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450" windowWidth="15180" windowHeight="7710" tabRatio="694"/>
  </bookViews>
  <sheets>
    <sheet name="1 неделя" sheetId="16" r:id="rId1"/>
    <sheet name="2 неделя" sheetId="11" r:id="rId2"/>
    <sheet name="3 неделя" sheetId="18" r:id="rId3"/>
    <sheet name="4 неделя " sheetId="19" r:id="rId4"/>
    <sheet name="5 неделя " sheetId="20" r:id="rId5"/>
    <sheet name="Таблица по неделям 2019" sheetId="23" r:id="rId6"/>
    <sheet name="рекоменд.цены на Август 2019" sheetId="25" r:id="rId7"/>
  </sheets>
  <definedNames>
    <definedName name="_xlnm.Print_Titles" localSheetId="0">'1 неделя'!$B:$O,'1 неделя'!$7:$7</definedName>
    <definedName name="_xlnm.Print_Titles" localSheetId="1">'2 неделя'!$B:$O</definedName>
    <definedName name="_xlnm.Print_Titles" localSheetId="2">'3 неделя'!$B:$O</definedName>
    <definedName name="_xlnm.Print_Titles" localSheetId="3">'4 неделя '!$B:$O</definedName>
    <definedName name="_xlnm.Print_Titles" localSheetId="4">'5 неделя '!$B:$O</definedName>
    <definedName name="_xlnm.Print_Area" localSheetId="0">'1 неделя'!$B$1:$BV$343</definedName>
    <definedName name="_xlnm.Print_Area" localSheetId="1">'2 неделя'!$B$1:$BR$343</definedName>
    <definedName name="_xlnm.Print_Area" localSheetId="2">'3 неделя'!$B$1:$BS$343</definedName>
    <definedName name="_xlnm.Print_Area" localSheetId="3">'4 неделя '!$B$1:$BU$343</definedName>
    <definedName name="_xlnm.Print_Area" localSheetId="4">'5 неделя '!$B$1:$BM$343</definedName>
    <definedName name="_xlnm.Print_Area" localSheetId="6">'рекоменд.цены на Август 2019'!$A$1:$M$62</definedName>
  </definedNames>
  <calcPr calcId="145621"/>
</workbook>
</file>

<file path=xl/calcChain.xml><?xml version="1.0" encoding="utf-8"?>
<calcChain xmlns="http://schemas.openxmlformats.org/spreadsheetml/2006/main">
  <c r="AG249" i="20" l="1"/>
  <c r="AG246" i="20"/>
  <c r="AG243" i="20"/>
  <c r="AG240" i="20"/>
  <c r="AG236" i="20"/>
  <c r="AG308" i="19"/>
  <c r="U341" i="19" l="1"/>
  <c r="U324" i="19"/>
  <c r="U321" i="19"/>
  <c r="U312" i="19"/>
  <c r="U298" i="19"/>
  <c r="W297" i="19"/>
  <c r="U294" i="19"/>
  <c r="U236" i="19"/>
  <c r="BK226" i="20" l="1"/>
  <c r="BK225" i="20"/>
  <c r="BK224" i="20"/>
  <c r="BK217" i="20"/>
  <c r="BK216" i="20"/>
  <c r="BK215" i="20"/>
  <c r="BK225" i="19"/>
  <c r="BK224" i="19"/>
  <c r="BK216" i="19"/>
  <c r="BK215" i="19"/>
  <c r="BK225" i="18"/>
  <c r="BK224" i="18"/>
  <c r="BK216" i="18"/>
  <c r="BK136" i="18"/>
  <c r="BK215" i="11"/>
  <c r="BF228" i="19" l="1"/>
  <c r="BF208" i="19"/>
  <c r="BF202" i="19"/>
  <c r="BF201" i="19"/>
  <c r="BF200" i="19"/>
  <c r="BF199" i="19"/>
  <c r="BF185" i="19"/>
  <c r="BF184" i="19"/>
  <c r="BF182" i="19"/>
  <c r="BF181" i="19"/>
  <c r="BF169" i="19"/>
  <c r="BF147" i="19"/>
  <c r="BF140" i="19"/>
  <c r="BF139" i="19"/>
  <c r="BF138" i="19"/>
  <c r="BF137" i="19"/>
  <c r="BF136" i="19"/>
  <c r="BF135" i="19"/>
  <c r="BF134" i="19"/>
  <c r="BF133" i="19"/>
  <c r="BF130" i="19"/>
  <c r="BF127" i="19"/>
  <c r="BF181" i="18"/>
  <c r="BF136" i="18"/>
  <c r="BF135" i="18"/>
  <c r="BF134" i="18"/>
  <c r="BF133" i="18"/>
  <c r="AV228" i="19" l="1"/>
  <c r="AV195" i="19"/>
  <c r="AV189" i="19"/>
  <c r="AV140" i="19"/>
  <c r="AV139" i="19"/>
  <c r="AV138" i="19"/>
  <c r="AV137" i="19"/>
  <c r="AV136" i="19"/>
  <c r="AV135" i="19"/>
  <c r="AV134" i="19"/>
  <c r="AV133" i="19"/>
  <c r="AV130" i="19"/>
  <c r="AV127" i="19"/>
  <c r="AB213" i="19" l="1"/>
  <c r="AB212" i="19"/>
  <c r="AB201" i="19"/>
  <c r="AB200" i="19"/>
  <c r="AB124" i="11"/>
  <c r="R224" i="20" l="1"/>
  <c r="R215" i="20"/>
  <c r="R169" i="19"/>
  <c r="R133" i="19"/>
  <c r="R136" i="18"/>
  <c r="R130" i="18"/>
  <c r="R127" i="18"/>
  <c r="R123" i="18"/>
  <c r="AB27" i="11" l="1"/>
  <c r="AB27" i="18"/>
  <c r="AB108" i="19"/>
  <c r="AB107" i="19"/>
  <c r="AB106" i="19"/>
  <c r="AB105" i="19"/>
  <c r="AB76" i="19"/>
  <c r="AB27" i="19"/>
  <c r="AB26" i="19"/>
  <c r="AB25" i="19"/>
  <c r="AB24" i="19"/>
  <c r="AB23" i="19"/>
  <c r="AB22" i="19"/>
  <c r="AB21" i="19"/>
  <c r="AB20" i="19"/>
  <c r="AB17" i="19"/>
  <c r="AB14" i="19"/>
  <c r="AB10" i="19"/>
  <c r="AB108" i="18"/>
  <c r="AB107" i="18"/>
  <c r="AB106" i="18"/>
  <c r="AB105" i="18"/>
  <c r="AB76" i="18"/>
  <c r="AB108" i="11"/>
  <c r="AB107" i="11"/>
  <c r="AB106" i="11"/>
  <c r="AB105" i="11"/>
  <c r="AB76" i="11"/>
  <c r="AB108" i="16"/>
  <c r="AB107" i="16"/>
  <c r="AB106" i="16"/>
  <c r="AB105" i="16"/>
  <c r="AB76" i="16"/>
  <c r="AB72" i="16"/>
  <c r="AB27" i="16"/>
  <c r="AB23" i="16"/>
  <c r="AB20" i="16"/>
  <c r="AB17" i="16"/>
  <c r="AB14" i="16"/>
  <c r="AB10" i="16"/>
  <c r="BA95" i="19" l="1"/>
  <c r="BA94" i="19"/>
  <c r="BA93" i="19"/>
  <c r="BA92" i="19"/>
  <c r="BA91" i="19"/>
  <c r="BA90" i="19"/>
  <c r="BA88" i="19"/>
  <c r="BA87" i="19"/>
  <c r="BA85" i="19"/>
  <c r="BA84" i="19"/>
  <c r="BA83" i="19"/>
  <c r="BA71" i="19"/>
  <c r="BA69" i="19"/>
  <c r="BA26" i="19"/>
  <c r="BA25" i="19"/>
  <c r="BA23" i="19"/>
  <c r="BA22" i="19"/>
  <c r="BA21" i="19"/>
  <c r="AV111" i="19" l="1"/>
  <c r="AV102" i="19"/>
  <c r="AV68" i="19"/>
  <c r="AV111" i="18"/>
  <c r="AV102" i="18"/>
  <c r="AV82" i="18"/>
  <c r="AV61" i="18"/>
  <c r="AV27" i="18"/>
  <c r="AV111" i="11"/>
  <c r="AV102" i="11"/>
  <c r="AV98" i="11"/>
  <c r="AV79" i="11"/>
  <c r="AV23" i="11"/>
  <c r="AV111" i="16"/>
  <c r="AV102" i="16"/>
  <c r="AV79" i="16"/>
  <c r="AV61" i="16"/>
  <c r="AV27" i="16"/>
  <c r="AV20" i="16"/>
  <c r="AO111" i="19" l="1"/>
  <c r="AO105" i="19"/>
  <c r="AO95" i="20"/>
  <c r="AO89" i="19"/>
  <c r="AO86" i="20"/>
  <c r="AO68" i="19"/>
  <c r="AO76" i="19"/>
  <c r="AO27" i="19"/>
  <c r="AO111" i="18"/>
  <c r="AO105" i="18"/>
  <c r="AO76" i="18"/>
  <c r="AO27" i="18"/>
  <c r="AO111" i="11"/>
  <c r="AO105" i="11"/>
  <c r="AQ104" i="11"/>
  <c r="AQ103" i="11"/>
  <c r="AQ102" i="11"/>
  <c r="AQ101" i="11"/>
  <c r="AQ100" i="11"/>
  <c r="AQ99" i="11"/>
  <c r="AO98" i="11"/>
  <c r="AQ97" i="11"/>
  <c r="AQ96" i="11"/>
  <c r="AO95" i="11"/>
  <c r="AO82" i="11"/>
  <c r="AO76" i="11"/>
  <c r="AO34" i="11"/>
  <c r="AO27" i="11"/>
  <c r="AO23" i="11"/>
  <c r="AO82" i="16"/>
  <c r="AO76" i="16"/>
  <c r="AO27" i="16"/>
  <c r="AO23" i="16"/>
  <c r="AO17" i="16"/>
  <c r="AO14" i="16"/>
  <c r="D73" i="20" l="1"/>
  <c r="D73" i="16" l="1"/>
  <c r="C4" i="20" l="1"/>
  <c r="C4" i="19"/>
  <c r="C4" i="18"/>
  <c r="C4" i="11"/>
  <c r="C4" i="16"/>
  <c r="D36" i="25" l="1"/>
  <c r="D126" i="18" l="1"/>
  <c r="D139" i="18"/>
  <c r="D35" i="18"/>
  <c r="D112" i="20" l="1"/>
  <c r="BO253" i="11" l="1"/>
  <c r="BN253" i="11"/>
  <c r="BO102" i="16"/>
  <c r="BO103" i="16"/>
  <c r="BO104" i="16"/>
  <c r="BO105" i="16"/>
  <c r="BO106" i="16"/>
  <c r="BO107" i="16"/>
  <c r="BO108" i="16"/>
  <c r="BO109" i="16"/>
  <c r="BO110" i="16"/>
  <c r="BO111" i="16"/>
  <c r="BN102" i="16"/>
  <c r="BN103" i="16"/>
  <c r="BN104" i="16"/>
  <c r="BN105" i="16"/>
  <c r="BN106" i="16"/>
  <c r="BN107" i="16"/>
  <c r="BN108" i="16"/>
  <c r="BN109" i="16"/>
  <c r="BN110" i="16"/>
  <c r="BN111" i="16"/>
  <c r="D69" i="18" l="1"/>
  <c r="D83" i="20" l="1"/>
  <c r="AO232" i="11" l="1"/>
  <c r="D77" i="18" l="1"/>
  <c r="D46" i="19" l="1"/>
  <c r="D65" i="18"/>
  <c r="C23" i="19" l="1"/>
  <c r="D69" i="16"/>
  <c r="D87" i="18" l="1"/>
  <c r="D46" i="18"/>
  <c r="D96" i="20" l="1"/>
  <c r="D126" i="11" l="1"/>
  <c r="D6" i="19" l="1"/>
  <c r="D96" i="18" l="1"/>
  <c r="D116" i="18" l="1"/>
  <c r="AT6" i="20" l="1"/>
  <c r="D51" i="18" l="1"/>
  <c r="C115" i="20" l="1"/>
  <c r="C228" i="20" s="1"/>
  <c r="C341" i="20" s="1"/>
  <c r="C111" i="20"/>
  <c r="C224" i="20" s="1"/>
  <c r="C337" i="20" s="1"/>
  <c r="C108" i="20"/>
  <c r="C221" i="20" s="1"/>
  <c r="C334" i="20" s="1"/>
  <c r="C105" i="20"/>
  <c r="C218" i="20" s="1"/>
  <c r="C331" i="20" s="1"/>
  <c r="C102" i="20"/>
  <c r="C215" i="20" s="1"/>
  <c r="C328" i="20" s="1"/>
  <c r="C98" i="20"/>
  <c r="C211" i="20" s="1"/>
  <c r="C324" i="20" s="1"/>
  <c r="C95" i="20"/>
  <c r="C208" i="20" s="1"/>
  <c r="C321" i="20" s="1"/>
  <c r="C92" i="20"/>
  <c r="C205" i="20" s="1"/>
  <c r="C318" i="20" s="1"/>
  <c r="C89" i="20"/>
  <c r="C202" i="20" s="1"/>
  <c r="C315" i="20" s="1"/>
  <c r="C86" i="20"/>
  <c r="C199" i="20" s="1"/>
  <c r="C312" i="20" s="1"/>
  <c r="C82" i="20"/>
  <c r="C195" i="20" s="1"/>
  <c r="C308" i="20" s="1"/>
  <c r="C79" i="20"/>
  <c r="C192" i="20" s="1"/>
  <c r="C305" i="20" s="1"/>
  <c r="C76" i="20"/>
  <c r="C189" i="20" s="1"/>
  <c r="C302" i="20" s="1"/>
  <c r="C72" i="20"/>
  <c r="C185" i="20" s="1"/>
  <c r="C298" i="20" s="1"/>
  <c r="C68" i="20"/>
  <c r="C181" i="20" s="1"/>
  <c r="C294" i="20" s="1"/>
  <c r="C64" i="20"/>
  <c r="C177" i="20" s="1"/>
  <c r="C290" i="20" s="1"/>
  <c r="C61" i="20"/>
  <c r="C174" i="20" s="1"/>
  <c r="C287" i="20" s="1"/>
  <c r="C58" i="20"/>
  <c r="C171" i="20" s="1"/>
  <c r="C284" i="20" s="1"/>
  <c r="C56" i="20"/>
  <c r="C169" i="20" s="1"/>
  <c r="C282" i="20" s="1"/>
  <c r="C53" i="20"/>
  <c r="C166" i="20" s="1"/>
  <c r="C279" i="20" s="1"/>
  <c r="C50" i="20"/>
  <c r="C163" i="20" s="1"/>
  <c r="C276" i="20" s="1"/>
  <c r="C47" i="20"/>
  <c r="C160" i="20" s="1"/>
  <c r="C273" i="20" s="1"/>
  <c r="C44" i="20"/>
  <c r="C157" i="20" s="1"/>
  <c r="C270" i="20" s="1"/>
  <c r="C41" i="20"/>
  <c r="C154" i="20" s="1"/>
  <c r="C267" i="20" s="1"/>
  <c r="C38" i="20"/>
  <c r="C151" i="20" s="1"/>
  <c r="C264" i="20" s="1"/>
  <c r="C34" i="20"/>
  <c r="C147" i="20" s="1"/>
  <c r="C260" i="20" s="1"/>
  <c r="C33" i="20"/>
  <c r="C30" i="20"/>
  <c r="C143" i="20" s="1"/>
  <c r="C256" i="20" s="1"/>
  <c r="C27" i="20"/>
  <c r="C140" i="20" s="1"/>
  <c r="C253" i="20" s="1"/>
  <c r="C23" i="20"/>
  <c r="C136" i="20" s="1"/>
  <c r="C249" i="20" s="1"/>
  <c r="C20" i="20"/>
  <c r="C133" i="20" s="1"/>
  <c r="C246" i="20" s="1"/>
  <c r="C17" i="20"/>
  <c r="C130" i="20" s="1"/>
  <c r="C243" i="20" s="1"/>
  <c r="C14" i="20"/>
  <c r="C127" i="20" s="1"/>
  <c r="C240" i="20" s="1"/>
  <c r="C10" i="20"/>
  <c r="C123" i="20" s="1"/>
  <c r="C236" i="20" s="1"/>
  <c r="D116" i="20"/>
  <c r="D109" i="20"/>
  <c r="D106" i="20"/>
  <c r="D103" i="20"/>
  <c r="D99" i="20"/>
  <c r="D93" i="20"/>
  <c r="D90" i="20"/>
  <c r="D87" i="20"/>
  <c r="D80" i="20"/>
  <c r="D77" i="20"/>
  <c r="D69" i="20"/>
  <c r="D70" i="20" s="1"/>
  <c r="D66" i="20"/>
  <c r="D63" i="20"/>
  <c r="D59" i="20"/>
  <c r="D57" i="20"/>
  <c r="D54" i="20"/>
  <c r="D51" i="20"/>
  <c r="D49" i="20"/>
  <c r="D46" i="20"/>
  <c r="D43" i="20"/>
  <c r="D39" i="20"/>
  <c r="D35" i="20"/>
  <c r="D32" i="20"/>
  <c r="D28" i="20"/>
  <c r="D24" i="20"/>
  <c r="D22" i="20"/>
  <c r="D19" i="20"/>
  <c r="D16" i="20"/>
  <c r="D11" i="20"/>
  <c r="D110" i="20"/>
  <c r="D6" i="20"/>
  <c r="D6" i="18"/>
  <c r="D6" i="11"/>
  <c r="D6" i="16"/>
  <c r="D111" i="19"/>
  <c r="D113" i="19" s="1"/>
  <c r="D108" i="19"/>
  <c r="D110" i="19" s="1"/>
  <c r="D105" i="19"/>
  <c r="D102" i="19"/>
  <c r="D103" i="19" s="1"/>
  <c r="D100" i="19"/>
  <c r="D97" i="19"/>
  <c r="D90" i="19"/>
  <c r="D88" i="19"/>
  <c r="D84" i="19"/>
  <c r="D78" i="19"/>
  <c r="D69" i="19"/>
  <c r="D70" i="19" s="1"/>
  <c r="D66" i="19"/>
  <c r="D60" i="19"/>
  <c r="D57" i="19"/>
  <c r="D52" i="19"/>
  <c r="D48" i="19"/>
  <c r="D43" i="19"/>
  <c r="D40" i="19"/>
  <c r="D36" i="19"/>
  <c r="D28" i="19"/>
  <c r="D25" i="19"/>
  <c r="D22" i="19"/>
  <c r="D15" i="19"/>
  <c r="D11" i="19"/>
  <c r="C115" i="19"/>
  <c r="C228" i="19" s="1"/>
  <c r="C341" i="19" s="1"/>
  <c r="C111" i="19"/>
  <c r="C224" i="19" s="1"/>
  <c r="C337" i="19" s="1"/>
  <c r="C108" i="19"/>
  <c r="C221" i="19" s="1"/>
  <c r="C334" i="19" s="1"/>
  <c r="C105" i="19"/>
  <c r="C218" i="19" s="1"/>
  <c r="C331" i="19" s="1"/>
  <c r="C102" i="19"/>
  <c r="C215" i="19" s="1"/>
  <c r="C328" i="19" s="1"/>
  <c r="C98" i="19"/>
  <c r="C211" i="19" s="1"/>
  <c r="C324" i="19" s="1"/>
  <c r="C95" i="19"/>
  <c r="C208" i="19" s="1"/>
  <c r="C321" i="19" s="1"/>
  <c r="C92" i="19"/>
  <c r="C205" i="19" s="1"/>
  <c r="C318" i="19" s="1"/>
  <c r="C89" i="19"/>
  <c r="C202" i="19" s="1"/>
  <c r="C315" i="19" s="1"/>
  <c r="C86" i="19"/>
  <c r="C199" i="19" s="1"/>
  <c r="C312" i="19" s="1"/>
  <c r="C82" i="19"/>
  <c r="C195" i="19" s="1"/>
  <c r="C308" i="19" s="1"/>
  <c r="C79" i="19"/>
  <c r="C192" i="19" s="1"/>
  <c r="C305" i="19" s="1"/>
  <c r="C76" i="19"/>
  <c r="C189" i="19" s="1"/>
  <c r="C302" i="19" s="1"/>
  <c r="C72" i="19"/>
  <c r="C185" i="19" s="1"/>
  <c r="C298" i="19" s="1"/>
  <c r="C68" i="19"/>
  <c r="C181" i="19" s="1"/>
  <c r="C294" i="19" s="1"/>
  <c r="C64" i="19"/>
  <c r="C177" i="19" s="1"/>
  <c r="C290" i="19" s="1"/>
  <c r="C61" i="19"/>
  <c r="C174" i="19" s="1"/>
  <c r="C287" i="19" s="1"/>
  <c r="C58" i="19"/>
  <c r="C171" i="19" s="1"/>
  <c r="C284" i="19" s="1"/>
  <c r="C56" i="19"/>
  <c r="C169" i="19" s="1"/>
  <c r="C282" i="19" s="1"/>
  <c r="C53" i="19"/>
  <c r="C166" i="19" s="1"/>
  <c r="C279" i="19" s="1"/>
  <c r="C50" i="19"/>
  <c r="C163" i="19" s="1"/>
  <c r="C276" i="19" s="1"/>
  <c r="C47" i="19"/>
  <c r="C160" i="19" s="1"/>
  <c r="C273" i="19" s="1"/>
  <c r="C44" i="19"/>
  <c r="C157" i="19" s="1"/>
  <c r="C270" i="19" s="1"/>
  <c r="C41" i="19"/>
  <c r="C154" i="19" s="1"/>
  <c r="C267" i="19" s="1"/>
  <c r="C38" i="19"/>
  <c r="C151" i="19" s="1"/>
  <c r="C264" i="19" s="1"/>
  <c r="C34" i="19"/>
  <c r="C147" i="19" s="1"/>
  <c r="C260" i="19" s="1"/>
  <c r="C33" i="19"/>
  <c r="C30" i="19"/>
  <c r="C143" i="19" s="1"/>
  <c r="C256" i="19" s="1"/>
  <c r="C27" i="19"/>
  <c r="C140" i="19" s="1"/>
  <c r="C253" i="19" s="1"/>
  <c r="C136" i="19"/>
  <c r="C249" i="19" s="1"/>
  <c r="C20" i="19"/>
  <c r="C133" i="19" s="1"/>
  <c r="C246" i="19" s="1"/>
  <c r="C17" i="19"/>
  <c r="C130" i="19" s="1"/>
  <c r="C243" i="19" s="1"/>
  <c r="C14" i="19"/>
  <c r="C127" i="19" s="1"/>
  <c r="C240" i="19" s="1"/>
  <c r="C10" i="19"/>
  <c r="C123" i="19" s="1"/>
  <c r="C236" i="19" s="1"/>
  <c r="D111" i="18"/>
  <c r="D109" i="18"/>
  <c r="D107" i="18"/>
  <c r="D100" i="18"/>
  <c r="D97" i="18"/>
  <c r="D94" i="18"/>
  <c r="D88" i="18"/>
  <c r="D84" i="18"/>
  <c r="D81" i="18"/>
  <c r="D66" i="18"/>
  <c r="D63" i="18"/>
  <c r="D57" i="18"/>
  <c r="D55" i="18"/>
  <c r="D49" i="18"/>
  <c r="D43" i="18"/>
  <c r="D32" i="18"/>
  <c r="D21" i="18"/>
  <c r="D19" i="18"/>
  <c r="D16" i="18"/>
  <c r="C115" i="18"/>
  <c r="C228" i="18" s="1"/>
  <c r="C341" i="18" s="1"/>
  <c r="C111" i="18"/>
  <c r="C224" i="18" s="1"/>
  <c r="C337" i="18" s="1"/>
  <c r="C108" i="18"/>
  <c r="C221" i="18" s="1"/>
  <c r="C334" i="18" s="1"/>
  <c r="C105" i="18"/>
  <c r="C218" i="18" s="1"/>
  <c r="C331" i="18" s="1"/>
  <c r="C102" i="18"/>
  <c r="C215" i="18" s="1"/>
  <c r="C328" i="18" s="1"/>
  <c r="C98" i="18"/>
  <c r="C211" i="18" s="1"/>
  <c r="C324" i="18" s="1"/>
  <c r="C95" i="18"/>
  <c r="C208" i="18" s="1"/>
  <c r="C321" i="18" s="1"/>
  <c r="C92" i="18"/>
  <c r="C205" i="18" s="1"/>
  <c r="C318" i="18" s="1"/>
  <c r="C89" i="18"/>
  <c r="C202" i="18" s="1"/>
  <c r="C315" i="18" s="1"/>
  <c r="C86" i="18"/>
  <c r="C199" i="18" s="1"/>
  <c r="C312" i="18" s="1"/>
  <c r="C82" i="18"/>
  <c r="C195" i="18" s="1"/>
  <c r="C308" i="18" s="1"/>
  <c r="C79" i="18"/>
  <c r="C192" i="18" s="1"/>
  <c r="C305" i="18" s="1"/>
  <c r="C76" i="18"/>
  <c r="C189" i="18" s="1"/>
  <c r="C302" i="18" s="1"/>
  <c r="C72" i="18"/>
  <c r="C185" i="18" s="1"/>
  <c r="C298" i="18" s="1"/>
  <c r="C68" i="18"/>
  <c r="C181" i="18" s="1"/>
  <c r="C294" i="18" s="1"/>
  <c r="C64" i="18"/>
  <c r="C177" i="18" s="1"/>
  <c r="C290" i="18" s="1"/>
  <c r="C61" i="18"/>
  <c r="C174" i="18" s="1"/>
  <c r="C287" i="18" s="1"/>
  <c r="C58" i="18"/>
  <c r="C171" i="18" s="1"/>
  <c r="C284" i="18" s="1"/>
  <c r="C56" i="18"/>
  <c r="C169" i="18" s="1"/>
  <c r="C282" i="18" s="1"/>
  <c r="C53" i="18"/>
  <c r="C166" i="18" s="1"/>
  <c r="C279" i="18" s="1"/>
  <c r="C50" i="18"/>
  <c r="C163" i="18" s="1"/>
  <c r="C276" i="18" s="1"/>
  <c r="C47" i="18"/>
  <c r="C160" i="18" s="1"/>
  <c r="C273" i="18" s="1"/>
  <c r="C44" i="18"/>
  <c r="C157" i="18" s="1"/>
  <c r="C270" i="18" s="1"/>
  <c r="C41" i="18"/>
  <c r="C154" i="18" s="1"/>
  <c r="C267" i="18" s="1"/>
  <c r="C38" i="18"/>
  <c r="C151" i="18" s="1"/>
  <c r="C264" i="18" s="1"/>
  <c r="C34" i="18"/>
  <c r="C147" i="18" s="1"/>
  <c r="C260" i="18" s="1"/>
  <c r="C33" i="18"/>
  <c r="C30" i="18"/>
  <c r="C143" i="18" s="1"/>
  <c r="C256" i="18" s="1"/>
  <c r="C27" i="18"/>
  <c r="C140" i="18" s="1"/>
  <c r="C253" i="18" s="1"/>
  <c r="C23" i="18"/>
  <c r="C136" i="18" s="1"/>
  <c r="C249" i="18" s="1"/>
  <c r="C20" i="18"/>
  <c r="C133" i="18" s="1"/>
  <c r="C246" i="18" s="1"/>
  <c r="C17" i="18"/>
  <c r="C130" i="18" s="1"/>
  <c r="C243" i="18" s="1"/>
  <c r="C14" i="18"/>
  <c r="C127" i="18" s="1"/>
  <c r="C240" i="18" s="1"/>
  <c r="C10" i="18"/>
  <c r="C123" i="18" s="1"/>
  <c r="C236" i="18" s="1"/>
  <c r="C115" i="11"/>
  <c r="C228" i="11" s="1"/>
  <c r="C341" i="11" s="1"/>
  <c r="C111" i="11"/>
  <c r="C224" i="11" s="1"/>
  <c r="C337" i="11" s="1"/>
  <c r="C108" i="11"/>
  <c r="C221" i="11" s="1"/>
  <c r="C334" i="11" s="1"/>
  <c r="C105" i="11"/>
  <c r="C218" i="11" s="1"/>
  <c r="C331" i="11" s="1"/>
  <c r="C102" i="11"/>
  <c r="C215" i="11" s="1"/>
  <c r="C328" i="11" s="1"/>
  <c r="C98" i="11"/>
  <c r="C211" i="11" s="1"/>
  <c r="C324" i="11" s="1"/>
  <c r="C95" i="11"/>
  <c r="C208" i="11" s="1"/>
  <c r="C321" i="11" s="1"/>
  <c r="C92" i="11"/>
  <c r="C205" i="11" s="1"/>
  <c r="C318" i="11" s="1"/>
  <c r="C89" i="11"/>
  <c r="C202" i="11" s="1"/>
  <c r="C315" i="11" s="1"/>
  <c r="C86" i="11"/>
  <c r="C199" i="11" s="1"/>
  <c r="C312" i="11" s="1"/>
  <c r="C82" i="11"/>
  <c r="C195" i="11" s="1"/>
  <c r="C308" i="11" s="1"/>
  <c r="C79" i="11"/>
  <c r="C192" i="11" s="1"/>
  <c r="C305" i="11" s="1"/>
  <c r="C76" i="11"/>
  <c r="C189" i="11" s="1"/>
  <c r="C302" i="11" s="1"/>
  <c r="C72" i="11"/>
  <c r="C185" i="11" s="1"/>
  <c r="C298" i="11" s="1"/>
  <c r="C68" i="11"/>
  <c r="C181" i="11" s="1"/>
  <c r="C294" i="11" s="1"/>
  <c r="C64" i="11"/>
  <c r="C177" i="11" s="1"/>
  <c r="C290" i="11" s="1"/>
  <c r="C61" i="11"/>
  <c r="C174" i="11" s="1"/>
  <c r="C287" i="11" s="1"/>
  <c r="C58" i="11"/>
  <c r="C171" i="11" s="1"/>
  <c r="C284" i="11" s="1"/>
  <c r="C56" i="11"/>
  <c r="C169" i="11" s="1"/>
  <c r="C282" i="11" s="1"/>
  <c r="C53" i="11"/>
  <c r="C166" i="11" s="1"/>
  <c r="C279" i="11" s="1"/>
  <c r="C50" i="11"/>
  <c r="C163" i="11" s="1"/>
  <c r="C276" i="11" s="1"/>
  <c r="C47" i="11"/>
  <c r="C160" i="11" s="1"/>
  <c r="C273" i="11" s="1"/>
  <c r="C44" i="11"/>
  <c r="C157" i="11" s="1"/>
  <c r="C270" i="11" s="1"/>
  <c r="C41" i="11"/>
  <c r="C154" i="11" s="1"/>
  <c r="C267" i="11" s="1"/>
  <c r="C38" i="11"/>
  <c r="C151" i="11" s="1"/>
  <c r="C264" i="11" s="1"/>
  <c r="C34" i="11"/>
  <c r="C147" i="11" s="1"/>
  <c r="C260" i="11" s="1"/>
  <c r="C33" i="11"/>
  <c r="C30" i="11"/>
  <c r="C143" i="11" s="1"/>
  <c r="C256" i="11" s="1"/>
  <c r="C27" i="11"/>
  <c r="C140" i="11" s="1"/>
  <c r="C253" i="11" s="1"/>
  <c r="C23" i="11"/>
  <c r="C136" i="11" s="1"/>
  <c r="C249" i="11" s="1"/>
  <c r="C20" i="11"/>
  <c r="C133" i="11" s="1"/>
  <c r="C246" i="11" s="1"/>
  <c r="C17" i="11"/>
  <c r="C130" i="11" s="1"/>
  <c r="C243" i="11" s="1"/>
  <c r="C14" i="11"/>
  <c r="C127" i="11" s="1"/>
  <c r="C240" i="11" s="1"/>
  <c r="C10" i="11"/>
  <c r="C123" i="11" s="1"/>
  <c r="C236" i="11" s="1"/>
  <c r="D117" i="11"/>
  <c r="D111" i="11"/>
  <c r="D110" i="11"/>
  <c r="D107" i="11"/>
  <c r="D102" i="11"/>
  <c r="D99" i="11"/>
  <c r="D97" i="11"/>
  <c r="D94" i="11"/>
  <c r="D90" i="11"/>
  <c r="D88" i="11"/>
  <c r="D84" i="11"/>
  <c r="D81" i="11"/>
  <c r="D77" i="11"/>
  <c r="D74" i="11"/>
  <c r="D69" i="11"/>
  <c r="D66" i="11"/>
  <c r="D63" i="11"/>
  <c r="D59" i="11"/>
  <c r="D57" i="11"/>
  <c r="D52" i="11"/>
  <c r="D48" i="11"/>
  <c r="D46" i="11"/>
  <c r="D40" i="11"/>
  <c r="D35" i="11"/>
  <c r="D32" i="11"/>
  <c r="D25" i="11"/>
  <c r="D21" i="11"/>
  <c r="D18" i="11"/>
  <c r="D12" i="11"/>
  <c r="D116" i="16"/>
  <c r="D111" i="16"/>
  <c r="D112" i="16" s="1"/>
  <c r="D109" i="16"/>
  <c r="D107" i="16"/>
  <c r="D102" i="16"/>
  <c r="D103" i="16" s="1"/>
  <c r="D100" i="16"/>
  <c r="D96" i="16"/>
  <c r="D94" i="16"/>
  <c r="D90" i="16"/>
  <c r="D88" i="16"/>
  <c r="D83" i="16"/>
  <c r="D81" i="16"/>
  <c r="D77" i="16"/>
  <c r="D74" i="16"/>
  <c r="D65" i="16"/>
  <c r="D66" i="16" s="1"/>
  <c r="D63" i="16"/>
  <c r="D59" i="16"/>
  <c r="D57" i="16"/>
  <c r="D54" i="16"/>
  <c r="D51" i="16"/>
  <c r="D49" i="16"/>
  <c r="D45" i="16"/>
  <c r="D42" i="16"/>
  <c r="D43" i="16" s="1"/>
  <c r="D40" i="16"/>
  <c r="D36" i="16"/>
  <c r="D31" i="16"/>
  <c r="C115" i="16"/>
  <c r="C228" i="16" s="1"/>
  <c r="C341" i="16" s="1"/>
  <c r="C111" i="16"/>
  <c r="C224" i="16" s="1"/>
  <c r="C337" i="16" s="1"/>
  <c r="C108" i="16"/>
  <c r="C221" i="16" s="1"/>
  <c r="C334" i="16" s="1"/>
  <c r="C105" i="16"/>
  <c r="C218" i="16" s="1"/>
  <c r="C331" i="16" s="1"/>
  <c r="C102" i="16"/>
  <c r="C215" i="16" s="1"/>
  <c r="C328" i="16" s="1"/>
  <c r="C98" i="16"/>
  <c r="C211" i="16" s="1"/>
  <c r="C324" i="16" s="1"/>
  <c r="C95" i="16"/>
  <c r="C208" i="16" s="1"/>
  <c r="C321" i="16" s="1"/>
  <c r="C92" i="16"/>
  <c r="C205" i="16" s="1"/>
  <c r="C318" i="16" s="1"/>
  <c r="C89" i="16"/>
  <c r="C202" i="16" s="1"/>
  <c r="C315" i="16" s="1"/>
  <c r="C86" i="16"/>
  <c r="C199" i="16" s="1"/>
  <c r="C312" i="16" s="1"/>
  <c r="C82" i="16"/>
  <c r="C195" i="16" s="1"/>
  <c r="C308" i="16" s="1"/>
  <c r="C79" i="16"/>
  <c r="C192" i="16" s="1"/>
  <c r="C305" i="16" s="1"/>
  <c r="C76" i="16"/>
  <c r="C189" i="16" s="1"/>
  <c r="C302" i="16" s="1"/>
  <c r="C72" i="16"/>
  <c r="C185" i="16" s="1"/>
  <c r="C298" i="16" s="1"/>
  <c r="C68" i="16"/>
  <c r="C181" i="16" s="1"/>
  <c r="C294" i="16" s="1"/>
  <c r="C64" i="16"/>
  <c r="C177" i="16" s="1"/>
  <c r="C290" i="16" s="1"/>
  <c r="C61" i="16"/>
  <c r="C174" i="16" s="1"/>
  <c r="C287" i="16" s="1"/>
  <c r="C58" i="16"/>
  <c r="C171" i="16" s="1"/>
  <c r="C284" i="16" s="1"/>
  <c r="C56" i="16"/>
  <c r="C169" i="16" s="1"/>
  <c r="C282" i="16" s="1"/>
  <c r="C53" i="16"/>
  <c r="C166" i="16" s="1"/>
  <c r="C279" i="16" s="1"/>
  <c r="C50" i="16"/>
  <c r="C163" i="16" s="1"/>
  <c r="C276" i="16" s="1"/>
  <c r="C47" i="16"/>
  <c r="C160" i="16" s="1"/>
  <c r="C273" i="16" s="1"/>
  <c r="C44" i="16"/>
  <c r="C157" i="16" s="1"/>
  <c r="C270" i="16" s="1"/>
  <c r="C41" i="16"/>
  <c r="C154" i="16" s="1"/>
  <c r="C267" i="16" s="1"/>
  <c r="C38" i="16"/>
  <c r="C151" i="16" s="1"/>
  <c r="C264" i="16" s="1"/>
  <c r="C33" i="16"/>
  <c r="C34" i="16"/>
  <c r="C147" i="16" s="1"/>
  <c r="C260" i="16" s="1"/>
  <c r="C30" i="16"/>
  <c r="C143" i="16" s="1"/>
  <c r="C256" i="16" s="1"/>
  <c r="C27" i="16"/>
  <c r="C140" i="16" s="1"/>
  <c r="C253" i="16" s="1"/>
  <c r="C23" i="16"/>
  <c r="C136" i="16" s="1"/>
  <c r="C249" i="16" s="1"/>
  <c r="C20" i="16"/>
  <c r="C133" i="16" s="1"/>
  <c r="C246" i="16" s="1"/>
  <c r="C17" i="16"/>
  <c r="C130" i="16" s="1"/>
  <c r="C243" i="16" s="1"/>
  <c r="C14" i="16"/>
  <c r="C127" i="16" s="1"/>
  <c r="C240" i="16" s="1"/>
  <c r="C10" i="16"/>
  <c r="C123" i="16" s="1"/>
  <c r="C236" i="16" s="1"/>
  <c r="D29" i="16"/>
  <c r="D25" i="16"/>
  <c r="D22" i="16"/>
  <c r="D19" i="16"/>
  <c r="D16" i="16"/>
  <c r="D12" i="16"/>
  <c r="D84" i="20" l="1"/>
  <c r="D81" i="20"/>
  <c r="D74" i="20"/>
  <c r="D100" i="20"/>
  <c r="D88" i="20"/>
  <c r="D29" i="20"/>
  <c r="D62" i="20"/>
  <c r="D48" i="20"/>
  <c r="D15" i="20"/>
  <c r="D87" i="16"/>
  <c r="D21" i="20"/>
  <c r="D42" i="20"/>
  <c r="D55" i="20"/>
  <c r="D65" i="20"/>
  <c r="D97" i="20"/>
  <c r="D36" i="11"/>
  <c r="D45" i="11"/>
  <c r="D22" i="18"/>
  <c r="D36" i="20"/>
  <c r="D80" i="16"/>
  <c r="D113" i="16"/>
  <c r="D45" i="20"/>
  <c r="D94" i="20"/>
  <c r="D107" i="20"/>
  <c r="D117" i="20"/>
  <c r="D46" i="16"/>
  <c r="D93" i="16"/>
  <c r="D22" i="11"/>
  <c r="D31" i="11"/>
  <c r="D70" i="11"/>
  <c r="D80" i="11"/>
  <c r="D15" i="18"/>
  <c r="D12" i="19"/>
  <c r="D91" i="19"/>
  <c r="D21" i="16"/>
  <c r="D39" i="16"/>
  <c r="D32" i="16"/>
  <c r="D62" i="11"/>
  <c r="D99" i="18"/>
  <c r="D19" i="11"/>
  <c r="D49" i="11"/>
  <c r="D87" i="11"/>
  <c r="D93" i="11"/>
  <c r="D36" i="18"/>
  <c r="D83" i="18"/>
  <c r="D42" i="19"/>
  <c r="D11" i="16"/>
  <c r="D18" i="16"/>
  <c r="D24" i="16"/>
  <c r="D35" i="16"/>
  <c r="D28" i="16"/>
  <c r="D15" i="16"/>
  <c r="D42" i="18"/>
  <c r="D106" i="18"/>
  <c r="D52" i="16"/>
  <c r="D99" i="16"/>
  <c r="D51" i="19"/>
  <c r="D31" i="20"/>
  <c r="D18" i="20"/>
  <c r="D16" i="19"/>
  <c r="D77" i="19"/>
  <c r="D83" i="19"/>
  <c r="D12" i="20"/>
  <c r="D25" i="20"/>
  <c r="D40" i="20"/>
  <c r="D52" i="20"/>
  <c r="D60" i="20"/>
  <c r="D78" i="20"/>
  <c r="D91" i="20"/>
  <c r="D104" i="20"/>
  <c r="D113" i="20"/>
  <c r="D21" i="19"/>
  <c r="D29" i="19"/>
  <c r="D104" i="19"/>
  <c r="D109" i="19"/>
  <c r="D48" i="16"/>
  <c r="D11" i="11"/>
  <c r="D73" i="11"/>
  <c r="D78" i="11"/>
  <c r="D116" i="11"/>
  <c r="D18" i="18"/>
  <c r="D31" i="18"/>
  <c r="D48" i="18"/>
  <c r="D62" i="18"/>
  <c r="D24" i="19"/>
  <c r="D39" i="19"/>
  <c r="D87" i="19"/>
  <c r="D99" i="19"/>
  <c r="D112" i="19"/>
  <c r="D55" i="16"/>
  <c r="D62" i="16"/>
  <c r="D78" i="16"/>
  <c r="D106" i="16"/>
  <c r="D60" i="11"/>
  <c r="D65" i="11"/>
  <c r="D91" i="11"/>
  <c r="D96" i="11"/>
  <c r="D100" i="11"/>
  <c r="D109" i="11"/>
  <c r="D45" i="18"/>
  <c r="D80" i="18"/>
  <c r="D110" i="18"/>
  <c r="D45" i="19"/>
  <c r="D49" i="19"/>
  <c r="D59" i="19"/>
  <c r="D65" i="19"/>
  <c r="D70" i="16"/>
  <c r="D110" i="16"/>
  <c r="D24" i="11"/>
  <c r="D39" i="11"/>
  <c r="D51" i="11"/>
  <c r="D83" i="11"/>
  <c r="D78" i="18"/>
  <c r="D84" i="16"/>
  <c r="D91" i="16"/>
  <c r="D117" i="16"/>
  <c r="D15" i="11"/>
  <c r="D16" i="11"/>
  <c r="D28" i="11"/>
  <c r="D29" i="11"/>
  <c r="D42" i="11"/>
  <c r="D43" i="11"/>
  <c r="D54" i="11"/>
  <c r="D55" i="11"/>
  <c r="D74" i="18"/>
  <c r="D73" i="18"/>
  <c r="D60" i="16"/>
  <c r="D97" i="16"/>
  <c r="D104" i="16"/>
  <c r="D40" i="18"/>
  <c r="D39" i="18"/>
  <c r="D29" i="18"/>
  <c r="D28" i="18"/>
  <c r="D117" i="18"/>
  <c r="D113" i="11"/>
  <c r="D112" i="11"/>
  <c r="D12" i="18"/>
  <c r="D11" i="18"/>
  <c r="D60" i="18"/>
  <c r="D59" i="18"/>
  <c r="D104" i="18"/>
  <c r="D103" i="18"/>
  <c r="D55" i="19"/>
  <c r="D54" i="19"/>
  <c r="D81" i="19"/>
  <c r="D80" i="19"/>
  <c r="D106" i="11"/>
  <c r="D25" i="18"/>
  <c r="D24" i="18"/>
  <c r="D54" i="18"/>
  <c r="D70" i="18"/>
  <c r="D113" i="18"/>
  <c r="D112" i="18"/>
  <c r="D35" i="19"/>
  <c r="D94" i="19"/>
  <c r="D93" i="19"/>
  <c r="D19" i="19"/>
  <c r="D18" i="19"/>
  <c r="D63" i="19"/>
  <c r="D62" i="19"/>
  <c r="D107" i="19"/>
  <c r="D106" i="19"/>
  <c r="D104" i="11"/>
  <c r="D103" i="11"/>
  <c r="D52" i="18"/>
  <c r="D91" i="18"/>
  <c r="D90" i="18"/>
  <c r="D32" i="19"/>
  <c r="D31" i="19"/>
  <c r="D74" i="19"/>
  <c r="D73" i="19"/>
  <c r="D96" i="19"/>
  <c r="D117" i="19"/>
  <c r="D116" i="19"/>
  <c r="B3" i="20"/>
  <c r="B3" i="19"/>
  <c r="B3" i="18"/>
  <c r="B3" i="11"/>
  <c r="BI232" i="20" l="1"/>
  <c r="BD232" i="20"/>
  <c r="AY232" i="20"/>
  <c r="AT232" i="20"/>
  <c r="AO232" i="20"/>
  <c r="AJ232" i="20"/>
  <c r="AE232" i="20"/>
  <c r="Z232" i="20"/>
  <c r="U232" i="20"/>
  <c r="P232" i="20"/>
  <c r="BI119" i="20"/>
  <c r="BD119" i="20"/>
  <c r="AY119" i="20"/>
  <c r="AT119" i="20"/>
  <c r="AO119" i="20"/>
  <c r="AJ119" i="20"/>
  <c r="AE119" i="20"/>
  <c r="Z119" i="20"/>
  <c r="U119" i="20"/>
  <c r="P119" i="20"/>
  <c r="BI6" i="20"/>
  <c r="BD6" i="20"/>
  <c r="AY6" i="20"/>
  <c r="AO6" i="20"/>
  <c r="AJ6" i="20"/>
  <c r="AE6" i="20"/>
  <c r="Z6" i="20"/>
  <c r="U6" i="20"/>
  <c r="P6" i="20"/>
  <c r="BI232" i="19"/>
  <c r="BD232" i="19"/>
  <c r="AY232" i="19"/>
  <c r="AT232" i="19"/>
  <c r="AO232" i="19"/>
  <c r="AJ232" i="19"/>
  <c r="AE232" i="19"/>
  <c r="Z232" i="19"/>
  <c r="U232" i="19"/>
  <c r="P232" i="19"/>
  <c r="BI119" i="19"/>
  <c r="BD119" i="19"/>
  <c r="AY119" i="19"/>
  <c r="AT119" i="19"/>
  <c r="AO119" i="19"/>
  <c r="AJ119" i="19"/>
  <c r="AE119" i="19"/>
  <c r="Z119" i="19"/>
  <c r="U119" i="19"/>
  <c r="P119" i="19"/>
  <c r="BI6" i="19"/>
  <c r="BD6" i="19"/>
  <c r="AY6" i="19"/>
  <c r="AT6" i="19"/>
  <c r="AO6" i="19"/>
  <c r="AJ6" i="19"/>
  <c r="AE6" i="19"/>
  <c r="Z6" i="19"/>
  <c r="U6" i="19"/>
  <c r="P6" i="19"/>
  <c r="BI232" i="18"/>
  <c r="BD232" i="18"/>
  <c r="AY232" i="18"/>
  <c r="AT232" i="18"/>
  <c r="AO232" i="18"/>
  <c r="AJ232" i="18"/>
  <c r="AE232" i="18"/>
  <c r="Z232" i="18"/>
  <c r="U232" i="18"/>
  <c r="P232" i="18"/>
  <c r="BI119" i="18"/>
  <c r="BD119" i="18"/>
  <c r="AY119" i="18"/>
  <c r="AT119" i="18"/>
  <c r="AO119" i="18"/>
  <c r="AJ119" i="18"/>
  <c r="AE119" i="18"/>
  <c r="Z119" i="18"/>
  <c r="U119" i="18"/>
  <c r="P119" i="18"/>
  <c r="BI6" i="18"/>
  <c r="BD6" i="18"/>
  <c r="AY6" i="18"/>
  <c r="AT6" i="18"/>
  <c r="AO6" i="18"/>
  <c r="AJ6" i="18"/>
  <c r="AE6" i="18"/>
  <c r="Z6" i="18"/>
  <c r="U6" i="18"/>
  <c r="P6" i="18"/>
  <c r="BI232" i="11"/>
  <c r="BD232" i="11"/>
  <c r="AY232" i="11"/>
  <c r="AT232" i="11"/>
  <c r="AJ232" i="11"/>
  <c r="AE232" i="11"/>
  <c r="Z232" i="11"/>
  <c r="U232" i="11"/>
  <c r="P232" i="11"/>
  <c r="BI119" i="11"/>
  <c r="BD119" i="11"/>
  <c r="AY119" i="11"/>
  <c r="AT119" i="11"/>
  <c r="AO119" i="11"/>
  <c r="AJ119" i="11"/>
  <c r="AE119" i="11"/>
  <c r="Z119" i="11"/>
  <c r="U119" i="11"/>
  <c r="P119" i="11"/>
  <c r="BI6" i="11"/>
  <c r="BD6" i="11"/>
  <c r="AY6" i="11"/>
  <c r="AT6" i="11"/>
  <c r="AO6" i="11"/>
  <c r="AJ6" i="11"/>
  <c r="AE6" i="11"/>
  <c r="Z6" i="11"/>
  <c r="U6" i="11"/>
  <c r="P6" i="11"/>
  <c r="D128" i="16"/>
  <c r="D125" i="16"/>
  <c r="D124" i="16"/>
  <c r="D126" i="16"/>
  <c r="D127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123" i="16"/>
  <c r="B2" i="20" l="1"/>
  <c r="B1" i="20"/>
  <c r="B2" i="19"/>
  <c r="B1" i="19"/>
  <c r="B2" i="18"/>
  <c r="B1" i="18"/>
  <c r="B2" i="11"/>
  <c r="B1" i="11"/>
  <c r="D232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230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119" i="20"/>
  <c r="D232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119" i="19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232" i="18"/>
  <c r="D123" i="18"/>
  <c r="D124" i="18"/>
  <c r="D125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119" i="18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232" i="11"/>
  <c r="D123" i="11"/>
  <c r="D124" i="11"/>
  <c r="D125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119" i="11"/>
  <c r="D232" i="16"/>
  <c r="D119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BO343" i="20" l="1"/>
  <c r="BN343" i="20"/>
  <c r="O343" i="20"/>
  <c r="N343" i="20"/>
  <c r="M343" i="20"/>
  <c r="L343" i="20"/>
  <c r="K343" i="20"/>
  <c r="BO342" i="20"/>
  <c r="BN342" i="20"/>
  <c r="O342" i="20"/>
  <c r="N342" i="20"/>
  <c r="M342" i="20"/>
  <c r="L342" i="20"/>
  <c r="K342" i="20"/>
  <c r="BO341" i="20"/>
  <c r="BN341" i="20"/>
  <c r="O341" i="20"/>
  <c r="N341" i="20"/>
  <c r="M341" i="20"/>
  <c r="L341" i="20"/>
  <c r="K341" i="20"/>
  <c r="BO340" i="20"/>
  <c r="BN340" i="20"/>
  <c r="O340" i="20"/>
  <c r="N340" i="20"/>
  <c r="M340" i="20"/>
  <c r="L340" i="20"/>
  <c r="K340" i="20"/>
  <c r="BO339" i="20"/>
  <c r="BN339" i="20"/>
  <c r="O339" i="20"/>
  <c r="N339" i="20"/>
  <c r="M339" i="20"/>
  <c r="L339" i="20"/>
  <c r="K339" i="20"/>
  <c r="BO338" i="20"/>
  <c r="BN338" i="20"/>
  <c r="O338" i="20"/>
  <c r="N338" i="20"/>
  <c r="M338" i="20"/>
  <c r="L338" i="20"/>
  <c r="K338" i="20"/>
  <c r="BO337" i="20"/>
  <c r="BN337" i="20"/>
  <c r="O337" i="20"/>
  <c r="N337" i="20"/>
  <c r="M337" i="20"/>
  <c r="L337" i="20"/>
  <c r="K337" i="20"/>
  <c r="BO336" i="20"/>
  <c r="BN336" i="20"/>
  <c r="O336" i="20"/>
  <c r="N336" i="20"/>
  <c r="M336" i="20"/>
  <c r="L336" i="20"/>
  <c r="K336" i="20"/>
  <c r="BO335" i="20"/>
  <c r="BN335" i="20"/>
  <c r="O335" i="20"/>
  <c r="N335" i="20"/>
  <c r="M335" i="20"/>
  <c r="L335" i="20"/>
  <c r="K335" i="20"/>
  <c r="BO334" i="20"/>
  <c r="BN334" i="20"/>
  <c r="O334" i="20"/>
  <c r="N334" i="20"/>
  <c r="M334" i="20"/>
  <c r="L334" i="20"/>
  <c r="K334" i="20"/>
  <c r="BO333" i="20"/>
  <c r="BN333" i="20"/>
  <c r="O333" i="20"/>
  <c r="N333" i="20"/>
  <c r="M333" i="20"/>
  <c r="L333" i="20"/>
  <c r="K333" i="20"/>
  <c r="BO332" i="20"/>
  <c r="BN332" i="20"/>
  <c r="O332" i="20"/>
  <c r="N332" i="20"/>
  <c r="M332" i="20"/>
  <c r="L332" i="20"/>
  <c r="K332" i="20"/>
  <c r="BO331" i="20"/>
  <c r="BN331" i="20"/>
  <c r="O331" i="20"/>
  <c r="N331" i="20"/>
  <c r="M331" i="20"/>
  <c r="L331" i="20"/>
  <c r="K331" i="20"/>
  <c r="BO330" i="20"/>
  <c r="BN330" i="20"/>
  <c r="O330" i="20"/>
  <c r="N330" i="20"/>
  <c r="M330" i="20"/>
  <c r="L330" i="20"/>
  <c r="K330" i="20"/>
  <c r="BO329" i="20"/>
  <c r="BN329" i="20"/>
  <c r="O329" i="20"/>
  <c r="N329" i="20"/>
  <c r="M329" i="20"/>
  <c r="L329" i="20"/>
  <c r="K329" i="20"/>
  <c r="BO328" i="20"/>
  <c r="BN328" i="20"/>
  <c r="O328" i="20"/>
  <c r="N328" i="20"/>
  <c r="M328" i="20"/>
  <c r="L328" i="20"/>
  <c r="K328" i="20"/>
  <c r="BO327" i="20"/>
  <c r="BN327" i="20"/>
  <c r="O327" i="20"/>
  <c r="N327" i="20"/>
  <c r="M327" i="20"/>
  <c r="L327" i="20"/>
  <c r="K327" i="20"/>
  <c r="BO326" i="20"/>
  <c r="BN326" i="20"/>
  <c r="O326" i="20"/>
  <c r="N326" i="20"/>
  <c r="M326" i="20"/>
  <c r="L326" i="20"/>
  <c r="K326" i="20"/>
  <c r="BO325" i="20"/>
  <c r="BN325" i="20"/>
  <c r="O325" i="20"/>
  <c r="N325" i="20"/>
  <c r="M325" i="20"/>
  <c r="L325" i="20"/>
  <c r="K325" i="20"/>
  <c r="BO324" i="20"/>
  <c r="BN324" i="20"/>
  <c r="O324" i="20"/>
  <c r="N324" i="20"/>
  <c r="M324" i="20"/>
  <c r="L324" i="20"/>
  <c r="K324" i="20"/>
  <c r="BO323" i="20"/>
  <c r="BN323" i="20"/>
  <c r="O323" i="20"/>
  <c r="N323" i="20"/>
  <c r="M323" i="20"/>
  <c r="L323" i="20"/>
  <c r="K323" i="20"/>
  <c r="BO322" i="20"/>
  <c r="BN322" i="20"/>
  <c r="O322" i="20"/>
  <c r="N322" i="20"/>
  <c r="M322" i="20"/>
  <c r="L322" i="20"/>
  <c r="K322" i="20"/>
  <c r="BO321" i="20"/>
  <c r="BN321" i="20"/>
  <c r="O321" i="20"/>
  <c r="N321" i="20"/>
  <c r="M321" i="20"/>
  <c r="L321" i="20"/>
  <c r="K321" i="20"/>
  <c r="BO320" i="20"/>
  <c r="BN320" i="20"/>
  <c r="O320" i="20"/>
  <c r="N320" i="20"/>
  <c r="M320" i="20"/>
  <c r="L320" i="20"/>
  <c r="K320" i="20"/>
  <c r="BO319" i="20"/>
  <c r="BN319" i="20"/>
  <c r="O319" i="20"/>
  <c r="N319" i="20"/>
  <c r="M319" i="20"/>
  <c r="L319" i="20"/>
  <c r="K319" i="20"/>
  <c r="BO318" i="20"/>
  <c r="BN318" i="20"/>
  <c r="O318" i="20"/>
  <c r="N318" i="20"/>
  <c r="M318" i="20"/>
  <c r="L318" i="20"/>
  <c r="K318" i="20"/>
  <c r="BO317" i="20"/>
  <c r="BN317" i="20"/>
  <c r="O317" i="20"/>
  <c r="N317" i="20"/>
  <c r="M317" i="20"/>
  <c r="L317" i="20"/>
  <c r="K317" i="20"/>
  <c r="BO316" i="20"/>
  <c r="BN316" i="20"/>
  <c r="O316" i="20"/>
  <c r="N316" i="20"/>
  <c r="M316" i="20"/>
  <c r="L316" i="20"/>
  <c r="K316" i="20"/>
  <c r="BO315" i="20"/>
  <c r="BN315" i="20"/>
  <c r="O315" i="20"/>
  <c r="N315" i="20"/>
  <c r="M315" i="20"/>
  <c r="L315" i="20"/>
  <c r="K315" i="20"/>
  <c r="BO314" i="20"/>
  <c r="BN314" i="20"/>
  <c r="O314" i="20"/>
  <c r="N314" i="20"/>
  <c r="M314" i="20"/>
  <c r="L314" i="20"/>
  <c r="K314" i="20"/>
  <c r="BO313" i="20"/>
  <c r="BN313" i="20"/>
  <c r="O313" i="20"/>
  <c r="N313" i="20"/>
  <c r="M313" i="20"/>
  <c r="L313" i="20"/>
  <c r="K313" i="20"/>
  <c r="BO312" i="20"/>
  <c r="BN312" i="20"/>
  <c r="O312" i="20"/>
  <c r="N312" i="20"/>
  <c r="M312" i="20"/>
  <c r="L312" i="20"/>
  <c r="K312" i="20"/>
  <c r="BO311" i="20"/>
  <c r="BN311" i="20"/>
  <c r="O311" i="20"/>
  <c r="N311" i="20"/>
  <c r="M311" i="20"/>
  <c r="L311" i="20"/>
  <c r="K311" i="20"/>
  <c r="BO310" i="20"/>
  <c r="BN310" i="20"/>
  <c r="O310" i="20"/>
  <c r="N310" i="20"/>
  <c r="M310" i="20"/>
  <c r="L310" i="20"/>
  <c r="K310" i="20"/>
  <c r="BO309" i="20"/>
  <c r="BN309" i="20"/>
  <c r="O309" i="20"/>
  <c r="N309" i="20"/>
  <c r="M309" i="20"/>
  <c r="L309" i="20"/>
  <c r="K309" i="20"/>
  <c r="BO308" i="20"/>
  <c r="BN308" i="20"/>
  <c r="O308" i="20"/>
  <c r="N308" i="20"/>
  <c r="M308" i="20"/>
  <c r="L308" i="20"/>
  <c r="K308" i="20"/>
  <c r="BO307" i="20"/>
  <c r="BN307" i="20"/>
  <c r="O307" i="20"/>
  <c r="N307" i="20"/>
  <c r="M307" i="20"/>
  <c r="L307" i="20"/>
  <c r="K307" i="20"/>
  <c r="BO306" i="20"/>
  <c r="BN306" i="20"/>
  <c r="O306" i="20"/>
  <c r="N306" i="20"/>
  <c r="M306" i="20"/>
  <c r="L306" i="20"/>
  <c r="K306" i="20"/>
  <c r="BO305" i="20"/>
  <c r="BN305" i="20"/>
  <c r="O305" i="20"/>
  <c r="N305" i="20"/>
  <c r="M305" i="20"/>
  <c r="L305" i="20"/>
  <c r="K305" i="20"/>
  <c r="O304" i="20"/>
  <c r="N304" i="20"/>
  <c r="M304" i="20"/>
  <c r="L304" i="20"/>
  <c r="K304" i="20"/>
  <c r="BO303" i="20"/>
  <c r="BN303" i="20"/>
  <c r="O303" i="20"/>
  <c r="N303" i="20"/>
  <c r="M303" i="20"/>
  <c r="L303" i="20"/>
  <c r="K303" i="20"/>
  <c r="BO302" i="20"/>
  <c r="BN302" i="20"/>
  <c r="O302" i="20"/>
  <c r="N302" i="20"/>
  <c r="M302" i="20"/>
  <c r="L302" i="20"/>
  <c r="K302" i="20"/>
  <c r="BO301" i="20"/>
  <c r="BN301" i="20"/>
  <c r="O301" i="20"/>
  <c r="N301" i="20"/>
  <c r="M301" i="20"/>
  <c r="L301" i="20"/>
  <c r="K301" i="20"/>
  <c r="BO300" i="20"/>
  <c r="BN300" i="20"/>
  <c r="O300" i="20"/>
  <c r="N300" i="20"/>
  <c r="M300" i="20"/>
  <c r="L300" i="20"/>
  <c r="K300" i="20"/>
  <c r="BO299" i="20"/>
  <c r="BN299" i="20"/>
  <c r="O299" i="20"/>
  <c r="N299" i="20"/>
  <c r="M299" i="20"/>
  <c r="L299" i="20"/>
  <c r="K299" i="20"/>
  <c r="BO298" i="20"/>
  <c r="BN298" i="20"/>
  <c r="O298" i="20"/>
  <c r="N298" i="20"/>
  <c r="M298" i="20"/>
  <c r="L298" i="20"/>
  <c r="K298" i="20"/>
  <c r="BO297" i="20"/>
  <c r="BN297" i="20"/>
  <c r="O297" i="20"/>
  <c r="N297" i="20"/>
  <c r="M297" i="20"/>
  <c r="L297" i="20"/>
  <c r="K297" i="20"/>
  <c r="BO296" i="20"/>
  <c r="BN296" i="20"/>
  <c r="BO295" i="20"/>
  <c r="BN295" i="20"/>
  <c r="O295" i="20"/>
  <c r="N295" i="20"/>
  <c r="M295" i="20"/>
  <c r="L295" i="20"/>
  <c r="K295" i="20"/>
  <c r="BO294" i="20"/>
  <c r="BN294" i="20"/>
  <c r="O294" i="20"/>
  <c r="N294" i="20"/>
  <c r="M294" i="20"/>
  <c r="L294" i="20"/>
  <c r="K294" i="20"/>
  <c r="BO293" i="20"/>
  <c r="BN293" i="20"/>
  <c r="O293" i="20"/>
  <c r="N293" i="20"/>
  <c r="M293" i="20"/>
  <c r="L293" i="20"/>
  <c r="K293" i="20"/>
  <c r="BO292" i="20"/>
  <c r="BN292" i="20"/>
  <c r="O292" i="20"/>
  <c r="N292" i="20"/>
  <c r="M292" i="20"/>
  <c r="L292" i="20"/>
  <c r="K292" i="20"/>
  <c r="BO291" i="20"/>
  <c r="BN291" i="20"/>
  <c r="O291" i="20"/>
  <c r="N291" i="20"/>
  <c r="M291" i="20"/>
  <c r="L291" i="20"/>
  <c r="K291" i="20"/>
  <c r="BO290" i="20"/>
  <c r="BN290" i="20"/>
  <c r="O290" i="20"/>
  <c r="N290" i="20"/>
  <c r="M290" i="20"/>
  <c r="L290" i="20"/>
  <c r="K290" i="20"/>
  <c r="BO289" i="20"/>
  <c r="BN289" i="20"/>
  <c r="O289" i="20"/>
  <c r="N289" i="20"/>
  <c r="M289" i="20"/>
  <c r="L289" i="20"/>
  <c r="K289" i="20"/>
  <c r="BO288" i="20"/>
  <c r="BN288" i="20"/>
  <c r="O288" i="20"/>
  <c r="N288" i="20"/>
  <c r="M288" i="20"/>
  <c r="L288" i="20"/>
  <c r="K288" i="20"/>
  <c r="BO287" i="20"/>
  <c r="BN287" i="20"/>
  <c r="O287" i="20"/>
  <c r="N287" i="20"/>
  <c r="M287" i="20"/>
  <c r="L287" i="20"/>
  <c r="K287" i="20"/>
  <c r="BO286" i="20"/>
  <c r="BN286" i="20"/>
  <c r="O286" i="20"/>
  <c r="N286" i="20"/>
  <c r="M286" i="20"/>
  <c r="L286" i="20"/>
  <c r="K286" i="20"/>
  <c r="BO285" i="20"/>
  <c r="BN285" i="20"/>
  <c r="O285" i="20"/>
  <c r="N285" i="20"/>
  <c r="M285" i="20"/>
  <c r="L285" i="20"/>
  <c r="K285" i="20"/>
  <c r="BO284" i="20"/>
  <c r="BN284" i="20"/>
  <c r="O284" i="20"/>
  <c r="N284" i="20"/>
  <c r="M284" i="20"/>
  <c r="L284" i="20"/>
  <c r="K284" i="20"/>
  <c r="BO283" i="20"/>
  <c r="BN283" i="20"/>
  <c r="O283" i="20"/>
  <c r="N283" i="20"/>
  <c r="M283" i="20"/>
  <c r="L283" i="20"/>
  <c r="K283" i="20"/>
  <c r="BO282" i="20"/>
  <c r="BN282" i="20"/>
  <c r="O282" i="20"/>
  <c r="N282" i="20"/>
  <c r="M282" i="20"/>
  <c r="L282" i="20"/>
  <c r="K282" i="20"/>
  <c r="BO281" i="20"/>
  <c r="BN281" i="20"/>
  <c r="O281" i="20"/>
  <c r="N281" i="20"/>
  <c r="M281" i="20"/>
  <c r="L281" i="20"/>
  <c r="K281" i="20"/>
  <c r="BO280" i="20"/>
  <c r="BN280" i="20"/>
  <c r="O280" i="20"/>
  <c r="N280" i="20"/>
  <c r="M280" i="20"/>
  <c r="L280" i="20"/>
  <c r="K280" i="20"/>
  <c r="BO279" i="20"/>
  <c r="BN279" i="20"/>
  <c r="O279" i="20"/>
  <c r="N279" i="20"/>
  <c r="M279" i="20"/>
  <c r="L279" i="20"/>
  <c r="K279" i="20"/>
  <c r="BO278" i="20"/>
  <c r="BN278" i="20"/>
  <c r="O278" i="20"/>
  <c r="N278" i="20"/>
  <c r="M278" i="20"/>
  <c r="L278" i="20"/>
  <c r="K278" i="20"/>
  <c r="BO277" i="20"/>
  <c r="BN277" i="20"/>
  <c r="O277" i="20"/>
  <c r="N277" i="20"/>
  <c r="M277" i="20"/>
  <c r="L277" i="20"/>
  <c r="K277" i="20"/>
  <c r="BO276" i="20"/>
  <c r="BN276" i="20"/>
  <c r="O276" i="20"/>
  <c r="N276" i="20"/>
  <c r="M276" i="20"/>
  <c r="L276" i="20"/>
  <c r="K276" i="20"/>
  <c r="BO275" i="20"/>
  <c r="BN275" i="20"/>
  <c r="O275" i="20"/>
  <c r="N275" i="20"/>
  <c r="M275" i="20"/>
  <c r="L275" i="20"/>
  <c r="K275" i="20"/>
  <c r="BO274" i="20"/>
  <c r="BN274" i="20"/>
  <c r="O274" i="20"/>
  <c r="N274" i="20"/>
  <c r="M274" i="20"/>
  <c r="L274" i="20"/>
  <c r="K274" i="20"/>
  <c r="BO273" i="20"/>
  <c r="BN273" i="20"/>
  <c r="O273" i="20"/>
  <c r="N273" i="20"/>
  <c r="M273" i="20"/>
  <c r="L273" i="20"/>
  <c r="K273" i="20"/>
  <c r="BO272" i="20"/>
  <c r="BN272" i="20"/>
  <c r="O272" i="20"/>
  <c r="N272" i="20"/>
  <c r="M272" i="20"/>
  <c r="L272" i="20"/>
  <c r="K272" i="20"/>
  <c r="BO271" i="20"/>
  <c r="BN271" i="20"/>
  <c r="O271" i="20"/>
  <c r="N271" i="20"/>
  <c r="M271" i="20"/>
  <c r="L271" i="20"/>
  <c r="K271" i="20"/>
  <c r="BO270" i="20"/>
  <c r="BN270" i="20"/>
  <c r="O270" i="20"/>
  <c r="N270" i="20"/>
  <c r="M270" i="20"/>
  <c r="L270" i="20"/>
  <c r="K270" i="20"/>
  <c r="BO269" i="20"/>
  <c r="BN269" i="20"/>
  <c r="O269" i="20"/>
  <c r="N269" i="20"/>
  <c r="M269" i="20"/>
  <c r="L269" i="20"/>
  <c r="K269" i="20"/>
  <c r="BO268" i="20"/>
  <c r="BN268" i="20"/>
  <c r="O268" i="20"/>
  <c r="N268" i="20"/>
  <c r="M268" i="20"/>
  <c r="L268" i="20"/>
  <c r="K268" i="20"/>
  <c r="BO267" i="20"/>
  <c r="BN267" i="20"/>
  <c r="O267" i="20"/>
  <c r="N267" i="20"/>
  <c r="M267" i="20"/>
  <c r="L267" i="20"/>
  <c r="K267" i="20"/>
  <c r="BO266" i="20"/>
  <c r="BN266" i="20"/>
  <c r="O266" i="20"/>
  <c r="N266" i="20"/>
  <c r="M266" i="20"/>
  <c r="L266" i="20"/>
  <c r="K266" i="20"/>
  <c r="BO265" i="20"/>
  <c r="BN265" i="20"/>
  <c r="O265" i="20"/>
  <c r="N265" i="20"/>
  <c r="M265" i="20"/>
  <c r="L265" i="20"/>
  <c r="K265" i="20"/>
  <c r="BO264" i="20"/>
  <c r="BN264" i="20"/>
  <c r="O264" i="20"/>
  <c r="N264" i="20"/>
  <c r="M264" i="20"/>
  <c r="L264" i="20"/>
  <c r="K264" i="20"/>
  <c r="BO263" i="20"/>
  <c r="BN263" i="20"/>
  <c r="O263" i="20"/>
  <c r="N263" i="20"/>
  <c r="M263" i="20"/>
  <c r="L263" i="20"/>
  <c r="K263" i="20"/>
  <c r="BO262" i="20"/>
  <c r="BN262" i="20"/>
  <c r="O262" i="20"/>
  <c r="N262" i="20"/>
  <c r="M262" i="20"/>
  <c r="L262" i="20"/>
  <c r="K262" i="20"/>
  <c r="BO261" i="20"/>
  <c r="BN261" i="20"/>
  <c r="O261" i="20"/>
  <c r="N261" i="20"/>
  <c r="M261" i="20"/>
  <c r="L261" i="20"/>
  <c r="K261" i="20"/>
  <c r="BO260" i="20"/>
  <c r="BN260" i="20"/>
  <c r="O260" i="20"/>
  <c r="N260" i="20"/>
  <c r="M260" i="20"/>
  <c r="L260" i="20"/>
  <c r="K260" i="20"/>
  <c r="BO259" i="20"/>
  <c r="BN259" i="20"/>
  <c r="O259" i="20"/>
  <c r="N259" i="20"/>
  <c r="M259" i="20"/>
  <c r="L259" i="20"/>
  <c r="K259" i="20"/>
  <c r="BO258" i="20"/>
  <c r="BN258" i="20"/>
  <c r="O258" i="20"/>
  <c r="N258" i="20"/>
  <c r="M258" i="20"/>
  <c r="L258" i="20"/>
  <c r="K258" i="20"/>
  <c r="BO257" i="20"/>
  <c r="BN257" i="20"/>
  <c r="O257" i="20"/>
  <c r="N257" i="20"/>
  <c r="M257" i="20"/>
  <c r="L257" i="20"/>
  <c r="K257" i="20"/>
  <c r="BO256" i="20"/>
  <c r="BN256" i="20"/>
  <c r="O256" i="20"/>
  <c r="N256" i="20"/>
  <c r="M256" i="20"/>
  <c r="L256" i="20"/>
  <c r="K256" i="20"/>
  <c r="BO255" i="20"/>
  <c r="BN255" i="20"/>
  <c r="O255" i="20"/>
  <c r="N255" i="20"/>
  <c r="M255" i="20"/>
  <c r="L255" i="20"/>
  <c r="K255" i="20"/>
  <c r="BO254" i="20"/>
  <c r="BN254" i="20"/>
  <c r="O254" i="20"/>
  <c r="N254" i="20"/>
  <c r="M254" i="20"/>
  <c r="L254" i="20"/>
  <c r="K254" i="20"/>
  <c r="BO253" i="20"/>
  <c r="BN253" i="20"/>
  <c r="O253" i="20"/>
  <c r="N253" i="20"/>
  <c r="M253" i="20"/>
  <c r="L253" i="20"/>
  <c r="K253" i="20"/>
  <c r="BO252" i="20"/>
  <c r="BN252" i="20"/>
  <c r="O252" i="20"/>
  <c r="N252" i="20"/>
  <c r="M252" i="20"/>
  <c r="L252" i="20"/>
  <c r="K252" i="20"/>
  <c r="BO251" i="20"/>
  <c r="BN251" i="20"/>
  <c r="O251" i="20"/>
  <c r="N251" i="20"/>
  <c r="M251" i="20"/>
  <c r="L251" i="20"/>
  <c r="K251" i="20"/>
  <c r="BO250" i="20"/>
  <c r="BN250" i="20"/>
  <c r="O250" i="20"/>
  <c r="N250" i="20"/>
  <c r="M250" i="20"/>
  <c r="L250" i="20"/>
  <c r="K250" i="20"/>
  <c r="BO249" i="20"/>
  <c r="BN249" i="20"/>
  <c r="O249" i="20"/>
  <c r="N249" i="20"/>
  <c r="M249" i="20"/>
  <c r="L249" i="20"/>
  <c r="K249" i="20"/>
  <c r="BO248" i="20"/>
  <c r="BN248" i="20"/>
  <c r="O248" i="20"/>
  <c r="N248" i="20"/>
  <c r="M248" i="20"/>
  <c r="L248" i="20"/>
  <c r="K248" i="20"/>
  <c r="BO247" i="20"/>
  <c r="BN247" i="20"/>
  <c r="O247" i="20"/>
  <c r="N247" i="20"/>
  <c r="M247" i="20"/>
  <c r="L247" i="20"/>
  <c r="K247" i="20"/>
  <c r="BO246" i="20"/>
  <c r="BN246" i="20"/>
  <c r="O246" i="20"/>
  <c r="N246" i="20"/>
  <c r="M246" i="20"/>
  <c r="L246" i="20"/>
  <c r="K246" i="20"/>
  <c r="O245" i="20"/>
  <c r="N245" i="20"/>
  <c r="M245" i="20"/>
  <c r="L245" i="20"/>
  <c r="K245" i="20"/>
  <c r="O244" i="20"/>
  <c r="N244" i="20"/>
  <c r="M244" i="20"/>
  <c r="L244" i="20"/>
  <c r="K244" i="20"/>
  <c r="O243" i="20"/>
  <c r="N243" i="20"/>
  <c r="M243" i="20"/>
  <c r="L243" i="20"/>
  <c r="K243" i="20"/>
  <c r="O242" i="20"/>
  <c r="N242" i="20"/>
  <c r="M242" i="20"/>
  <c r="L242" i="20"/>
  <c r="K242" i="20"/>
  <c r="O241" i="20"/>
  <c r="N241" i="20"/>
  <c r="M241" i="20"/>
  <c r="L241" i="20"/>
  <c r="K241" i="20"/>
  <c r="O240" i="20"/>
  <c r="N240" i="20"/>
  <c r="M240" i="20"/>
  <c r="L240" i="20"/>
  <c r="K240" i="20"/>
  <c r="BO239" i="20"/>
  <c r="BN239" i="20"/>
  <c r="O239" i="20"/>
  <c r="N239" i="20"/>
  <c r="M239" i="20"/>
  <c r="L239" i="20"/>
  <c r="K239" i="20"/>
  <c r="BO238" i="20"/>
  <c r="BN238" i="20"/>
  <c r="O238" i="20"/>
  <c r="N238" i="20"/>
  <c r="M238" i="20"/>
  <c r="L238" i="20"/>
  <c r="K238" i="20"/>
  <c r="BO237" i="20"/>
  <c r="BN237" i="20"/>
  <c r="O237" i="20"/>
  <c r="N237" i="20"/>
  <c r="M237" i="20"/>
  <c r="L237" i="20"/>
  <c r="K237" i="20"/>
  <c r="O236" i="20"/>
  <c r="N236" i="20"/>
  <c r="M236" i="20"/>
  <c r="L236" i="20"/>
  <c r="K236" i="20"/>
  <c r="BO230" i="20"/>
  <c r="BN230" i="20"/>
  <c r="O230" i="20"/>
  <c r="N230" i="20"/>
  <c r="M230" i="20"/>
  <c r="L230" i="20"/>
  <c r="K230" i="20"/>
  <c r="BO229" i="20"/>
  <c r="BN229" i="20"/>
  <c r="O229" i="20"/>
  <c r="N229" i="20"/>
  <c r="M229" i="20"/>
  <c r="L229" i="20"/>
  <c r="K229" i="20"/>
  <c r="BO228" i="20"/>
  <c r="BN228" i="20"/>
  <c r="O228" i="20"/>
  <c r="N228" i="20"/>
  <c r="M228" i="20"/>
  <c r="L228" i="20"/>
  <c r="K228" i="20"/>
  <c r="BO227" i="20"/>
  <c r="BN227" i="20"/>
  <c r="O227" i="20"/>
  <c r="N227" i="20"/>
  <c r="M227" i="20"/>
  <c r="L227" i="20"/>
  <c r="K227" i="20"/>
  <c r="BO226" i="20"/>
  <c r="BN226" i="20"/>
  <c r="O226" i="20"/>
  <c r="N226" i="20"/>
  <c r="M226" i="20"/>
  <c r="L226" i="20"/>
  <c r="K226" i="20"/>
  <c r="BO225" i="20"/>
  <c r="BN225" i="20"/>
  <c r="O225" i="20"/>
  <c r="N225" i="20"/>
  <c r="M225" i="20"/>
  <c r="L225" i="20"/>
  <c r="K225" i="20"/>
  <c r="BO224" i="20"/>
  <c r="BN224" i="20"/>
  <c r="O224" i="20"/>
  <c r="N224" i="20"/>
  <c r="M224" i="20"/>
  <c r="L224" i="20"/>
  <c r="K224" i="20"/>
  <c r="BO223" i="20"/>
  <c r="BN223" i="20"/>
  <c r="O223" i="20"/>
  <c r="N223" i="20"/>
  <c r="M223" i="20"/>
  <c r="L223" i="20"/>
  <c r="K223" i="20"/>
  <c r="BO222" i="20"/>
  <c r="BN222" i="20"/>
  <c r="O222" i="20"/>
  <c r="N222" i="20"/>
  <c r="M222" i="20"/>
  <c r="L222" i="20"/>
  <c r="K222" i="20"/>
  <c r="BO221" i="20"/>
  <c r="BN221" i="20"/>
  <c r="O221" i="20"/>
  <c r="N221" i="20"/>
  <c r="M221" i="20"/>
  <c r="L221" i="20"/>
  <c r="K221" i="20"/>
  <c r="BO220" i="20"/>
  <c r="BN220" i="20"/>
  <c r="O220" i="20"/>
  <c r="N220" i="20"/>
  <c r="M220" i="20"/>
  <c r="L220" i="20"/>
  <c r="K220" i="20"/>
  <c r="BO219" i="20"/>
  <c r="BN219" i="20"/>
  <c r="O219" i="20"/>
  <c r="N219" i="20"/>
  <c r="M219" i="20"/>
  <c r="L219" i="20"/>
  <c r="K219" i="20"/>
  <c r="BO218" i="20"/>
  <c r="BN218" i="20"/>
  <c r="O218" i="20"/>
  <c r="N218" i="20"/>
  <c r="M218" i="20"/>
  <c r="L218" i="20"/>
  <c r="K218" i="20"/>
  <c r="BO217" i="20"/>
  <c r="BN217" i="20"/>
  <c r="O217" i="20"/>
  <c r="N217" i="20"/>
  <c r="M217" i="20"/>
  <c r="L217" i="20"/>
  <c r="K217" i="20"/>
  <c r="BO216" i="20"/>
  <c r="BN216" i="20"/>
  <c r="O216" i="20"/>
  <c r="N216" i="20"/>
  <c r="M216" i="20"/>
  <c r="L216" i="20"/>
  <c r="K216" i="20"/>
  <c r="BO215" i="20"/>
  <c r="BN215" i="20"/>
  <c r="O215" i="20"/>
  <c r="N215" i="20"/>
  <c r="M215" i="20"/>
  <c r="L215" i="20"/>
  <c r="K215" i="20"/>
  <c r="BO214" i="20"/>
  <c r="BN214" i="20"/>
  <c r="O214" i="20"/>
  <c r="N214" i="20"/>
  <c r="M214" i="20"/>
  <c r="L214" i="20"/>
  <c r="K214" i="20"/>
  <c r="BO213" i="20"/>
  <c r="BN213" i="20"/>
  <c r="O213" i="20"/>
  <c r="N213" i="20"/>
  <c r="M213" i="20"/>
  <c r="L213" i="20"/>
  <c r="K213" i="20"/>
  <c r="BO212" i="20"/>
  <c r="BN212" i="20"/>
  <c r="O212" i="20"/>
  <c r="N212" i="20"/>
  <c r="M212" i="20"/>
  <c r="L212" i="20"/>
  <c r="K212" i="20"/>
  <c r="BO211" i="20"/>
  <c r="BN211" i="20"/>
  <c r="O211" i="20"/>
  <c r="N211" i="20"/>
  <c r="M211" i="20"/>
  <c r="L211" i="20"/>
  <c r="K211" i="20"/>
  <c r="BO210" i="20"/>
  <c r="BN210" i="20"/>
  <c r="O210" i="20"/>
  <c r="N210" i="20"/>
  <c r="M210" i="20"/>
  <c r="L210" i="20"/>
  <c r="K210" i="20"/>
  <c r="BO209" i="20"/>
  <c r="BN209" i="20"/>
  <c r="O209" i="20"/>
  <c r="N209" i="20"/>
  <c r="M209" i="20"/>
  <c r="L209" i="20"/>
  <c r="K209" i="20"/>
  <c r="BO208" i="20"/>
  <c r="BN208" i="20"/>
  <c r="O208" i="20"/>
  <c r="N208" i="20"/>
  <c r="M208" i="20"/>
  <c r="L208" i="20"/>
  <c r="K208" i="20"/>
  <c r="BO207" i="20"/>
  <c r="BN207" i="20"/>
  <c r="O207" i="20"/>
  <c r="N207" i="20"/>
  <c r="M207" i="20"/>
  <c r="L207" i="20"/>
  <c r="K207" i="20"/>
  <c r="BO206" i="20"/>
  <c r="BN206" i="20"/>
  <c r="O206" i="20"/>
  <c r="N206" i="20"/>
  <c r="M206" i="20"/>
  <c r="L206" i="20"/>
  <c r="K206" i="20"/>
  <c r="BO205" i="20"/>
  <c r="BN205" i="20"/>
  <c r="O205" i="20"/>
  <c r="N205" i="20"/>
  <c r="M205" i="20"/>
  <c r="L205" i="20"/>
  <c r="K205" i="20"/>
  <c r="BO204" i="20"/>
  <c r="BN204" i="20"/>
  <c r="O204" i="20"/>
  <c r="N204" i="20"/>
  <c r="M204" i="20"/>
  <c r="L204" i="20"/>
  <c r="K204" i="20"/>
  <c r="BO203" i="20"/>
  <c r="BN203" i="20"/>
  <c r="O203" i="20"/>
  <c r="N203" i="20"/>
  <c r="M203" i="20"/>
  <c r="L203" i="20"/>
  <c r="K203" i="20"/>
  <c r="BO202" i="20"/>
  <c r="BN202" i="20"/>
  <c r="O202" i="20"/>
  <c r="N202" i="20"/>
  <c r="M202" i="20"/>
  <c r="L202" i="20"/>
  <c r="K202" i="20"/>
  <c r="BO201" i="20"/>
  <c r="BN201" i="20"/>
  <c r="O201" i="20"/>
  <c r="N201" i="20"/>
  <c r="M201" i="20"/>
  <c r="L201" i="20"/>
  <c r="K201" i="20"/>
  <c r="BO200" i="20"/>
  <c r="BN200" i="20"/>
  <c r="O200" i="20"/>
  <c r="N200" i="20"/>
  <c r="M200" i="20"/>
  <c r="L200" i="20"/>
  <c r="K200" i="20"/>
  <c r="BO199" i="20"/>
  <c r="BN199" i="20"/>
  <c r="O199" i="20"/>
  <c r="N199" i="20"/>
  <c r="M199" i="20"/>
  <c r="L199" i="20"/>
  <c r="K199" i="20"/>
  <c r="BO198" i="20"/>
  <c r="BN198" i="20"/>
  <c r="O198" i="20"/>
  <c r="N198" i="20"/>
  <c r="M198" i="20"/>
  <c r="L198" i="20"/>
  <c r="K198" i="20"/>
  <c r="BO197" i="20"/>
  <c r="BN197" i="20"/>
  <c r="O197" i="20"/>
  <c r="N197" i="20"/>
  <c r="M197" i="20"/>
  <c r="L197" i="20"/>
  <c r="K197" i="20"/>
  <c r="BO196" i="20"/>
  <c r="BN196" i="20"/>
  <c r="O196" i="20"/>
  <c r="N196" i="20"/>
  <c r="M196" i="20"/>
  <c r="L196" i="20"/>
  <c r="K196" i="20"/>
  <c r="BO195" i="20"/>
  <c r="BN195" i="20"/>
  <c r="O195" i="20"/>
  <c r="N195" i="20"/>
  <c r="M195" i="20"/>
  <c r="L195" i="20"/>
  <c r="K195" i="20"/>
  <c r="BO194" i="20"/>
  <c r="BN194" i="20"/>
  <c r="O194" i="20"/>
  <c r="N194" i="20"/>
  <c r="M194" i="20"/>
  <c r="L194" i="20"/>
  <c r="K194" i="20"/>
  <c r="BO193" i="20"/>
  <c r="BN193" i="20"/>
  <c r="O193" i="20"/>
  <c r="N193" i="20"/>
  <c r="M193" i="20"/>
  <c r="L193" i="20"/>
  <c r="K193" i="20"/>
  <c r="BO192" i="20"/>
  <c r="BN192" i="20"/>
  <c r="O192" i="20"/>
  <c r="N192" i="20"/>
  <c r="M192" i="20"/>
  <c r="L192" i="20"/>
  <c r="K192" i="20"/>
  <c r="BO191" i="20"/>
  <c r="BN191" i="20"/>
  <c r="O191" i="20"/>
  <c r="N191" i="20"/>
  <c r="M191" i="20"/>
  <c r="L191" i="20"/>
  <c r="K191" i="20"/>
  <c r="BO190" i="20"/>
  <c r="BN190" i="20"/>
  <c r="O190" i="20"/>
  <c r="N190" i="20"/>
  <c r="M190" i="20"/>
  <c r="L190" i="20"/>
  <c r="K190" i="20"/>
  <c r="BO189" i="20"/>
  <c r="BN189" i="20"/>
  <c r="O189" i="20"/>
  <c r="N189" i="20"/>
  <c r="M189" i="20"/>
  <c r="L189" i="20"/>
  <c r="K189" i="20"/>
  <c r="BO188" i="20"/>
  <c r="BN188" i="20"/>
  <c r="O188" i="20"/>
  <c r="N188" i="20"/>
  <c r="M188" i="20"/>
  <c r="L188" i="20"/>
  <c r="K188" i="20"/>
  <c r="BO187" i="20"/>
  <c r="BN187" i="20"/>
  <c r="O187" i="20"/>
  <c r="N187" i="20"/>
  <c r="M187" i="20"/>
  <c r="L187" i="20"/>
  <c r="K187" i="20"/>
  <c r="BO186" i="20"/>
  <c r="BN186" i="20"/>
  <c r="O186" i="20"/>
  <c r="N186" i="20"/>
  <c r="M186" i="20"/>
  <c r="L186" i="20"/>
  <c r="K186" i="20"/>
  <c r="BO185" i="20"/>
  <c r="BN185" i="20"/>
  <c r="O185" i="20"/>
  <c r="N185" i="20"/>
  <c r="M185" i="20"/>
  <c r="L185" i="20"/>
  <c r="K185" i="20"/>
  <c r="BO184" i="20"/>
  <c r="BN184" i="20"/>
  <c r="O184" i="20"/>
  <c r="N184" i="20"/>
  <c r="M184" i="20"/>
  <c r="L184" i="20"/>
  <c r="K184" i="20"/>
  <c r="BO183" i="20"/>
  <c r="BN183" i="20"/>
  <c r="BO182" i="20"/>
  <c r="BN182" i="20"/>
  <c r="O182" i="20"/>
  <c r="N182" i="20"/>
  <c r="M182" i="20"/>
  <c r="L182" i="20"/>
  <c r="K182" i="20"/>
  <c r="BO181" i="20"/>
  <c r="BN181" i="20"/>
  <c r="O181" i="20"/>
  <c r="N181" i="20"/>
  <c r="M181" i="20"/>
  <c r="L181" i="20"/>
  <c r="K181" i="20"/>
  <c r="BO180" i="20"/>
  <c r="BN180" i="20"/>
  <c r="O180" i="20"/>
  <c r="N180" i="20"/>
  <c r="M180" i="20"/>
  <c r="L180" i="20"/>
  <c r="K180" i="20"/>
  <c r="BO179" i="20"/>
  <c r="BN179" i="20"/>
  <c r="O179" i="20"/>
  <c r="N179" i="20"/>
  <c r="M179" i="20"/>
  <c r="L179" i="20"/>
  <c r="K179" i="20"/>
  <c r="BO178" i="20"/>
  <c r="BN178" i="20"/>
  <c r="O178" i="20"/>
  <c r="N178" i="20"/>
  <c r="M178" i="20"/>
  <c r="L178" i="20"/>
  <c r="K178" i="20"/>
  <c r="BO177" i="20"/>
  <c r="BN177" i="20"/>
  <c r="O177" i="20"/>
  <c r="N177" i="20"/>
  <c r="M177" i="20"/>
  <c r="L177" i="20"/>
  <c r="K177" i="20"/>
  <c r="BO176" i="20"/>
  <c r="BN176" i="20"/>
  <c r="O176" i="20"/>
  <c r="N176" i="20"/>
  <c r="M176" i="20"/>
  <c r="L176" i="20"/>
  <c r="K176" i="20"/>
  <c r="BO175" i="20"/>
  <c r="BN175" i="20"/>
  <c r="O175" i="20"/>
  <c r="N175" i="20"/>
  <c r="M175" i="20"/>
  <c r="L175" i="20"/>
  <c r="K175" i="20"/>
  <c r="BO174" i="20"/>
  <c r="BN174" i="20"/>
  <c r="O174" i="20"/>
  <c r="N174" i="20"/>
  <c r="M174" i="20"/>
  <c r="L174" i="20"/>
  <c r="K174" i="20"/>
  <c r="BO173" i="20"/>
  <c r="BN173" i="20"/>
  <c r="O173" i="20"/>
  <c r="N173" i="20"/>
  <c r="M173" i="20"/>
  <c r="L173" i="20"/>
  <c r="K173" i="20"/>
  <c r="BO172" i="20"/>
  <c r="BN172" i="20"/>
  <c r="O172" i="20"/>
  <c r="N172" i="20"/>
  <c r="M172" i="20"/>
  <c r="L172" i="20"/>
  <c r="K172" i="20"/>
  <c r="BO171" i="20"/>
  <c r="BN171" i="20"/>
  <c r="O171" i="20"/>
  <c r="N171" i="20"/>
  <c r="M171" i="20"/>
  <c r="L171" i="20"/>
  <c r="K171" i="20"/>
  <c r="BO170" i="20"/>
  <c r="BN170" i="20"/>
  <c r="O170" i="20"/>
  <c r="N170" i="20"/>
  <c r="M170" i="20"/>
  <c r="L170" i="20"/>
  <c r="K170" i="20"/>
  <c r="BO169" i="20"/>
  <c r="BN169" i="20"/>
  <c r="O169" i="20"/>
  <c r="N169" i="20"/>
  <c r="M169" i="20"/>
  <c r="L169" i="20"/>
  <c r="K169" i="20"/>
  <c r="BO168" i="20"/>
  <c r="BN168" i="20"/>
  <c r="O168" i="20"/>
  <c r="N168" i="20"/>
  <c r="M168" i="20"/>
  <c r="L168" i="20"/>
  <c r="K168" i="20"/>
  <c r="BO167" i="20"/>
  <c r="BN167" i="20"/>
  <c r="O167" i="20"/>
  <c r="N167" i="20"/>
  <c r="M167" i="20"/>
  <c r="L167" i="20"/>
  <c r="K167" i="20"/>
  <c r="BO166" i="20"/>
  <c r="BN166" i="20"/>
  <c r="O166" i="20"/>
  <c r="N166" i="20"/>
  <c r="M166" i="20"/>
  <c r="L166" i="20"/>
  <c r="K166" i="20"/>
  <c r="BO165" i="20"/>
  <c r="BN165" i="20"/>
  <c r="O165" i="20"/>
  <c r="N165" i="20"/>
  <c r="M165" i="20"/>
  <c r="L165" i="20"/>
  <c r="K165" i="20"/>
  <c r="BO164" i="20"/>
  <c r="BN164" i="20"/>
  <c r="O164" i="20"/>
  <c r="N164" i="20"/>
  <c r="M164" i="20"/>
  <c r="L164" i="20"/>
  <c r="K164" i="20"/>
  <c r="BO163" i="20"/>
  <c r="BN163" i="20"/>
  <c r="O163" i="20"/>
  <c r="N163" i="20"/>
  <c r="M163" i="20"/>
  <c r="L163" i="20"/>
  <c r="K163" i="20"/>
  <c r="BO162" i="20"/>
  <c r="BN162" i="20"/>
  <c r="O162" i="20"/>
  <c r="N162" i="20"/>
  <c r="M162" i="20"/>
  <c r="L162" i="20"/>
  <c r="K162" i="20"/>
  <c r="BO161" i="20"/>
  <c r="BN161" i="20"/>
  <c r="O161" i="20"/>
  <c r="N161" i="20"/>
  <c r="M161" i="20"/>
  <c r="L161" i="20"/>
  <c r="K161" i="20"/>
  <c r="BO160" i="20"/>
  <c r="BN160" i="20"/>
  <c r="O160" i="20"/>
  <c r="N160" i="20"/>
  <c r="M160" i="20"/>
  <c r="L160" i="20"/>
  <c r="K160" i="20"/>
  <c r="BO159" i="20"/>
  <c r="BN159" i="20"/>
  <c r="O159" i="20"/>
  <c r="N159" i="20"/>
  <c r="M159" i="20"/>
  <c r="L159" i="20"/>
  <c r="K159" i="20"/>
  <c r="BO158" i="20"/>
  <c r="BN158" i="20"/>
  <c r="O158" i="20"/>
  <c r="N158" i="20"/>
  <c r="M158" i="20"/>
  <c r="L158" i="20"/>
  <c r="K158" i="20"/>
  <c r="BO157" i="20"/>
  <c r="BN157" i="20"/>
  <c r="O157" i="20"/>
  <c r="N157" i="20"/>
  <c r="M157" i="20"/>
  <c r="L157" i="20"/>
  <c r="K157" i="20"/>
  <c r="BO156" i="20"/>
  <c r="BN156" i="20"/>
  <c r="O156" i="20"/>
  <c r="N156" i="20"/>
  <c r="M156" i="20"/>
  <c r="L156" i="20"/>
  <c r="K156" i="20"/>
  <c r="BO155" i="20"/>
  <c r="BN155" i="20"/>
  <c r="O155" i="20"/>
  <c r="N155" i="20"/>
  <c r="M155" i="20"/>
  <c r="L155" i="20"/>
  <c r="K155" i="20"/>
  <c r="BO154" i="20"/>
  <c r="BN154" i="20"/>
  <c r="O154" i="20"/>
  <c r="N154" i="20"/>
  <c r="M154" i="20"/>
  <c r="L154" i="20"/>
  <c r="K154" i="20"/>
  <c r="BO153" i="20"/>
  <c r="BN153" i="20"/>
  <c r="O153" i="20"/>
  <c r="N153" i="20"/>
  <c r="M153" i="20"/>
  <c r="L153" i="20"/>
  <c r="K153" i="20"/>
  <c r="BO152" i="20"/>
  <c r="BN152" i="20"/>
  <c r="O152" i="20"/>
  <c r="N152" i="20"/>
  <c r="M152" i="20"/>
  <c r="L152" i="20"/>
  <c r="K152" i="20"/>
  <c r="BO151" i="20"/>
  <c r="BN151" i="20"/>
  <c r="O151" i="20"/>
  <c r="N151" i="20"/>
  <c r="M151" i="20"/>
  <c r="L151" i="20"/>
  <c r="K151" i="20"/>
  <c r="BO150" i="20"/>
  <c r="BN150" i="20"/>
  <c r="O150" i="20"/>
  <c r="N150" i="20"/>
  <c r="M150" i="20"/>
  <c r="L150" i="20"/>
  <c r="K150" i="20"/>
  <c r="BO149" i="20"/>
  <c r="BN149" i="20"/>
  <c r="O149" i="20"/>
  <c r="N149" i="20"/>
  <c r="M149" i="20"/>
  <c r="L149" i="20"/>
  <c r="K149" i="20"/>
  <c r="BO148" i="20"/>
  <c r="BN148" i="20"/>
  <c r="O148" i="20"/>
  <c r="N148" i="20"/>
  <c r="M148" i="20"/>
  <c r="L148" i="20"/>
  <c r="K148" i="20"/>
  <c r="BO147" i="20"/>
  <c r="BN147" i="20"/>
  <c r="O147" i="20"/>
  <c r="N147" i="20"/>
  <c r="M147" i="20"/>
  <c r="L147" i="20"/>
  <c r="K147" i="20"/>
  <c r="BO146" i="20"/>
  <c r="BN146" i="20"/>
  <c r="O146" i="20"/>
  <c r="N146" i="20"/>
  <c r="M146" i="20"/>
  <c r="L146" i="20"/>
  <c r="K146" i="20"/>
  <c r="BO145" i="20"/>
  <c r="BN145" i="20"/>
  <c r="O145" i="20"/>
  <c r="N145" i="20"/>
  <c r="M145" i="20"/>
  <c r="L145" i="20"/>
  <c r="K145" i="20"/>
  <c r="BO144" i="20"/>
  <c r="BN144" i="20"/>
  <c r="O144" i="20"/>
  <c r="N144" i="20"/>
  <c r="M144" i="20"/>
  <c r="L144" i="20"/>
  <c r="K144" i="20"/>
  <c r="BO143" i="20"/>
  <c r="BN143" i="20"/>
  <c r="O143" i="20"/>
  <c r="N143" i="20"/>
  <c r="M143" i="20"/>
  <c r="L143" i="20"/>
  <c r="K143" i="20"/>
  <c r="BO142" i="20"/>
  <c r="BN142" i="20"/>
  <c r="O142" i="20"/>
  <c r="N142" i="20"/>
  <c r="M142" i="20"/>
  <c r="L142" i="20"/>
  <c r="K142" i="20"/>
  <c r="BO141" i="20"/>
  <c r="BN141" i="20"/>
  <c r="O141" i="20"/>
  <c r="N141" i="20"/>
  <c r="M141" i="20"/>
  <c r="L141" i="20"/>
  <c r="K141" i="20"/>
  <c r="BO140" i="20"/>
  <c r="BN140" i="20"/>
  <c r="O140" i="20"/>
  <c r="N140" i="20"/>
  <c r="M140" i="20"/>
  <c r="L140" i="20"/>
  <c r="K140" i="20"/>
  <c r="BO139" i="20"/>
  <c r="BN139" i="20"/>
  <c r="O139" i="20"/>
  <c r="N139" i="20"/>
  <c r="M139" i="20"/>
  <c r="L139" i="20"/>
  <c r="K139" i="20"/>
  <c r="BO138" i="20"/>
  <c r="BN138" i="20"/>
  <c r="O138" i="20"/>
  <c r="N138" i="20"/>
  <c r="M138" i="20"/>
  <c r="L138" i="20"/>
  <c r="K138" i="20"/>
  <c r="BO137" i="20"/>
  <c r="BN137" i="20"/>
  <c r="O137" i="20"/>
  <c r="N137" i="20"/>
  <c r="M137" i="20"/>
  <c r="L137" i="20"/>
  <c r="K137" i="20"/>
  <c r="BO136" i="20"/>
  <c r="BN136" i="20"/>
  <c r="O136" i="20"/>
  <c r="N136" i="20"/>
  <c r="M136" i="20"/>
  <c r="L136" i="20"/>
  <c r="K136" i="20"/>
  <c r="BO135" i="20"/>
  <c r="BN135" i="20"/>
  <c r="O135" i="20"/>
  <c r="N135" i="20"/>
  <c r="M135" i="20"/>
  <c r="L135" i="20"/>
  <c r="K135" i="20"/>
  <c r="BO134" i="20"/>
  <c r="BN134" i="20"/>
  <c r="O134" i="20"/>
  <c r="N134" i="20"/>
  <c r="M134" i="20"/>
  <c r="L134" i="20"/>
  <c r="K134" i="20"/>
  <c r="BO133" i="20"/>
  <c r="BN133" i="20"/>
  <c r="O133" i="20"/>
  <c r="N133" i="20"/>
  <c r="M133" i="20"/>
  <c r="L133" i="20"/>
  <c r="K133" i="20"/>
  <c r="O132" i="20"/>
  <c r="N132" i="20"/>
  <c r="M132" i="20"/>
  <c r="L132" i="20"/>
  <c r="K132" i="20"/>
  <c r="O131" i="20"/>
  <c r="N131" i="20"/>
  <c r="M131" i="20"/>
  <c r="L131" i="20"/>
  <c r="K131" i="20"/>
  <c r="O130" i="20"/>
  <c r="N130" i="20"/>
  <c r="M130" i="20"/>
  <c r="L130" i="20"/>
  <c r="K130" i="20"/>
  <c r="O129" i="20"/>
  <c r="N129" i="20"/>
  <c r="M129" i="20"/>
  <c r="L129" i="20"/>
  <c r="K129" i="20"/>
  <c r="O128" i="20"/>
  <c r="N128" i="20"/>
  <c r="M128" i="20"/>
  <c r="L128" i="20"/>
  <c r="K128" i="20"/>
  <c r="O127" i="20"/>
  <c r="N127" i="20"/>
  <c r="M127" i="20"/>
  <c r="L127" i="20"/>
  <c r="K127" i="20"/>
  <c r="BO126" i="20"/>
  <c r="BN126" i="20"/>
  <c r="O126" i="20"/>
  <c r="N126" i="20"/>
  <c r="M126" i="20"/>
  <c r="L126" i="20"/>
  <c r="K126" i="20"/>
  <c r="BO125" i="20"/>
  <c r="BN125" i="20"/>
  <c r="O125" i="20"/>
  <c r="N125" i="20"/>
  <c r="M125" i="20"/>
  <c r="L125" i="20"/>
  <c r="K125" i="20"/>
  <c r="BO124" i="20"/>
  <c r="BN124" i="20"/>
  <c r="O124" i="20"/>
  <c r="N124" i="20"/>
  <c r="M124" i="20"/>
  <c r="L124" i="20"/>
  <c r="K124" i="20"/>
  <c r="O123" i="20"/>
  <c r="N123" i="20"/>
  <c r="M123" i="20"/>
  <c r="L123" i="20"/>
  <c r="K123" i="20"/>
  <c r="BO117" i="20"/>
  <c r="BN117" i="20"/>
  <c r="O117" i="20"/>
  <c r="N117" i="20"/>
  <c r="M117" i="20"/>
  <c r="L117" i="20"/>
  <c r="K117" i="20"/>
  <c r="BO116" i="20"/>
  <c r="BN116" i="20"/>
  <c r="O116" i="20"/>
  <c r="N116" i="20"/>
  <c r="M116" i="20"/>
  <c r="L116" i="20"/>
  <c r="K116" i="20"/>
  <c r="BO115" i="20"/>
  <c r="BN115" i="20"/>
  <c r="O115" i="20"/>
  <c r="N115" i="20"/>
  <c r="M115" i="20"/>
  <c r="L115" i="20"/>
  <c r="K115" i="20"/>
  <c r="BO114" i="20"/>
  <c r="BN114" i="20"/>
  <c r="O114" i="20"/>
  <c r="N114" i="20"/>
  <c r="M114" i="20"/>
  <c r="L114" i="20"/>
  <c r="K114" i="20"/>
  <c r="BO113" i="20"/>
  <c r="BN113" i="20"/>
  <c r="O113" i="20"/>
  <c r="N113" i="20"/>
  <c r="M113" i="20"/>
  <c r="L113" i="20"/>
  <c r="K113" i="20"/>
  <c r="BO112" i="20"/>
  <c r="BN112" i="20"/>
  <c r="O112" i="20"/>
  <c r="N112" i="20"/>
  <c r="M112" i="20"/>
  <c r="L112" i="20"/>
  <c r="K112" i="20"/>
  <c r="BO111" i="20"/>
  <c r="BN111" i="20"/>
  <c r="O111" i="20"/>
  <c r="N111" i="20"/>
  <c r="M111" i="20"/>
  <c r="L111" i="20"/>
  <c r="K111" i="20"/>
  <c r="BO110" i="20"/>
  <c r="BN110" i="20"/>
  <c r="O110" i="20"/>
  <c r="N110" i="20"/>
  <c r="M110" i="20"/>
  <c r="L110" i="20"/>
  <c r="K110" i="20"/>
  <c r="BO109" i="20"/>
  <c r="BN109" i="20"/>
  <c r="O109" i="20"/>
  <c r="N109" i="20"/>
  <c r="M109" i="20"/>
  <c r="L109" i="20"/>
  <c r="K109" i="20"/>
  <c r="BO108" i="20"/>
  <c r="BN108" i="20"/>
  <c r="O108" i="20"/>
  <c r="N108" i="20"/>
  <c r="M108" i="20"/>
  <c r="L108" i="20"/>
  <c r="K108" i="20"/>
  <c r="BO107" i="20"/>
  <c r="BN107" i="20"/>
  <c r="O107" i="20"/>
  <c r="N107" i="20"/>
  <c r="M107" i="20"/>
  <c r="L107" i="20"/>
  <c r="K107" i="20"/>
  <c r="BO106" i="20"/>
  <c r="BN106" i="20"/>
  <c r="O106" i="20"/>
  <c r="N106" i="20"/>
  <c r="M106" i="20"/>
  <c r="L106" i="20"/>
  <c r="K106" i="20"/>
  <c r="BO105" i="20"/>
  <c r="BN105" i="20"/>
  <c r="O105" i="20"/>
  <c r="N105" i="20"/>
  <c r="M105" i="20"/>
  <c r="L105" i="20"/>
  <c r="K105" i="20"/>
  <c r="BO104" i="20"/>
  <c r="BN104" i="20"/>
  <c r="O104" i="20"/>
  <c r="N104" i="20"/>
  <c r="M104" i="20"/>
  <c r="L104" i="20"/>
  <c r="K104" i="20"/>
  <c r="BO103" i="20"/>
  <c r="BN103" i="20"/>
  <c r="O103" i="20"/>
  <c r="N103" i="20"/>
  <c r="M103" i="20"/>
  <c r="L103" i="20"/>
  <c r="K103" i="20"/>
  <c r="BO102" i="20"/>
  <c r="BN102" i="20"/>
  <c r="O102" i="20"/>
  <c r="N102" i="20"/>
  <c r="M102" i="20"/>
  <c r="L102" i="20"/>
  <c r="K102" i="20"/>
  <c r="BO101" i="20"/>
  <c r="BN101" i="20"/>
  <c r="O101" i="20"/>
  <c r="N101" i="20"/>
  <c r="M101" i="20"/>
  <c r="L101" i="20"/>
  <c r="K101" i="20"/>
  <c r="BO100" i="20"/>
  <c r="BN100" i="20"/>
  <c r="O100" i="20"/>
  <c r="N100" i="20"/>
  <c r="M100" i="20"/>
  <c r="L100" i="20"/>
  <c r="K100" i="20"/>
  <c r="BO99" i="20"/>
  <c r="BN99" i="20"/>
  <c r="O99" i="20"/>
  <c r="N99" i="20"/>
  <c r="M99" i="20"/>
  <c r="L99" i="20"/>
  <c r="K99" i="20"/>
  <c r="BO98" i="20"/>
  <c r="BN98" i="20"/>
  <c r="O98" i="20"/>
  <c r="N98" i="20"/>
  <c r="M98" i="20"/>
  <c r="L98" i="20"/>
  <c r="K98" i="20"/>
  <c r="BO97" i="20"/>
  <c r="BN97" i="20"/>
  <c r="O97" i="20"/>
  <c r="N97" i="20"/>
  <c r="M97" i="20"/>
  <c r="L97" i="20"/>
  <c r="K97" i="20"/>
  <c r="BO96" i="20"/>
  <c r="BN96" i="20"/>
  <c r="O96" i="20"/>
  <c r="N96" i="20"/>
  <c r="M96" i="20"/>
  <c r="L96" i="20"/>
  <c r="K96" i="20"/>
  <c r="BO95" i="20"/>
  <c r="BN95" i="20"/>
  <c r="O95" i="20"/>
  <c r="N95" i="20"/>
  <c r="M95" i="20"/>
  <c r="L95" i="20"/>
  <c r="K95" i="20"/>
  <c r="BO94" i="20"/>
  <c r="BN94" i="20"/>
  <c r="O94" i="20"/>
  <c r="N94" i="20"/>
  <c r="M94" i="20"/>
  <c r="L94" i="20"/>
  <c r="K94" i="20"/>
  <c r="BO93" i="20"/>
  <c r="BN93" i="20"/>
  <c r="O93" i="20"/>
  <c r="N93" i="20"/>
  <c r="M93" i="20"/>
  <c r="L93" i="20"/>
  <c r="K93" i="20"/>
  <c r="BO92" i="20"/>
  <c r="BN92" i="20"/>
  <c r="O92" i="20"/>
  <c r="N92" i="20"/>
  <c r="M92" i="20"/>
  <c r="L92" i="20"/>
  <c r="K92" i="20"/>
  <c r="BO91" i="20"/>
  <c r="BN91" i="20"/>
  <c r="O91" i="20"/>
  <c r="N91" i="20"/>
  <c r="M91" i="20"/>
  <c r="L91" i="20"/>
  <c r="K91" i="20"/>
  <c r="BO90" i="20"/>
  <c r="BN90" i="20"/>
  <c r="O90" i="20"/>
  <c r="N90" i="20"/>
  <c r="M90" i="20"/>
  <c r="L90" i="20"/>
  <c r="K90" i="20"/>
  <c r="BO89" i="20"/>
  <c r="BN89" i="20"/>
  <c r="O89" i="20"/>
  <c r="N89" i="20"/>
  <c r="M89" i="20"/>
  <c r="L89" i="20"/>
  <c r="K89" i="20"/>
  <c r="BO88" i="20"/>
  <c r="BN88" i="20"/>
  <c r="O88" i="20"/>
  <c r="N88" i="20"/>
  <c r="M88" i="20"/>
  <c r="L88" i="20"/>
  <c r="K88" i="20"/>
  <c r="BO87" i="20"/>
  <c r="BN87" i="20"/>
  <c r="O87" i="20"/>
  <c r="N87" i="20"/>
  <c r="M87" i="20"/>
  <c r="L87" i="20"/>
  <c r="K87" i="20"/>
  <c r="BO86" i="20"/>
  <c r="BN86" i="20"/>
  <c r="O86" i="20"/>
  <c r="N86" i="20"/>
  <c r="M86" i="20"/>
  <c r="L86" i="20"/>
  <c r="K86" i="20"/>
  <c r="BO85" i="20"/>
  <c r="BN85" i="20"/>
  <c r="O85" i="20"/>
  <c r="N85" i="20"/>
  <c r="M85" i="20"/>
  <c r="L85" i="20"/>
  <c r="K85" i="20"/>
  <c r="BO84" i="20"/>
  <c r="BN84" i="20"/>
  <c r="O84" i="20"/>
  <c r="N84" i="20"/>
  <c r="M84" i="20"/>
  <c r="L84" i="20"/>
  <c r="K84" i="20"/>
  <c r="BO83" i="20"/>
  <c r="BN83" i="20"/>
  <c r="O83" i="20"/>
  <c r="N83" i="20"/>
  <c r="M83" i="20"/>
  <c r="L83" i="20"/>
  <c r="K83" i="20"/>
  <c r="BO82" i="20"/>
  <c r="BN82" i="20"/>
  <c r="O82" i="20"/>
  <c r="N82" i="20"/>
  <c r="M82" i="20"/>
  <c r="L82" i="20"/>
  <c r="K82" i="20"/>
  <c r="BO81" i="20"/>
  <c r="BN81" i="20"/>
  <c r="O81" i="20"/>
  <c r="N81" i="20"/>
  <c r="M81" i="20"/>
  <c r="L81" i="20"/>
  <c r="K81" i="20"/>
  <c r="BO80" i="20"/>
  <c r="BN80" i="20"/>
  <c r="O80" i="20"/>
  <c r="N80" i="20"/>
  <c r="M80" i="20"/>
  <c r="L80" i="20"/>
  <c r="K80" i="20"/>
  <c r="BO79" i="20"/>
  <c r="BN79" i="20"/>
  <c r="O79" i="20"/>
  <c r="N79" i="20"/>
  <c r="M79" i="20"/>
  <c r="L79" i="20"/>
  <c r="K79" i="20"/>
  <c r="BO78" i="20"/>
  <c r="BN78" i="20"/>
  <c r="O78" i="20"/>
  <c r="N78" i="20"/>
  <c r="M78" i="20"/>
  <c r="L78" i="20"/>
  <c r="K78" i="20"/>
  <c r="BO77" i="20"/>
  <c r="BN77" i="20"/>
  <c r="O77" i="20"/>
  <c r="N77" i="20"/>
  <c r="M77" i="20"/>
  <c r="L77" i="20"/>
  <c r="K77" i="20"/>
  <c r="BO76" i="20"/>
  <c r="BN76" i="20"/>
  <c r="O76" i="20"/>
  <c r="N76" i="20"/>
  <c r="M76" i="20"/>
  <c r="L76" i="20"/>
  <c r="K76" i="20"/>
  <c r="BO75" i="20"/>
  <c r="BN75" i="20"/>
  <c r="O75" i="20"/>
  <c r="N75" i="20"/>
  <c r="M75" i="20"/>
  <c r="L75" i="20"/>
  <c r="K75" i="20"/>
  <c r="BO74" i="20"/>
  <c r="BN74" i="20"/>
  <c r="O74" i="20"/>
  <c r="N74" i="20"/>
  <c r="M74" i="20"/>
  <c r="L74" i="20"/>
  <c r="K74" i="20"/>
  <c r="BO73" i="20"/>
  <c r="BN73" i="20"/>
  <c r="O73" i="20"/>
  <c r="N73" i="20"/>
  <c r="M73" i="20"/>
  <c r="L73" i="20"/>
  <c r="K73" i="20"/>
  <c r="BO72" i="20"/>
  <c r="BN72" i="20"/>
  <c r="O72" i="20"/>
  <c r="N72" i="20"/>
  <c r="M72" i="20"/>
  <c r="L72" i="20"/>
  <c r="K72" i="20"/>
  <c r="BO71" i="20"/>
  <c r="BN71" i="20"/>
  <c r="O71" i="20"/>
  <c r="N71" i="20"/>
  <c r="M71" i="20"/>
  <c r="L71" i="20"/>
  <c r="K71" i="20"/>
  <c r="BO70" i="20"/>
  <c r="BN70" i="20"/>
  <c r="BO69" i="20"/>
  <c r="BN69" i="20"/>
  <c r="O69" i="20"/>
  <c r="N69" i="20"/>
  <c r="M69" i="20"/>
  <c r="L69" i="20"/>
  <c r="K69" i="20"/>
  <c r="BO68" i="20"/>
  <c r="BN68" i="20"/>
  <c r="O68" i="20"/>
  <c r="N68" i="20"/>
  <c r="M68" i="20"/>
  <c r="L68" i="20"/>
  <c r="K68" i="20"/>
  <c r="BO67" i="20"/>
  <c r="BN67" i="20"/>
  <c r="O67" i="20"/>
  <c r="N67" i="20"/>
  <c r="M67" i="20"/>
  <c r="L67" i="20"/>
  <c r="K67" i="20"/>
  <c r="BO66" i="20"/>
  <c r="BN66" i="20"/>
  <c r="O66" i="20"/>
  <c r="N66" i="20"/>
  <c r="M66" i="20"/>
  <c r="L66" i="20"/>
  <c r="K66" i="20"/>
  <c r="BO65" i="20"/>
  <c r="BN65" i="20"/>
  <c r="O65" i="20"/>
  <c r="N65" i="20"/>
  <c r="M65" i="20"/>
  <c r="L65" i="20"/>
  <c r="K65" i="20"/>
  <c r="BO64" i="20"/>
  <c r="BN64" i="20"/>
  <c r="O64" i="20"/>
  <c r="N64" i="20"/>
  <c r="M64" i="20"/>
  <c r="L64" i="20"/>
  <c r="K64" i="20"/>
  <c r="BO63" i="20"/>
  <c r="BN63" i="20"/>
  <c r="O63" i="20"/>
  <c r="N63" i="20"/>
  <c r="M63" i="20"/>
  <c r="L63" i="20"/>
  <c r="K63" i="20"/>
  <c r="BO62" i="20"/>
  <c r="BN62" i="20"/>
  <c r="O62" i="20"/>
  <c r="N62" i="20"/>
  <c r="M62" i="20"/>
  <c r="L62" i="20"/>
  <c r="K62" i="20"/>
  <c r="BO61" i="20"/>
  <c r="BN61" i="20"/>
  <c r="O61" i="20"/>
  <c r="N61" i="20"/>
  <c r="M61" i="20"/>
  <c r="L61" i="20"/>
  <c r="K61" i="20"/>
  <c r="BO60" i="20"/>
  <c r="BN60" i="20"/>
  <c r="O60" i="20"/>
  <c r="N60" i="20"/>
  <c r="M60" i="20"/>
  <c r="L60" i="20"/>
  <c r="K60" i="20"/>
  <c r="BO59" i="20"/>
  <c r="BN59" i="20"/>
  <c r="O59" i="20"/>
  <c r="N59" i="20"/>
  <c r="M59" i="20"/>
  <c r="L59" i="20"/>
  <c r="K59" i="20"/>
  <c r="BO58" i="20"/>
  <c r="BN58" i="20"/>
  <c r="O58" i="20"/>
  <c r="N58" i="20"/>
  <c r="M58" i="20"/>
  <c r="L58" i="20"/>
  <c r="K58" i="20"/>
  <c r="BO57" i="20"/>
  <c r="BN57" i="20"/>
  <c r="O57" i="20"/>
  <c r="N57" i="20"/>
  <c r="M57" i="20"/>
  <c r="L57" i="20"/>
  <c r="K57" i="20"/>
  <c r="BO56" i="20"/>
  <c r="BN56" i="20"/>
  <c r="O56" i="20"/>
  <c r="N56" i="20"/>
  <c r="M56" i="20"/>
  <c r="L56" i="20"/>
  <c r="K56" i="20"/>
  <c r="BO55" i="20"/>
  <c r="BN55" i="20"/>
  <c r="O55" i="20"/>
  <c r="N55" i="20"/>
  <c r="M55" i="20"/>
  <c r="L55" i="20"/>
  <c r="K55" i="20"/>
  <c r="BO54" i="20"/>
  <c r="BN54" i="20"/>
  <c r="O54" i="20"/>
  <c r="N54" i="20"/>
  <c r="M54" i="20"/>
  <c r="L54" i="20"/>
  <c r="K54" i="20"/>
  <c r="BO53" i="20"/>
  <c r="BN53" i="20"/>
  <c r="O53" i="20"/>
  <c r="N53" i="20"/>
  <c r="M53" i="20"/>
  <c r="L53" i="20"/>
  <c r="K53" i="20"/>
  <c r="BO52" i="20"/>
  <c r="BN52" i="20"/>
  <c r="O52" i="20"/>
  <c r="N52" i="20"/>
  <c r="M52" i="20"/>
  <c r="L52" i="20"/>
  <c r="K52" i="20"/>
  <c r="BO51" i="20"/>
  <c r="BN51" i="20"/>
  <c r="O51" i="20"/>
  <c r="N51" i="20"/>
  <c r="M51" i="20"/>
  <c r="L51" i="20"/>
  <c r="K51" i="20"/>
  <c r="BO50" i="20"/>
  <c r="BN50" i="20"/>
  <c r="O50" i="20"/>
  <c r="N50" i="20"/>
  <c r="M50" i="20"/>
  <c r="L50" i="20"/>
  <c r="K50" i="20"/>
  <c r="BO49" i="20"/>
  <c r="BN49" i="20"/>
  <c r="O49" i="20"/>
  <c r="N49" i="20"/>
  <c r="M49" i="20"/>
  <c r="L49" i="20"/>
  <c r="K49" i="20"/>
  <c r="BO48" i="20"/>
  <c r="BN48" i="20"/>
  <c r="O48" i="20"/>
  <c r="N48" i="20"/>
  <c r="M48" i="20"/>
  <c r="L48" i="20"/>
  <c r="K48" i="20"/>
  <c r="BO47" i="20"/>
  <c r="BN47" i="20"/>
  <c r="O47" i="20"/>
  <c r="N47" i="20"/>
  <c r="M47" i="20"/>
  <c r="L47" i="20"/>
  <c r="K47" i="20"/>
  <c r="BO46" i="20"/>
  <c r="BN46" i="20"/>
  <c r="O46" i="20"/>
  <c r="N46" i="20"/>
  <c r="M46" i="20"/>
  <c r="L46" i="20"/>
  <c r="K46" i="20"/>
  <c r="BO45" i="20"/>
  <c r="BN45" i="20"/>
  <c r="O45" i="20"/>
  <c r="N45" i="20"/>
  <c r="M45" i="20"/>
  <c r="L45" i="20"/>
  <c r="K45" i="20"/>
  <c r="BO44" i="20"/>
  <c r="BN44" i="20"/>
  <c r="O44" i="20"/>
  <c r="N44" i="20"/>
  <c r="M44" i="20"/>
  <c r="L44" i="20"/>
  <c r="K44" i="20"/>
  <c r="BO43" i="20"/>
  <c r="BN43" i="20"/>
  <c r="O43" i="20"/>
  <c r="N43" i="20"/>
  <c r="M43" i="20"/>
  <c r="L43" i="20"/>
  <c r="K43" i="20"/>
  <c r="BO42" i="20"/>
  <c r="BN42" i="20"/>
  <c r="O42" i="20"/>
  <c r="N42" i="20"/>
  <c r="M42" i="20"/>
  <c r="L42" i="20"/>
  <c r="K42" i="20"/>
  <c r="BO41" i="20"/>
  <c r="BN41" i="20"/>
  <c r="O41" i="20"/>
  <c r="N41" i="20"/>
  <c r="M41" i="20"/>
  <c r="L41" i="20"/>
  <c r="K41" i="20"/>
  <c r="BO40" i="20"/>
  <c r="BN40" i="20"/>
  <c r="O40" i="20"/>
  <c r="N40" i="20"/>
  <c r="M40" i="20"/>
  <c r="L40" i="20"/>
  <c r="K40" i="20"/>
  <c r="BO39" i="20"/>
  <c r="BN39" i="20"/>
  <c r="O39" i="20"/>
  <c r="N39" i="20"/>
  <c r="M39" i="20"/>
  <c r="L39" i="20"/>
  <c r="K39" i="20"/>
  <c r="BO38" i="20"/>
  <c r="BN38" i="20"/>
  <c r="O38" i="20"/>
  <c r="N38" i="20"/>
  <c r="M38" i="20"/>
  <c r="L38" i="20"/>
  <c r="K38" i="20"/>
  <c r="BO37" i="20"/>
  <c r="BN37" i="20"/>
  <c r="O37" i="20"/>
  <c r="N37" i="20"/>
  <c r="M37" i="20"/>
  <c r="L37" i="20"/>
  <c r="K37" i="20"/>
  <c r="BO36" i="20"/>
  <c r="BN36" i="20"/>
  <c r="O36" i="20"/>
  <c r="N36" i="20"/>
  <c r="M36" i="20"/>
  <c r="L36" i="20"/>
  <c r="K36" i="20"/>
  <c r="BO35" i="20"/>
  <c r="BN35" i="20"/>
  <c r="O35" i="20"/>
  <c r="N35" i="20"/>
  <c r="M35" i="20"/>
  <c r="L35" i="20"/>
  <c r="K35" i="20"/>
  <c r="BO34" i="20"/>
  <c r="BN34" i="20"/>
  <c r="O34" i="20"/>
  <c r="N34" i="20"/>
  <c r="M34" i="20"/>
  <c r="L34" i="20"/>
  <c r="K34" i="20"/>
  <c r="BO33" i="20"/>
  <c r="BN33" i="20"/>
  <c r="O33" i="20"/>
  <c r="N33" i="20"/>
  <c r="M33" i="20"/>
  <c r="L33" i="20"/>
  <c r="K33" i="20"/>
  <c r="BO32" i="20"/>
  <c r="BN32" i="20"/>
  <c r="O32" i="20"/>
  <c r="N32" i="20"/>
  <c r="M32" i="20"/>
  <c r="L32" i="20"/>
  <c r="K32" i="20"/>
  <c r="BO31" i="20"/>
  <c r="BN31" i="20"/>
  <c r="O31" i="20"/>
  <c r="N31" i="20"/>
  <c r="M31" i="20"/>
  <c r="L31" i="20"/>
  <c r="K31" i="20"/>
  <c r="BO30" i="20"/>
  <c r="BN30" i="20"/>
  <c r="O30" i="20"/>
  <c r="N30" i="20"/>
  <c r="M30" i="20"/>
  <c r="L30" i="20"/>
  <c r="K30" i="20"/>
  <c r="BO29" i="20"/>
  <c r="BN29" i="20"/>
  <c r="O29" i="20"/>
  <c r="N29" i="20"/>
  <c r="M29" i="20"/>
  <c r="L29" i="20"/>
  <c r="K29" i="20"/>
  <c r="BO28" i="20"/>
  <c r="BN28" i="20"/>
  <c r="O28" i="20"/>
  <c r="N28" i="20"/>
  <c r="M28" i="20"/>
  <c r="L28" i="20"/>
  <c r="K28" i="20"/>
  <c r="BO27" i="20"/>
  <c r="BN27" i="20"/>
  <c r="O27" i="20"/>
  <c r="N27" i="20"/>
  <c r="M27" i="20"/>
  <c r="L27" i="20"/>
  <c r="K27" i="20"/>
  <c r="BO26" i="20"/>
  <c r="BN26" i="20"/>
  <c r="O26" i="20"/>
  <c r="N26" i="20"/>
  <c r="M26" i="20"/>
  <c r="L26" i="20"/>
  <c r="K26" i="20"/>
  <c r="BO25" i="20"/>
  <c r="BN25" i="20"/>
  <c r="O25" i="20"/>
  <c r="N25" i="20"/>
  <c r="M25" i="20"/>
  <c r="L25" i="20"/>
  <c r="K25" i="20"/>
  <c r="BO24" i="20"/>
  <c r="BN24" i="20"/>
  <c r="O24" i="20"/>
  <c r="N24" i="20"/>
  <c r="M24" i="20"/>
  <c r="L24" i="20"/>
  <c r="K24" i="20"/>
  <c r="BO23" i="20"/>
  <c r="BN23" i="20"/>
  <c r="O23" i="20"/>
  <c r="N23" i="20"/>
  <c r="M23" i="20"/>
  <c r="L23" i="20"/>
  <c r="K23" i="20"/>
  <c r="BO22" i="20"/>
  <c r="BN22" i="20"/>
  <c r="O22" i="20"/>
  <c r="N22" i="20"/>
  <c r="M22" i="20"/>
  <c r="L22" i="20"/>
  <c r="K22" i="20"/>
  <c r="BO21" i="20"/>
  <c r="BN21" i="20"/>
  <c r="O21" i="20"/>
  <c r="N21" i="20"/>
  <c r="M21" i="20"/>
  <c r="L21" i="20"/>
  <c r="K21" i="20"/>
  <c r="BO20" i="20"/>
  <c r="BN20" i="20"/>
  <c r="O20" i="20"/>
  <c r="N20" i="20"/>
  <c r="M20" i="20"/>
  <c r="L20" i="20"/>
  <c r="K20" i="20"/>
  <c r="O19" i="20"/>
  <c r="N19" i="20"/>
  <c r="M19" i="20"/>
  <c r="L19" i="20"/>
  <c r="K19" i="20"/>
  <c r="O18" i="20"/>
  <c r="N18" i="20"/>
  <c r="M18" i="20"/>
  <c r="L18" i="20"/>
  <c r="K18" i="20"/>
  <c r="O17" i="20"/>
  <c r="N17" i="20"/>
  <c r="M17" i="20"/>
  <c r="L17" i="20"/>
  <c r="K17" i="20"/>
  <c r="O16" i="20"/>
  <c r="N16" i="20"/>
  <c r="M16" i="20"/>
  <c r="L16" i="20"/>
  <c r="K16" i="20"/>
  <c r="O15" i="20"/>
  <c r="N15" i="20"/>
  <c r="M15" i="20"/>
  <c r="L15" i="20"/>
  <c r="K15" i="20"/>
  <c r="O14" i="20"/>
  <c r="N14" i="20"/>
  <c r="M14" i="20"/>
  <c r="L14" i="20"/>
  <c r="K14" i="20"/>
  <c r="BO13" i="20"/>
  <c r="BN13" i="20"/>
  <c r="O13" i="20"/>
  <c r="N13" i="20"/>
  <c r="M13" i="20"/>
  <c r="L13" i="20"/>
  <c r="K13" i="20"/>
  <c r="BO12" i="20"/>
  <c r="BN12" i="20"/>
  <c r="O12" i="20"/>
  <c r="N12" i="20"/>
  <c r="M12" i="20"/>
  <c r="L12" i="20"/>
  <c r="K12" i="20"/>
  <c r="BO11" i="20"/>
  <c r="BN11" i="20"/>
  <c r="O11" i="20"/>
  <c r="N11" i="20"/>
  <c r="M11" i="20"/>
  <c r="L11" i="20"/>
  <c r="K11" i="20"/>
  <c r="O10" i="20"/>
  <c r="N10" i="20"/>
  <c r="M10" i="20"/>
  <c r="L10" i="20"/>
  <c r="K10" i="20"/>
  <c r="BO343" i="19"/>
  <c r="O343" i="19"/>
  <c r="N343" i="19"/>
  <c r="M343" i="19"/>
  <c r="L343" i="19"/>
  <c r="K343" i="19"/>
  <c r="BO342" i="19"/>
  <c r="O342" i="19"/>
  <c r="N342" i="19"/>
  <c r="M342" i="19"/>
  <c r="L342" i="19"/>
  <c r="K342" i="19"/>
  <c r="BO341" i="19"/>
  <c r="O341" i="19"/>
  <c r="N341" i="19"/>
  <c r="M341" i="19"/>
  <c r="L341" i="19"/>
  <c r="K341" i="19"/>
  <c r="BO340" i="19"/>
  <c r="O340" i="19"/>
  <c r="N340" i="19"/>
  <c r="M340" i="19"/>
  <c r="L340" i="19"/>
  <c r="K340" i="19"/>
  <c r="BO339" i="19"/>
  <c r="O339" i="19"/>
  <c r="N339" i="19"/>
  <c r="M339" i="19"/>
  <c r="L339" i="19"/>
  <c r="K339" i="19"/>
  <c r="BO338" i="19"/>
  <c r="O338" i="19"/>
  <c r="N338" i="19"/>
  <c r="M338" i="19"/>
  <c r="L338" i="19"/>
  <c r="K338" i="19"/>
  <c r="BO337" i="19"/>
  <c r="O337" i="19"/>
  <c r="N337" i="19"/>
  <c r="M337" i="19"/>
  <c r="L337" i="19"/>
  <c r="K337" i="19"/>
  <c r="BO336" i="19"/>
  <c r="O336" i="19"/>
  <c r="N336" i="19"/>
  <c r="M336" i="19"/>
  <c r="L336" i="19"/>
  <c r="K336" i="19"/>
  <c r="BO335" i="19"/>
  <c r="O335" i="19"/>
  <c r="N335" i="19"/>
  <c r="M335" i="19"/>
  <c r="L335" i="19"/>
  <c r="K335" i="19"/>
  <c r="BO334" i="19"/>
  <c r="O334" i="19"/>
  <c r="N334" i="19"/>
  <c r="M334" i="19"/>
  <c r="L334" i="19"/>
  <c r="K334" i="19"/>
  <c r="BO333" i="19"/>
  <c r="O333" i="19"/>
  <c r="N333" i="19"/>
  <c r="M333" i="19"/>
  <c r="L333" i="19"/>
  <c r="K333" i="19"/>
  <c r="BO332" i="19"/>
  <c r="O332" i="19"/>
  <c r="N332" i="19"/>
  <c r="M332" i="19"/>
  <c r="L332" i="19"/>
  <c r="K332" i="19"/>
  <c r="BO331" i="19"/>
  <c r="O331" i="19"/>
  <c r="N331" i="19"/>
  <c r="M331" i="19"/>
  <c r="L331" i="19"/>
  <c r="K331" i="19"/>
  <c r="BO330" i="19"/>
  <c r="O330" i="19"/>
  <c r="N330" i="19"/>
  <c r="M330" i="19"/>
  <c r="L330" i="19"/>
  <c r="K330" i="19"/>
  <c r="BO329" i="19"/>
  <c r="O329" i="19"/>
  <c r="N329" i="19"/>
  <c r="M329" i="19"/>
  <c r="L329" i="19"/>
  <c r="K329" i="19"/>
  <c r="BO328" i="19"/>
  <c r="O328" i="19"/>
  <c r="N328" i="19"/>
  <c r="M328" i="19"/>
  <c r="L328" i="19"/>
  <c r="K328" i="19"/>
  <c r="BO327" i="19"/>
  <c r="O327" i="19"/>
  <c r="N327" i="19"/>
  <c r="M327" i="19"/>
  <c r="L327" i="19"/>
  <c r="K327" i="19"/>
  <c r="BO326" i="19"/>
  <c r="O326" i="19"/>
  <c r="N326" i="19"/>
  <c r="M326" i="19"/>
  <c r="L326" i="19"/>
  <c r="K326" i="19"/>
  <c r="BO325" i="19"/>
  <c r="O325" i="19"/>
  <c r="N325" i="19"/>
  <c r="M325" i="19"/>
  <c r="L325" i="19"/>
  <c r="K325" i="19"/>
  <c r="BO324" i="19"/>
  <c r="O324" i="19"/>
  <c r="N324" i="19"/>
  <c r="M324" i="19"/>
  <c r="L324" i="19"/>
  <c r="K324" i="19"/>
  <c r="BO323" i="19"/>
  <c r="O323" i="19"/>
  <c r="N323" i="19"/>
  <c r="M323" i="19"/>
  <c r="L323" i="19"/>
  <c r="K323" i="19"/>
  <c r="BO322" i="19"/>
  <c r="O322" i="19"/>
  <c r="N322" i="19"/>
  <c r="M322" i="19"/>
  <c r="L322" i="19"/>
  <c r="K322" i="19"/>
  <c r="BO321" i="19"/>
  <c r="O321" i="19"/>
  <c r="N321" i="19"/>
  <c r="M321" i="19"/>
  <c r="L321" i="19"/>
  <c r="K321" i="19"/>
  <c r="BO320" i="19"/>
  <c r="O320" i="19"/>
  <c r="N320" i="19"/>
  <c r="M320" i="19"/>
  <c r="L320" i="19"/>
  <c r="K320" i="19"/>
  <c r="BO319" i="19"/>
  <c r="O319" i="19"/>
  <c r="N319" i="19"/>
  <c r="M319" i="19"/>
  <c r="L319" i="19"/>
  <c r="K319" i="19"/>
  <c r="BO318" i="19"/>
  <c r="O318" i="19"/>
  <c r="N318" i="19"/>
  <c r="M318" i="19"/>
  <c r="L318" i="19"/>
  <c r="K318" i="19"/>
  <c r="BO317" i="19"/>
  <c r="O317" i="19"/>
  <c r="N317" i="19"/>
  <c r="M317" i="19"/>
  <c r="L317" i="19"/>
  <c r="K317" i="19"/>
  <c r="BO316" i="19"/>
  <c r="O316" i="19"/>
  <c r="N316" i="19"/>
  <c r="M316" i="19"/>
  <c r="L316" i="19"/>
  <c r="K316" i="19"/>
  <c r="BO315" i="19"/>
  <c r="O315" i="19"/>
  <c r="N315" i="19"/>
  <c r="M315" i="19"/>
  <c r="L315" i="19"/>
  <c r="K315" i="19"/>
  <c r="BO314" i="19"/>
  <c r="O314" i="19"/>
  <c r="N314" i="19"/>
  <c r="M314" i="19"/>
  <c r="L314" i="19"/>
  <c r="K314" i="19"/>
  <c r="BO313" i="19"/>
  <c r="O313" i="19"/>
  <c r="N313" i="19"/>
  <c r="M313" i="19"/>
  <c r="L313" i="19"/>
  <c r="K313" i="19"/>
  <c r="BO312" i="19"/>
  <c r="O312" i="19"/>
  <c r="N312" i="19"/>
  <c r="M312" i="19"/>
  <c r="L312" i="19"/>
  <c r="K312" i="19"/>
  <c r="BO311" i="19"/>
  <c r="O311" i="19"/>
  <c r="N311" i="19"/>
  <c r="M311" i="19"/>
  <c r="L311" i="19"/>
  <c r="K311" i="19"/>
  <c r="BO310" i="19"/>
  <c r="O310" i="19"/>
  <c r="N310" i="19"/>
  <c r="M310" i="19"/>
  <c r="L310" i="19"/>
  <c r="K310" i="19"/>
  <c r="BO309" i="19"/>
  <c r="O309" i="19"/>
  <c r="N309" i="19"/>
  <c r="M309" i="19"/>
  <c r="L309" i="19"/>
  <c r="K309" i="19"/>
  <c r="BO308" i="19"/>
  <c r="O308" i="19"/>
  <c r="N308" i="19"/>
  <c r="M308" i="19"/>
  <c r="L308" i="19"/>
  <c r="K308" i="19"/>
  <c r="BO307" i="19"/>
  <c r="O307" i="19"/>
  <c r="N307" i="19"/>
  <c r="M307" i="19"/>
  <c r="L307" i="19"/>
  <c r="K307" i="19"/>
  <c r="BO306" i="19"/>
  <c r="O306" i="19"/>
  <c r="N306" i="19"/>
  <c r="M306" i="19"/>
  <c r="L306" i="19"/>
  <c r="K306" i="19"/>
  <c r="BO305" i="19"/>
  <c r="O305" i="19"/>
  <c r="N305" i="19"/>
  <c r="M305" i="19"/>
  <c r="L305" i="19"/>
  <c r="K305" i="19"/>
  <c r="O304" i="19"/>
  <c r="N304" i="19"/>
  <c r="M304" i="19"/>
  <c r="L304" i="19"/>
  <c r="K304" i="19"/>
  <c r="BO303" i="19"/>
  <c r="O303" i="19"/>
  <c r="N303" i="19"/>
  <c r="M303" i="19"/>
  <c r="L303" i="19"/>
  <c r="K303" i="19"/>
  <c r="BO302" i="19"/>
  <c r="O302" i="19"/>
  <c r="N302" i="19"/>
  <c r="M302" i="19"/>
  <c r="L302" i="19"/>
  <c r="K302" i="19"/>
  <c r="BO301" i="19"/>
  <c r="O301" i="19"/>
  <c r="N301" i="19"/>
  <c r="M301" i="19"/>
  <c r="L301" i="19"/>
  <c r="K301" i="19"/>
  <c r="BO300" i="19"/>
  <c r="O300" i="19"/>
  <c r="N300" i="19"/>
  <c r="M300" i="19"/>
  <c r="L300" i="19"/>
  <c r="K300" i="19"/>
  <c r="BO299" i="19"/>
  <c r="O299" i="19"/>
  <c r="N299" i="19"/>
  <c r="M299" i="19"/>
  <c r="L299" i="19"/>
  <c r="K299" i="19"/>
  <c r="BO298" i="19"/>
  <c r="O298" i="19"/>
  <c r="N298" i="19"/>
  <c r="M298" i="19"/>
  <c r="L298" i="19"/>
  <c r="K298" i="19"/>
  <c r="BO297" i="19"/>
  <c r="O297" i="19"/>
  <c r="N297" i="19"/>
  <c r="M297" i="19"/>
  <c r="L297" i="19"/>
  <c r="K297" i="19"/>
  <c r="BO296" i="19"/>
  <c r="BO295" i="19"/>
  <c r="O295" i="19"/>
  <c r="N295" i="19"/>
  <c r="M295" i="19"/>
  <c r="L295" i="19"/>
  <c r="K295" i="19"/>
  <c r="BO294" i="19"/>
  <c r="O294" i="19"/>
  <c r="N294" i="19"/>
  <c r="M294" i="19"/>
  <c r="L294" i="19"/>
  <c r="K294" i="19"/>
  <c r="BO293" i="19"/>
  <c r="O293" i="19"/>
  <c r="N293" i="19"/>
  <c r="M293" i="19"/>
  <c r="L293" i="19"/>
  <c r="K293" i="19"/>
  <c r="BO292" i="19"/>
  <c r="O292" i="19"/>
  <c r="N292" i="19"/>
  <c r="M292" i="19"/>
  <c r="L292" i="19"/>
  <c r="K292" i="19"/>
  <c r="BO291" i="19"/>
  <c r="O291" i="19"/>
  <c r="N291" i="19"/>
  <c r="M291" i="19"/>
  <c r="L291" i="19"/>
  <c r="K291" i="19"/>
  <c r="BO290" i="19"/>
  <c r="O290" i="19"/>
  <c r="N290" i="19"/>
  <c r="M290" i="19"/>
  <c r="L290" i="19"/>
  <c r="K290" i="19"/>
  <c r="BO289" i="19"/>
  <c r="O289" i="19"/>
  <c r="N289" i="19"/>
  <c r="M289" i="19"/>
  <c r="L289" i="19"/>
  <c r="K289" i="19"/>
  <c r="BO288" i="19"/>
  <c r="O288" i="19"/>
  <c r="N288" i="19"/>
  <c r="M288" i="19"/>
  <c r="L288" i="19"/>
  <c r="K288" i="19"/>
  <c r="BO287" i="19"/>
  <c r="O287" i="19"/>
  <c r="N287" i="19"/>
  <c r="M287" i="19"/>
  <c r="L287" i="19"/>
  <c r="K287" i="19"/>
  <c r="BO286" i="19"/>
  <c r="O286" i="19"/>
  <c r="N286" i="19"/>
  <c r="M286" i="19"/>
  <c r="L286" i="19"/>
  <c r="K286" i="19"/>
  <c r="BO285" i="19"/>
  <c r="O285" i="19"/>
  <c r="N285" i="19"/>
  <c r="M285" i="19"/>
  <c r="L285" i="19"/>
  <c r="K285" i="19"/>
  <c r="BO284" i="19"/>
  <c r="O284" i="19"/>
  <c r="N284" i="19"/>
  <c r="M284" i="19"/>
  <c r="L284" i="19"/>
  <c r="K284" i="19"/>
  <c r="BO283" i="19"/>
  <c r="O283" i="19"/>
  <c r="N283" i="19"/>
  <c r="M283" i="19"/>
  <c r="L283" i="19"/>
  <c r="K283" i="19"/>
  <c r="BO282" i="19"/>
  <c r="O282" i="19"/>
  <c r="N282" i="19"/>
  <c r="M282" i="19"/>
  <c r="L282" i="19"/>
  <c r="K282" i="19"/>
  <c r="BO281" i="19"/>
  <c r="O281" i="19"/>
  <c r="N281" i="19"/>
  <c r="M281" i="19"/>
  <c r="L281" i="19"/>
  <c r="K281" i="19"/>
  <c r="BO280" i="19"/>
  <c r="O280" i="19"/>
  <c r="N280" i="19"/>
  <c r="M280" i="19"/>
  <c r="L280" i="19"/>
  <c r="K280" i="19"/>
  <c r="BO279" i="19"/>
  <c r="O279" i="19"/>
  <c r="N279" i="19"/>
  <c r="M279" i="19"/>
  <c r="L279" i="19"/>
  <c r="K279" i="19"/>
  <c r="BO278" i="19"/>
  <c r="O278" i="19"/>
  <c r="N278" i="19"/>
  <c r="M278" i="19"/>
  <c r="L278" i="19"/>
  <c r="K278" i="19"/>
  <c r="BO277" i="19"/>
  <c r="O277" i="19"/>
  <c r="N277" i="19"/>
  <c r="M277" i="19"/>
  <c r="L277" i="19"/>
  <c r="K277" i="19"/>
  <c r="BO276" i="19"/>
  <c r="O276" i="19"/>
  <c r="N276" i="19"/>
  <c r="M276" i="19"/>
  <c r="L276" i="19"/>
  <c r="K276" i="19"/>
  <c r="BO275" i="19"/>
  <c r="O275" i="19"/>
  <c r="N275" i="19"/>
  <c r="M275" i="19"/>
  <c r="L275" i="19"/>
  <c r="K275" i="19"/>
  <c r="BO274" i="19"/>
  <c r="O274" i="19"/>
  <c r="N274" i="19"/>
  <c r="M274" i="19"/>
  <c r="L274" i="19"/>
  <c r="K274" i="19"/>
  <c r="BO273" i="19"/>
  <c r="O273" i="19"/>
  <c r="N273" i="19"/>
  <c r="M273" i="19"/>
  <c r="L273" i="19"/>
  <c r="K273" i="19"/>
  <c r="BO272" i="19"/>
  <c r="O272" i="19"/>
  <c r="N272" i="19"/>
  <c r="M272" i="19"/>
  <c r="L272" i="19"/>
  <c r="K272" i="19"/>
  <c r="BO271" i="19"/>
  <c r="O271" i="19"/>
  <c r="N271" i="19"/>
  <c r="M271" i="19"/>
  <c r="L271" i="19"/>
  <c r="K271" i="19"/>
  <c r="BO270" i="19"/>
  <c r="O270" i="19"/>
  <c r="N270" i="19"/>
  <c r="M270" i="19"/>
  <c r="L270" i="19"/>
  <c r="K270" i="19"/>
  <c r="BO269" i="19"/>
  <c r="O269" i="19"/>
  <c r="N269" i="19"/>
  <c r="M269" i="19"/>
  <c r="L269" i="19"/>
  <c r="K269" i="19"/>
  <c r="BO268" i="19"/>
  <c r="O268" i="19"/>
  <c r="N268" i="19"/>
  <c r="M268" i="19"/>
  <c r="L268" i="19"/>
  <c r="K268" i="19"/>
  <c r="BO267" i="19"/>
  <c r="O267" i="19"/>
  <c r="N267" i="19"/>
  <c r="M267" i="19"/>
  <c r="L267" i="19"/>
  <c r="K267" i="19"/>
  <c r="BO266" i="19"/>
  <c r="O266" i="19"/>
  <c r="N266" i="19"/>
  <c r="M266" i="19"/>
  <c r="L266" i="19"/>
  <c r="K266" i="19"/>
  <c r="BO265" i="19"/>
  <c r="O265" i="19"/>
  <c r="N265" i="19"/>
  <c r="M265" i="19"/>
  <c r="L265" i="19"/>
  <c r="K265" i="19"/>
  <c r="BO264" i="19"/>
  <c r="O264" i="19"/>
  <c r="N264" i="19"/>
  <c r="M264" i="19"/>
  <c r="L264" i="19"/>
  <c r="K264" i="19"/>
  <c r="BO263" i="19"/>
  <c r="O263" i="19"/>
  <c r="N263" i="19"/>
  <c r="M263" i="19"/>
  <c r="L263" i="19"/>
  <c r="K263" i="19"/>
  <c r="BO262" i="19"/>
  <c r="O262" i="19"/>
  <c r="N262" i="19"/>
  <c r="M262" i="19"/>
  <c r="L262" i="19"/>
  <c r="K262" i="19"/>
  <c r="BO261" i="19"/>
  <c r="O261" i="19"/>
  <c r="N261" i="19"/>
  <c r="M261" i="19"/>
  <c r="L261" i="19"/>
  <c r="K261" i="19"/>
  <c r="BO260" i="19"/>
  <c r="O260" i="19"/>
  <c r="N260" i="19"/>
  <c r="M260" i="19"/>
  <c r="L260" i="19"/>
  <c r="K260" i="19"/>
  <c r="BO259" i="19"/>
  <c r="O259" i="19"/>
  <c r="N259" i="19"/>
  <c r="M259" i="19"/>
  <c r="L259" i="19"/>
  <c r="K259" i="19"/>
  <c r="BO258" i="19"/>
  <c r="O258" i="19"/>
  <c r="N258" i="19"/>
  <c r="M258" i="19"/>
  <c r="L258" i="19"/>
  <c r="K258" i="19"/>
  <c r="BO257" i="19"/>
  <c r="O257" i="19"/>
  <c r="N257" i="19"/>
  <c r="M257" i="19"/>
  <c r="L257" i="19"/>
  <c r="K257" i="19"/>
  <c r="BO256" i="19"/>
  <c r="O256" i="19"/>
  <c r="N256" i="19"/>
  <c r="M256" i="19"/>
  <c r="L256" i="19"/>
  <c r="K256" i="19"/>
  <c r="BO255" i="19"/>
  <c r="O255" i="19"/>
  <c r="N255" i="19"/>
  <c r="M255" i="19"/>
  <c r="L255" i="19"/>
  <c r="K255" i="19"/>
  <c r="BO254" i="19"/>
  <c r="O254" i="19"/>
  <c r="N254" i="19"/>
  <c r="M254" i="19"/>
  <c r="L254" i="19"/>
  <c r="K254" i="19"/>
  <c r="BO253" i="19"/>
  <c r="O253" i="19"/>
  <c r="N253" i="19"/>
  <c r="M253" i="19"/>
  <c r="L253" i="19"/>
  <c r="K253" i="19"/>
  <c r="BO252" i="19"/>
  <c r="O252" i="19"/>
  <c r="N252" i="19"/>
  <c r="M252" i="19"/>
  <c r="L252" i="19"/>
  <c r="K252" i="19"/>
  <c r="BO251" i="19"/>
  <c r="O251" i="19"/>
  <c r="N251" i="19"/>
  <c r="M251" i="19"/>
  <c r="L251" i="19"/>
  <c r="K251" i="19"/>
  <c r="BO250" i="19"/>
  <c r="O250" i="19"/>
  <c r="N250" i="19"/>
  <c r="M250" i="19"/>
  <c r="L250" i="19"/>
  <c r="K250" i="19"/>
  <c r="BO249" i="19"/>
  <c r="O249" i="19"/>
  <c r="N249" i="19"/>
  <c r="M249" i="19"/>
  <c r="L249" i="19"/>
  <c r="K249" i="19"/>
  <c r="BO248" i="19"/>
  <c r="O248" i="19"/>
  <c r="N248" i="19"/>
  <c r="M248" i="19"/>
  <c r="L248" i="19"/>
  <c r="K248" i="19"/>
  <c r="BO247" i="19"/>
  <c r="O247" i="19"/>
  <c r="N247" i="19"/>
  <c r="M247" i="19"/>
  <c r="L247" i="19"/>
  <c r="K247" i="19"/>
  <c r="BO246" i="19"/>
  <c r="O246" i="19"/>
  <c r="N246" i="19"/>
  <c r="M246" i="19"/>
  <c r="L246" i="19"/>
  <c r="K246" i="19"/>
  <c r="O245" i="19"/>
  <c r="N245" i="19"/>
  <c r="M245" i="19"/>
  <c r="L245" i="19"/>
  <c r="K245" i="19"/>
  <c r="O244" i="19"/>
  <c r="N244" i="19"/>
  <c r="M244" i="19"/>
  <c r="L244" i="19"/>
  <c r="K244" i="19"/>
  <c r="O243" i="19"/>
  <c r="N243" i="19"/>
  <c r="M243" i="19"/>
  <c r="L243" i="19"/>
  <c r="K243" i="19"/>
  <c r="O242" i="19"/>
  <c r="N242" i="19"/>
  <c r="M242" i="19"/>
  <c r="L242" i="19"/>
  <c r="K242" i="19"/>
  <c r="O241" i="19"/>
  <c r="N241" i="19"/>
  <c r="M241" i="19"/>
  <c r="L241" i="19"/>
  <c r="K241" i="19"/>
  <c r="O240" i="19"/>
  <c r="N240" i="19"/>
  <c r="M240" i="19"/>
  <c r="L240" i="19"/>
  <c r="K240" i="19"/>
  <c r="BO239" i="19"/>
  <c r="O239" i="19"/>
  <c r="N239" i="19"/>
  <c r="M239" i="19"/>
  <c r="L239" i="19"/>
  <c r="K239" i="19"/>
  <c r="BO238" i="19"/>
  <c r="O238" i="19"/>
  <c r="N238" i="19"/>
  <c r="M238" i="19"/>
  <c r="L238" i="19"/>
  <c r="K238" i="19"/>
  <c r="BO237" i="19"/>
  <c r="O237" i="19"/>
  <c r="N237" i="19"/>
  <c r="M237" i="19"/>
  <c r="L237" i="19"/>
  <c r="K237" i="19"/>
  <c r="O236" i="19"/>
  <c r="N236" i="19"/>
  <c r="M236" i="19"/>
  <c r="L236" i="19"/>
  <c r="K236" i="19"/>
  <c r="BO230" i="19"/>
  <c r="BN230" i="19"/>
  <c r="O230" i="19"/>
  <c r="N230" i="19"/>
  <c r="M230" i="19"/>
  <c r="L230" i="19"/>
  <c r="K230" i="19"/>
  <c r="BO229" i="19"/>
  <c r="BN229" i="19"/>
  <c r="O229" i="19"/>
  <c r="N229" i="19"/>
  <c r="M229" i="19"/>
  <c r="L229" i="19"/>
  <c r="K229" i="19"/>
  <c r="BO228" i="19"/>
  <c r="BN228" i="19"/>
  <c r="O228" i="19"/>
  <c r="N228" i="19"/>
  <c r="M228" i="19"/>
  <c r="L228" i="19"/>
  <c r="K228" i="19"/>
  <c r="BO227" i="19"/>
  <c r="BN227" i="19"/>
  <c r="O227" i="19"/>
  <c r="N227" i="19"/>
  <c r="M227" i="19"/>
  <c r="L227" i="19"/>
  <c r="K227" i="19"/>
  <c r="BO226" i="19"/>
  <c r="BN226" i="19"/>
  <c r="O226" i="19"/>
  <c r="N226" i="19"/>
  <c r="M226" i="19"/>
  <c r="L226" i="19"/>
  <c r="K226" i="19"/>
  <c r="BO225" i="19"/>
  <c r="BN225" i="19"/>
  <c r="O225" i="19"/>
  <c r="N225" i="19"/>
  <c r="M225" i="19"/>
  <c r="L225" i="19"/>
  <c r="K225" i="19"/>
  <c r="BO224" i="19"/>
  <c r="BN224" i="19"/>
  <c r="O224" i="19"/>
  <c r="N224" i="19"/>
  <c r="M224" i="19"/>
  <c r="L224" i="19"/>
  <c r="K224" i="19"/>
  <c r="BO223" i="19"/>
  <c r="BN223" i="19"/>
  <c r="O223" i="19"/>
  <c r="N223" i="19"/>
  <c r="M223" i="19"/>
  <c r="L223" i="19"/>
  <c r="K223" i="19"/>
  <c r="BO222" i="19"/>
  <c r="BN222" i="19"/>
  <c r="O222" i="19"/>
  <c r="N222" i="19"/>
  <c r="M222" i="19"/>
  <c r="L222" i="19"/>
  <c r="K222" i="19"/>
  <c r="BO221" i="19"/>
  <c r="BN221" i="19"/>
  <c r="O221" i="19"/>
  <c r="N221" i="19"/>
  <c r="M221" i="19"/>
  <c r="L221" i="19"/>
  <c r="K221" i="19"/>
  <c r="BO220" i="19"/>
  <c r="BN220" i="19"/>
  <c r="O220" i="19"/>
  <c r="N220" i="19"/>
  <c r="M220" i="19"/>
  <c r="L220" i="19"/>
  <c r="K220" i="19"/>
  <c r="BO219" i="19"/>
  <c r="BN219" i="19"/>
  <c r="O219" i="19"/>
  <c r="N219" i="19"/>
  <c r="M219" i="19"/>
  <c r="L219" i="19"/>
  <c r="K219" i="19"/>
  <c r="BO218" i="19"/>
  <c r="BN218" i="19"/>
  <c r="O218" i="19"/>
  <c r="N218" i="19"/>
  <c r="M218" i="19"/>
  <c r="L218" i="19"/>
  <c r="K218" i="19"/>
  <c r="BO217" i="19"/>
  <c r="BN217" i="19"/>
  <c r="O217" i="19"/>
  <c r="N217" i="19"/>
  <c r="M217" i="19"/>
  <c r="L217" i="19"/>
  <c r="K217" i="19"/>
  <c r="BO216" i="19"/>
  <c r="BN216" i="19"/>
  <c r="O216" i="19"/>
  <c r="N216" i="19"/>
  <c r="M216" i="19"/>
  <c r="L216" i="19"/>
  <c r="K216" i="19"/>
  <c r="BO215" i="19"/>
  <c r="BN215" i="19"/>
  <c r="O215" i="19"/>
  <c r="N215" i="19"/>
  <c r="M215" i="19"/>
  <c r="L215" i="19"/>
  <c r="K215" i="19"/>
  <c r="BO214" i="19"/>
  <c r="BN214" i="19"/>
  <c r="O214" i="19"/>
  <c r="N214" i="19"/>
  <c r="M214" i="19"/>
  <c r="L214" i="19"/>
  <c r="K214" i="19"/>
  <c r="BO213" i="19"/>
  <c r="BN213" i="19"/>
  <c r="O213" i="19"/>
  <c r="N213" i="19"/>
  <c r="M213" i="19"/>
  <c r="L213" i="19"/>
  <c r="K213" i="19"/>
  <c r="BO212" i="19"/>
  <c r="BN212" i="19"/>
  <c r="O212" i="19"/>
  <c r="N212" i="19"/>
  <c r="M212" i="19"/>
  <c r="L212" i="19"/>
  <c r="K212" i="19"/>
  <c r="BO211" i="19"/>
  <c r="BN211" i="19"/>
  <c r="O211" i="19"/>
  <c r="N211" i="19"/>
  <c r="M211" i="19"/>
  <c r="L211" i="19"/>
  <c r="K211" i="19"/>
  <c r="BO210" i="19"/>
  <c r="BN210" i="19"/>
  <c r="O210" i="19"/>
  <c r="N210" i="19"/>
  <c r="M210" i="19"/>
  <c r="L210" i="19"/>
  <c r="K210" i="19"/>
  <c r="BO209" i="19"/>
  <c r="BN209" i="19"/>
  <c r="O209" i="19"/>
  <c r="N209" i="19"/>
  <c r="M209" i="19"/>
  <c r="L209" i="19"/>
  <c r="K209" i="19"/>
  <c r="BO208" i="19"/>
  <c r="BN208" i="19"/>
  <c r="O208" i="19"/>
  <c r="N208" i="19"/>
  <c r="M208" i="19"/>
  <c r="L208" i="19"/>
  <c r="K208" i="19"/>
  <c r="BO207" i="19"/>
  <c r="BN207" i="19"/>
  <c r="O207" i="19"/>
  <c r="N207" i="19"/>
  <c r="M207" i="19"/>
  <c r="L207" i="19"/>
  <c r="K207" i="19"/>
  <c r="BO206" i="19"/>
  <c r="BN206" i="19"/>
  <c r="O206" i="19"/>
  <c r="N206" i="19"/>
  <c r="M206" i="19"/>
  <c r="L206" i="19"/>
  <c r="K206" i="19"/>
  <c r="BO205" i="19"/>
  <c r="BN205" i="19"/>
  <c r="O205" i="19"/>
  <c r="N205" i="19"/>
  <c r="M205" i="19"/>
  <c r="L205" i="19"/>
  <c r="K205" i="19"/>
  <c r="BO204" i="19"/>
  <c r="BN204" i="19"/>
  <c r="O204" i="19"/>
  <c r="N204" i="19"/>
  <c r="M204" i="19"/>
  <c r="L204" i="19"/>
  <c r="K204" i="19"/>
  <c r="BO203" i="19"/>
  <c r="BN203" i="19"/>
  <c r="O203" i="19"/>
  <c r="N203" i="19"/>
  <c r="M203" i="19"/>
  <c r="L203" i="19"/>
  <c r="K203" i="19"/>
  <c r="BO202" i="19"/>
  <c r="BN202" i="19"/>
  <c r="O202" i="19"/>
  <c r="N202" i="19"/>
  <c r="M202" i="19"/>
  <c r="L202" i="19"/>
  <c r="K202" i="19"/>
  <c r="BO201" i="19"/>
  <c r="BN201" i="19"/>
  <c r="O201" i="19"/>
  <c r="N201" i="19"/>
  <c r="M201" i="19"/>
  <c r="L201" i="19"/>
  <c r="K201" i="19"/>
  <c r="BO200" i="19"/>
  <c r="BN200" i="19"/>
  <c r="O200" i="19"/>
  <c r="N200" i="19"/>
  <c r="M200" i="19"/>
  <c r="L200" i="19"/>
  <c r="K200" i="19"/>
  <c r="BO199" i="19"/>
  <c r="BN199" i="19"/>
  <c r="O199" i="19"/>
  <c r="N199" i="19"/>
  <c r="M199" i="19"/>
  <c r="L199" i="19"/>
  <c r="K199" i="19"/>
  <c r="BO198" i="19"/>
  <c r="BN198" i="19"/>
  <c r="O198" i="19"/>
  <c r="N198" i="19"/>
  <c r="M198" i="19"/>
  <c r="L198" i="19"/>
  <c r="K198" i="19"/>
  <c r="BO197" i="19"/>
  <c r="BN197" i="19"/>
  <c r="O197" i="19"/>
  <c r="N197" i="19"/>
  <c r="M197" i="19"/>
  <c r="L197" i="19"/>
  <c r="K197" i="19"/>
  <c r="BO196" i="19"/>
  <c r="BN196" i="19"/>
  <c r="O196" i="19"/>
  <c r="N196" i="19"/>
  <c r="M196" i="19"/>
  <c r="L196" i="19"/>
  <c r="K196" i="19"/>
  <c r="BO195" i="19"/>
  <c r="BN195" i="19"/>
  <c r="O195" i="19"/>
  <c r="N195" i="19"/>
  <c r="M195" i="19"/>
  <c r="L195" i="19"/>
  <c r="K195" i="19"/>
  <c r="BO194" i="19"/>
  <c r="BN194" i="19"/>
  <c r="O194" i="19"/>
  <c r="N194" i="19"/>
  <c r="M194" i="19"/>
  <c r="L194" i="19"/>
  <c r="K194" i="19"/>
  <c r="BO193" i="19"/>
  <c r="BN193" i="19"/>
  <c r="O193" i="19"/>
  <c r="N193" i="19"/>
  <c r="M193" i="19"/>
  <c r="L193" i="19"/>
  <c r="K193" i="19"/>
  <c r="BO192" i="19"/>
  <c r="BN192" i="19"/>
  <c r="O192" i="19"/>
  <c r="N192" i="19"/>
  <c r="M192" i="19"/>
  <c r="L192" i="19"/>
  <c r="K192" i="19"/>
  <c r="BO191" i="19"/>
  <c r="BN191" i="19"/>
  <c r="O191" i="19"/>
  <c r="N191" i="19"/>
  <c r="M191" i="19"/>
  <c r="L191" i="19"/>
  <c r="K191" i="19"/>
  <c r="BO190" i="19"/>
  <c r="BN190" i="19"/>
  <c r="O190" i="19"/>
  <c r="N190" i="19"/>
  <c r="M190" i="19"/>
  <c r="L190" i="19"/>
  <c r="K190" i="19"/>
  <c r="BO189" i="19"/>
  <c r="BN189" i="19"/>
  <c r="O189" i="19"/>
  <c r="N189" i="19"/>
  <c r="M189" i="19"/>
  <c r="L189" i="19"/>
  <c r="K189" i="19"/>
  <c r="BO188" i="19"/>
  <c r="BN188" i="19"/>
  <c r="O188" i="19"/>
  <c r="N188" i="19"/>
  <c r="M188" i="19"/>
  <c r="L188" i="19"/>
  <c r="K188" i="19"/>
  <c r="BO187" i="19"/>
  <c r="BN187" i="19"/>
  <c r="O187" i="19"/>
  <c r="N187" i="19"/>
  <c r="M187" i="19"/>
  <c r="L187" i="19"/>
  <c r="K187" i="19"/>
  <c r="BO186" i="19"/>
  <c r="BN186" i="19"/>
  <c r="O186" i="19"/>
  <c r="N186" i="19"/>
  <c r="M186" i="19"/>
  <c r="L186" i="19"/>
  <c r="K186" i="19"/>
  <c r="BO185" i="19"/>
  <c r="BN185" i="19"/>
  <c r="O185" i="19"/>
  <c r="N185" i="19"/>
  <c r="M185" i="19"/>
  <c r="L185" i="19"/>
  <c r="K185" i="19"/>
  <c r="BO184" i="19"/>
  <c r="BN184" i="19"/>
  <c r="O184" i="19"/>
  <c r="N184" i="19"/>
  <c r="M184" i="19"/>
  <c r="L184" i="19"/>
  <c r="K184" i="19"/>
  <c r="BO183" i="19"/>
  <c r="BN183" i="19"/>
  <c r="BO182" i="19"/>
  <c r="BN182" i="19"/>
  <c r="O182" i="19"/>
  <c r="N182" i="19"/>
  <c r="M182" i="19"/>
  <c r="L182" i="19"/>
  <c r="K182" i="19"/>
  <c r="BO181" i="19"/>
  <c r="BN181" i="19"/>
  <c r="O181" i="19"/>
  <c r="N181" i="19"/>
  <c r="M181" i="19"/>
  <c r="L181" i="19"/>
  <c r="K181" i="19"/>
  <c r="BO180" i="19"/>
  <c r="BN180" i="19"/>
  <c r="O180" i="19"/>
  <c r="N180" i="19"/>
  <c r="M180" i="19"/>
  <c r="L180" i="19"/>
  <c r="K180" i="19"/>
  <c r="BO179" i="19"/>
  <c r="BN179" i="19"/>
  <c r="O179" i="19"/>
  <c r="N179" i="19"/>
  <c r="M179" i="19"/>
  <c r="L179" i="19"/>
  <c r="K179" i="19"/>
  <c r="BO178" i="19"/>
  <c r="BN178" i="19"/>
  <c r="O178" i="19"/>
  <c r="N178" i="19"/>
  <c r="M178" i="19"/>
  <c r="L178" i="19"/>
  <c r="K178" i="19"/>
  <c r="BO177" i="19"/>
  <c r="BN177" i="19"/>
  <c r="O177" i="19"/>
  <c r="N177" i="19"/>
  <c r="M177" i="19"/>
  <c r="L177" i="19"/>
  <c r="K177" i="19"/>
  <c r="BO176" i="19"/>
  <c r="BN176" i="19"/>
  <c r="O176" i="19"/>
  <c r="N176" i="19"/>
  <c r="M176" i="19"/>
  <c r="L176" i="19"/>
  <c r="K176" i="19"/>
  <c r="BO175" i="19"/>
  <c r="BN175" i="19"/>
  <c r="O175" i="19"/>
  <c r="N175" i="19"/>
  <c r="M175" i="19"/>
  <c r="L175" i="19"/>
  <c r="K175" i="19"/>
  <c r="BO174" i="19"/>
  <c r="BN174" i="19"/>
  <c r="O174" i="19"/>
  <c r="N174" i="19"/>
  <c r="M174" i="19"/>
  <c r="L174" i="19"/>
  <c r="K174" i="19"/>
  <c r="BO173" i="19"/>
  <c r="BN173" i="19"/>
  <c r="O173" i="19"/>
  <c r="N173" i="19"/>
  <c r="M173" i="19"/>
  <c r="L173" i="19"/>
  <c r="K173" i="19"/>
  <c r="BO172" i="19"/>
  <c r="BN172" i="19"/>
  <c r="O172" i="19"/>
  <c r="N172" i="19"/>
  <c r="M172" i="19"/>
  <c r="L172" i="19"/>
  <c r="K172" i="19"/>
  <c r="BO171" i="19"/>
  <c r="BN171" i="19"/>
  <c r="O171" i="19"/>
  <c r="N171" i="19"/>
  <c r="M171" i="19"/>
  <c r="L171" i="19"/>
  <c r="K171" i="19"/>
  <c r="BO170" i="19"/>
  <c r="BN170" i="19"/>
  <c r="O170" i="19"/>
  <c r="N170" i="19"/>
  <c r="M170" i="19"/>
  <c r="L170" i="19"/>
  <c r="K170" i="19"/>
  <c r="BO169" i="19"/>
  <c r="BN169" i="19"/>
  <c r="O169" i="19"/>
  <c r="N169" i="19"/>
  <c r="M169" i="19"/>
  <c r="L169" i="19"/>
  <c r="K169" i="19"/>
  <c r="BO168" i="19"/>
  <c r="BN168" i="19"/>
  <c r="O168" i="19"/>
  <c r="N168" i="19"/>
  <c r="M168" i="19"/>
  <c r="L168" i="19"/>
  <c r="K168" i="19"/>
  <c r="BO167" i="19"/>
  <c r="BN167" i="19"/>
  <c r="O167" i="19"/>
  <c r="N167" i="19"/>
  <c r="M167" i="19"/>
  <c r="L167" i="19"/>
  <c r="K167" i="19"/>
  <c r="BO166" i="19"/>
  <c r="BN166" i="19"/>
  <c r="O166" i="19"/>
  <c r="N166" i="19"/>
  <c r="M166" i="19"/>
  <c r="L166" i="19"/>
  <c r="K166" i="19"/>
  <c r="BO165" i="19"/>
  <c r="BN165" i="19"/>
  <c r="O165" i="19"/>
  <c r="N165" i="19"/>
  <c r="M165" i="19"/>
  <c r="L165" i="19"/>
  <c r="K165" i="19"/>
  <c r="BO164" i="19"/>
  <c r="BN164" i="19"/>
  <c r="O164" i="19"/>
  <c r="N164" i="19"/>
  <c r="M164" i="19"/>
  <c r="L164" i="19"/>
  <c r="K164" i="19"/>
  <c r="BO163" i="19"/>
  <c r="BN163" i="19"/>
  <c r="O163" i="19"/>
  <c r="N163" i="19"/>
  <c r="M163" i="19"/>
  <c r="L163" i="19"/>
  <c r="K163" i="19"/>
  <c r="BO162" i="19"/>
  <c r="BN162" i="19"/>
  <c r="O162" i="19"/>
  <c r="N162" i="19"/>
  <c r="M162" i="19"/>
  <c r="L162" i="19"/>
  <c r="K162" i="19"/>
  <c r="BO161" i="19"/>
  <c r="BN161" i="19"/>
  <c r="O161" i="19"/>
  <c r="N161" i="19"/>
  <c r="M161" i="19"/>
  <c r="L161" i="19"/>
  <c r="K161" i="19"/>
  <c r="BO160" i="19"/>
  <c r="BN160" i="19"/>
  <c r="O160" i="19"/>
  <c r="N160" i="19"/>
  <c r="M160" i="19"/>
  <c r="L160" i="19"/>
  <c r="K160" i="19"/>
  <c r="BO159" i="19"/>
  <c r="BN159" i="19"/>
  <c r="O159" i="19"/>
  <c r="N159" i="19"/>
  <c r="M159" i="19"/>
  <c r="L159" i="19"/>
  <c r="K159" i="19"/>
  <c r="BO158" i="19"/>
  <c r="BN158" i="19"/>
  <c r="O158" i="19"/>
  <c r="N158" i="19"/>
  <c r="M158" i="19"/>
  <c r="L158" i="19"/>
  <c r="K158" i="19"/>
  <c r="BO157" i="19"/>
  <c r="BN157" i="19"/>
  <c r="O157" i="19"/>
  <c r="N157" i="19"/>
  <c r="M157" i="19"/>
  <c r="L157" i="19"/>
  <c r="K157" i="19"/>
  <c r="BO156" i="19"/>
  <c r="BN156" i="19"/>
  <c r="O156" i="19"/>
  <c r="N156" i="19"/>
  <c r="M156" i="19"/>
  <c r="L156" i="19"/>
  <c r="K156" i="19"/>
  <c r="BO155" i="19"/>
  <c r="BN155" i="19"/>
  <c r="O155" i="19"/>
  <c r="N155" i="19"/>
  <c r="M155" i="19"/>
  <c r="L155" i="19"/>
  <c r="K155" i="19"/>
  <c r="BO154" i="19"/>
  <c r="BN154" i="19"/>
  <c r="O154" i="19"/>
  <c r="N154" i="19"/>
  <c r="M154" i="19"/>
  <c r="L154" i="19"/>
  <c r="K154" i="19"/>
  <c r="BO153" i="19"/>
  <c r="BN153" i="19"/>
  <c r="O153" i="19"/>
  <c r="N153" i="19"/>
  <c r="M153" i="19"/>
  <c r="L153" i="19"/>
  <c r="K153" i="19"/>
  <c r="BO152" i="19"/>
  <c r="BN152" i="19"/>
  <c r="O152" i="19"/>
  <c r="N152" i="19"/>
  <c r="M152" i="19"/>
  <c r="L152" i="19"/>
  <c r="K152" i="19"/>
  <c r="BO151" i="19"/>
  <c r="BN151" i="19"/>
  <c r="O151" i="19"/>
  <c r="N151" i="19"/>
  <c r="M151" i="19"/>
  <c r="L151" i="19"/>
  <c r="K151" i="19"/>
  <c r="BO150" i="19"/>
  <c r="BN150" i="19"/>
  <c r="O150" i="19"/>
  <c r="N150" i="19"/>
  <c r="M150" i="19"/>
  <c r="L150" i="19"/>
  <c r="K150" i="19"/>
  <c r="BO149" i="19"/>
  <c r="BN149" i="19"/>
  <c r="O149" i="19"/>
  <c r="N149" i="19"/>
  <c r="M149" i="19"/>
  <c r="L149" i="19"/>
  <c r="K149" i="19"/>
  <c r="BO148" i="19"/>
  <c r="BN148" i="19"/>
  <c r="O148" i="19"/>
  <c r="N148" i="19"/>
  <c r="M148" i="19"/>
  <c r="L148" i="19"/>
  <c r="K148" i="19"/>
  <c r="BO147" i="19"/>
  <c r="BN147" i="19"/>
  <c r="O147" i="19"/>
  <c r="N147" i="19"/>
  <c r="M147" i="19"/>
  <c r="L147" i="19"/>
  <c r="K147" i="19"/>
  <c r="BO146" i="19"/>
  <c r="BN146" i="19"/>
  <c r="O146" i="19"/>
  <c r="N146" i="19"/>
  <c r="M146" i="19"/>
  <c r="L146" i="19"/>
  <c r="K146" i="19"/>
  <c r="BO145" i="19"/>
  <c r="BN145" i="19"/>
  <c r="O145" i="19"/>
  <c r="N145" i="19"/>
  <c r="M145" i="19"/>
  <c r="L145" i="19"/>
  <c r="K145" i="19"/>
  <c r="BO144" i="19"/>
  <c r="BN144" i="19"/>
  <c r="O144" i="19"/>
  <c r="N144" i="19"/>
  <c r="M144" i="19"/>
  <c r="L144" i="19"/>
  <c r="K144" i="19"/>
  <c r="BO143" i="19"/>
  <c r="BN143" i="19"/>
  <c r="O143" i="19"/>
  <c r="N143" i="19"/>
  <c r="M143" i="19"/>
  <c r="L143" i="19"/>
  <c r="K143" i="19"/>
  <c r="BO142" i="19"/>
  <c r="BN142" i="19"/>
  <c r="O142" i="19"/>
  <c r="N142" i="19"/>
  <c r="M142" i="19"/>
  <c r="L142" i="19"/>
  <c r="K142" i="19"/>
  <c r="BO141" i="19"/>
  <c r="BN141" i="19"/>
  <c r="O141" i="19"/>
  <c r="N141" i="19"/>
  <c r="M141" i="19"/>
  <c r="L141" i="19"/>
  <c r="K141" i="19"/>
  <c r="BO140" i="19"/>
  <c r="BN140" i="19"/>
  <c r="O140" i="19"/>
  <c r="N140" i="19"/>
  <c r="M140" i="19"/>
  <c r="L140" i="19"/>
  <c r="K140" i="19"/>
  <c r="BO139" i="19"/>
  <c r="BN139" i="19"/>
  <c r="O139" i="19"/>
  <c r="N139" i="19"/>
  <c r="M139" i="19"/>
  <c r="L139" i="19"/>
  <c r="K139" i="19"/>
  <c r="BO138" i="19"/>
  <c r="BN138" i="19"/>
  <c r="O138" i="19"/>
  <c r="N138" i="19"/>
  <c r="M138" i="19"/>
  <c r="L138" i="19"/>
  <c r="K138" i="19"/>
  <c r="BO137" i="19"/>
  <c r="BN137" i="19"/>
  <c r="O137" i="19"/>
  <c r="N137" i="19"/>
  <c r="M137" i="19"/>
  <c r="L137" i="19"/>
  <c r="K137" i="19"/>
  <c r="BO136" i="19"/>
  <c r="BN136" i="19"/>
  <c r="O136" i="19"/>
  <c r="N136" i="19"/>
  <c r="M136" i="19"/>
  <c r="L136" i="19"/>
  <c r="K136" i="19"/>
  <c r="BO135" i="19"/>
  <c r="BN135" i="19"/>
  <c r="O135" i="19"/>
  <c r="N135" i="19"/>
  <c r="M135" i="19"/>
  <c r="L135" i="19"/>
  <c r="K135" i="19"/>
  <c r="BO134" i="19"/>
  <c r="BN134" i="19"/>
  <c r="O134" i="19"/>
  <c r="N134" i="19"/>
  <c r="M134" i="19"/>
  <c r="L134" i="19"/>
  <c r="K134" i="19"/>
  <c r="BO133" i="19"/>
  <c r="BN133" i="19"/>
  <c r="O133" i="19"/>
  <c r="N133" i="19"/>
  <c r="M133" i="19"/>
  <c r="L133" i="19"/>
  <c r="K133" i="19"/>
  <c r="O132" i="19"/>
  <c r="N132" i="19"/>
  <c r="M132" i="19"/>
  <c r="L132" i="19"/>
  <c r="K132" i="19"/>
  <c r="O131" i="19"/>
  <c r="N131" i="19"/>
  <c r="M131" i="19"/>
  <c r="L131" i="19"/>
  <c r="K131" i="19"/>
  <c r="O130" i="19"/>
  <c r="N130" i="19"/>
  <c r="M130" i="19"/>
  <c r="L130" i="19"/>
  <c r="K130" i="19"/>
  <c r="O129" i="19"/>
  <c r="N129" i="19"/>
  <c r="M129" i="19"/>
  <c r="L129" i="19"/>
  <c r="K129" i="19"/>
  <c r="O128" i="19"/>
  <c r="N128" i="19"/>
  <c r="M128" i="19"/>
  <c r="L128" i="19"/>
  <c r="K128" i="19"/>
  <c r="O127" i="19"/>
  <c r="N127" i="19"/>
  <c r="M127" i="19"/>
  <c r="L127" i="19"/>
  <c r="K127" i="19"/>
  <c r="BO126" i="19"/>
  <c r="BN126" i="19"/>
  <c r="O126" i="19"/>
  <c r="N126" i="19"/>
  <c r="M126" i="19"/>
  <c r="L126" i="19"/>
  <c r="K126" i="19"/>
  <c r="BO125" i="19"/>
  <c r="BN125" i="19"/>
  <c r="O125" i="19"/>
  <c r="N125" i="19"/>
  <c r="M125" i="19"/>
  <c r="L125" i="19"/>
  <c r="K125" i="19"/>
  <c r="BO124" i="19"/>
  <c r="BN124" i="19"/>
  <c r="O124" i="19"/>
  <c r="N124" i="19"/>
  <c r="M124" i="19"/>
  <c r="L124" i="19"/>
  <c r="K124" i="19"/>
  <c r="O123" i="19"/>
  <c r="N123" i="19"/>
  <c r="M123" i="19"/>
  <c r="L123" i="19"/>
  <c r="K123" i="19"/>
  <c r="BO117" i="19"/>
  <c r="BN117" i="19"/>
  <c r="O117" i="19"/>
  <c r="N117" i="19"/>
  <c r="M117" i="19"/>
  <c r="L117" i="19"/>
  <c r="K117" i="19"/>
  <c r="BO116" i="19"/>
  <c r="BN116" i="19"/>
  <c r="O116" i="19"/>
  <c r="N116" i="19"/>
  <c r="M116" i="19"/>
  <c r="L116" i="19"/>
  <c r="K116" i="19"/>
  <c r="BO115" i="19"/>
  <c r="BN115" i="19"/>
  <c r="O115" i="19"/>
  <c r="N115" i="19"/>
  <c r="M115" i="19"/>
  <c r="L115" i="19"/>
  <c r="K115" i="19"/>
  <c r="BO114" i="19"/>
  <c r="BN114" i="19"/>
  <c r="O114" i="19"/>
  <c r="N114" i="19"/>
  <c r="M114" i="19"/>
  <c r="L114" i="19"/>
  <c r="K114" i="19"/>
  <c r="BO113" i="19"/>
  <c r="BN113" i="19"/>
  <c r="O113" i="19"/>
  <c r="N113" i="19"/>
  <c r="M113" i="19"/>
  <c r="L113" i="19"/>
  <c r="K113" i="19"/>
  <c r="BO112" i="19"/>
  <c r="BN112" i="19"/>
  <c r="O112" i="19"/>
  <c r="N112" i="19"/>
  <c r="M112" i="19"/>
  <c r="L112" i="19"/>
  <c r="K112" i="19"/>
  <c r="BO111" i="19"/>
  <c r="BN111" i="19"/>
  <c r="O111" i="19"/>
  <c r="N111" i="19"/>
  <c r="M111" i="19"/>
  <c r="L111" i="19"/>
  <c r="K111" i="19"/>
  <c r="BO110" i="19"/>
  <c r="BN110" i="19"/>
  <c r="O110" i="19"/>
  <c r="N110" i="19"/>
  <c r="M110" i="19"/>
  <c r="L110" i="19"/>
  <c r="K110" i="19"/>
  <c r="BO109" i="19"/>
  <c r="BN109" i="19"/>
  <c r="O109" i="19"/>
  <c r="N109" i="19"/>
  <c r="M109" i="19"/>
  <c r="L109" i="19"/>
  <c r="K109" i="19"/>
  <c r="BO108" i="19"/>
  <c r="BN108" i="19"/>
  <c r="O108" i="19"/>
  <c r="N108" i="19"/>
  <c r="M108" i="19"/>
  <c r="L108" i="19"/>
  <c r="K108" i="19"/>
  <c r="BO107" i="19"/>
  <c r="BN107" i="19"/>
  <c r="O107" i="19"/>
  <c r="N107" i="19"/>
  <c r="M107" i="19"/>
  <c r="L107" i="19"/>
  <c r="K107" i="19"/>
  <c r="BO106" i="19"/>
  <c r="BN106" i="19"/>
  <c r="O106" i="19"/>
  <c r="N106" i="19"/>
  <c r="M106" i="19"/>
  <c r="L106" i="19"/>
  <c r="K106" i="19"/>
  <c r="BO105" i="19"/>
  <c r="BN105" i="19"/>
  <c r="O105" i="19"/>
  <c r="N105" i="19"/>
  <c r="M105" i="19"/>
  <c r="L105" i="19"/>
  <c r="K105" i="19"/>
  <c r="BO104" i="19"/>
  <c r="BN104" i="19"/>
  <c r="O104" i="19"/>
  <c r="N104" i="19"/>
  <c r="M104" i="19"/>
  <c r="L104" i="19"/>
  <c r="K104" i="19"/>
  <c r="BO103" i="19"/>
  <c r="BN103" i="19"/>
  <c r="O103" i="19"/>
  <c r="N103" i="19"/>
  <c r="M103" i="19"/>
  <c r="L103" i="19"/>
  <c r="K103" i="19"/>
  <c r="BO102" i="19"/>
  <c r="BN102" i="19"/>
  <c r="O102" i="19"/>
  <c r="N102" i="19"/>
  <c r="M102" i="19"/>
  <c r="L102" i="19"/>
  <c r="K102" i="19"/>
  <c r="BO101" i="19"/>
  <c r="BN101" i="19"/>
  <c r="O101" i="19"/>
  <c r="N101" i="19"/>
  <c r="M101" i="19"/>
  <c r="L101" i="19"/>
  <c r="K101" i="19"/>
  <c r="BO100" i="19"/>
  <c r="BN100" i="19"/>
  <c r="O100" i="19"/>
  <c r="N100" i="19"/>
  <c r="M100" i="19"/>
  <c r="L100" i="19"/>
  <c r="K100" i="19"/>
  <c r="BO99" i="19"/>
  <c r="BN99" i="19"/>
  <c r="O99" i="19"/>
  <c r="N99" i="19"/>
  <c r="M99" i="19"/>
  <c r="L99" i="19"/>
  <c r="K99" i="19"/>
  <c r="BO98" i="19"/>
  <c r="BN98" i="19"/>
  <c r="O98" i="19"/>
  <c r="N98" i="19"/>
  <c r="M98" i="19"/>
  <c r="L98" i="19"/>
  <c r="K98" i="19"/>
  <c r="BO97" i="19"/>
  <c r="BN97" i="19"/>
  <c r="O97" i="19"/>
  <c r="N97" i="19"/>
  <c r="M97" i="19"/>
  <c r="L97" i="19"/>
  <c r="K97" i="19"/>
  <c r="BO96" i="19"/>
  <c r="BN96" i="19"/>
  <c r="O96" i="19"/>
  <c r="N96" i="19"/>
  <c r="M96" i="19"/>
  <c r="L96" i="19"/>
  <c r="K96" i="19"/>
  <c r="BO95" i="19"/>
  <c r="BN95" i="19"/>
  <c r="O95" i="19"/>
  <c r="N95" i="19"/>
  <c r="M95" i="19"/>
  <c r="L95" i="19"/>
  <c r="K95" i="19"/>
  <c r="BO94" i="19"/>
  <c r="BN94" i="19"/>
  <c r="O94" i="19"/>
  <c r="N94" i="19"/>
  <c r="M94" i="19"/>
  <c r="L94" i="19"/>
  <c r="K94" i="19"/>
  <c r="BO93" i="19"/>
  <c r="BN93" i="19"/>
  <c r="O93" i="19"/>
  <c r="N93" i="19"/>
  <c r="M93" i="19"/>
  <c r="L93" i="19"/>
  <c r="K93" i="19"/>
  <c r="BO92" i="19"/>
  <c r="BN92" i="19"/>
  <c r="O92" i="19"/>
  <c r="N92" i="19"/>
  <c r="M92" i="19"/>
  <c r="L92" i="19"/>
  <c r="K92" i="19"/>
  <c r="BO91" i="19"/>
  <c r="BN91" i="19"/>
  <c r="O91" i="19"/>
  <c r="N91" i="19"/>
  <c r="M91" i="19"/>
  <c r="L91" i="19"/>
  <c r="K91" i="19"/>
  <c r="BO90" i="19"/>
  <c r="BN90" i="19"/>
  <c r="O90" i="19"/>
  <c r="N90" i="19"/>
  <c r="M90" i="19"/>
  <c r="L90" i="19"/>
  <c r="K90" i="19"/>
  <c r="BO89" i="19"/>
  <c r="BN89" i="19"/>
  <c r="O89" i="19"/>
  <c r="N89" i="19"/>
  <c r="M89" i="19"/>
  <c r="L89" i="19"/>
  <c r="K89" i="19"/>
  <c r="BO88" i="19"/>
  <c r="BN88" i="19"/>
  <c r="O88" i="19"/>
  <c r="N88" i="19"/>
  <c r="M88" i="19"/>
  <c r="L88" i="19"/>
  <c r="K88" i="19"/>
  <c r="BO87" i="19"/>
  <c r="BN87" i="19"/>
  <c r="O87" i="19"/>
  <c r="N87" i="19"/>
  <c r="M87" i="19"/>
  <c r="L87" i="19"/>
  <c r="K87" i="19"/>
  <c r="BO86" i="19"/>
  <c r="BN86" i="19"/>
  <c r="O86" i="19"/>
  <c r="N86" i="19"/>
  <c r="M86" i="19"/>
  <c r="L86" i="19"/>
  <c r="K86" i="19"/>
  <c r="BO85" i="19"/>
  <c r="BN85" i="19"/>
  <c r="O85" i="19"/>
  <c r="N85" i="19"/>
  <c r="M85" i="19"/>
  <c r="L85" i="19"/>
  <c r="K85" i="19"/>
  <c r="BO84" i="19"/>
  <c r="BN84" i="19"/>
  <c r="O84" i="19"/>
  <c r="N84" i="19"/>
  <c r="M84" i="19"/>
  <c r="L84" i="19"/>
  <c r="K84" i="19"/>
  <c r="BO83" i="19"/>
  <c r="BN83" i="19"/>
  <c r="O83" i="19"/>
  <c r="N83" i="19"/>
  <c r="M83" i="19"/>
  <c r="L83" i="19"/>
  <c r="K83" i="19"/>
  <c r="BO82" i="19"/>
  <c r="BN82" i="19"/>
  <c r="O82" i="19"/>
  <c r="N82" i="19"/>
  <c r="M82" i="19"/>
  <c r="L82" i="19"/>
  <c r="K82" i="19"/>
  <c r="BO81" i="19"/>
  <c r="BN81" i="19"/>
  <c r="O81" i="19"/>
  <c r="N81" i="19"/>
  <c r="M81" i="19"/>
  <c r="L81" i="19"/>
  <c r="K81" i="19"/>
  <c r="BO80" i="19"/>
  <c r="BN80" i="19"/>
  <c r="O80" i="19"/>
  <c r="N80" i="19"/>
  <c r="M80" i="19"/>
  <c r="L80" i="19"/>
  <c r="K80" i="19"/>
  <c r="BO79" i="19"/>
  <c r="BN79" i="19"/>
  <c r="O79" i="19"/>
  <c r="N79" i="19"/>
  <c r="M79" i="19"/>
  <c r="L79" i="19"/>
  <c r="K79" i="19"/>
  <c r="BO78" i="19"/>
  <c r="BN78" i="19"/>
  <c r="O78" i="19"/>
  <c r="N78" i="19"/>
  <c r="M78" i="19"/>
  <c r="L78" i="19"/>
  <c r="K78" i="19"/>
  <c r="BO77" i="19"/>
  <c r="BN77" i="19"/>
  <c r="O77" i="19"/>
  <c r="N77" i="19"/>
  <c r="M77" i="19"/>
  <c r="L77" i="19"/>
  <c r="K77" i="19"/>
  <c r="BO76" i="19"/>
  <c r="BN76" i="19"/>
  <c r="O76" i="19"/>
  <c r="N76" i="19"/>
  <c r="M76" i="19"/>
  <c r="L76" i="19"/>
  <c r="K76" i="19"/>
  <c r="BO75" i="19"/>
  <c r="BN75" i="19"/>
  <c r="O75" i="19"/>
  <c r="N75" i="19"/>
  <c r="M75" i="19"/>
  <c r="L75" i="19"/>
  <c r="K75" i="19"/>
  <c r="BO74" i="19"/>
  <c r="BN74" i="19"/>
  <c r="O74" i="19"/>
  <c r="N74" i="19"/>
  <c r="M74" i="19"/>
  <c r="L74" i="19"/>
  <c r="K74" i="19"/>
  <c r="BO73" i="19"/>
  <c r="BN73" i="19"/>
  <c r="O73" i="19"/>
  <c r="N73" i="19"/>
  <c r="M73" i="19"/>
  <c r="L73" i="19"/>
  <c r="K73" i="19"/>
  <c r="BO72" i="19"/>
  <c r="BN72" i="19"/>
  <c r="O72" i="19"/>
  <c r="N72" i="19"/>
  <c r="M72" i="19"/>
  <c r="L72" i="19"/>
  <c r="K72" i="19"/>
  <c r="BO71" i="19"/>
  <c r="BN71" i="19"/>
  <c r="O71" i="19"/>
  <c r="N71" i="19"/>
  <c r="M71" i="19"/>
  <c r="L71" i="19"/>
  <c r="K71" i="19"/>
  <c r="BO70" i="19"/>
  <c r="BN70" i="19"/>
  <c r="BO69" i="19"/>
  <c r="BN69" i="19"/>
  <c r="O69" i="19"/>
  <c r="N69" i="19"/>
  <c r="M69" i="19"/>
  <c r="L69" i="19"/>
  <c r="K69" i="19"/>
  <c r="BO68" i="19"/>
  <c r="BN68" i="19"/>
  <c r="O68" i="19"/>
  <c r="N68" i="19"/>
  <c r="M68" i="19"/>
  <c r="L68" i="19"/>
  <c r="K68" i="19"/>
  <c r="BO67" i="19"/>
  <c r="BN67" i="19"/>
  <c r="O67" i="19"/>
  <c r="N67" i="19"/>
  <c r="M67" i="19"/>
  <c r="L67" i="19"/>
  <c r="K67" i="19"/>
  <c r="BO66" i="19"/>
  <c r="BN66" i="19"/>
  <c r="O66" i="19"/>
  <c r="N66" i="19"/>
  <c r="M66" i="19"/>
  <c r="L66" i="19"/>
  <c r="K66" i="19"/>
  <c r="BO65" i="19"/>
  <c r="BN65" i="19"/>
  <c r="O65" i="19"/>
  <c r="N65" i="19"/>
  <c r="M65" i="19"/>
  <c r="L65" i="19"/>
  <c r="K65" i="19"/>
  <c r="BO64" i="19"/>
  <c r="BN64" i="19"/>
  <c r="O64" i="19"/>
  <c r="N64" i="19"/>
  <c r="M64" i="19"/>
  <c r="L64" i="19"/>
  <c r="K64" i="19"/>
  <c r="BO63" i="19"/>
  <c r="BN63" i="19"/>
  <c r="O63" i="19"/>
  <c r="N63" i="19"/>
  <c r="M63" i="19"/>
  <c r="L63" i="19"/>
  <c r="K63" i="19"/>
  <c r="BO62" i="19"/>
  <c r="BN62" i="19"/>
  <c r="O62" i="19"/>
  <c r="N62" i="19"/>
  <c r="M62" i="19"/>
  <c r="L62" i="19"/>
  <c r="K62" i="19"/>
  <c r="BO61" i="19"/>
  <c r="BN61" i="19"/>
  <c r="O61" i="19"/>
  <c r="N61" i="19"/>
  <c r="M61" i="19"/>
  <c r="L61" i="19"/>
  <c r="K61" i="19"/>
  <c r="BO60" i="19"/>
  <c r="BN60" i="19"/>
  <c r="O60" i="19"/>
  <c r="N60" i="19"/>
  <c r="M60" i="19"/>
  <c r="L60" i="19"/>
  <c r="K60" i="19"/>
  <c r="BO59" i="19"/>
  <c r="BN59" i="19"/>
  <c r="O59" i="19"/>
  <c r="N59" i="19"/>
  <c r="M59" i="19"/>
  <c r="L59" i="19"/>
  <c r="K59" i="19"/>
  <c r="BO58" i="19"/>
  <c r="BN58" i="19"/>
  <c r="O58" i="19"/>
  <c r="N58" i="19"/>
  <c r="M58" i="19"/>
  <c r="L58" i="19"/>
  <c r="K58" i="19"/>
  <c r="BO57" i="19"/>
  <c r="BN57" i="19"/>
  <c r="O57" i="19"/>
  <c r="N57" i="19"/>
  <c r="M57" i="19"/>
  <c r="L57" i="19"/>
  <c r="K57" i="19"/>
  <c r="BO56" i="19"/>
  <c r="BN56" i="19"/>
  <c r="O56" i="19"/>
  <c r="N56" i="19"/>
  <c r="M56" i="19"/>
  <c r="L56" i="19"/>
  <c r="K56" i="19"/>
  <c r="BO55" i="19"/>
  <c r="BN55" i="19"/>
  <c r="O55" i="19"/>
  <c r="N55" i="19"/>
  <c r="M55" i="19"/>
  <c r="L55" i="19"/>
  <c r="K55" i="19"/>
  <c r="BO54" i="19"/>
  <c r="BN54" i="19"/>
  <c r="O54" i="19"/>
  <c r="N54" i="19"/>
  <c r="M54" i="19"/>
  <c r="L54" i="19"/>
  <c r="K54" i="19"/>
  <c r="BO53" i="19"/>
  <c r="BN53" i="19"/>
  <c r="O53" i="19"/>
  <c r="N53" i="19"/>
  <c r="M53" i="19"/>
  <c r="L53" i="19"/>
  <c r="K53" i="19"/>
  <c r="BO52" i="19"/>
  <c r="BN52" i="19"/>
  <c r="O52" i="19"/>
  <c r="N52" i="19"/>
  <c r="M52" i="19"/>
  <c r="L52" i="19"/>
  <c r="K52" i="19"/>
  <c r="BO51" i="19"/>
  <c r="BN51" i="19"/>
  <c r="O51" i="19"/>
  <c r="N51" i="19"/>
  <c r="M51" i="19"/>
  <c r="L51" i="19"/>
  <c r="K51" i="19"/>
  <c r="BO50" i="19"/>
  <c r="BN50" i="19"/>
  <c r="O50" i="19"/>
  <c r="N50" i="19"/>
  <c r="M50" i="19"/>
  <c r="L50" i="19"/>
  <c r="K50" i="19"/>
  <c r="BO49" i="19"/>
  <c r="BN49" i="19"/>
  <c r="O49" i="19"/>
  <c r="N49" i="19"/>
  <c r="M49" i="19"/>
  <c r="L49" i="19"/>
  <c r="K49" i="19"/>
  <c r="BO48" i="19"/>
  <c r="BN48" i="19"/>
  <c r="O48" i="19"/>
  <c r="N48" i="19"/>
  <c r="M48" i="19"/>
  <c r="L48" i="19"/>
  <c r="K48" i="19"/>
  <c r="BO47" i="19"/>
  <c r="BN47" i="19"/>
  <c r="O47" i="19"/>
  <c r="N47" i="19"/>
  <c r="M47" i="19"/>
  <c r="L47" i="19"/>
  <c r="K47" i="19"/>
  <c r="BO46" i="19"/>
  <c r="BN46" i="19"/>
  <c r="O46" i="19"/>
  <c r="N46" i="19"/>
  <c r="M46" i="19"/>
  <c r="L46" i="19"/>
  <c r="K46" i="19"/>
  <c r="BO45" i="19"/>
  <c r="BN45" i="19"/>
  <c r="O45" i="19"/>
  <c r="N45" i="19"/>
  <c r="M45" i="19"/>
  <c r="L45" i="19"/>
  <c r="K45" i="19"/>
  <c r="BO44" i="19"/>
  <c r="BN44" i="19"/>
  <c r="O44" i="19"/>
  <c r="N44" i="19"/>
  <c r="M44" i="19"/>
  <c r="L44" i="19"/>
  <c r="K44" i="19"/>
  <c r="BO43" i="19"/>
  <c r="BN43" i="19"/>
  <c r="O43" i="19"/>
  <c r="N43" i="19"/>
  <c r="M43" i="19"/>
  <c r="L43" i="19"/>
  <c r="K43" i="19"/>
  <c r="BO42" i="19"/>
  <c r="BN42" i="19"/>
  <c r="O42" i="19"/>
  <c r="N42" i="19"/>
  <c r="M42" i="19"/>
  <c r="L42" i="19"/>
  <c r="K42" i="19"/>
  <c r="BO41" i="19"/>
  <c r="BN41" i="19"/>
  <c r="O41" i="19"/>
  <c r="N41" i="19"/>
  <c r="M41" i="19"/>
  <c r="L41" i="19"/>
  <c r="K41" i="19"/>
  <c r="BO40" i="19"/>
  <c r="BN40" i="19"/>
  <c r="O40" i="19"/>
  <c r="N40" i="19"/>
  <c r="M40" i="19"/>
  <c r="L40" i="19"/>
  <c r="K40" i="19"/>
  <c r="BO39" i="19"/>
  <c r="BN39" i="19"/>
  <c r="O39" i="19"/>
  <c r="N39" i="19"/>
  <c r="M39" i="19"/>
  <c r="L39" i="19"/>
  <c r="K39" i="19"/>
  <c r="BO38" i="19"/>
  <c r="BN38" i="19"/>
  <c r="O38" i="19"/>
  <c r="N38" i="19"/>
  <c r="M38" i="19"/>
  <c r="L38" i="19"/>
  <c r="K38" i="19"/>
  <c r="BO37" i="19"/>
  <c r="BN37" i="19"/>
  <c r="O37" i="19"/>
  <c r="N37" i="19"/>
  <c r="M37" i="19"/>
  <c r="L37" i="19"/>
  <c r="K37" i="19"/>
  <c r="BO36" i="19"/>
  <c r="BN36" i="19"/>
  <c r="O36" i="19"/>
  <c r="N36" i="19"/>
  <c r="M36" i="19"/>
  <c r="L36" i="19"/>
  <c r="K36" i="19"/>
  <c r="BO35" i="19"/>
  <c r="BN35" i="19"/>
  <c r="O35" i="19"/>
  <c r="N35" i="19"/>
  <c r="M35" i="19"/>
  <c r="L35" i="19"/>
  <c r="K35" i="19"/>
  <c r="BO34" i="19"/>
  <c r="BN34" i="19"/>
  <c r="O34" i="19"/>
  <c r="N34" i="19"/>
  <c r="M34" i="19"/>
  <c r="L34" i="19"/>
  <c r="K34" i="19"/>
  <c r="BO33" i="19"/>
  <c r="BN33" i="19"/>
  <c r="O33" i="19"/>
  <c r="N33" i="19"/>
  <c r="M33" i="19"/>
  <c r="L33" i="19"/>
  <c r="K33" i="19"/>
  <c r="BO32" i="19"/>
  <c r="BN32" i="19"/>
  <c r="O32" i="19"/>
  <c r="N32" i="19"/>
  <c r="M32" i="19"/>
  <c r="L32" i="19"/>
  <c r="K32" i="19"/>
  <c r="BO31" i="19"/>
  <c r="BN31" i="19"/>
  <c r="O31" i="19"/>
  <c r="N31" i="19"/>
  <c r="M31" i="19"/>
  <c r="L31" i="19"/>
  <c r="K31" i="19"/>
  <c r="BO30" i="19"/>
  <c r="BN30" i="19"/>
  <c r="O30" i="19"/>
  <c r="N30" i="19"/>
  <c r="M30" i="19"/>
  <c r="L30" i="19"/>
  <c r="K30" i="19"/>
  <c r="BO29" i="19"/>
  <c r="BN29" i="19"/>
  <c r="O29" i="19"/>
  <c r="N29" i="19"/>
  <c r="M29" i="19"/>
  <c r="L29" i="19"/>
  <c r="K29" i="19"/>
  <c r="BO28" i="19"/>
  <c r="BN28" i="19"/>
  <c r="O28" i="19"/>
  <c r="N28" i="19"/>
  <c r="M28" i="19"/>
  <c r="L28" i="19"/>
  <c r="K28" i="19"/>
  <c r="BO27" i="19"/>
  <c r="BN27" i="19"/>
  <c r="O27" i="19"/>
  <c r="N27" i="19"/>
  <c r="M27" i="19"/>
  <c r="L27" i="19"/>
  <c r="K27" i="19"/>
  <c r="BO26" i="19"/>
  <c r="BN26" i="19"/>
  <c r="O26" i="19"/>
  <c r="N26" i="19"/>
  <c r="M26" i="19"/>
  <c r="L26" i="19"/>
  <c r="K26" i="19"/>
  <c r="BO25" i="19"/>
  <c r="BN25" i="19"/>
  <c r="O25" i="19"/>
  <c r="N25" i="19"/>
  <c r="M25" i="19"/>
  <c r="L25" i="19"/>
  <c r="K25" i="19"/>
  <c r="BO24" i="19"/>
  <c r="BN24" i="19"/>
  <c r="O24" i="19"/>
  <c r="N24" i="19"/>
  <c r="M24" i="19"/>
  <c r="L24" i="19"/>
  <c r="K24" i="19"/>
  <c r="BO23" i="19"/>
  <c r="BN23" i="19"/>
  <c r="O23" i="19"/>
  <c r="N23" i="19"/>
  <c r="M23" i="19"/>
  <c r="L23" i="19"/>
  <c r="K23" i="19"/>
  <c r="BO22" i="19"/>
  <c r="BN22" i="19"/>
  <c r="O22" i="19"/>
  <c r="N22" i="19"/>
  <c r="M22" i="19"/>
  <c r="L22" i="19"/>
  <c r="K22" i="19"/>
  <c r="BO21" i="19"/>
  <c r="BN21" i="19"/>
  <c r="O21" i="19"/>
  <c r="N21" i="19"/>
  <c r="M21" i="19"/>
  <c r="L21" i="19"/>
  <c r="K21" i="19"/>
  <c r="BO20" i="19"/>
  <c r="BN20" i="19"/>
  <c r="O20" i="19"/>
  <c r="N20" i="19"/>
  <c r="M20" i="19"/>
  <c r="L20" i="19"/>
  <c r="K20" i="19"/>
  <c r="O19" i="19"/>
  <c r="N19" i="19"/>
  <c r="M19" i="19"/>
  <c r="L19" i="19"/>
  <c r="K19" i="19"/>
  <c r="O18" i="19"/>
  <c r="N18" i="19"/>
  <c r="M18" i="19"/>
  <c r="L18" i="19"/>
  <c r="K18" i="19"/>
  <c r="O17" i="19"/>
  <c r="N17" i="19"/>
  <c r="M17" i="19"/>
  <c r="L17" i="19"/>
  <c r="K17" i="19"/>
  <c r="O16" i="19"/>
  <c r="N16" i="19"/>
  <c r="M16" i="19"/>
  <c r="L16" i="19"/>
  <c r="K16" i="19"/>
  <c r="O15" i="19"/>
  <c r="N15" i="19"/>
  <c r="M15" i="19"/>
  <c r="L15" i="19"/>
  <c r="K15" i="19"/>
  <c r="O14" i="19"/>
  <c r="N14" i="19"/>
  <c r="M14" i="19"/>
  <c r="L14" i="19"/>
  <c r="K14" i="19"/>
  <c r="BO13" i="19"/>
  <c r="BN13" i="19"/>
  <c r="O13" i="19"/>
  <c r="N13" i="19"/>
  <c r="M13" i="19"/>
  <c r="L13" i="19"/>
  <c r="K13" i="19"/>
  <c r="BO12" i="19"/>
  <c r="BN12" i="19"/>
  <c r="O12" i="19"/>
  <c r="N12" i="19"/>
  <c r="M12" i="19"/>
  <c r="L12" i="19"/>
  <c r="K12" i="19"/>
  <c r="BO11" i="19"/>
  <c r="BN11" i="19"/>
  <c r="O11" i="19"/>
  <c r="N11" i="19"/>
  <c r="M11" i="19"/>
  <c r="L11" i="19"/>
  <c r="K11" i="19"/>
  <c r="O10" i="19"/>
  <c r="N10" i="19"/>
  <c r="M10" i="19"/>
  <c r="L10" i="19"/>
  <c r="K10" i="19"/>
  <c r="BO343" i="18"/>
  <c r="BN343" i="18"/>
  <c r="O343" i="18"/>
  <c r="N343" i="18"/>
  <c r="M343" i="18"/>
  <c r="L343" i="18"/>
  <c r="K343" i="18"/>
  <c r="BO342" i="18"/>
  <c r="BN342" i="18"/>
  <c r="O342" i="18"/>
  <c r="N342" i="18"/>
  <c r="M342" i="18"/>
  <c r="L342" i="18"/>
  <c r="K342" i="18"/>
  <c r="BO341" i="18"/>
  <c r="BN341" i="18"/>
  <c r="O341" i="18"/>
  <c r="N341" i="18"/>
  <c r="M341" i="18"/>
  <c r="L341" i="18"/>
  <c r="K341" i="18"/>
  <c r="BO340" i="18"/>
  <c r="BN340" i="18"/>
  <c r="O340" i="18"/>
  <c r="N340" i="18"/>
  <c r="M340" i="18"/>
  <c r="L340" i="18"/>
  <c r="K340" i="18"/>
  <c r="BO339" i="18"/>
  <c r="BN339" i="18"/>
  <c r="O339" i="18"/>
  <c r="N339" i="18"/>
  <c r="M339" i="18"/>
  <c r="L339" i="18"/>
  <c r="K339" i="18"/>
  <c r="BO338" i="18"/>
  <c r="BN338" i="18"/>
  <c r="O338" i="18"/>
  <c r="N338" i="18"/>
  <c r="M338" i="18"/>
  <c r="L338" i="18"/>
  <c r="K338" i="18"/>
  <c r="BO337" i="18"/>
  <c r="BN337" i="18"/>
  <c r="O337" i="18"/>
  <c r="N337" i="18"/>
  <c r="M337" i="18"/>
  <c r="L337" i="18"/>
  <c r="K337" i="18"/>
  <c r="BO336" i="18"/>
  <c r="BN336" i="18"/>
  <c r="O336" i="18"/>
  <c r="N336" i="18"/>
  <c r="M336" i="18"/>
  <c r="L336" i="18"/>
  <c r="K336" i="18"/>
  <c r="BO335" i="18"/>
  <c r="BN335" i="18"/>
  <c r="O335" i="18"/>
  <c r="N335" i="18"/>
  <c r="M335" i="18"/>
  <c r="L335" i="18"/>
  <c r="K335" i="18"/>
  <c r="BO334" i="18"/>
  <c r="BN334" i="18"/>
  <c r="O334" i="18"/>
  <c r="N334" i="18"/>
  <c r="M334" i="18"/>
  <c r="L334" i="18"/>
  <c r="K334" i="18"/>
  <c r="BO333" i="18"/>
  <c r="BN333" i="18"/>
  <c r="O333" i="18"/>
  <c r="N333" i="18"/>
  <c r="M333" i="18"/>
  <c r="L333" i="18"/>
  <c r="K333" i="18"/>
  <c r="BO332" i="18"/>
  <c r="BN332" i="18"/>
  <c r="O332" i="18"/>
  <c r="N332" i="18"/>
  <c r="M332" i="18"/>
  <c r="L332" i="18"/>
  <c r="K332" i="18"/>
  <c r="BO331" i="18"/>
  <c r="BN331" i="18"/>
  <c r="O331" i="18"/>
  <c r="N331" i="18"/>
  <c r="M331" i="18"/>
  <c r="L331" i="18"/>
  <c r="K331" i="18"/>
  <c r="BO330" i="18"/>
  <c r="BN330" i="18"/>
  <c r="O330" i="18"/>
  <c r="N330" i="18"/>
  <c r="M330" i="18"/>
  <c r="L330" i="18"/>
  <c r="K330" i="18"/>
  <c r="BO329" i="18"/>
  <c r="BN329" i="18"/>
  <c r="O329" i="18"/>
  <c r="N329" i="18"/>
  <c r="M329" i="18"/>
  <c r="L329" i="18"/>
  <c r="K329" i="18"/>
  <c r="BO328" i="18"/>
  <c r="BN328" i="18"/>
  <c r="O328" i="18"/>
  <c r="N328" i="18"/>
  <c r="M328" i="18"/>
  <c r="L328" i="18"/>
  <c r="K328" i="18"/>
  <c r="BO327" i="18"/>
  <c r="BN327" i="18"/>
  <c r="O327" i="18"/>
  <c r="N327" i="18"/>
  <c r="M327" i="18"/>
  <c r="L327" i="18"/>
  <c r="K327" i="18"/>
  <c r="BO326" i="18"/>
  <c r="BN326" i="18"/>
  <c r="O326" i="18"/>
  <c r="N326" i="18"/>
  <c r="M326" i="18"/>
  <c r="L326" i="18"/>
  <c r="K326" i="18"/>
  <c r="BO325" i="18"/>
  <c r="BN325" i="18"/>
  <c r="O325" i="18"/>
  <c r="N325" i="18"/>
  <c r="M325" i="18"/>
  <c r="L325" i="18"/>
  <c r="K325" i="18"/>
  <c r="BO324" i="18"/>
  <c r="BN324" i="18"/>
  <c r="O324" i="18"/>
  <c r="N324" i="18"/>
  <c r="M324" i="18"/>
  <c r="L324" i="18"/>
  <c r="K324" i="18"/>
  <c r="BO323" i="18"/>
  <c r="BN323" i="18"/>
  <c r="O323" i="18"/>
  <c r="N323" i="18"/>
  <c r="M323" i="18"/>
  <c r="L323" i="18"/>
  <c r="K323" i="18"/>
  <c r="BO322" i="18"/>
  <c r="BN322" i="18"/>
  <c r="O322" i="18"/>
  <c r="N322" i="18"/>
  <c r="M322" i="18"/>
  <c r="L322" i="18"/>
  <c r="K322" i="18"/>
  <c r="BO321" i="18"/>
  <c r="BN321" i="18"/>
  <c r="O321" i="18"/>
  <c r="N321" i="18"/>
  <c r="M321" i="18"/>
  <c r="L321" i="18"/>
  <c r="K321" i="18"/>
  <c r="BO320" i="18"/>
  <c r="BN320" i="18"/>
  <c r="O320" i="18"/>
  <c r="N320" i="18"/>
  <c r="M320" i="18"/>
  <c r="L320" i="18"/>
  <c r="K320" i="18"/>
  <c r="BO319" i="18"/>
  <c r="BN319" i="18"/>
  <c r="O319" i="18"/>
  <c r="N319" i="18"/>
  <c r="M319" i="18"/>
  <c r="L319" i="18"/>
  <c r="K319" i="18"/>
  <c r="BO318" i="18"/>
  <c r="BN318" i="18"/>
  <c r="O318" i="18"/>
  <c r="N318" i="18"/>
  <c r="M318" i="18"/>
  <c r="L318" i="18"/>
  <c r="K318" i="18"/>
  <c r="BO317" i="18"/>
  <c r="BN317" i="18"/>
  <c r="O317" i="18"/>
  <c r="N317" i="18"/>
  <c r="M317" i="18"/>
  <c r="L317" i="18"/>
  <c r="K317" i="18"/>
  <c r="BO316" i="18"/>
  <c r="BN316" i="18"/>
  <c r="O316" i="18"/>
  <c r="N316" i="18"/>
  <c r="M316" i="18"/>
  <c r="L316" i="18"/>
  <c r="K316" i="18"/>
  <c r="BO315" i="18"/>
  <c r="BN315" i="18"/>
  <c r="O315" i="18"/>
  <c r="N315" i="18"/>
  <c r="M315" i="18"/>
  <c r="L315" i="18"/>
  <c r="K315" i="18"/>
  <c r="BO314" i="18"/>
  <c r="BN314" i="18"/>
  <c r="O314" i="18"/>
  <c r="N314" i="18"/>
  <c r="M314" i="18"/>
  <c r="L314" i="18"/>
  <c r="K314" i="18"/>
  <c r="BO313" i="18"/>
  <c r="BN313" i="18"/>
  <c r="O313" i="18"/>
  <c r="N313" i="18"/>
  <c r="M313" i="18"/>
  <c r="L313" i="18"/>
  <c r="K313" i="18"/>
  <c r="BO312" i="18"/>
  <c r="BN312" i="18"/>
  <c r="O312" i="18"/>
  <c r="N312" i="18"/>
  <c r="M312" i="18"/>
  <c r="L312" i="18"/>
  <c r="K312" i="18"/>
  <c r="BO311" i="18"/>
  <c r="BN311" i="18"/>
  <c r="O311" i="18"/>
  <c r="N311" i="18"/>
  <c r="M311" i="18"/>
  <c r="L311" i="18"/>
  <c r="K311" i="18"/>
  <c r="BO310" i="18"/>
  <c r="BN310" i="18"/>
  <c r="O310" i="18"/>
  <c r="N310" i="18"/>
  <c r="M310" i="18"/>
  <c r="L310" i="18"/>
  <c r="K310" i="18"/>
  <c r="BO309" i="18"/>
  <c r="BN309" i="18"/>
  <c r="O309" i="18"/>
  <c r="N309" i="18"/>
  <c r="M309" i="18"/>
  <c r="L309" i="18"/>
  <c r="K309" i="18"/>
  <c r="BO308" i="18"/>
  <c r="BN308" i="18"/>
  <c r="O308" i="18"/>
  <c r="N308" i="18"/>
  <c r="M308" i="18"/>
  <c r="L308" i="18"/>
  <c r="K308" i="18"/>
  <c r="BO307" i="18"/>
  <c r="BN307" i="18"/>
  <c r="O307" i="18"/>
  <c r="N307" i="18"/>
  <c r="M307" i="18"/>
  <c r="L307" i="18"/>
  <c r="K307" i="18"/>
  <c r="BO306" i="18"/>
  <c r="BN306" i="18"/>
  <c r="O306" i="18"/>
  <c r="N306" i="18"/>
  <c r="M306" i="18"/>
  <c r="L306" i="18"/>
  <c r="K306" i="18"/>
  <c r="BO305" i="18"/>
  <c r="BN305" i="18"/>
  <c r="O305" i="18"/>
  <c r="N305" i="18"/>
  <c r="M305" i="18"/>
  <c r="L305" i="18"/>
  <c r="K305" i="18"/>
  <c r="O304" i="18"/>
  <c r="N304" i="18"/>
  <c r="M304" i="18"/>
  <c r="L304" i="18"/>
  <c r="K304" i="18"/>
  <c r="BO303" i="18"/>
  <c r="BN303" i="18"/>
  <c r="O303" i="18"/>
  <c r="N303" i="18"/>
  <c r="M303" i="18"/>
  <c r="L303" i="18"/>
  <c r="K303" i="18"/>
  <c r="BO302" i="18"/>
  <c r="BN302" i="18"/>
  <c r="O302" i="18"/>
  <c r="N302" i="18"/>
  <c r="M302" i="18"/>
  <c r="L302" i="18"/>
  <c r="K302" i="18"/>
  <c r="BO301" i="18"/>
  <c r="BN301" i="18"/>
  <c r="O301" i="18"/>
  <c r="N301" i="18"/>
  <c r="M301" i="18"/>
  <c r="L301" i="18"/>
  <c r="K301" i="18"/>
  <c r="BO300" i="18"/>
  <c r="BN300" i="18"/>
  <c r="O300" i="18"/>
  <c r="N300" i="18"/>
  <c r="M300" i="18"/>
  <c r="L300" i="18"/>
  <c r="K300" i="18"/>
  <c r="BO299" i="18"/>
  <c r="BN299" i="18"/>
  <c r="O299" i="18"/>
  <c r="N299" i="18"/>
  <c r="M299" i="18"/>
  <c r="L299" i="18"/>
  <c r="K299" i="18"/>
  <c r="BO298" i="18"/>
  <c r="BN298" i="18"/>
  <c r="O298" i="18"/>
  <c r="N298" i="18"/>
  <c r="M298" i="18"/>
  <c r="L298" i="18"/>
  <c r="K298" i="18"/>
  <c r="BO297" i="18"/>
  <c r="BN297" i="18"/>
  <c r="O297" i="18"/>
  <c r="N297" i="18"/>
  <c r="M297" i="18"/>
  <c r="L297" i="18"/>
  <c r="K297" i="18"/>
  <c r="BO296" i="18"/>
  <c r="BN296" i="18"/>
  <c r="BO295" i="18"/>
  <c r="BN295" i="18"/>
  <c r="O295" i="18"/>
  <c r="N295" i="18"/>
  <c r="M295" i="18"/>
  <c r="L295" i="18"/>
  <c r="K295" i="18"/>
  <c r="BO294" i="18"/>
  <c r="BN294" i="18"/>
  <c r="O294" i="18"/>
  <c r="N294" i="18"/>
  <c r="M294" i="18"/>
  <c r="L294" i="18"/>
  <c r="K294" i="18"/>
  <c r="BO293" i="18"/>
  <c r="BN293" i="18"/>
  <c r="O293" i="18"/>
  <c r="N293" i="18"/>
  <c r="M293" i="18"/>
  <c r="L293" i="18"/>
  <c r="K293" i="18"/>
  <c r="BO292" i="18"/>
  <c r="BN292" i="18"/>
  <c r="O292" i="18"/>
  <c r="N292" i="18"/>
  <c r="M292" i="18"/>
  <c r="L292" i="18"/>
  <c r="K292" i="18"/>
  <c r="BO291" i="18"/>
  <c r="BN291" i="18"/>
  <c r="O291" i="18"/>
  <c r="N291" i="18"/>
  <c r="M291" i="18"/>
  <c r="L291" i="18"/>
  <c r="K291" i="18"/>
  <c r="BO290" i="18"/>
  <c r="BN290" i="18"/>
  <c r="O290" i="18"/>
  <c r="N290" i="18"/>
  <c r="M290" i="18"/>
  <c r="L290" i="18"/>
  <c r="K290" i="18"/>
  <c r="BO289" i="18"/>
  <c r="BN289" i="18"/>
  <c r="O289" i="18"/>
  <c r="N289" i="18"/>
  <c r="M289" i="18"/>
  <c r="L289" i="18"/>
  <c r="K289" i="18"/>
  <c r="BO288" i="18"/>
  <c r="BN288" i="18"/>
  <c r="O288" i="18"/>
  <c r="N288" i="18"/>
  <c r="M288" i="18"/>
  <c r="L288" i="18"/>
  <c r="K288" i="18"/>
  <c r="BO287" i="18"/>
  <c r="BN287" i="18"/>
  <c r="O287" i="18"/>
  <c r="N287" i="18"/>
  <c r="M287" i="18"/>
  <c r="L287" i="18"/>
  <c r="K287" i="18"/>
  <c r="BO286" i="18"/>
  <c r="BN286" i="18"/>
  <c r="O286" i="18"/>
  <c r="N286" i="18"/>
  <c r="M286" i="18"/>
  <c r="L286" i="18"/>
  <c r="K286" i="18"/>
  <c r="BO285" i="18"/>
  <c r="BN285" i="18"/>
  <c r="O285" i="18"/>
  <c r="N285" i="18"/>
  <c r="M285" i="18"/>
  <c r="L285" i="18"/>
  <c r="K285" i="18"/>
  <c r="BO284" i="18"/>
  <c r="BN284" i="18"/>
  <c r="O284" i="18"/>
  <c r="N284" i="18"/>
  <c r="M284" i="18"/>
  <c r="L284" i="18"/>
  <c r="K284" i="18"/>
  <c r="BO283" i="18"/>
  <c r="BN283" i="18"/>
  <c r="O283" i="18"/>
  <c r="N283" i="18"/>
  <c r="M283" i="18"/>
  <c r="L283" i="18"/>
  <c r="K283" i="18"/>
  <c r="BO282" i="18"/>
  <c r="BN282" i="18"/>
  <c r="O282" i="18"/>
  <c r="N282" i="18"/>
  <c r="M282" i="18"/>
  <c r="L282" i="18"/>
  <c r="K282" i="18"/>
  <c r="BO281" i="18"/>
  <c r="BN281" i="18"/>
  <c r="O281" i="18"/>
  <c r="N281" i="18"/>
  <c r="M281" i="18"/>
  <c r="L281" i="18"/>
  <c r="K281" i="18"/>
  <c r="BO280" i="18"/>
  <c r="BN280" i="18"/>
  <c r="O280" i="18"/>
  <c r="N280" i="18"/>
  <c r="M280" i="18"/>
  <c r="L280" i="18"/>
  <c r="K280" i="18"/>
  <c r="BO279" i="18"/>
  <c r="BN279" i="18"/>
  <c r="O279" i="18"/>
  <c r="N279" i="18"/>
  <c r="M279" i="18"/>
  <c r="L279" i="18"/>
  <c r="K279" i="18"/>
  <c r="BO278" i="18"/>
  <c r="BN278" i="18"/>
  <c r="O278" i="18"/>
  <c r="N278" i="18"/>
  <c r="M278" i="18"/>
  <c r="L278" i="18"/>
  <c r="K278" i="18"/>
  <c r="BO277" i="18"/>
  <c r="BN277" i="18"/>
  <c r="O277" i="18"/>
  <c r="N277" i="18"/>
  <c r="M277" i="18"/>
  <c r="L277" i="18"/>
  <c r="K277" i="18"/>
  <c r="BO276" i="18"/>
  <c r="BN276" i="18"/>
  <c r="O276" i="18"/>
  <c r="N276" i="18"/>
  <c r="M276" i="18"/>
  <c r="L276" i="18"/>
  <c r="K276" i="18"/>
  <c r="BO275" i="18"/>
  <c r="BN275" i="18"/>
  <c r="O275" i="18"/>
  <c r="N275" i="18"/>
  <c r="M275" i="18"/>
  <c r="L275" i="18"/>
  <c r="K275" i="18"/>
  <c r="BO274" i="18"/>
  <c r="BN274" i="18"/>
  <c r="O274" i="18"/>
  <c r="N274" i="18"/>
  <c r="M274" i="18"/>
  <c r="L274" i="18"/>
  <c r="K274" i="18"/>
  <c r="BO273" i="18"/>
  <c r="BN273" i="18"/>
  <c r="O273" i="18"/>
  <c r="N273" i="18"/>
  <c r="M273" i="18"/>
  <c r="L273" i="18"/>
  <c r="K273" i="18"/>
  <c r="BO272" i="18"/>
  <c r="BN272" i="18"/>
  <c r="O272" i="18"/>
  <c r="N272" i="18"/>
  <c r="M272" i="18"/>
  <c r="L272" i="18"/>
  <c r="K272" i="18"/>
  <c r="BO271" i="18"/>
  <c r="BN271" i="18"/>
  <c r="O271" i="18"/>
  <c r="N271" i="18"/>
  <c r="M271" i="18"/>
  <c r="L271" i="18"/>
  <c r="K271" i="18"/>
  <c r="BO270" i="18"/>
  <c r="BN270" i="18"/>
  <c r="O270" i="18"/>
  <c r="N270" i="18"/>
  <c r="M270" i="18"/>
  <c r="L270" i="18"/>
  <c r="K270" i="18"/>
  <c r="BO269" i="18"/>
  <c r="BN269" i="18"/>
  <c r="O269" i="18"/>
  <c r="N269" i="18"/>
  <c r="M269" i="18"/>
  <c r="L269" i="18"/>
  <c r="K269" i="18"/>
  <c r="BO268" i="18"/>
  <c r="BN268" i="18"/>
  <c r="O268" i="18"/>
  <c r="N268" i="18"/>
  <c r="M268" i="18"/>
  <c r="L268" i="18"/>
  <c r="K268" i="18"/>
  <c r="BO267" i="18"/>
  <c r="BN267" i="18"/>
  <c r="O267" i="18"/>
  <c r="N267" i="18"/>
  <c r="M267" i="18"/>
  <c r="L267" i="18"/>
  <c r="K267" i="18"/>
  <c r="BO266" i="18"/>
  <c r="BN266" i="18"/>
  <c r="O266" i="18"/>
  <c r="N266" i="18"/>
  <c r="M266" i="18"/>
  <c r="L266" i="18"/>
  <c r="K266" i="18"/>
  <c r="BO265" i="18"/>
  <c r="BN265" i="18"/>
  <c r="O265" i="18"/>
  <c r="N265" i="18"/>
  <c r="M265" i="18"/>
  <c r="L265" i="18"/>
  <c r="K265" i="18"/>
  <c r="BO264" i="18"/>
  <c r="BN264" i="18"/>
  <c r="O264" i="18"/>
  <c r="N264" i="18"/>
  <c r="M264" i="18"/>
  <c r="L264" i="18"/>
  <c r="K264" i="18"/>
  <c r="BO263" i="18"/>
  <c r="BN263" i="18"/>
  <c r="O263" i="18"/>
  <c r="N263" i="18"/>
  <c r="M263" i="18"/>
  <c r="L263" i="18"/>
  <c r="K263" i="18"/>
  <c r="BO262" i="18"/>
  <c r="BN262" i="18"/>
  <c r="O262" i="18"/>
  <c r="N262" i="18"/>
  <c r="M262" i="18"/>
  <c r="L262" i="18"/>
  <c r="K262" i="18"/>
  <c r="BO261" i="18"/>
  <c r="BN261" i="18"/>
  <c r="O261" i="18"/>
  <c r="N261" i="18"/>
  <c r="M261" i="18"/>
  <c r="L261" i="18"/>
  <c r="K261" i="18"/>
  <c r="BO260" i="18"/>
  <c r="BN260" i="18"/>
  <c r="O260" i="18"/>
  <c r="N260" i="18"/>
  <c r="M260" i="18"/>
  <c r="L260" i="18"/>
  <c r="K260" i="18"/>
  <c r="BO259" i="18"/>
  <c r="BN259" i="18"/>
  <c r="O259" i="18"/>
  <c r="N259" i="18"/>
  <c r="M259" i="18"/>
  <c r="L259" i="18"/>
  <c r="K259" i="18"/>
  <c r="BO258" i="18"/>
  <c r="BN258" i="18"/>
  <c r="O258" i="18"/>
  <c r="N258" i="18"/>
  <c r="M258" i="18"/>
  <c r="L258" i="18"/>
  <c r="K258" i="18"/>
  <c r="BO257" i="18"/>
  <c r="BN257" i="18"/>
  <c r="O257" i="18"/>
  <c r="N257" i="18"/>
  <c r="M257" i="18"/>
  <c r="L257" i="18"/>
  <c r="K257" i="18"/>
  <c r="BO256" i="18"/>
  <c r="BN256" i="18"/>
  <c r="O256" i="18"/>
  <c r="N256" i="18"/>
  <c r="M256" i="18"/>
  <c r="L256" i="18"/>
  <c r="K256" i="18"/>
  <c r="BO255" i="18"/>
  <c r="BN255" i="18"/>
  <c r="O255" i="18"/>
  <c r="N255" i="18"/>
  <c r="M255" i="18"/>
  <c r="L255" i="18"/>
  <c r="K255" i="18"/>
  <c r="BO254" i="18"/>
  <c r="BN254" i="18"/>
  <c r="O254" i="18"/>
  <c r="N254" i="18"/>
  <c r="M254" i="18"/>
  <c r="L254" i="18"/>
  <c r="K254" i="18"/>
  <c r="BO253" i="18"/>
  <c r="BN253" i="18"/>
  <c r="O253" i="18"/>
  <c r="N253" i="18"/>
  <c r="M253" i="18"/>
  <c r="L253" i="18"/>
  <c r="K253" i="18"/>
  <c r="BO252" i="18"/>
  <c r="BN252" i="18"/>
  <c r="O252" i="18"/>
  <c r="N252" i="18"/>
  <c r="M252" i="18"/>
  <c r="L252" i="18"/>
  <c r="K252" i="18"/>
  <c r="BO251" i="18"/>
  <c r="BN251" i="18"/>
  <c r="O251" i="18"/>
  <c r="N251" i="18"/>
  <c r="M251" i="18"/>
  <c r="L251" i="18"/>
  <c r="K251" i="18"/>
  <c r="BO250" i="18"/>
  <c r="BN250" i="18"/>
  <c r="O250" i="18"/>
  <c r="N250" i="18"/>
  <c r="M250" i="18"/>
  <c r="L250" i="18"/>
  <c r="K250" i="18"/>
  <c r="BO249" i="18"/>
  <c r="BN249" i="18"/>
  <c r="O249" i="18"/>
  <c r="N249" i="18"/>
  <c r="M249" i="18"/>
  <c r="L249" i="18"/>
  <c r="K249" i="18"/>
  <c r="BO248" i="18"/>
  <c r="BN248" i="18"/>
  <c r="O248" i="18"/>
  <c r="N248" i="18"/>
  <c r="M248" i="18"/>
  <c r="L248" i="18"/>
  <c r="K248" i="18"/>
  <c r="BO247" i="18"/>
  <c r="BN247" i="18"/>
  <c r="O247" i="18"/>
  <c r="N247" i="18"/>
  <c r="M247" i="18"/>
  <c r="L247" i="18"/>
  <c r="K247" i="18"/>
  <c r="BO246" i="18"/>
  <c r="BN246" i="18"/>
  <c r="O246" i="18"/>
  <c r="N246" i="18"/>
  <c r="M246" i="18"/>
  <c r="L246" i="18"/>
  <c r="K246" i="18"/>
  <c r="O245" i="18"/>
  <c r="N245" i="18"/>
  <c r="M245" i="18"/>
  <c r="L245" i="18"/>
  <c r="K245" i="18"/>
  <c r="O244" i="18"/>
  <c r="N244" i="18"/>
  <c r="M244" i="18"/>
  <c r="L244" i="18"/>
  <c r="K244" i="18"/>
  <c r="O243" i="18"/>
  <c r="N243" i="18"/>
  <c r="M243" i="18"/>
  <c r="L243" i="18"/>
  <c r="K243" i="18"/>
  <c r="O242" i="18"/>
  <c r="N242" i="18"/>
  <c r="M242" i="18"/>
  <c r="L242" i="18"/>
  <c r="K242" i="18"/>
  <c r="O241" i="18"/>
  <c r="N241" i="18"/>
  <c r="M241" i="18"/>
  <c r="L241" i="18"/>
  <c r="K241" i="18"/>
  <c r="O240" i="18"/>
  <c r="N240" i="18"/>
  <c r="M240" i="18"/>
  <c r="L240" i="18"/>
  <c r="K240" i="18"/>
  <c r="BO239" i="18"/>
  <c r="BN239" i="18"/>
  <c r="O239" i="18"/>
  <c r="N239" i="18"/>
  <c r="M239" i="18"/>
  <c r="L239" i="18"/>
  <c r="K239" i="18"/>
  <c r="BO238" i="18"/>
  <c r="BN238" i="18"/>
  <c r="O238" i="18"/>
  <c r="N238" i="18"/>
  <c r="M238" i="18"/>
  <c r="L238" i="18"/>
  <c r="K238" i="18"/>
  <c r="BO237" i="18"/>
  <c r="BN237" i="18"/>
  <c r="O237" i="18"/>
  <c r="N237" i="18"/>
  <c r="M237" i="18"/>
  <c r="L237" i="18"/>
  <c r="K237" i="18"/>
  <c r="O236" i="18"/>
  <c r="N236" i="18"/>
  <c r="M236" i="18"/>
  <c r="L236" i="18"/>
  <c r="K236" i="18"/>
  <c r="BO230" i="18"/>
  <c r="BN230" i="18"/>
  <c r="O230" i="18"/>
  <c r="N230" i="18"/>
  <c r="M230" i="18"/>
  <c r="L230" i="18"/>
  <c r="K230" i="18"/>
  <c r="BO229" i="18"/>
  <c r="BN229" i="18"/>
  <c r="O229" i="18"/>
  <c r="N229" i="18"/>
  <c r="M229" i="18"/>
  <c r="L229" i="18"/>
  <c r="K229" i="18"/>
  <c r="BO228" i="18"/>
  <c r="BN228" i="18"/>
  <c r="O228" i="18"/>
  <c r="N228" i="18"/>
  <c r="M228" i="18"/>
  <c r="L228" i="18"/>
  <c r="K228" i="18"/>
  <c r="BO227" i="18"/>
  <c r="BN227" i="18"/>
  <c r="O227" i="18"/>
  <c r="N227" i="18"/>
  <c r="M227" i="18"/>
  <c r="L227" i="18"/>
  <c r="K227" i="18"/>
  <c r="BO226" i="18"/>
  <c r="BN226" i="18"/>
  <c r="O226" i="18"/>
  <c r="N226" i="18"/>
  <c r="M226" i="18"/>
  <c r="L226" i="18"/>
  <c r="K226" i="18"/>
  <c r="BO225" i="18"/>
  <c r="BN225" i="18"/>
  <c r="O225" i="18"/>
  <c r="N225" i="18"/>
  <c r="M225" i="18"/>
  <c r="L225" i="18"/>
  <c r="K225" i="18"/>
  <c r="BO224" i="18"/>
  <c r="BN224" i="18"/>
  <c r="O224" i="18"/>
  <c r="N224" i="18"/>
  <c r="M224" i="18"/>
  <c r="L224" i="18"/>
  <c r="K224" i="18"/>
  <c r="BO223" i="18"/>
  <c r="BN223" i="18"/>
  <c r="O223" i="18"/>
  <c r="N223" i="18"/>
  <c r="M223" i="18"/>
  <c r="L223" i="18"/>
  <c r="K223" i="18"/>
  <c r="BO222" i="18"/>
  <c r="BN222" i="18"/>
  <c r="O222" i="18"/>
  <c r="N222" i="18"/>
  <c r="M222" i="18"/>
  <c r="L222" i="18"/>
  <c r="K222" i="18"/>
  <c r="BO221" i="18"/>
  <c r="BN221" i="18"/>
  <c r="O221" i="18"/>
  <c r="N221" i="18"/>
  <c r="M221" i="18"/>
  <c r="L221" i="18"/>
  <c r="K221" i="18"/>
  <c r="BO220" i="18"/>
  <c r="BN220" i="18"/>
  <c r="O220" i="18"/>
  <c r="N220" i="18"/>
  <c r="M220" i="18"/>
  <c r="L220" i="18"/>
  <c r="K220" i="18"/>
  <c r="BO219" i="18"/>
  <c r="BN219" i="18"/>
  <c r="O219" i="18"/>
  <c r="N219" i="18"/>
  <c r="M219" i="18"/>
  <c r="L219" i="18"/>
  <c r="K219" i="18"/>
  <c r="BO218" i="18"/>
  <c r="BN218" i="18"/>
  <c r="O218" i="18"/>
  <c r="N218" i="18"/>
  <c r="M218" i="18"/>
  <c r="L218" i="18"/>
  <c r="K218" i="18"/>
  <c r="BO217" i="18"/>
  <c r="BN217" i="18"/>
  <c r="O217" i="18"/>
  <c r="N217" i="18"/>
  <c r="M217" i="18"/>
  <c r="L217" i="18"/>
  <c r="K217" i="18"/>
  <c r="BO216" i="18"/>
  <c r="BN216" i="18"/>
  <c r="O216" i="18"/>
  <c r="N216" i="18"/>
  <c r="M216" i="18"/>
  <c r="L216" i="18"/>
  <c r="K216" i="18"/>
  <c r="BO215" i="18"/>
  <c r="BN215" i="18"/>
  <c r="O215" i="18"/>
  <c r="N215" i="18"/>
  <c r="M215" i="18"/>
  <c r="L215" i="18"/>
  <c r="K215" i="18"/>
  <c r="BO214" i="18"/>
  <c r="BN214" i="18"/>
  <c r="O214" i="18"/>
  <c r="N214" i="18"/>
  <c r="M214" i="18"/>
  <c r="L214" i="18"/>
  <c r="K214" i="18"/>
  <c r="BO213" i="18"/>
  <c r="BN213" i="18"/>
  <c r="O213" i="18"/>
  <c r="N213" i="18"/>
  <c r="M213" i="18"/>
  <c r="L213" i="18"/>
  <c r="K213" i="18"/>
  <c r="BO212" i="18"/>
  <c r="BN212" i="18"/>
  <c r="O212" i="18"/>
  <c r="N212" i="18"/>
  <c r="M212" i="18"/>
  <c r="L212" i="18"/>
  <c r="K212" i="18"/>
  <c r="BO211" i="18"/>
  <c r="BN211" i="18"/>
  <c r="O211" i="18"/>
  <c r="N211" i="18"/>
  <c r="M211" i="18"/>
  <c r="L211" i="18"/>
  <c r="K211" i="18"/>
  <c r="BO210" i="18"/>
  <c r="BN210" i="18"/>
  <c r="O210" i="18"/>
  <c r="N210" i="18"/>
  <c r="M210" i="18"/>
  <c r="L210" i="18"/>
  <c r="K210" i="18"/>
  <c r="BO209" i="18"/>
  <c r="BN209" i="18"/>
  <c r="O209" i="18"/>
  <c r="N209" i="18"/>
  <c r="M209" i="18"/>
  <c r="L209" i="18"/>
  <c r="K209" i="18"/>
  <c r="BO208" i="18"/>
  <c r="BN208" i="18"/>
  <c r="O208" i="18"/>
  <c r="N208" i="18"/>
  <c r="M208" i="18"/>
  <c r="L208" i="18"/>
  <c r="K208" i="18"/>
  <c r="BO207" i="18"/>
  <c r="BN207" i="18"/>
  <c r="O207" i="18"/>
  <c r="N207" i="18"/>
  <c r="M207" i="18"/>
  <c r="L207" i="18"/>
  <c r="K207" i="18"/>
  <c r="BO206" i="18"/>
  <c r="BN206" i="18"/>
  <c r="O206" i="18"/>
  <c r="N206" i="18"/>
  <c r="M206" i="18"/>
  <c r="L206" i="18"/>
  <c r="K206" i="18"/>
  <c r="BO205" i="18"/>
  <c r="BN205" i="18"/>
  <c r="O205" i="18"/>
  <c r="N205" i="18"/>
  <c r="M205" i="18"/>
  <c r="L205" i="18"/>
  <c r="K205" i="18"/>
  <c r="BO204" i="18"/>
  <c r="BN204" i="18"/>
  <c r="O204" i="18"/>
  <c r="N204" i="18"/>
  <c r="M204" i="18"/>
  <c r="L204" i="18"/>
  <c r="K204" i="18"/>
  <c r="BO203" i="18"/>
  <c r="BN203" i="18"/>
  <c r="O203" i="18"/>
  <c r="N203" i="18"/>
  <c r="M203" i="18"/>
  <c r="L203" i="18"/>
  <c r="K203" i="18"/>
  <c r="BO202" i="18"/>
  <c r="BN202" i="18"/>
  <c r="O202" i="18"/>
  <c r="N202" i="18"/>
  <c r="M202" i="18"/>
  <c r="L202" i="18"/>
  <c r="K202" i="18"/>
  <c r="BO201" i="18"/>
  <c r="BN201" i="18"/>
  <c r="O201" i="18"/>
  <c r="N201" i="18"/>
  <c r="M201" i="18"/>
  <c r="L201" i="18"/>
  <c r="K201" i="18"/>
  <c r="BO200" i="18"/>
  <c r="BN200" i="18"/>
  <c r="O200" i="18"/>
  <c r="N200" i="18"/>
  <c r="M200" i="18"/>
  <c r="L200" i="18"/>
  <c r="K200" i="18"/>
  <c r="BO199" i="18"/>
  <c r="BN199" i="18"/>
  <c r="O199" i="18"/>
  <c r="N199" i="18"/>
  <c r="M199" i="18"/>
  <c r="L199" i="18"/>
  <c r="K199" i="18"/>
  <c r="BO198" i="18"/>
  <c r="BN198" i="18"/>
  <c r="O198" i="18"/>
  <c r="N198" i="18"/>
  <c r="M198" i="18"/>
  <c r="L198" i="18"/>
  <c r="K198" i="18"/>
  <c r="BO197" i="18"/>
  <c r="BN197" i="18"/>
  <c r="O197" i="18"/>
  <c r="N197" i="18"/>
  <c r="M197" i="18"/>
  <c r="L197" i="18"/>
  <c r="K197" i="18"/>
  <c r="BO196" i="18"/>
  <c r="BN196" i="18"/>
  <c r="O196" i="18"/>
  <c r="N196" i="18"/>
  <c r="M196" i="18"/>
  <c r="L196" i="18"/>
  <c r="K196" i="18"/>
  <c r="BO195" i="18"/>
  <c r="BN195" i="18"/>
  <c r="O195" i="18"/>
  <c r="N195" i="18"/>
  <c r="M195" i="18"/>
  <c r="L195" i="18"/>
  <c r="K195" i="18"/>
  <c r="BO194" i="18"/>
  <c r="BN194" i="18"/>
  <c r="O194" i="18"/>
  <c r="N194" i="18"/>
  <c r="M194" i="18"/>
  <c r="L194" i="18"/>
  <c r="K194" i="18"/>
  <c r="BO193" i="18"/>
  <c r="BN193" i="18"/>
  <c r="O193" i="18"/>
  <c r="N193" i="18"/>
  <c r="M193" i="18"/>
  <c r="L193" i="18"/>
  <c r="K193" i="18"/>
  <c r="BO192" i="18"/>
  <c r="BN192" i="18"/>
  <c r="O192" i="18"/>
  <c r="N192" i="18"/>
  <c r="M192" i="18"/>
  <c r="L192" i="18"/>
  <c r="K192" i="18"/>
  <c r="BO191" i="18"/>
  <c r="BN191" i="18"/>
  <c r="O191" i="18"/>
  <c r="N191" i="18"/>
  <c r="M191" i="18"/>
  <c r="L191" i="18"/>
  <c r="K191" i="18"/>
  <c r="BO190" i="18"/>
  <c r="BN190" i="18"/>
  <c r="O190" i="18"/>
  <c r="N190" i="18"/>
  <c r="M190" i="18"/>
  <c r="L190" i="18"/>
  <c r="K190" i="18"/>
  <c r="BO189" i="18"/>
  <c r="BN189" i="18"/>
  <c r="O189" i="18"/>
  <c r="N189" i="18"/>
  <c r="M189" i="18"/>
  <c r="L189" i="18"/>
  <c r="K189" i="18"/>
  <c r="BO188" i="18"/>
  <c r="BN188" i="18"/>
  <c r="O188" i="18"/>
  <c r="N188" i="18"/>
  <c r="M188" i="18"/>
  <c r="L188" i="18"/>
  <c r="K188" i="18"/>
  <c r="BO187" i="18"/>
  <c r="BN187" i="18"/>
  <c r="O187" i="18"/>
  <c r="N187" i="18"/>
  <c r="M187" i="18"/>
  <c r="L187" i="18"/>
  <c r="K187" i="18"/>
  <c r="BO186" i="18"/>
  <c r="BN186" i="18"/>
  <c r="O186" i="18"/>
  <c r="N186" i="18"/>
  <c r="M186" i="18"/>
  <c r="L186" i="18"/>
  <c r="K186" i="18"/>
  <c r="BO185" i="18"/>
  <c r="BN185" i="18"/>
  <c r="O185" i="18"/>
  <c r="N185" i="18"/>
  <c r="M185" i="18"/>
  <c r="L185" i="18"/>
  <c r="K185" i="18"/>
  <c r="BO184" i="18"/>
  <c r="BN184" i="18"/>
  <c r="O184" i="18"/>
  <c r="N184" i="18"/>
  <c r="M184" i="18"/>
  <c r="L184" i="18"/>
  <c r="K184" i="18"/>
  <c r="BO183" i="18"/>
  <c r="BN183" i="18"/>
  <c r="BO182" i="18"/>
  <c r="BN182" i="18"/>
  <c r="O182" i="18"/>
  <c r="N182" i="18"/>
  <c r="M182" i="18"/>
  <c r="L182" i="18"/>
  <c r="K182" i="18"/>
  <c r="BO181" i="18"/>
  <c r="BN181" i="18"/>
  <c r="O181" i="18"/>
  <c r="N181" i="18"/>
  <c r="M181" i="18"/>
  <c r="L181" i="18"/>
  <c r="K181" i="18"/>
  <c r="BO180" i="18"/>
  <c r="BN180" i="18"/>
  <c r="O180" i="18"/>
  <c r="N180" i="18"/>
  <c r="M180" i="18"/>
  <c r="L180" i="18"/>
  <c r="K180" i="18"/>
  <c r="BO179" i="18"/>
  <c r="BN179" i="18"/>
  <c r="O179" i="18"/>
  <c r="N179" i="18"/>
  <c r="M179" i="18"/>
  <c r="L179" i="18"/>
  <c r="K179" i="18"/>
  <c r="BO178" i="18"/>
  <c r="BN178" i="18"/>
  <c r="O178" i="18"/>
  <c r="N178" i="18"/>
  <c r="M178" i="18"/>
  <c r="L178" i="18"/>
  <c r="K178" i="18"/>
  <c r="BO177" i="18"/>
  <c r="BN177" i="18"/>
  <c r="O177" i="18"/>
  <c r="N177" i="18"/>
  <c r="M177" i="18"/>
  <c r="L177" i="18"/>
  <c r="K177" i="18"/>
  <c r="BO176" i="18"/>
  <c r="BN176" i="18"/>
  <c r="O176" i="18"/>
  <c r="N176" i="18"/>
  <c r="M176" i="18"/>
  <c r="L176" i="18"/>
  <c r="K176" i="18"/>
  <c r="BO175" i="18"/>
  <c r="BN175" i="18"/>
  <c r="O175" i="18"/>
  <c r="N175" i="18"/>
  <c r="M175" i="18"/>
  <c r="L175" i="18"/>
  <c r="K175" i="18"/>
  <c r="BO174" i="18"/>
  <c r="BN174" i="18"/>
  <c r="O174" i="18"/>
  <c r="N174" i="18"/>
  <c r="M174" i="18"/>
  <c r="L174" i="18"/>
  <c r="K174" i="18"/>
  <c r="BO173" i="18"/>
  <c r="BN173" i="18"/>
  <c r="O173" i="18"/>
  <c r="N173" i="18"/>
  <c r="M173" i="18"/>
  <c r="L173" i="18"/>
  <c r="K173" i="18"/>
  <c r="BO172" i="18"/>
  <c r="BN172" i="18"/>
  <c r="O172" i="18"/>
  <c r="N172" i="18"/>
  <c r="M172" i="18"/>
  <c r="L172" i="18"/>
  <c r="K172" i="18"/>
  <c r="BO171" i="18"/>
  <c r="BN171" i="18"/>
  <c r="O171" i="18"/>
  <c r="N171" i="18"/>
  <c r="M171" i="18"/>
  <c r="L171" i="18"/>
  <c r="K171" i="18"/>
  <c r="BO170" i="18"/>
  <c r="BN170" i="18"/>
  <c r="O170" i="18"/>
  <c r="N170" i="18"/>
  <c r="M170" i="18"/>
  <c r="L170" i="18"/>
  <c r="K170" i="18"/>
  <c r="BO169" i="18"/>
  <c r="BN169" i="18"/>
  <c r="O169" i="18"/>
  <c r="N169" i="18"/>
  <c r="M169" i="18"/>
  <c r="L169" i="18"/>
  <c r="K169" i="18"/>
  <c r="BO168" i="18"/>
  <c r="BN168" i="18"/>
  <c r="O168" i="18"/>
  <c r="N168" i="18"/>
  <c r="M168" i="18"/>
  <c r="L168" i="18"/>
  <c r="K168" i="18"/>
  <c r="BO167" i="18"/>
  <c r="BN167" i="18"/>
  <c r="O167" i="18"/>
  <c r="N167" i="18"/>
  <c r="M167" i="18"/>
  <c r="L167" i="18"/>
  <c r="K167" i="18"/>
  <c r="BO166" i="18"/>
  <c r="BN166" i="18"/>
  <c r="O166" i="18"/>
  <c r="N166" i="18"/>
  <c r="M166" i="18"/>
  <c r="L166" i="18"/>
  <c r="K166" i="18"/>
  <c r="BO165" i="18"/>
  <c r="BN165" i="18"/>
  <c r="O165" i="18"/>
  <c r="N165" i="18"/>
  <c r="M165" i="18"/>
  <c r="L165" i="18"/>
  <c r="K165" i="18"/>
  <c r="BO164" i="18"/>
  <c r="BN164" i="18"/>
  <c r="O164" i="18"/>
  <c r="N164" i="18"/>
  <c r="M164" i="18"/>
  <c r="L164" i="18"/>
  <c r="K164" i="18"/>
  <c r="BO163" i="18"/>
  <c r="BN163" i="18"/>
  <c r="O163" i="18"/>
  <c r="N163" i="18"/>
  <c r="M163" i="18"/>
  <c r="L163" i="18"/>
  <c r="K163" i="18"/>
  <c r="BO162" i="18"/>
  <c r="BN162" i="18"/>
  <c r="O162" i="18"/>
  <c r="N162" i="18"/>
  <c r="M162" i="18"/>
  <c r="L162" i="18"/>
  <c r="K162" i="18"/>
  <c r="BO161" i="18"/>
  <c r="BN161" i="18"/>
  <c r="O161" i="18"/>
  <c r="N161" i="18"/>
  <c r="M161" i="18"/>
  <c r="L161" i="18"/>
  <c r="K161" i="18"/>
  <c r="BO160" i="18"/>
  <c r="BN160" i="18"/>
  <c r="O160" i="18"/>
  <c r="N160" i="18"/>
  <c r="M160" i="18"/>
  <c r="L160" i="18"/>
  <c r="K160" i="18"/>
  <c r="BO159" i="18"/>
  <c r="BN159" i="18"/>
  <c r="O159" i="18"/>
  <c r="N159" i="18"/>
  <c r="M159" i="18"/>
  <c r="L159" i="18"/>
  <c r="K159" i="18"/>
  <c r="BO158" i="18"/>
  <c r="BN158" i="18"/>
  <c r="O158" i="18"/>
  <c r="N158" i="18"/>
  <c r="M158" i="18"/>
  <c r="L158" i="18"/>
  <c r="K158" i="18"/>
  <c r="BO157" i="18"/>
  <c r="BN157" i="18"/>
  <c r="O157" i="18"/>
  <c r="N157" i="18"/>
  <c r="M157" i="18"/>
  <c r="L157" i="18"/>
  <c r="K157" i="18"/>
  <c r="BO156" i="18"/>
  <c r="BN156" i="18"/>
  <c r="O156" i="18"/>
  <c r="N156" i="18"/>
  <c r="M156" i="18"/>
  <c r="L156" i="18"/>
  <c r="K156" i="18"/>
  <c r="BO155" i="18"/>
  <c r="BN155" i="18"/>
  <c r="O155" i="18"/>
  <c r="N155" i="18"/>
  <c r="M155" i="18"/>
  <c r="L155" i="18"/>
  <c r="K155" i="18"/>
  <c r="BO154" i="18"/>
  <c r="BN154" i="18"/>
  <c r="O154" i="18"/>
  <c r="N154" i="18"/>
  <c r="M154" i="18"/>
  <c r="L154" i="18"/>
  <c r="K154" i="18"/>
  <c r="BO153" i="18"/>
  <c r="BN153" i="18"/>
  <c r="O153" i="18"/>
  <c r="N153" i="18"/>
  <c r="M153" i="18"/>
  <c r="L153" i="18"/>
  <c r="K153" i="18"/>
  <c r="BO152" i="18"/>
  <c r="BN152" i="18"/>
  <c r="O152" i="18"/>
  <c r="N152" i="18"/>
  <c r="M152" i="18"/>
  <c r="L152" i="18"/>
  <c r="K152" i="18"/>
  <c r="BO151" i="18"/>
  <c r="BN151" i="18"/>
  <c r="O151" i="18"/>
  <c r="N151" i="18"/>
  <c r="M151" i="18"/>
  <c r="L151" i="18"/>
  <c r="K151" i="18"/>
  <c r="BO150" i="18"/>
  <c r="BN150" i="18"/>
  <c r="O150" i="18"/>
  <c r="N150" i="18"/>
  <c r="M150" i="18"/>
  <c r="L150" i="18"/>
  <c r="K150" i="18"/>
  <c r="BO149" i="18"/>
  <c r="BN149" i="18"/>
  <c r="O149" i="18"/>
  <c r="N149" i="18"/>
  <c r="M149" i="18"/>
  <c r="L149" i="18"/>
  <c r="K149" i="18"/>
  <c r="BO148" i="18"/>
  <c r="BN148" i="18"/>
  <c r="O148" i="18"/>
  <c r="N148" i="18"/>
  <c r="M148" i="18"/>
  <c r="L148" i="18"/>
  <c r="K148" i="18"/>
  <c r="BO147" i="18"/>
  <c r="BN147" i="18"/>
  <c r="O147" i="18"/>
  <c r="N147" i="18"/>
  <c r="M147" i="18"/>
  <c r="L147" i="18"/>
  <c r="K147" i="18"/>
  <c r="BO146" i="18"/>
  <c r="BN146" i="18"/>
  <c r="O146" i="18"/>
  <c r="N146" i="18"/>
  <c r="M146" i="18"/>
  <c r="L146" i="18"/>
  <c r="K146" i="18"/>
  <c r="BO145" i="18"/>
  <c r="BN145" i="18"/>
  <c r="O145" i="18"/>
  <c r="N145" i="18"/>
  <c r="M145" i="18"/>
  <c r="L145" i="18"/>
  <c r="K145" i="18"/>
  <c r="BO144" i="18"/>
  <c r="BN144" i="18"/>
  <c r="O144" i="18"/>
  <c r="N144" i="18"/>
  <c r="M144" i="18"/>
  <c r="L144" i="18"/>
  <c r="K144" i="18"/>
  <c r="BO143" i="18"/>
  <c r="BN143" i="18"/>
  <c r="O143" i="18"/>
  <c r="N143" i="18"/>
  <c r="M143" i="18"/>
  <c r="L143" i="18"/>
  <c r="K143" i="18"/>
  <c r="BO142" i="18"/>
  <c r="BN142" i="18"/>
  <c r="O142" i="18"/>
  <c r="N142" i="18"/>
  <c r="M142" i="18"/>
  <c r="L142" i="18"/>
  <c r="K142" i="18"/>
  <c r="BO141" i="18"/>
  <c r="BN141" i="18"/>
  <c r="O141" i="18"/>
  <c r="N141" i="18"/>
  <c r="M141" i="18"/>
  <c r="L141" i="18"/>
  <c r="K141" i="18"/>
  <c r="BO140" i="18"/>
  <c r="BN140" i="18"/>
  <c r="O140" i="18"/>
  <c r="N140" i="18"/>
  <c r="M140" i="18"/>
  <c r="L140" i="18"/>
  <c r="K140" i="18"/>
  <c r="BO139" i="18"/>
  <c r="BN139" i="18"/>
  <c r="O139" i="18"/>
  <c r="N139" i="18"/>
  <c r="M139" i="18"/>
  <c r="L139" i="18"/>
  <c r="K139" i="18"/>
  <c r="BO138" i="18"/>
  <c r="BN138" i="18"/>
  <c r="O138" i="18"/>
  <c r="N138" i="18"/>
  <c r="M138" i="18"/>
  <c r="L138" i="18"/>
  <c r="K138" i="18"/>
  <c r="BO137" i="18"/>
  <c r="BN137" i="18"/>
  <c r="O137" i="18"/>
  <c r="N137" i="18"/>
  <c r="M137" i="18"/>
  <c r="L137" i="18"/>
  <c r="K137" i="18"/>
  <c r="BO136" i="18"/>
  <c r="BN136" i="18"/>
  <c r="O136" i="18"/>
  <c r="N136" i="18"/>
  <c r="M136" i="18"/>
  <c r="L136" i="18"/>
  <c r="K136" i="18"/>
  <c r="BO135" i="18"/>
  <c r="BN135" i="18"/>
  <c r="O135" i="18"/>
  <c r="N135" i="18"/>
  <c r="M135" i="18"/>
  <c r="L135" i="18"/>
  <c r="K135" i="18"/>
  <c r="BO134" i="18"/>
  <c r="BN134" i="18"/>
  <c r="O134" i="18"/>
  <c r="N134" i="18"/>
  <c r="M134" i="18"/>
  <c r="L134" i="18"/>
  <c r="K134" i="18"/>
  <c r="BO133" i="18"/>
  <c r="BN133" i="18"/>
  <c r="O133" i="18"/>
  <c r="N133" i="18"/>
  <c r="M133" i="18"/>
  <c r="L133" i="18"/>
  <c r="K133" i="18"/>
  <c r="O132" i="18"/>
  <c r="N132" i="18"/>
  <c r="M132" i="18"/>
  <c r="L132" i="18"/>
  <c r="K132" i="18"/>
  <c r="O131" i="18"/>
  <c r="N131" i="18"/>
  <c r="M131" i="18"/>
  <c r="L131" i="18"/>
  <c r="K131" i="18"/>
  <c r="O130" i="18"/>
  <c r="N130" i="18"/>
  <c r="M130" i="18"/>
  <c r="L130" i="18"/>
  <c r="K130" i="18"/>
  <c r="O129" i="18"/>
  <c r="N129" i="18"/>
  <c r="M129" i="18"/>
  <c r="L129" i="18"/>
  <c r="K129" i="18"/>
  <c r="O128" i="18"/>
  <c r="N128" i="18"/>
  <c r="M128" i="18"/>
  <c r="L128" i="18"/>
  <c r="K128" i="18"/>
  <c r="O127" i="18"/>
  <c r="N127" i="18"/>
  <c r="M127" i="18"/>
  <c r="L127" i="18"/>
  <c r="K127" i="18"/>
  <c r="BO126" i="18"/>
  <c r="BN126" i="18"/>
  <c r="O126" i="18"/>
  <c r="N126" i="18"/>
  <c r="M126" i="18"/>
  <c r="L126" i="18"/>
  <c r="K126" i="18"/>
  <c r="BO125" i="18"/>
  <c r="BN125" i="18"/>
  <c r="O125" i="18"/>
  <c r="N125" i="18"/>
  <c r="M125" i="18"/>
  <c r="L125" i="18"/>
  <c r="K125" i="18"/>
  <c r="BO124" i="18"/>
  <c r="BN124" i="18"/>
  <c r="O124" i="18"/>
  <c r="N124" i="18"/>
  <c r="M124" i="18"/>
  <c r="L124" i="18"/>
  <c r="K124" i="18"/>
  <c r="O123" i="18"/>
  <c r="N123" i="18"/>
  <c r="M123" i="18"/>
  <c r="L123" i="18"/>
  <c r="K123" i="18"/>
  <c r="BO117" i="18"/>
  <c r="BN117" i="18"/>
  <c r="O117" i="18"/>
  <c r="N117" i="18"/>
  <c r="M117" i="18"/>
  <c r="L117" i="18"/>
  <c r="K117" i="18"/>
  <c r="BO116" i="18"/>
  <c r="BN116" i="18"/>
  <c r="O116" i="18"/>
  <c r="N116" i="18"/>
  <c r="M116" i="18"/>
  <c r="L116" i="18"/>
  <c r="K116" i="18"/>
  <c r="BO115" i="18"/>
  <c r="BN115" i="18"/>
  <c r="O115" i="18"/>
  <c r="N115" i="18"/>
  <c r="M115" i="18"/>
  <c r="L115" i="18"/>
  <c r="K115" i="18"/>
  <c r="BO114" i="18"/>
  <c r="BN114" i="18"/>
  <c r="O114" i="18"/>
  <c r="N114" i="18"/>
  <c r="M114" i="18"/>
  <c r="L114" i="18"/>
  <c r="K114" i="18"/>
  <c r="BO113" i="18"/>
  <c r="BN113" i="18"/>
  <c r="O113" i="18"/>
  <c r="N113" i="18"/>
  <c r="M113" i="18"/>
  <c r="L113" i="18"/>
  <c r="K113" i="18"/>
  <c r="BO112" i="18"/>
  <c r="BN112" i="18"/>
  <c r="O112" i="18"/>
  <c r="N112" i="18"/>
  <c r="M112" i="18"/>
  <c r="L112" i="18"/>
  <c r="K112" i="18"/>
  <c r="BO111" i="18"/>
  <c r="BN111" i="18"/>
  <c r="O111" i="18"/>
  <c r="N111" i="18"/>
  <c r="M111" i="18"/>
  <c r="L111" i="18"/>
  <c r="K111" i="18"/>
  <c r="BO110" i="18"/>
  <c r="BN110" i="18"/>
  <c r="O110" i="18"/>
  <c r="N110" i="18"/>
  <c r="M110" i="18"/>
  <c r="L110" i="18"/>
  <c r="K110" i="18"/>
  <c r="BO109" i="18"/>
  <c r="BN109" i="18"/>
  <c r="O109" i="18"/>
  <c r="N109" i="18"/>
  <c r="M109" i="18"/>
  <c r="L109" i="18"/>
  <c r="K109" i="18"/>
  <c r="BO108" i="18"/>
  <c r="BN108" i="18"/>
  <c r="O108" i="18"/>
  <c r="N108" i="18"/>
  <c r="M108" i="18"/>
  <c r="L108" i="18"/>
  <c r="K108" i="18"/>
  <c r="BO107" i="18"/>
  <c r="BN107" i="18"/>
  <c r="O107" i="18"/>
  <c r="N107" i="18"/>
  <c r="M107" i="18"/>
  <c r="L107" i="18"/>
  <c r="K107" i="18"/>
  <c r="BO106" i="18"/>
  <c r="BN106" i="18"/>
  <c r="O106" i="18"/>
  <c r="N106" i="18"/>
  <c r="M106" i="18"/>
  <c r="L106" i="18"/>
  <c r="K106" i="18"/>
  <c r="BO105" i="18"/>
  <c r="BN105" i="18"/>
  <c r="O105" i="18"/>
  <c r="N105" i="18"/>
  <c r="M105" i="18"/>
  <c r="L105" i="18"/>
  <c r="K105" i="18"/>
  <c r="BO104" i="18"/>
  <c r="BN104" i="18"/>
  <c r="O104" i="18"/>
  <c r="N104" i="18"/>
  <c r="M104" i="18"/>
  <c r="L104" i="18"/>
  <c r="K104" i="18"/>
  <c r="BO103" i="18"/>
  <c r="BN103" i="18"/>
  <c r="O103" i="18"/>
  <c r="N103" i="18"/>
  <c r="M103" i="18"/>
  <c r="L103" i="18"/>
  <c r="K103" i="18"/>
  <c r="BO102" i="18"/>
  <c r="BN102" i="18"/>
  <c r="O102" i="18"/>
  <c r="N102" i="18"/>
  <c r="M102" i="18"/>
  <c r="L102" i="18"/>
  <c r="K102" i="18"/>
  <c r="BO101" i="18"/>
  <c r="BN101" i="18"/>
  <c r="O101" i="18"/>
  <c r="N101" i="18"/>
  <c r="M101" i="18"/>
  <c r="L101" i="18"/>
  <c r="K101" i="18"/>
  <c r="BO100" i="18"/>
  <c r="BN100" i="18"/>
  <c r="O100" i="18"/>
  <c r="N100" i="18"/>
  <c r="M100" i="18"/>
  <c r="L100" i="18"/>
  <c r="K100" i="18"/>
  <c r="BO99" i="18"/>
  <c r="BN99" i="18"/>
  <c r="O99" i="18"/>
  <c r="N99" i="18"/>
  <c r="M99" i="18"/>
  <c r="L99" i="18"/>
  <c r="K99" i="18"/>
  <c r="BO98" i="18"/>
  <c r="BN98" i="18"/>
  <c r="O98" i="18"/>
  <c r="N98" i="18"/>
  <c r="M98" i="18"/>
  <c r="L98" i="18"/>
  <c r="K98" i="18"/>
  <c r="BO97" i="18"/>
  <c r="BN97" i="18"/>
  <c r="O97" i="18"/>
  <c r="N97" i="18"/>
  <c r="M97" i="18"/>
  <c r="L97" i="18"/>
  <c r="K97" i="18"/>
  <c r="BO96" i="18"/>
  <c r="BN96" i="18"/>
  <c r="O96" i="18"/>
  <c r="N96" i="18"/>
  <c r="M96" i="18"/>
  <c r="L96" i="18"/>
  <c r="K96" i="18"/>
  <c r="BO95" i="18"/>
  <c r="BN95" i="18"/>
  <c r="O95" i="18"/>
  <c r="N95" i="18"/>
  <c r="M95" i="18"/>
  <c r="L95" i="18"/>
  <c r="K95" i="18"/>
  <c r="BO94" i="18"/>
  <c r="BN94" i="18"/>
  <c r="O94" i="18"/>
  <c r="N94" i="18"/>
  <c r="M94" i="18"/>
  <c r="L94" i="18"/>
  <c r="K94" i="18"/>
  <c r="BO93" i="18"/>
  <c r="BN93" i="18"/>
  <c r="O93" i="18"/>
  <c r="N93" i="18"/>
  <c r="M93" i="18"/>
  <c r="L93" i="18"/>
  <c r="K93" i="18"/>
  <c r="BO92" i="18"/>
  <c r="BN92" i="18"/>
  <c r="O92" i="18"/>
  <c r="N92" i="18"/>
  <c r="M92" i="18"/>
  <c r="L92" i="18"/>
  <c r="K92" i="18"/>
  <c r="BO91" i="18"/>
  <c r="BN91" i="18"/>
  <c r="O91" i="18"/>
  <c r="N91" i="18"/>
  <c r="M91" i="18"/>
  <c r="L91" i="18"/>
  <c r="K91" i="18"/>
  <c r="BO90" i="18"/>
  <c r="BN90" i="18"/>
  <c r="O90" i="18"/>
  <c r="N90" i="18"/>
  <c r="M90" i="18"/>
  <c r="L90" i="18"/>
  <c r="K90" i="18"/>
  <c r="BO89" i="18"/>
  <c r="BN89" i="18"/>
  <c r="O89" i="18"/>
  <c r="N89" i="18"/>
  <c r="M89" i="18"/>
  <c r="L89" i="18"/>
  <c r="K89" i="18"/>
  <c r="BO88" i="18"/>
  <c r="BN88" i="18"/>
  <c r="O88" i="18"/>
  <c r="N88" i="18"/>
  <c r="M88" i="18"/>
  <c r="L88" i="18"/>
  <c r="K88" i="18"/>
  <c r="BO87" i="18"/>
  <c r="BN87" i="18"/>
  <c r="O87" i="18"/>
  <c r="N87" i="18"/>
  <c r="M87" i="18"/>
  <c r="L87" i="18"/>
  <c r="K87" i="18"/>
  <c r="BO86" i="18"/>
  <c r="BN86" i="18"/>
  <c r="O86" i="18"/>
  <c r="N86" i="18"/>
  <c r="M86" i="18"/>
  <c r="L86" i="18"/>
  <c r="K86" i="18"/>
  <c r="BO85" i="18"/>
  <c r="BN85" i="18"/>
  <c r="O85" i="18"/>
  <c r="N85" i="18"/>
  <c r="M85" i="18"/>
  <c r="L85" i="18"/>
  <c r="K85" i="18"/>
  <c r="BO84" i="18"/>
  <c r="BN84" i="18"/>
  <c r="O84" i="18"/>
  <c r="N84" i="18"/>
  <c r="M84" i="18"/>
  <c r="L84" i="18"/>
  <c r="K84" i="18"/>
  <c r="BO83" i="18"/>
  <c r="BN83" i="18"/>
  <c r="O83" i="18"/>
  <c r="N83" i="18"/>
  <c r="M83" i="18"/>
  <c r="L83" i="18"/>
  <c r="K83" i="18"/>
  <c r="BO82" i="18"/>
  <c r="BN82" i="18"/>
  <c r="O82" i="18"/>
  <c r="N82" i="18"/>
  <c r="M82" i="18"/>
  <c r="L82" i="18"/>
  <c r="K82" i="18"/>
  <c r="BO81" i="18"/>
  <c r="BN81" i="18"/>
  <c r="O81" i="18"/>
  <c r="N81" i="18"/>
  <c r="M81" i="18"/>
  <c r="L81" i="18"/>
  <c r="K81" i="18"/>
  <c r="BO80" i="18"/>
  <c r="BN80" i="18"/>
  <c r="O80" i="18"/>
  <c r="N80" i="18"/>
  <c r="M80" i="18"/>
  <c r="L80" i="18"/>
  <c r="K80" i="18"/>
  <c r="BO79" i="18"/>
  <c r="BN79" i="18"/>
  <c r="O79" i="18"/>
  <c r="N79" i="18"/>
  <c r="M79" i="18"/>
  <c r="L79" i="18"/>
  <c r="K79" i="18"/>
  <c r="BO78" i="18"/>
  <c r="BN78" i="18"/>
  <c r="O78" i="18"/>
  <c r="N78" i="18"/>
  <c r="M78" i="18"/>
  <c r="L78" i="18"/>
  <c r="K78" i="18"/>
  <c r="BO77" i="18"/>
  <c r="BN77" i="18"/>
  <c r="O77" i="18"/>
  <c r="N77" i="18"/>
  <c r="M77" i="18"/>
  <c r="L77" i="18"/>
  <c r="K77" i="18"/>
  <c r="BO76" i="18"/>
  <c r="BN76" i="18"/>
  <c r="O76" i="18"/>
  <c r="N76" i="18"/>
  <c r="M76" i="18"/>
  <c r="L76" i="18"/>
  <c r="K76" i="18"/>
  <c r="BO75" i="18"/>
  <c r="BN75" i="18"/>
  <c r="O75" i="18"/>
  <c r="N75" i="18"/>
  <c r="M75" i="18"/>
  <c r="L75" i="18"/>
  <c r="K75" i="18"/>
  <c r="BO74" i="18"/>
  <c r="BN74" i="18"/>
  <c r="O74" i="18"/>
  <c r="N74" i="18"/>
  <c r="M74" i="18"/>
  <c r="L74" i="18"/>
  <c r="K74" i="18"/>
  <c r="BO73" i="18"/>
  <c r="BN73" i="18"/>
  <c r="O73" i="18"/>
  <c r="N73" i="18"/>
  <c r="M73" i="18"/>
  <c r="L73" i="18"/>
  <c r="K73" i="18"/>
  <c r="BO72" i="18"/>
  <c r="BN72" i="18"/>
  <c r="O72" i="18"/>
  <c r="N72" i="18"/>
  <c r="M72" i="18"/>
  <c r="L72" i="18"/>
  <c r="K72" i="18"/>
  <c r="BO71" i="18"/>
  <c r="BN71" i="18"/>
  <c r="O71" i="18"/>
  <c r="N71" i="18"/>
  <c r="M71" i="18"/>
  <c r="L71" i="18"/>
  <c r="K71" i="18"/>
  <c r="BO70" i="18"/>
  <c r="BN70" i="18"/>
  <c r="BO69" i="18"/>
  <c r="BN69" i="18"/>
  <c r="O69" i="18"/>
  <c r="N69" i="18"/>
  <c r="M69" i="18"/>
  <c r="L69" i="18"/>
  <c r="K69" i="18"/>
  <c r="BO68" i="18"/>
  <c r="BN68" i="18"/>
  <c r="O68" i="18"/>
  <c r="N68" i="18"/>
  <c r="M68" i="18"/>
  <c r="L68" i="18"/>
  <c r="K68" i="18"/>
  <c r="BO67" i="18"/>
  <c r="BN67" i="18"/>
  <c r="O67" i="18"/>
  <c r="N67" i="18"/>
  <c r="M67" i="18"/>
  <c r="L67" i="18"/>
  <c r="K67" i="18"/>
  <c r="BO66" i="18"/>
  <c r="BN66" i="18"/>
  <c r="O66" i="18"/>
  <c r="N66" i="18"/>
  <c r="M66" i="18"/>
  <c r="L66" i="18"/>
  <c r="K66" i="18"/>
  <c r="BO65" i="18"/>
  <c r="BN65" i="18"/>
  <c r="O65" i="18"/>
  <c r="N65" i="18"/>
  <c r="M65" i="18"/>
  <c r="L65" i="18"/>
  <c r="K65" i="18"/>
  <c r="BO64" i="18"/>
  <c r="BN64" i="18"/>
  <c r="O64" i="18"/>
  <c r="N64" i="18"/>
  <c r="M64" i="18"/>
  <c r="L64" i="18"/>
  <c r="K64" i="18"/>
  <c r="BO63" i="18"/>
  <c r="BN63" i="18"/>
  <c r="O63" i="18"/>
  <c r="N63" i="18"/>
  <c r="M63" i="18"/>
  <c r="L63" i="18"/>
  <c r="K63" i="18"/>
  <c r="BO62" i="18"/>
  <c r="BN62" i="18"/>
  <c r="O62" i="18"/>
  <c r="N62" i="18"/>
  <c r="M62" i="18"/>
  <c r="L62" i="18"/>
  <c r="K62" i="18"/>
  <c r="BO61" i="18"/>
  <c r="BN61" i="18"/>
  <c r="O61" i="18"/>
  <c r="N61" i="18"/>
  <c r="M61" i="18"/>
  <c r="L61" i="18"/>
  <c r="K61" i="18"/>
  <c r="BO60" i="18"/>
  <c r="BN60" i="18"/>
  <c r="O60" i="18"/>
  <c r="N60" i="18"/>
  <c r="M60" i="18"/>
  <c r="L60" i="18"/>
  <c r="K60" i="18"/>
  <c r="BO59" i="18"/>
  <c r="BN59" i="18"/>
  <c r="O59" i="18"/>
  <c r="N59" i="18"/>
  <c r="M59" i="18"/>
  <c r="L59" i="18"/>
  <c r="K59" i="18"/>
  <c r="BO58" i="18"/>
  <c r="BN58" i="18"/>
  <c r="O58" i="18"/>
  <c r="N58" i="18"/>
  <c r="M58" i="18"/>
  <c r="L58" i="18"/>
  <c r="K58" i="18"/>
  <c r="BO57" i="18"/>
  <c r="BN57" i="18"/>
  <c r="O57" i="18"/>
  <c r="N57" i="18"/>
  <c r="M57" i="18"/>
  <c r="L57" i="18"/>
  <c r="K57" i="18"/>
  <c r="BO56" i="18"/>
  <c r="BN56" i="18"/>
  <c r="O56" i="18"/>
  <c r="N56" i="18"/>
  <c r="M56" i="18"/>
  <c r="L56" i="18"/>
  <c r="K56" i="18"/>
  <c r="BO55" i="18"/>
  <c r="BN55" i="18"/>
  <c r="O55" i="18"/>
  <c r="N55" i="18"/>
  <c r="M55" i="18"/>
  <c r="L55" i="18"/>
  <c r="K55" i="18"/>
  <c r="BO54" i="18"/>
  <c r="BN54" i="18"/>
  <c r="O54" i="18"/>
  <c r="N54" i="18"/>
  <c r="M54" i="18"/>
  <c r="L54" i="18"/>
  <c r="K54" i="18"/>
  <c r="BO53" i="18"/>
  <c r="BN53" i="18"/>
  <c r="O53" i="18"/>
  <c r="N53" i="18"/>
  <c r="M53" i="18"/>
  <c r="L53" i="18"/>
  <c r="K53" i="18"/>
  <c r="BO52" i="18"/>
  <c r="BN52" i="18"/>
  <c r="O52" i="18"/>
  <c r="N52" i="18"/>
  <c r="M52" i="18"/>
  <c r="L52" i="18"/>
  <c r="K52" i="18"/>
  <c r="BO51" i="18"/>
  <c r="BN51" i="18"/>
  <c r="O51" i="18"/>
  <c r="N51" i="18"/>
  <c r="M51" i="18"/>
  <c r="L51" i="18"/>
  <c r="K51" i="18"/>
  <c r="BO50" i="18"/>
  <c r="BN50" i="18"/>
  <c r="O50" i="18"/>
  <c r="N50" i="18"/>
  <c r="M50" i="18"/>
  <c r="L50" i="18"/>
  <c r="K50" i="18"/>
  <c r="BO49" i="18"/>
  <c r="BN49" i="18"/>
  <c r="O49" i="18"/>
  <c r="N49" i="18"/>
  <c r="M49" i="18"/>
  <c r="L49" i="18"/>
  <c r="K49" i="18"/>
  <c r="BO48" i="18"/>
  <c r="BN48" i="18"/>
  <c r="O48" i="18"/>
  <c r="N48" i="18"/>
  <c r="M48" i="18"/>
  <c r="L48" i="18"/>
  <c r="K48" i="18"/>
  <c r="BO47" i="18"/>
  <c r="BN47" i="18"/>
  <c r="O47" i="18"/>
  <c r="N47" i="18"/>
  <c r="M47" i="18"/>
  <c r="L47" i="18"/>
  <c r="K47" i="18"/>
  <c r="BO46" i="18"/>
  <c r="BN46" i="18"/>
  <c r="O46" i="18"/>
  <c r="N46" i="18"/>
  <c r="M46" i="18"/>
  <c r="L46" i="18"/>
  <c r="K46" i="18"/>
  <c r="BO45" i="18"/>
  <c r="BN45" i="18"/>
  <c r="O45" i="18"/>
  <c r="N45" i="18"/>
  <c r="M45" i="18"/>
  <c r="L45" i="18"/>
  <c r="K45" i="18"/>
  <c r="BO44" i="18"/>
  <c r="BN44" i="18"/>
  <c r="O44" i="18"/>
  <c r="N44" i="18"/>
  <c r="M44" i="18"/>
  <c r="L44" i="18"/>
  <c r="K44" i="18"/>
  <c r="BO43" i="18"/>
  <c r="BN43" i="18"/>
  <c r="O43" i="18"/>
  <c r="N43" i="18"/>
  <c r="M43" i="18"/>
  <c r="L43" i="18"/>
  <c r="K43" i="18"/>
  <c r="BO42" i="18"/>
  <c r="BN42" i="18"/>
  <c r="O42" i="18"/>
  <c r="N42" i="18"/>
  <c r="M42" i="18"/>
  <c r="L42" i="18"/>
  <c r="K42" i="18"/>
  <c r="BO41" i="18"/>
  <c r="BN41" i="18"/>
  <c r="O41" i="18"/>
  <c r="N41" i="18"/>
  <c r="M41" i="18"/>
  <c r="L41" i="18"/>
  <c r="K41" i="18"/>
  <c r="BO40" i="18"/>
  <c r="BN40" i="18"/>
  <c r="O40" i="18"/>
  <c r="N40" i="18"/>
  <c r="M40" i="18"/>
  <c r="L40" i="18"/>
  <c r="K40" i="18"/>
  <c r="BO39" i="18"/>
  <c r="BN39" i="18"/>
  <c r="O39" i="18"/>
  <c r="N39" i="18"/>
  <c r="M39" i="18"/>
  <c r="L39" i="18"/>
  <c r="K39" i="18"/>
  <c r="BO38" i="18"/>
  <c r="BN38" i="18"/>
  <c r="O38" i="18"/>
  <c r="N38" i="18"/>
  <c r="M38" i="18"/>
  <c r="L38" i="18"/>
  <c r="K38" i="18"/>
  <c r="BO37" i="18"/>
  <c r="BN37" i="18"/>
  <c r="O37" i="18"/>
  <c r="N37" i="18"/>
  <c r="M37" i="18"/>
  <c r="L37" i="18"/>
  <c r="K37" i="18"/>
  <c r="BO36" i="18"/>
  <c r="BN36" i="18"/>
  <c r="O36" i="18"/>
  <c r="N36" i="18"/>
  <c r="M36" i="18"/>
  <c r="L36" i="18"/>
  <c r="K36" i="18"/>
  <c r="BO35" i="18"/>
  <c r="BN35" i="18"/>
  <c r="O35" i="18"/>
  <c r="N35" i="18"/>
  <c r="M35" i="18"/>
  <c r="L35" i="18"/>
  <c r="K35" i="18"/>
  <c r="BO34" i="18"/>
  <c r="BN34" i="18"/>
  <c r="O34" i="18"/>
  <c r="N34" i="18"/>
  <c r="M34" i="18"/>
  <c r="L34" i="18"/>
  <c r="K34" i="18"/>
  <c r="BO33" i="18"/>
  <c r="BN33" i="18"/>
  <c r="O33" i="18"/>
  <c r="N33" i="18"/>
  <c r="M33" i="18"/>
  <c r="L33" i="18"/>
  <c r="K33" i="18"/>
  <c r="BO32" i="18"/>
  <c r="BN32" i="18"/>
  <c r="O32" i="18"/>
  <c r="N32" i="18"/>
  <c r="M32" i="18"/>
  <c r="L32" i="18"/>
  <c r="K32" i="18"/>
  <c r="BO31" i="18"/>
  <c r="BN31" i="18"/>
  <c r="O31" i="18"/>
  <c r="N31" i="18"/>
  <c r="M31" i="18"/>
  <c r="L31" i="18"/>
  <c r="K31" i="18"/>
  <c r="BO30" i="18"/>
  <c r="BN30" i="18"/>
  <c r="O30" i="18"/>
  <c r="N30" i="18"/>
  <c r="M30" i="18"/>
  <c r="L30" i="18"/>
  <c r="K30" i="18"/>
  <c r="BO29" i="18"/>
  <c r="BN29" i="18"/>
  <c r="O29" i="18"/>
  <c r="N29" i="18"/>
  <c r="M29" i="18"/>
  <c r="L29" i="18"/>
  <c r="K29" i="18"/>
  <c r="BO28" i="18"/>
  <c r="BN28" i="18"/>
  <c r="O28" i="18"/>
  <c r="N28" i="18"/>
  <c r="M28" i="18"/>
  <c r="L28" i="18"/>
  <c r="K28" i="18"/>
  <c r="BO27" i="18"/>
  <c r="BN27" i="18"/>
  <c r="O27" i="18"/>
  <c r="N27" i="18"/>
  <c r="M27" i="18"/>
  <c r="L27" i="18"/>
  <c r="K27" i="18"/>
  <c r="BO26" i="18"/>
  <c r="BN26" i="18"/>
  <c r="O26" i="18"/>
  <c r="N26" i="18"/>
  <c r="M26" i="18"/>
  <c r="L26" i="18"/>
  <c r="K26" i="18"/>
  <c r="BO25" i="18"/>
  <c r="BN25" i="18"/>
  <c r="O25" i="18"/>
  <c r="N25" i="18"/>
  <c r="M25" i="18"/>
  <c r="L25" i="18"/>
  <c r="K25" i="18"/>
  <c r="BO24" i="18"/>
  <c r="BN24" i="18"/>
  <c r="O24" i="18"/>
  <c r="N24" i="18"/>
  <c r="M24" i="18"/>
  <c r="L24" i="18"/>
  <c r="K24" i="18"/>
  <c r="BO23" i="18"/>
  <c r="BN23" i="18"/>
  <c r="O23" i="18"/>
  <c r="N23" i="18"/>
  <c r="M23" i="18"/>
  <c r="L23" i="18"/>
  <c r="K23" i="18"/>
  <c r="BO22" i="18"/>
  <c r="BN22" i="18"/>
  <c r="O22" i="18"/>
  <c r="N22" i="18"/>
  <c r="M22" i="18"/>
  <c r="L22" i="18"/>
  <c r="K22" i="18"/>
  <c r="BO21" i="18"/>
  <c r="BN21" i="18"/>
  <c r="O21" i="18"/>
  <c r="N21" i="18"/>
  <c r="M21" i="18"/>
  <c r="L21" i="18"/>
  <c r="K21" i="18"/>
  <c r="BO20" i="18"/>
  <c r="BN20" i="18"/>
  <c r="O20" i="18"/>
  <c r="N20" i="18"/>
  <c r="M20" i="18"/>
  <c r="L20" i="18"/>
  <c r="K20" i="18"/>
  <c r="O19" i="18"/>
  <c r="N19" i="18"/>
  <c r="M19" i="18"/>
  <c r="L19" i="18"/>
  <c r="K19" i="18"/>
  <c r="O18" i="18"/>
  <c r="N18" i="18"/>
  <c r="M18" i="18"/>
  <c r="L18" i="18"/>
  <c r="K18" i="18"/>
  <c r="O17" i="18"/>
  <c r="N17" i="18"/>
  <c r="M17" i="18"/>
  <c r="L17" i="18"/>
  <c r="K17" i="18"/>
  <c r="O16" i="18"/>
  <c r="N16" i="18"/>
  <c r="M16" i="18"/>
  <c r="L16" i="18"/>
  <c r="K16" i="18"/>
  <c r="O15" i="18"/>
  <c r="N15" i="18"/>
  <c r="M15" i="18"/>
  <c r="L15" i="18"/>
  <c r="K15" i="18"/>
  <c r="O14" i="18"/>
  <c r="N14" i="18"/>
  <c r="M14" i="18"/>
  <c r="L14" i="18"/>
  <c r="K14" i="18"/>
  <c r="BO13" i="18"/>
  <c r="BN13" i="18"/>
  <c r="O13" i="18"/>
  <c r="N13" i="18"/>
  <c r="M13" i="18"/>
  <c r="L13" i="18"/>
  <c r="K13" i="18"/>
  <c r="BO12" i="18"/>
  <c r="BN12" i="18"/>
  <c r="O12" i="18"/>
  <c r="N12" i="18"/>
  <c r="M12" i="18"/>
  <c r="L12" i="18"/>
  <c r="K12" i="18"/>
  <c r="BO11" i="18"/>
  <c r="BN11" i="18"/>
  <c r="O11" i="18"/>
  <c r="N11" i="18"/>
  <c r="M11" i="18"/>
  <c r="L11" i="18"/>
  <c r="K11" i="18"/>
  <c r="O10" i="18"/>
  <c r="N10" i="18"/>
  <c r="M10" i="18"/>
  <c r="L10" i="18"/>
  <c r="K10" i="18"/>
  <c r="BO343" i="11"/>
  <c r="BN343" i="11"/>
  <c r="O343" i="11"/>
  <c r="N343" i="11"/>
  <c r="M343" i="11"/>
  <c r="L343" i="11"/>
  <c r="K343" i="11"/>
  <c r="BO342" i="11"/>
  <c r="BN342" i="11"/>
  <c r="O342" i="11"/>
  <c r="N342" i="11"/>
  <c r="M342" i="11"/>
  <c r="L342" i="11"/>
  <c r="K342" i="11"/>
  <c r="BO341" i="11"/>
  <c r="BN341" i="11"/>
  <c r="O341" i="11"/>
  <c r="N341" i="11"/>
  <c r="M341" i="11"/>
  <c r="L341" i="11"/>
  <c r="K341" i="11"/>
  <c r="BO340" i="11"/>
  <c r="BN340" i="11"/>
  <c r="O340" i="11"/>
  <c r="N340" i="11"/>
  <c r="M340" i="11"/>
  <c r="L340" i="11"/>
  <c r="K340" i="11"/>
  <c r="BO339" i="11"/>
  <c r="BN339" i="11"/>
  <c r="O339" i="11"/>
  <c r="N339" i="11"/>
  <c r="M339" i="11"/>
  <c r="L339" i="11"/>
  <c r="K339" i="11"/>
  <c r="BO338" i="11"/>
  <c r="BN338" i="11"/>
  <c r="O338" i="11"/>
  <c r="N338" i="11"/>
  <c r="M338" i="11"/>
  <c r="L338" i="11"/>
  <c r="K338" i="11"/>
  <c r="BO337" i="11"/>
  <c r="BN337" i="11"/>
  <c r="O337" i="11"/>
  <c r="N337" i="11"/>
  <c r="M337" i="11"/>
  <c r="L337" i="11"/>
  <c r="K337" i="11"/>
  <c r="BO336" i="11"/>
  <c r="BN336" i="11"/>
  <c r="O336" i="11"/>
  <c r="N336" i="11"/>
  <c r="M336" i="11"/>
  <c r="L336" i="11"/>
  <c r="K336" i="11"/>
  <c r="BO335" i="11"/>
  <c r="BN335" i="11"/>
  <c r="O335" i="11"/>
  <c r="N335" i="11"/>
  <c r="M335" i="11"/>
  <c r="L335" i="11"/>
  <c r="K335" i="11"/>
  <c r="BO334" i="11"/>
  <c r="BN334" i="11"/>
  <c r="O334" i="11"/>
  <c r="N334" i="11"/>
  <c r="M334" i="11"/>
  <c r="L334" i="11"/>
  <c r="K334" i="11"/>
  <c r="BO333" i="11"/>
  <c r="BN333" i="11"/>
  <c r="O333" i="11"/>
  <c r="N333" i="11"/>
  <c r="M333" i="11"/>
  <c r="L333" i="11"/>
  <c r="K333" i="11"/>
  <c r="BO332" i="11"/>
  <c r="BN332" i="11"/>
  <c r="O332" i="11"/>
  <c r="N332" i="11"/>
  <c r="M332" i="11"/>
  <c r="L332" i="11"/>
  <c r="K332" i="11"/>
  <c r="BO331" i="11"/>
  <c r="BN331" i="11"/>
  <c r="O331" i="11"/>
  <c r="N331" i="11"/>
  <c r="M331" i="11"/>
  <c r="L331" i="11"/>
  <c r="K331" i="11"/>
  <c r="BO330" i="11"/>
  <c r="BN330" i="11"/>
  <c r="O330" i="11"/>
  <c r="N330" i="11"/>
  <c r="M330" i="11"/>
  <c r="L330" i="11"/>
  <c r="K330" i="11"/>
  <c r="BO329" i="11"/>
  <c r="BN329" i="11"/>
  <c r="O329" i="11"/>
  <c r="N329" i="11"/>
  <c r="M329" i="11"/>
  <c r="L329" i="11"/>
  <c r="K329" i="11"/>
  <c r="BO328" i="11"/>
  <c r="BN328" i="11"/>
  <c r="O328" i="11"/>
  <c r="N328" i="11"/>
  <c r="M328" i="11"/>
  <c r="L328" i="11"/>
  <c r="K328" i="11"/>
  <c r="BO327" i="11"/>
  <c r="BN327" i="11"/>
  <c r="O327" i="11"/>
  <c r="N327" i="11"/>
  <c r="M327" i="11"/>
  <c r="L327" i="11"/>
  <c r="K327" i="11"/>
  <c r="BO326" i="11"/>
  <c r="BN326" i="11"/>
  <c r="O326" i="11"/>
  <c r="N326" i="11"/>
  <c r="M326" i="11"/>
  <c r="L326" i="11"/>
  <c r="K326" i="11"/>
  <c r="BO325" i="11"/>
  <c r="BN325" i="11"/>
  <c r="O325" i="11"/>
  <c r="N325" i="11"/>
  <c r="M325" i="11"/>
  <c r="L325" i="11"/>
  <c r="K325" i="11"/>
  <c r="BO324" i="11"/>
  <c r="BN324" i="11"/>
  <c r="O324" i="11"/>
  <c r="N324" i="11"/>
  <c r="M324" i="11"/>
  <c r="L324" i="11"/>
  <c r="K324" i="11"/>
  <c r="BO323" i="11"/>
  <c r="BN323" i="11"/>
  <c r="O323" i="11"/>
  <c r="N323" i="11"/>
  <c r="M323" i="11"/>
  <c r="L323" i="11"/>
  <c r="K323" i="11"/>
  <c r="BO322" i="11"/>
  <c r="BN322" i="11"/>
  <c r="O322" i="11"/>
  <c r="N322" i="11"/>
  <c r="M322" i="11"/>
  <c r="L322" i="11"/>
  <c r="K322" i="11"/>
  <c r="BO321" i="11"/>
  <c r="BN321" i="11"/>
  <c r="O321" i="11"/>
  <c r="N321" i="11"/>
  <c r="M321" i="11"/>
  <c r="L321" i="11"/>
  <c r="K321" i="11"/>
  <c r="BO320" i="11"/>
  <c r="BN320" i="11"/>
  <c r="O320" i="11"/>
  <c r="N320" i="11"/>
  <c r="M320" i="11"/>
  <c r="L320" i="11"/>
  <c r="K320" i="11"/>
  <c r="BO319" i="11"/>
  <c r="BN319" i="11"/>
  <c r="O319" i="11"/>
  <c r="N319" i="11"/>
  <c r="M319" i="11"/>
  <c r="L319" i="11"/>
  <c r="K319" i="11"/>
  <c r="BO318" i="11"/>
  <c r="BN318" i="11"/>
  <c r="O318" i="11"/>
  <c r="N318" i="11"/>
  <c r="M318" i="11"/>
  <c r="L318" i="11"/>
  <c r="K318" i="11"/>
  <c r="BO317" i="11"/>
  <c r="BN317" i="11"/>
  <c r="O317" i="11"/>
  <c r="N317" i="11"/>
  <c r="M317" i="11"/>
  <c r="L317" i="11"/>
  <c r="K317" i="11"/>
  <c r="BO316" i="11"/>
  <c r="BN316" i="11"/>
  <c r="O316" i="11"/>
  <c r="N316" i="11"/>
  <c r="M316" i="11"/>
  <c r="L316" i="11"/>
  <c r="K316" i="11"/>
  <c r="BO315" i="11"/>
  <c r="BN315" i="11"/>
  <c r="O315" i="11"/>
  <c r="N315" i="11"/>
  <c r="M315" i="11"/>
  <c r="L315" i="11"/>
  <c r="K315" i="11"/>
  <c r="BO314" i="11"/>
  <c r="BN314" i="11"/>
  <c r="O314" i="11"/>
  <c r="N314" i="11"/>
  <c r="M314" i="11"/>
  <c r="L314" i="11"/>
  <c r="K314" i="11"/>
  <c r="BO313" i="11"/>
  <c r="BN313" i="11"/>
  <c r="O313" i="11"/>
  <c r="N313" i="11"/>
  <c r="M313" i="11"/>
  <c r="L313" i="11"/>
  <c r="K313" i="11"/>
  <c r="BO312" i="11"/>
  <c r="BN312" i="11"/>
  <c r="O312" i="11"/>
  <c r="N312" i="11"/>
  <c r="M312" i="11"/>
  <c r="L312" i="11"/>
  <c r="K312" i="11"/>
  <c r="BO311" i="11"/>
  <c r="BN311" i="11"/>
  <c r="O311" i="11"/>
  <c r="N311" i="11"/>
  <c r="M311" i="11"/>
  <c r="L311" i="11"/>
  <c r="K311" i="11"/>
  <c r="BO310" i="11"/>
  <c r="BN310" i="11"/>
  <c r="O310" i="11"/>
  <c r="N310" i="11"/>
  <c r="M310" i="11"/>
  <c r="L310" i="11"/>
  <c r="K310" i="11"/>
  <c r="BO309" i="11"/>
  <c r="BN309" i="11"/>
  <c r="O309" i="11"/>
  <c r="N309" i="11"/>
  <c r="M309" i="11"/>
  <c r="L309" i="11"/>
  <c r="K309" i="11"/>
  <c r="BO308" i="11"/>
  <c r="BN308" i="11"/>
  <c r="O308" i="11"/>
  <c r="N308" i="11"/>
  <c r="M308" i="11"/>
  <c r="L308" i="11"/>
  <c r="K308" i="11"/>
  <c r="BO307" i="11"/>
  <c r="BN307" i="11"/>
  <c r="O307" i="11"/>
  <c r="N307" i="11"/>
  <c r="M307" i="11"/>
  <c r="L307" i="11"/>
  <c r="K307" i="11"/>
  <c r="BO306" i="11"/>
  <c r="BN306" i="11"/>
  <c r="O306" i="11"/>
  <c r="N306" i="11"/>
  <c r="M306" i="11"/>
  <c r="L306" i="11"/>
  <c r="K306" i="11"/>
  <c r="BO305" i="11"/>
  <c r="BN305" i="11"/>
  <c r="O305" i="11"/>
  <c r="N305" i="11"/>
  <c r="M305" i="11"/>
  <c r="L305" i="11"/>
  <c r="K305" i="11"/>
  <c r="O304" i="11"/>
  <c r="N304" i="11"/>
  <c r="M304" i="11"/>
  <c r="L304" i="11"/>
  <c r="K304" i="11"/>
  <c r="BO303" i="11"/>
  <c r="BN303" i="11"/>
  <c r="O303" i="11"/>
  <c r="N303" i="11"/>
  <c r="M303" i="11"/>
  <c r="L303" i="11"/>
  <c r="K303" i="11"/>
  <c r="BO302" i="11"/>
  <c r="BN302" i="11"/>
  <c r="O302" i="11"/>
  <c r="N302" i="11"/>
  <c r="M302" i="11"/>
  <c r="L302" i="11"/>
  <c r="K302" i="11"/>
  <c r="BO301" i="11"/>
  <c r="BN301" i="11"/>
  <c r="O301" i="11"/>
  <c r="N301" i="11"/>
  <c r="M301" i="11"/>
  <c r="L301" i="11"/>
  <c r="K301" i="11"/>
  <c r="BO300" i="11"/>
  <c r="BN300" i="11"/>
  <c r="O300" i="11"/>
  <c r="N300" i="11"/>
  <c r="M300" i="11"/>
  <c r="L300" i="11"/>
  <c r="K300" i="11"/>
  <c r="BO299" i="11"/>
  <c r="BN299" i="11"/>
  <c r="O299" i="11"/>
  <c r="N299" i="11"/>
  <c r="M299" i="11"/>
  <c r="L299" i="11"/>
  <c r="K299" i="11"/>
  <c r="BO298" i="11"/>
  <c r="BN298" i="11"/>
  <c r="O298" i="11"/>
  <c r="N298" i="11"/>
  <c r="M298" i="11"/>
  <c r="L298" i="11"/>
  <c r="K298" i="11"/>
  <c r="BO297" i="11"/>
  <c r="BN297" i="11"/>
  <c r="O297" i="11"/>
  <c r="N297" i="11"/>
  <c r="M297" i="11"/>
  <c r="L297" i="11"/>
  <c r="K297" i="11"/>
  <c r="BO296" i="11"/>
  <c r="BN296" i="11"/>
  <c r="BO295" i="11"/>
  <c r="BN295" i="11"/>
  <c r="O295" i="11"/>
  <c r="N295" i="11"/>
  <c r="M295" i="11"/>
  <c r="L295" i="11"/>
  <c r="K295" i="11"/>
  <c r="BO294" i="11"/>
  <c r="BN294" i="11"/>
  <c r="O294" i="11"/>
  <c r="N294" i="11"/>
  <c r="M294" i="11"/>
  <c r="L294" i="11"/>
  <c r="K294" i="11"/>
  <c r="BO293" i="11"/>
  <c r="BN293" i="11"/>
  <c r="O293" i="11"/>
  <c r="N293" i="11"/>
  <c r="M293" i="11"/>
  <c r="L293" i="11"/>
  <c r="K293" i="11"/>
  <c r="BO292" i="11"/>
  <c r="BN292" i="11"/>
  <c r="O292" i="11"/>
  <c r="N292" i="11"/>
  <c r="M292" i="11"/>
  <c r="L292" i="11"/>
  <c r="K292" i="11"/>
  <c r="BO291" i="11"/>
  <c r="BN291" i="11"/>
  <c r="O291" i="11"/>
  <c r="N291" i="11"/>
  <c r="M291" i="11"/>
  <c r="L291" i="11"/>
  <c r="K291" i="11"/>
  <c r="BO290" i="11"/>
  <c r="BN290" i="11"/>
  <c r="O290" i="11"/>
  <c r="N290" i="11"/>
  <c r="M290" i="11"/>
  <c r="L290" i="11"/>
  <c r="K290" i="11"/>
  <c r="BO289" i="11"/>
  <c r="BN289" i="11"/>
  <c r="O289" i="11"/>
  <c r="N289" i="11"/>
  <c r="M289" i="11"/>
  <c r="L289" i="11"/>
  <c r="K289" i="11"/>
  <c r="BO288" i="11"/>
  <c r="BN288" i="11"/>
  <c r="O288" i="11"/>
  <c r="N288" i="11"/>
  <c r="M288" i="11"/>
  <c r="L288" i="11"/>
  <c r="K288" i="11"/>
  <c r="BO287" i="11"/>
  <c r="BN287" i="11"/>
  <c r="O287" i="11"/>
  <c r="N287" i="11"/>
  <c r="M287" i="11"/>
  <c r="L287" i="11"/>
  <c r="K287" i="11"/>
  <c r="BO286" i="11"/>
  <c r="BN286" i="11"/>
  <c r="O286" i="11"/>
  <c r="N286" i="11"/>
  <c r="M286" i="11"/>
  <c r="L286" i="11"/>
  <c r="K286" i="11"/>
  <c r="BO285" i="11"/>
  <c r="BN285" i="11"/>
  <c r="O285" i="11"/>
  <c r="N285" i="11"/>
  <c r="M285" i="11"/>
  <c r="L285" i="11"/>
  <c r="K285" i="11"/>
  <c r="BO284" i="11"/>
  <c r="BN284" i="11"/>
  <c r="O284" i="11"/>
  <c r="N284" i="11"/>
  <c r="M284" i="11"/>
  <c r="L284" i="11"/>
  <c r="K284" i="11"/>
  <c r="BO283" i="11"/>
  <c r="BN283" i="11"/>
  <c r="O283" i="11"/>
  <c r="N283" i="11"/>
  <c r="M283" i="11"/>
  <c r="L283" i="11"/>
  <c r="K283" i="11"/>
  <c r="BO282" i="11"/>
  <c r="BN282" i="11"/>
  <c r="O282" i="11"/>
  <c r="N282" i="11"/>
  <c r="M282" i="11"/>
  <c r="L282" i="11"/>
  <c r="K282" i="11"/>
  <c r="BO281" i="11"/>
  <c r="BN281" i="11"/>
  <c r="O281" i="11"/>
  <c r="N281" i="11"/>
  <c r="M281" i="11"/>
  <c r="L281" i="11"/>
  <c r="K281" i="11"/>
  <c r="BO280" i="11"/>
  <c r="BN280" i="11"/>
  <c r="O280" i="11"/>
  <c r="N280" i="11"/>
  <c r="M280" i="11"/>
  <c r="L280" i="11"/>
  <c r="K280" i="11"/>
  <c r="BO279" i="11"/>
  <c r="BN279" i="11"/>
  <c r="O279" i="11"/>
  <c r="N279" i="11"/>
  <c r="M279" i="11"/>
  <c r="L279" i="11"/>
  <c r="K279" i="11"/>
  <c r="BO278" i="11"/>
  <c r="BN278" i="11"/>
  <c r="O278" i="11"/>
  <c r="N278" i="11"/>
  <c r="M278" i="11"/>
  <c r="L278" i="11"/>
  <c r="K278" i="11"/>
  <c r="BO277" i="11"/>
  <c r="BN277" i="11"/>
  <c r="O277" i="11"/>
  <c r="N277" i="11"/>
  <c r="M277" i="11"/>
  <c r="L277" i="11"/>
  <c r="K277" i="11"/>
  <c r="BO276" i="11"/>
  <c r="BN276" i="11"/>
  <c r="O276" i="11"/>
  <c r="N276" i="11"/>
  <c r="M276" i="11"/>
  <c r="L276" i="11"/>
  <c r="K276" i="11"/>
  <c r="BO275" i="11"/>
  <c r="BN275" i="11"/>
  <c r="O275" i="11"/>
  <c r="N275" i="11"/>
  <c r="M275" i="11"/>
  <c r="L275" i="11"/>
  <c r="K275" i="11"/>
  <c r="BO274" i="11"/>
  <c r="BN274" i="11"/>
  <c r="O274" i="11"/>
  <c r="N274" i="11"/>
  <c r="M274" i="11"/>
  <c r="L274" i="11"/>
  <c r="K274" i="11"/>
  <c r="BO273" i="11"/>
  <c r="BN273" i="11"/>
  <c r="O273" i="11"/>
  <c r="N273" i="11"/>
  <c r="M273" i="11"/>
  <c r="L273" i="11"/>
  <c r="K273" i="11"/>
  <c r="BO272" i="11"/>
  <c r="BN272" i="11"/>
  <c r="O272" i="11"/>
  <c r="N272" i="11"/>
  <c r="M272" i="11"/>
  <c r="L272" i="11"/>
  <c r="K272" i="11"/>
  <c r="BO271" i="11"/>
  <c r="BN271" i="11"/>
  <c r="O271" i="11"/>
  <c r="N271" i="11"/>
  <c r="M271" i="11"/>
  <c r="L271" i="11"/>
  <c r="K271" i="11"/>
  <c r="BO270" i="11"/>
  <c r="BN270" i="11"/>
  <c r="O270" i="11"/>
  <c r="N270" i="11"/>
  <c r="M270" i="11"/>
  <c r="L270" i="11"/>
  <c r="K270" i="11"/>
  <c r="BO269" i="11"/>
  <c r="BN269" i="11"/>
  <c r="O269" i="11"/>
  <c r="N269" i="11"/>
  <c r="M269" i="11"/>
  <c r="L269" i="11"/>
  <c r="K269" i="11"/>
  <c r="BO268" i="11"/>
  <c r="BN268" i="11"/>
  <c r="O268" i="11"/>
  <c r="N268" i="11"/>
  <c r="M268" i="11"/>
  <c r="L268" i="11"/>
  <c r="K268" i="11"/>
  <c r="BO267" i="11"/>
  <c r="BN267" i="11"/>
  <c r="O267" i="11"/>
  <c r="N267" i="11"/>
  <c r="M267" i="11"/>
  <c r="L267" i="11"/>
  <c r="K267" i="11"/>
  <c r="BO266" i="11"/>
  <c r="BN266" i="11"/>
  <c r="O266" i="11"/>
  <c r="N266" i="11"/>
  <c r="M266" i="11"/>
  <c r="L266" i="11"/>
  <c r="K266" i="11"/>
  <c r="BO265" i="11"/>
  <c r="BN265" i="11"/>
  <c r="O265" i="11"/>
  <c r="N265" i="11"/>
  <c r="M265" i="11"/>
  <c r="L265" i="11"/>
  <c r="K265" i="11"/>
  <c r="BO264" i="11"/>
  <c r="BN264" i="11"/>
  <c r="O264" i="11"/>
  <c r="N264" i="11"/>
  <c r="M264" i="11"/>
  <c r="L264" i="11"/>
  <c r="K264" i="11"/>
  <c r="BO263" i="11"/>
  <c r="BN263" i="11"/>
  <c r="O263" i="11"/>
  <c r="N263" i="11"/>
  <c r="M263" i="11"/>
  <c r="L263" i="11"/>
  <c r="K263" i="11"/>
  <c r="BO262" i="11"/>
  <c r="BN262" i="11"/>
  <c r="O262" i="11"/>
  <c r="N262" i="11"/>
  <c r="M262" i="11"/>
  <c r="L262" i="11"/>
  <c r="K262" i="11"/>
  <c r="BO261" i="11"/>
  <c r="BN261" i="11"/>
  <c r="O261" i="11"/>
  <c r="N261" i="11"/>
  <c r="M261" i="11"/>
  <c r="L261" i="11"/>
  <c r="K261" i="11"/>
  <c r="BO260" i="11"/>
  <c r="BN260" i="11"/>
  <c r="O260" i="11"/>
  <c r="N260" i="11"/>
  <c r="M260" i="11"/>
  <c r="L260" i="11"/>
  <c r="K260" i="11"/>
  <c r="BO259" i="11"/>
  <c r="BN259" i="11"/>
  <c r="O259" i="11"/>
  <c r="N259" i="11"/>
  <c r="M259" i="11"/>
  <c r="L259" i="11"/>
  <c r="K259" i="11"/>
  <c r="BO258" i="11"/>
  <c r="BN258" i="11"/>
  <c r="O258" i="11"/>
  <c r="N258" i="11"/>
  <c r="M258" i="11"/>
  <c r="L258" i="11"/>
  <c r="K258" i="11"/>
  <c r="BO257" i="11"/>
  <c r="BN257" i="11"/>
  <c r="O257" i="11"/>
  <c r="N257" i="11"/>
  <c r="M257" i="11"/>
  <c r="L257" i="11"/>
  <c r="K257" i="11"/>
  <c r="BO256" i="11"/>
  <c r="BN256" i="11"/>
  <c r="O256" i="11"/>
  <c r="N256" i="11"/>
  <c r="M256" i="11"/>
  <c r="L256" i="11"/>
  <c r="K256" i="11"/>
  <c r="BO255" i="11"/>
  <c r="BN255" i="11"/>
  <c r="O255" i="11"/>
  <c r="N255" i="11"/>
  <c r="M255" i="11"/>
  <c r="L255" i="11"/>
  <c r="K255" i="11"/>
  <c r="BO254" i="11"/>
  <c r="BN254" i="11"/>
  <c r="O254" i="11"/>
  <c r="N254" i="11"/>
  <c r="M254" i="11"/>
  <c r="L254" i="11"/>
  <c r="K254" i="11"/>
  <c r="O253" i="11"/>
  <c r="N253" i="11"/>
  <c r="M253" i="11"/>
  <c r="L253" i="11"/>
  <c r="K253" i="11"/>
  <c r="BO252" i="11"/>
  <c r="BN252" i="11"/>
  <c r="O252" i="11"/>
  <c r="N252" i="11"/>
  <c r="M252" i="11"/>
  <c r="L252" i="11"/>
  <c r="K252" i="11"/>
  <c r="BO251" i="11"/>
  <c r="BN251" i="11"/>
  <c r="O251" i="11"/>
  <c r="N251" i="11"/>
  <c r="M251" i="11"/>
  <c r="L251" i="11"/>
  <c r="K251" i="11"/>
  <c r="BO250" i="11"/>
  <c r="BN250" i="11"/>
  <c r="O250" i="11"/>
  <c r="N250" i="11"/>
  <c r="M250" i="11"/>
  <c r="L250" i="11"/>
  <c r="K250" i="11"/>
  <c r="BO249" i="11"/>
  <c r="BN249" i="11"/>
  <c r="O249" i="11"/>
  <c r="N249" i="11"/>
  <c r="M249" i="11"/>
  <c r="L249" i="11"/>
  <c r="K249" i="11"/>
  <c r="BO248" i="11"/>
  <c r="BN248" i="11"/>
  <c r="O248" i="11"/>
  <c r="N248" i="11"/>
  <c r="M248" i="11"/>
  <c r="L248" i="11"/>
  <c r="K248" i="11"/>
  <c r="BO247" i="11"/>
  <c r="BN247" i="11"/>
  <c r="O247" i="11"/>
  <c r="N247" i="11"/>
  <c r="M247" i="11"/>
  <c r="L247" i="11"/>
  <c r="K247" i="11"/>
  <c r="BO246" i="11"/>
  <c r="BN246" i="11"/>
  <c r="O246" i="11"/>
  <c r="N246" i="11"/>
  <c r="M246" i="11"/>
  <c r="L246" i="11"/>
  <c r="K246" i="11"/>
  <c r="O245" i="11"/>
  <c r="N245" i="11"/>
  <c r="M245" i="11"/>
  <c r="L245" i="11"/>
  <c r="K245" i="11"/>
  <c r="O244" i="11"/>
  <c r="N244" i="11"/>
  <c r="M244" i="11"/>
  <c r="L244" i="11"/>
  <c r="K244" i="11"/>
  <c r="O243" i="11"/>
  <c r="N243" i="11"/>
  <c r="M243" i="11"/>
  <c r="L243" i="11"/>
  <c r="K243" i="11"/>
  <c r="O242" i="11"/>
  <c r="N242" i="11"/>
  <c r="M242" i="11"/>
  <c r="L242" i="11"/>
  <c r="K242" i="11"/>
  <c r="O241" i="11"/>
  <c r="N241" i="11"/>
  <c r="M241" i="11"/>
  <c r="L241" i="11"/>
  <c r="K241" i="11"/>
  <c r="O240" i="11"/>
  <c r="N240" i="11"/>
  <c r="M240" i="11"/>
  <c r="L240" i="11"/>
  <c r="K240" i="11"/>
  <c r="BO239" i="11"/>
  <c r="BN239" i="11"/>
  <c r="O239" i="11"/>
  <c r="N239" i="11"/>
  <c r="M239" i="11"/>
  <c r="L239" i="11"/>
  <c r="K239" i="11"/>
  <c r="BO238" i="11"/>
  <c r="BN238" i="11"/>
  <c r="O238" i="11"/>
  <c r="N238" i="11"/>
  <c r="M238" i="11"/>
  <c r="L238" i="11"/>
  <c r="K238" i="11"/>
  <c r="BO237" i="11"/>
  <c r="BN237" i="11"/>
  <c r="O237" i="11"/>
  <c r="N237" i="11"/>
  <c r="M237" i="11"/>
  <c r="L237" i="11"/>
  <c r="K237" i="11"/>
  <c r="O236" i="11"/>
  <c r="N236" i="11"/>
  <c r="M236" i="11"/>
  <c r="L236" i="11"/>
  <c r="K236" i="11"/>
  <c r="BO230" i="11"/>
  <c r="BN230" i="11"/>
  <c r="O230" i="11"/>
  <c r="N230" i="11"/>
  <c r="M230" i="11"/>
  <c r="L230" i="11"/>
  <c r="K230" i="11"/>
  <c r="BO229" i="11"/>
  <c r="BN229" i="11"/>
  <c r="O229" i="11"/>
  <c r="N229" i="11"/>
  <c r="M229" i="11"/>
  <c r="L229" i="11"/>
  <c r="K229" i="11"/>
  <c r="BO228" i="11"/>
  <c r="BN228" i="11"/>
  <c r="O228" i="11"/>
  <c r="N228" i="11"/>
  <c r="M228" i="11"/>
  <c r="L228" i="11"/>
  <c r="K228" i="11"/>
  <c r="BO227" i="11"/>
  <c r="BN227" i="11"/>
  <c r="O227" i="11"/>
  <c r="N227" i="11"/>
  <c r="M227" i="11"/>
  <c r="L227" i="11"/>
  <c r="K227" i="11"/>
  <c r="BO226" i="11"/>
  <c r="BN226" i="11"/>
  <c r="O226" i="11"/>
  <c r="N226" i="11"/>
  <c r="M226" i="11"/>
  <c r="L226" i="11"/>
  <c r="K226" i="11"/>
  <c r="BO225" i="11"/>
  <c r="BN225" i="11"/>
  <c r="O225" i="11"/>
  <c r="N225" i="11"/>
  <c r="M225" i="11"/>
  <c r="L225" i="11"/>
  <c r="K225" i="11"/>
  <c r="BO224" i="11"/>
  <c r="BN224" i="11"/>
  <c r="O224" i="11"/>
  <c r="N224" i="11"/>
  <c r="M224" i="11"/>
  <c r="L224" i="11"/>
  <c r="K224" i="11"/>
  <c r="BO223" i="11"/>
  <c r="BN223" i="11"/>
  <c r="O223" i="11"/>
  <c r="N223" i="11"/>
  <c r="M223" i="11"/>
  <c r="L223" i="11"/>
  <c r="K223" i="11"/>
  <c r="BO222" i="11"/>
  <c r="BN222" i="11"/>
  <c r="O222" i="11"/>
  <c r="N222" i="11"/>
  <c r="M222" i="11"/>
  <c r="L222" i="11"/>
  <c r="K222" i="11"/>
  <c r="BO221" i="11"/>
  <c r="BN221" i="11"/>
  <c r="O221" i="11"/>
  <c r="N221" i="11"/>
  <c r="M221" i="11"/>
  <c r="L221" i="11"/>
  <c r="K221" i="11"/>
  <c r="BO220" i="11"/>
  <c r="BN220" i="11"/>
  <c r="O220" i="11"/>
  <c r="N220" i="11"/>
  <c r="M220" i="11"/>
  <c r="L220" i="11"/>
  <c r="K220" i="11"/>
  <c r="BO219" i="11"/>
  <c r="BN219" i="11"/>
  <c r="O219" i="11"/>
  <c r="N219" i="11"/>
  <c r="M219" i="11"/>
  <c r="L219" i="11"/>
  <c r="K219" i="11"/>
  <c r="BO218" i="11"/>
  <c r="BN218" i="11"/>
  <c r="O218" i="11"/>
  <c r="N218" i="11"/>
  <c r="M218" i="11"/>
  <c r="L218" i="11"/>
  <c r="K218" i="11"/>
  <c r="BO217" i="11"/>
  <c r="BN217" i="11"/>
  <c r="O217" i="11"/>
  <c r="N217" i="11"/>
  <c r="M217" i="11"/>
  <c r="L217" i="11"/>
  <c r="K217" i="11"/>
  <c r="BO216" i="11"/>
  <c r="BN216" i="11"/>
  <c r="O216" i="11"/>
  <c r="N216" i="11"/>
  <c r="M216" i="11"/>
  <c r="L216" i="11"/>
  <c r="K216" i="11"/>
  <c r="BO215" i="11"/>
  <c r="BN215" i="11"/>
  <c r="O215" i="11"/>
  <c r="N215" i="11"/>
  <c r="M215" i="11"/>
  <c r="L215" i="11"/>
  <c r="K215" i="11"/>
  <c r="BO214" i="11"/>
  <c r="BN214" i="11"/>
  <c r="O214" i="11"/>
  <c r="N214" i="11"/>
  <c r="M214" i="11"/>
  <c r="L214" i="11"/>
  <c r="K214" i="11"/>
  <c r="BO213" i="11"/>
  <c r="BN213" i="11"/>
  <c r="O213" i="11"/>
  <c r="N213" i="11"/>
  <c r="M213" i="11"/>
  <c r="L213" i="11"/>
  <c r="K213" i="11"/>
  <c r="BO212" i="11"/>
  <c r="BN212" i="11"/>
  <c r="O212" i="11"/>
  <c r="N212" i="11"/>
  <c r="M212" i="11"/>
  <c r="L212" i="11"/>
  <c r="K212" i="11"/>
  <c r="BO211" i="11"/>
  <c r="BN211" i="11"/>
  <c r="O211" i="11"/>
  <c r="N211" i="11"/>
  <c r="M211" i="11"/>
  <c r="L211" i="11"/>
  <c r="K211" i="11"/>
  <c r="BO210" i="11"/>
  <c r="BN210" i="11"/>
  <c r="O210" i="11"/>
  <c r="N210" i="11"/>
  <c r="M210" i="11"/>
  <c r="L210" i="11"/>
  <c r="K210" i="11"/>
  <c r="BO209" i="11"/>
  <c r="BN209" i="11"/>
  <c r="O209" i="11"/>
  <c r="N209" i="11"/>
  <c r="M209" i="11"/>
  <c r="L209" i="11"/>
  <c r="K209" i="11"/>
  <c r="BO208" i="11"/>
  <c r="BN208" i="11"/>
  <c r="O208" i="11"/>
  <c r="N208" i="11"/>
  <c r="M208" i="11"/>
  <c r="L208" i="11"/>
  <c r="K208" i="11"/>
  <c r="BO207" i="11"/>
  <c r="BN207" i="11"/>
  <c r="O207" i="11"/>
  <c r="N207" i="11"/>
  <c r="M207" i="11"/>
  <c r="L207" i="11"/>
  <c r="K207" i="11"/>
  <c r="BO206" i="11"/>
  <c r="BN206" i="11"/>
  <c r="O206" i="11"/>
  <c r="N206" i="11"/>
  <c r="M206" i="11"/>
  <c r="L206" i="11"/>
  <c r="K206" i="11"/>
  <c r="BO205" i="11"/>
  <c r="BN205" i="11"/>
  <c r="O205" i="11"/>
  <c r="N205" i="11"/>
  <c r="M205" i="11"/>
  <c r="L205" i="11"/>
  <c r="K205" i="11"/>
  <c r="BO204" i="11"/>
  <c r="BN204" i="11"/>
  <c r="O204" i="11"/>
  <c r="N204" i="11"/>
  <c r="M204" i="11"/>
  <c r="L204" i="11"/>
  <c r="K204" i="11"/>
  <c r="BO203" i="11"/>
  <c r="BN203" i="11"/>
  <c r="O203" i="11"/>
  <c r="N203" i="11"/>
  <c r="M203" i="11"/>
  <c r="L203" i="11"/>
  <c r="K203" i="11"/>
  <c r="BO202" i="11"/>
  <c r="BN202" i="11"/>
  <c r="O202" i="11"/>
  <c r="N202" i="11"/>
  <c r="M202" i="11"/>
  <c r="L202" i="11"/>
  <c r="K202" i="11"/>
  <c r="BO201" i="11"/>
  <c r="BN201" i="11"/>
  <c r="O201" i="11"/>
  <c r="N201" i="11"/>
  <c r="M201" i="11"/>
  <c r="L201" i="11"/>
  <c r="K201" i="11"/>
  <c r="BO200" i="11"/>
  <c r="BN200" i="11"/>
  <c r="O200" i="11"/>
  <c r="N200" i="11"/>
  <c r="M200" i="11"/>
  <c r="L200" i="11"/>
  <c r="K200" i="11"/>
  <c r="BO199" i="11"/>
  <c r="BN199" i="11"/>
  <c r="O199" i="11"/>
  <c r="N199" i="11"/>
  <c r="M199" i="11"/>
  <c r="L199" i="11"/>
  <c r="K199" i="11"/>
  <c r="BO198" i="11"/>
  <c r="BN198" i="11"/>
  <c r="O198" i="11"/>
  <c r="N198" i="11"/>
  <c r="M198" i="11"/>
  <c r="L198" i="11"/>
  <c r="K198" i="11"/>
  <c r="BO197" i="11"/>
  <c r="BN197" i="11"/>
  <c r="O197" i="11"/>
  <c r="N197" i="11"/>
  <c r="M197" i="11"/>
  <c r="L197" i="11"/>
  <c r="K197" i="11"/>
  <c r="BO196" i="11"/>
  <c r="BN196" i="11"/>
  <c r="O196" i="11"/>
  <c r="N196" i="11"/>
  <c r="M196" i="11"/>
  <c r="L196" i="11"/>
  <c r="K196" i="11"/>
  <c r="BO195" i="11"/>
  <c r="BN195" i="11"/>
  <c r="O195" i="11"/>
  <c r="N195" i="11"/>
  <c r="M195" i="11"/>
  <c r="L195" i="11"/>
  <c r="K195" i="11"/>
  <c r="BO194" i="11"/>
  <c r="BN194" i="11"/>
  <c r="O194" i="11"/>
  <c r="N194" i="11"/>
  <c r="M194" i="11"/>
  <c r="L194" i="11"/>
  <c r="K194" i="11"/>
  <c r="BO193" i="11"/>
  <c r="BN193" i="11"/>
  <c r="O193" i="11"/>
  <c r="N193" i="11"/>
  <c r="M193" i="11"/>
  <c r="L193" i="11"/>
  <c r="K193" i="11"/>
  <c r="BO192" i="11"/>
  <c r="BN192" i="11"/>
  <c r="O192" i="11"/>
  <c r="N192" i="11"/>
  <c r="M192" i="11"/>
  <c r="L192" i="11"/>
  <c r="K192" i="11"/>
  <c r="BO191" i="11"/>
  <c r="BN191" i="11"/>
  <c r="O191" i="11"/>
  <c r="N191" i="11"/>
  <c r="M191" i="11"/>
  <c r="L191" i="11"/>
  <c r="K191" i="11"/>
  <c r="BO190" i="11"/>
  <c r="BN190" i="11"/>
  <c r="O190" i="11"/>
  <c r="N190" i="11"/>
  <c r="M190" i="11"/>
  <c r="L190" i="11"/>
  <c r="K190" i="11"/>
  <c r="BO189" i="11"/>
  <c r="BN189" i="11"/>
  <c r="O189" i="11"/>
  <c r="N189" i="11"/>
  <c r="M189" i="11"/>
  <c r="L189" i="11"/>
  <c r="K189" i="11"/>
  <c r="BO188" i="11"/>
  <c r="BN188" i="11"/>
  <c r="O188" i="11"/>
  <c r="N188" i="11"/>
  <c r="M188" i="11"/>
  <c r="L188" i="11"/>
  <c r="K188" i="11"/>
  <c r="BO187" i="11"/>
  <c r="BN187" i="11"/>
  <c r="O187" i="11"/>
  <c r="N187" i="11"/>
  <c r="M187" i="11"/>
  <c r="L187" i="11"/>
  <c r="K187" i="11"/>
  <c r="BO186" i="11"/>
  <c r="BN186" i="11"/>
  <c r="O186" i="11"/>
  <c r="N186" i="11"/>
  <c r="M186" i="11"/>
  <c r="L186" i="11"/>
  <c r="K186" i="11"/>
  <c r="BO185" i="11"/>
  <c r="BN185" i="11"/>
  <c r="O185" i="11"/>
  <c r="N185" i="11"/>
  <c r="M185" i="11"/>
  <c r="L185" i="11"/>
  <c r="K185" i="11"/>
  <c r="BO184" i="11"/>
  <c r="BN184" i="11"/>
  <c r="O184" i="11"/>
  <c r="N184" i="11"/>
  <c r="M184" i="11"/>
  <c r="L184" i="11"/>
  <c r="K184" i="11"/>
  <c r="BO183" i="11"/>
  <c r="BN183" i="11"/>
  <c r="BO182" i="11"/>
  <c r="BN182" i="11"/>
  <c r="O182" i="11"/>
  <c r="N182" i="11"/>
  <c r="M182" i="11"/>
  <c r="L182" i="11"/>
  <c r="K182" i="11"/>
  <c r="BO181" i="11"/>
  <c r="BN181" i="11"/>
  <c r="O181" i="11"/>
  <c r="N181" i="11"/>
  <c r="M181" i="11"/>
  <c r="L181" i="11"/>
  <c r="K181" i="11"/>
  <c r="BO180" i="11"/>
  <c r="BN180" i="11"/>
  <c r="O180" i="11"/>
  <c r="N180" i="11"/>
  <c r="M180" i="11"/>
  <c r="L180" i="11"/>
  <c r="K180" i="11"/>
  <c r="BO179" i="11"/>
  <c r="BN179" i="11"/>
  <c r="O179" i="11"/>
  <c r="N179" i="11"/>
  <c r="M179" i="11"/>
  <c r="L179" i="11"/>
  <c r="K179" i="11"/>
  <c r="BO178" i="11"/>
  <c r="BN178" i="11"/>
  <c r="O178" i="11"/>
  <c r="N178" i="11"/>
  <c r="M178" i="11"/>
  <c r="L178" i="11"/>
  <c r="K178" i="11"/>
  <c r="BO177" i="11"/>
  <c r="BN177" i="11"/>
  <c r="O177" i="11"/>
  <c r="N177" i="11"/>
  <c r="M177" i="11"/>
  <c r="L177" i="11"/>
  <c r="K177" i="11"/>
  <c r="BO176" i="11"/>
  <c r="BN176" i="11"/>
  <c r="O176" i="11"/>
  <c r="N176" i="11"/>
  <c r="M176" i="11"/>
  <c r="L176" i="11"/>
  <c r="K176" i="11"/>
  <c r="BO175" i="11"/>
  <c r="BN175" i="11"/>
  <c r="O175" i="11"/>
  <c r="N175" i="11"/>
  <c r="M175" i="11"/>
  <c r="L175" i="11"/>
  <c r="K175" i="11"/>
  <c r="BO174" i="11"/>
  <c r="BN174" i="11"/>
  <c r="O174" i="11"/>
  <c r="N174" i="11"/>
  <c r="M174" i="11"/>
  <c r="L174" i="11"/>
  <c r="K174" i="11"/>
  <c r="BO173" i="11"/>
  <c r="BN173" i="11"/>
  <c r="O173" i="11"/>
  <c r="N173" i="11"/>
  <c r="M173" i="11"/>
  <c r="L173" i="11"/>
  <c r="K173" i="11"/>
  <c r="BO172" i="11"/>
  <c r="BN172" i="11"/>
  <c r="O172" i="11"/>
  <c r="N172" i="11"/>
  <c r="M172" i="11"/>
  <c r="L172" i="11"/>
  <c r="K172" i="11"/>
  <c r="BO171" i="11"/>
  <c r="BN171" i="11"/>
  <c r="O171" i="11"/>
  <c r="N171" i="11"/>
  <c r="M171" i="11"/>
  <c r="L171" i="11"/>
  <c r="K171" i="11"/>
  <c r="BO170" i="11"/>
  <c r="BN170" i="11"/>
  <c r="O170" i="11"/>
  <c r="N170" i="11"/>
  <c r="M170" i="11"/>
  <c r="L170" i="11"/>
  <c r="K170" i="11"/>
  <c r="BO169" i="11"/>
  <c r="BN169" i="11"/>
  <c r="O169" i="11"/>
  <c r="N169" i="11"/>
  <c r="M169" i="11"/>
  <c r="L169" i="11"/>
  <c r="K169" i="11"/>
  <c r="BO168" i="11"/>
  <c r="BN168" i="11"/>
  <c r="O168" i="11"/>
  <c r="N168" i="11"/>
  <c r="M168" i="11"/>
  <c r="L168" i="11"/>
  <c r="K168" i="11"/>
  <c r="BO167" i="11"/>
  <c r="BN167" i="11"/>
  <c r="O167" i="11"/>
  <c r="N167" i="11"/>
  <c r="M167" i="11"/>
  <c r="L167" i="11"/>
  <c r="K167" i="11"/>
  <c r="BO166" i="11"/>
  <c r="BN166" i="11"/>
  <c r="O166" i="11"/>
  <c r="N166" i="11"/>
  <c r="M166" i="11"/>
  <c r="L166" i="11"/>
  <c r="K166" i="11"/>
  <c r="BO165" i="11"/>
  <c r="BN165" i="11"/>
  <c r="O165" i="11"/>
  <c r="N165" i="11"/>
  <c r="M165" i="11"/>
  <c r="L165" i="11"/>
  <c r="K165" i="11"/>
  <c r="BO164" i="11"/>
  <c r="BN164" i="11"/>
  <c r="O164" i="11"/>
  <c r="N164" i="11"/>
  <c r="M164" i="11"/>
  <c r="L164" i="11"/>
  <c r="K164" i="11"/>
  <c r="BO163" i="11"/>
  <c r="BN163" i="11"/>
  <c r="O163" i="11"/>
  <c r="N163" i="11"/>
  <c r="M163" i="11"/>
  <c r="L163" i="11"/>
  <c r="K163" i="11"/>
  <c r="BO162" i="11"/>
  <c r="BN162" i="11"/>
  <c r="O162" i="11"/>
  <c r="N162" i="11"/>
  <c r="M162" i="11"/>
  <c r="L162" i="11"/>
  <c r="K162" i="11"/>
  <c r="BO161" i="11"/>
  <c r="BN161" i="11"/>
  <c r="O161" i="11"/>
  <c r="N161" i="11"/>
  <c r="M161" i="11"/>
  <c r="L161" i="11"/>
  <c r="K161" i="11"/>
  <c r="BO160" i="11"/>
  <c r="BN160" i="11"/>
  <c r="O160" i="11"/>
  <c r="N160" i="11"/>
  <c r="M160" i="11"/>
  <c r="L160" i="11"/>
  <c r="K160" i="11"/>
  <c r="BO159" i="11"/>
  <c r="BN159" i="11"/>
  <c r="O159" i="11"/>
  <c r="N159" i="11"/>
  <c r="M159" i="11"/>
  <c r="L159" i="11"/>
  <c r="K159" i="11"/>
  <c r="BO158" i="11"/>
  <c r="BN158" i="11"/>
  <c r="O158" i="11"/>
  <c r="N158" i="11"/>
  <c r="M158" i="11"/>
  <c r="L158" i="11"/>
  <c r="K158" i="11"/>
  <c r="BO157" i="11"/>
  <c r="BN157" i="11"/>
  <c r="O157" i="11"/>
  <c r="N157" i="11"/>
  <c r="M157" i="11"/>
  <c r="L157" i="11"/>
  <c r="K157" i="11"/>
  <c r="BO156" i="11"/>
  <c r="BN156" i="11"/>
  <c r="O156" i="11"/>
  <c r="N156" i="11"/>
  <c r="M156" i="11"/>
  <c r="L156" i="11"/>
  <c r="K156" i="11"/>
  <c r="BO155" i="11"/>
  <c r="BN155" i="11"/>
  <c r="O155" i="11"/>
  <c r="N155" i="11"/>
  <c r="M155" i="11"/>
  <c r="L155" i="11"/>
  <c r="K155" i="11"/>
  <c r="BO154" i="11"/>
  <c r="BN154" i="11"/>
  <c r="O154" i="11"/>
  <c r="N154" i="11"/>
  <c r="M154" i="11"/>
  <c r="L154" i="11"/>
  <c r="K154" i="11"/>
  <c r="BO153" i="11"/>
  <c r="BN153" i="11"/>
  <c r="O153" i="11"/>
  <c r="N153" i="11"/>
  <c r="M153" i="11"/>
  <c r="L153" i="11"/>
  <c r="K153" i="11"/>
  <c r="BO152" i="11"/>
  <c r="BN152" i="11"/>
  <c r="O152" i="11"/>
  <c r="N152" i="11"/>
  <c r="M152" i="11"/>
  <c r="L152" i="11"/>
  <c r="K152" i="11"/>
  <c r="BO151" i="11"/>
  <c r="BN151" i="11"/>
  <c r="O151" i="11"/>
  <c r="N151" i="11"/>
  <c r="M151" i="11"/>
  <c r="L151" i="11"/>
  <c r="K151" i="11"/>
  <c r="BO150" i="11"/>
  <c r="BN150" i="11"/>
  <c r="O150" i="11"/>
  <c r="N150" i="11"/>
  <c r="M150" i="11"/>
  <c r="L150" i="11"/>
  <c r="K150" i="11"/>
  <c r="BO149" i="11"/>
  <c r="BN149" i="11"/>
  <c r="O149" i="11"/>
  <c r="N149" i="11"/>
  <c r="M149" i="11"/>
  <c r="L149" i="11"/>
  <c r="K149" i="11"/>
  <c r="BO148" i="11"/>
  <c r="BN148" i="11"/>
  <c r="O148" i="11"/>
  <c r="N148" i="11"/>
  <c r="M148" i="11"/>
  <c r="L148" i="11"/>
  <c r="K148" i="11"/>
  <c r="BO147" i="11"/>
  <c r="BN147" i="11"/>
  <c r="O147" i="11"/>
  <c r="N147" i="11"/>
  <c r="M147" i="11"/>
  <c r="L147" i="11"/>
  <c r="K147" i="11"/>
  <c r="BO146" i="11"/>
  <c r="BN146" i="11"/>
  <c r="O146" i="11"/>
  <c r="N146" i="11"/>
  <c r="M146" i="11"/>
  <c r="L146" i="11"/>
  <c r="K146" i="11"/>
  <c r="BO145" i="11"/>
  <c r="BN145" i="11"/>
  <c r="O145" i="11"/>
  <c r="N145" i="11"/>
  <c r="M145" i="11"/>
  <c r="L145" i="11"/>
  <c r="K145" i="11"/>
  <c r="BO144" i="11"/>
  <c r="BN144" i="11"/>
  <c r="O144" i="11"/>
  <c r="N144" i="11"/>
  <c r="M144" i="11"/>
  <c r="L144" i="11"/>
  <c r="K144" i="11"/>
  <c r="BO143" i="11"/>
  <c r="BN143" i="11"/>
  <c r="O143" i="11"/>
  <c r="N143" i="11"/>
  <c r="M143" i="11"/>
  <c r="L143" i="11"/>
  <c r="K143" i="11"/>
  <c r="BO142" i="11"/>
  <c r="BN142" i="11"/>
  <c r="O142" i="11"/>
  <c r="N142" i="11"/>
  <c r="M142" i="11"/>
  <c r="L142" i="11"/>
  <c r="K142" i="11"/>
  <c r="BO141" i="11"/>
  <c r="BN141" i="11"/>
  <c r="O141" i="11"/>
  <c r="N141" i="11"/>
  <c r="M141" i="11"/>
  <c r="L141" i="11"/>
  <c r="K141" i="11"/>
  <c r="BO140" i="11"/>
  <c r="BN140" i="11"/>
  <c r="O140" i="11"/>
  <c r="N140" i="11"/>
  <c r="M140" i="11"/>
  <c r="L140" i="11"/>
  <c r="K140" i="11"/>
  <c r="BO139" i="11"/>
  <c r="BN139" i="11"/>
  <c r="O139" i="11"/>
  <c r="N139" i="11"/>
  <c r="M139" i="11"/>
  <c r="L139" i="11"/>
  <c r="K139" i="11"/>
  <c r="BO138" i="11"/>
  <c r="BN138" i="11"/>
  <c r="O138" i="11"/>
  <c r="N138" i="11"/>
  <c r="M138" i="11"/>
  <c r="L138" i="11"/>
  <c r="K138" i="11"/>
  <c r="BO137" i="11"/>
  <c r="BN137" i="11"/>
  <c r="O137" i="11"/>
  <c r="N137" i="11"/>
  <c r="M137" i="11"/>
  <c r="L137" i="11"/>
  <c r="K137" i="11"/>
  <c r="BO136" i="11"/>
  <c r="BN136" i="11"/>
  <c r="O136" i="11"/>
  <c r="N136" i="11"/>
  <c r="M136" i="11"/>
  <c r="L136" i="11"/>
  <c r="K136" i="11"/>
  <c r="BO135" i="11"/>
  <c r="BN135" i="11"/>
  <c r="O135" i="11"/>
  <c r="N135" i="11"/>
  <c r="M135" i="11"/>
  <c r="L135" i="11"/>
  <c r="K135" i="11"/>
  <c r="BO134" i="11"/>
  <c r="BN134" i="11"/>
  <c r="O134" i="11"/>
  <c r="N134" i="11"/>
  <c r="M134" i="11"/>
  <c r="L134" i="11"/>
  <c r="K134" i="11"/>
  <c r="BO133" i="11"/>
  <c r="BN133" i="11"/>
  <c r="O133" i="11"/>
  <c r="N133" i="11"/>
  <c r="M133" i="11"/>
  <c r="L133" i="11"/>
  <c r="K133" i="11"/>
  <c r="O132" i="11"/>
  <c r="N132" i="11"/>
  <c r="M132" i="11"/>
  <c r="L132" i="11"/>
  <c r="K132" i="11"/>
  <c r="O131" i="11"/>
  <c r="N131" i="11"/>
  <c r="M131" i="11"/>
  <c r="L131" i="11"/>
  <c r="K131" i="11"/>
  <c r="O130" i="11"/>
  <c r="N130" i="11"/>
  <c r="M130" i="11"/>
  <c r="L130" i="11"/>
  <c r="K130" i="11"/>
  <c r="O129" i="11"/>
  <c r="N129" i="11"/>
  <c r="M129" i="11"/>
  <c r="L129" i="11"/>
  <c r="K129" i="11"/>
  <c r="O128" i="11"/>
  <c r="N128" i="11"/>
  <c r="M128" i="11"/>
  <c r="L128" i="11"/>
  <c r="K128" i="11"/>
  <c r="O127" i="11"/>
  <c r="N127" i="11"/>
  <c r="M127" i="11"/>
  <c r="L127" i="11"/>
  <c r="K127" i="11"/>
  <c r="BO126" i="11"/>
  <c r="BN126" i="11"/>
  <c r="O126" i="11"/>
  <c r="N126" i="11"/>
  <c r="M126" i="11"/>
  <c r="L126" i="11"/>
  <c r="K126" i="11"/>
  <c r="BO125" i="11"/>
  <c r="BN125" i="11"/>
  <c r="O125" i="11"/>
  <c r="N125" i="11"/>
  <c r="M125" i="11"/>
  <c r="L125" i="11"/>
  <c r="K125" i="11"/>
  <c r="BO124" i="11"/>
  <c r="BN124" i="11"/>
  <c r="O124" i="11"/>
  <c r="N124" i="11"/>
  <c r="M124" i="11"/>
  <c r="L124" i="11"/>
  <c r="K124" i="11"/>
  <c r="O123" i="11"/>
  <c r="N123" i="11"/>
  <c r="M123" i="11"/>
  <c r="L123" i="11"/>
  <c r="K123" i="11"/>
  <c r="BO117" i="11"/>
  <c r="BN117" i="11"/>
  <c r="O117" i="11"/>
  <c r="N117" i="11"/>
  <c r="M117" i="11"/>
  <c r="L117" i="11"/>
  <c r="K117" i="11"/>
  <c r="BO116" i="11"/>
  <c r="BN116" i="11"/>
  <c r="O116" i="11"/>
  <c r="N116" i="11"/>
  <c r="M116" i="11"/>
  <c r="L116" i="11"/>
  <c r="K116" i="11"/>
  <c r="BO115" i="11"/>
  <c r="BN115" i="11"/>
  <c r="O115" i="11"/>
  <c r="N115" i="11"/>
  <c r="M115" i="11"/>
  <c r="L115" i="11"/>
  <c r="K115" i="11"/>
  <c r="BO114" i="11"/>
  <c r="BN114" i="11"/>
  <c r="O114" i="11"/>
  <c r="N114" i="11"/>
  <c r="M114" i="11"/>
  <c r="L114" i="11"/>
  <c r="K114" i="11"/>
  <c r="BO113" i="11"/>
  <c r="BN113" i="11"/>
  <c r="O113" i="11"/>
  <c r="N113" i="11"/>
  <c r="M113" i="11"/>
  <c r="L113" i="11"/>
  <c r="K113" i="11"/>
  <c r="BO112" i="11"/>
  <c r="BN112" i="11"/>
  <c r="O112" i="11"/>
  <c r="N112" i="11"/>
  <c r="M112" i="11"/>
  <c r="L112" i="11"/>
  <c r="K112" i="11"/>
  <c r="BO111" i="11"/>
  <c r="BN111" i="11"/>
  <c r="O111" i="11"/>
  <c r="N111" i="11"/>
  <c r="M111" i="11"/>
  <c r="L111" i="11"/>
  <c r="K111" i="11"/>
  <c r="BO110" i="11"/>
  <c r="BN110" i="11"/>
  <c r="O110" i="11"/>
  <c r="N110" i="11"/>
  <c r="M110" i="11"/>
  <c r="L110" i="11"/>
  <c r="K110" i="11"/>
  <c r="BO109" i="11"/>
  <c r="BN109" i="11"/>
  <c r="O109" i="11"/>
  <c r="N109" i="11"/>
  <c r="M109" i="11"/>
  <c r="L109" i="11"/>
  <c r="K109" i="11"/>
  <c r="BO108" i="11"/>
  <c r="BN108" i="11"/>
  <c r="O108" i="11"/>
  <c r="N108" i="11"/>
  <c r="M108" i="11"/>
  <c r="L108" i="11"/>
  <c r="K108" i="11"/>
  <c r="BO107" i="11"/>
  <c r="BN107" i="11"/>
  <c r="O107" i="11"/>
  <c r="N107" i="11"/>
  <c r="M107" i="11"/>
  <c r="L107" i="11"/>
  <c r="K107" i="11"/>
  <c r="BO106" i="11"/>
  <c r="BN106" i="11"/>
  <c r="O106" i="11"/>
  <c r="N106" i="11"/>
  <c r="M106" i="11"/>
  <c r="L106" i="11"/>
  <c r="K106" i="11"/>
  <c r="BO105" i="11"/>
  <c r="BN105" i="11"/>
  <c r="O105" i="11"/>
  <c r="N105" i="11"/>
  <c r="M105" i="11"/>
  <c r="L105" i="11"/>
  <c r="K105" i="11"/>
  <c r="BO104" i="11"/>
  <c r="BN104" i="11"/>
  <c r="O104" i="11"/>
  <c r="N104" i="11"/>
  <c r="M104" i="11"/>
  <c r="L104" i="11"/>
  <c r="K104" i="11"/>
  <c r="BO103" i="11"/>
  <c r="BN103" i="11"/>
  <c r="O103" i="11"/>
  <c r="N103" i="11"/>
  <c r="M103" i="11"/>
  <c r="L103" i="11"/>
  <c r="K103" i="11"/>
  <c r="BO102" i="11"/>
  <c r="BN102" i="11"/>
  <c r="O102" i="11"/>
  <c r="N102" i="11"/>
  <c r="M102" i="11"/>
  <c r="L102" i="11"/>
  <c r="K102" i="11"/>
  <c r="BO101" i="11"/>
  <c r="BN101" i="11"/>
  <c r="O101" i="11"/>
  <c r="N101" i="11"/>
  <c r="M101" i="11"/>
  <c r="L101" i="11"/>
  <c r="K101" i="11"/>
  <c r="BO100" i="11"/>
  <c r="BN100" i="11"/>
  <c r="O100" i="11"/>
  <c r="N100" i="11"/>
  <c r="M100" i="11"/>
  <c r="L100" i="11"/>
  <c r="K100" i="11"/>
  <c r="BO99" i="11"/>
  <c r="BN99" i="11"/>
  <c r="O99" i="11"/>
  <c r="N99" i="11"/>
  <c r="M99" i="11"/>
  <c r="L99" i="11"/>
  <c r="K99" i="11"/>
  <c r="BO98" i="11"/>
  <c r="BN98" i="11"/>
  <c r="O98" i="11"/>
  <c r="N98" i="11"/>
  <c r="M98" i="11"/>
  <c r="L98" i="11"/>
  <c r="K98" i="11"/>
  <c r="BO97" i="11"/>
  <c r="BN97" i="11"/>
  <c r="O97" i="11"/>
  <c r="N97" i="11"/>
  <c r="M97" i="11"/>
  <c r="L97" i="11"/>
  <c r="K97" i="11"/>
  <c r="BO96" i="11"/>
  <c r="BN96" i="11"/>
  <c r="O96" i="11"/>
  <c r="N96" i="11"/>
  <c r="M96" i="11"/>
  <c r="L96" i="11"/>
  <c r="K96" i="11"/>
  <c r="BO95" i="11"/>
  <c r="BN95" i="11"/>
  <c r="O95" i="11"/>
  <c r="N95" i="11"/>
  <c r="M95" i="11"/>
  <c r="L95" i="11"/>
  <c r="K95" i="11"/>
  <c r="BO94" i="11"/>
  <c r="BN94" i="11"/>
  <c r="O94" i="11"/>
  <c r="N94" i="11"/>
  <c r="M94" i="11"/>
  <c r="L94" i="11"/>
  <c r="K94" i="11"/>
  <c r="BO93" i="11"/>
  <c r="BN93" i="11"/>
  <c r="O93" i="11"/>
  <c r="N93" i="11"/>
  <c r="M93" i="11"/>
  <c r="L93" i="11"/>
  <c r="K93" i="11"/>
  <c r="BO92" i="11"/>
  <c r="BN92" i="11"/>
  <c r="O92" i="11"/>
  <c r="N92" i="11"/>
  <c r="M92" i="11"/>
  <c r="L92" i="11"/>
  <c r="K92" i="11"/>
  <c r="BO91" i="11"/>
  <c r="BN91" i="11"/>
  <c r="O91" i="11"/>
  <c r="N91" i="11"/>
  <c r="M91" i="11"/>
  <c r="L91" i="11"/>
  <c r="K91" i="11"/>
  <c r="BO90" i="11"/>
  <c r="BN90" i="11"/>
  <c r="O90" i="11"/>
  <c r="N90" i="11"/>
  <c r="M90" i="11"/>
  <c r="L90" i="11"/>
  <c r="K90" i="11"/>
  <c r="BO89" i="11"/>
  <c r="BN89" i="11"/>
  <c r="O89" i="11"/>
  <c r="N89" i="11"/>
  <c r="M89" i="11"/>
  <c r="L89" i="11"/>
  <c r="K89" i="11"/>
  <c r="BO88" i="11"/>
  <c r="BN88" i="11"/>
  <c r="O88" i="11"/>
  <c r="N88" i="11"/>
  <c r="M88" i="11"/>
  <c r="L88" i="11"/>
  <c r="K88" i="11"/>
  <c r="BO87" i="11"/>
  <c r="BN87" i="11"/>
  <c r="O87" i="11"/>
  <c r="N87" i="11"/>
  <c r="M87" i="11"/>
  <c r="L87" i="11"/>
  <c r="K87" i="11"/>
  <c r="BO86" i="11"/>
  <c r="BN86" i="11"/>
  <c r="O86" i="11"/>
  <c r="N86" i="11"/>
  <c r="M86" i="11"/>
  <c r="L86" i="11"/>
  <c r="K86" i="11"/>
  <c r="BO85" i="11"/>
  <c r="BN85" i="11"/>
  <c r="O85" i="11"/>
  <c r="N85" i="11"/>
  <c r="M85" i="11"/>
  <c r="L85" i="11"/>
  <c r="K85" i="11"/>
  <c r="BO84" i="11"/>
  <c r="BN84" i="11"/>
  <c r="O84" i="11"/>
  <c r="N84" i="11"/>
  <c r="M84" i="11"/>
  <c r="L84" i="11"/>
  <c r="K84" i="11"/>
  <c r="BO83" i="11"/>
  <c r="BN83" i="11"/>
  <c r="O83" i="11"/>
  <c r="N83" i="11"/>
  <c r="M83" i="11"/>
  <c r="L83" i="11"/>
  <c r="K83" i="11"/>
  <c r="BO82" i="11"/>
  <c r="BN82" i="11"/>
  <c r="O82" i="11"/>
  <c r="N82" i="11"/>
  <c r="M82" i="11"/>
  <c r="L82" i="11"/>
  <c r="K82" i="11"/>
  <c r="BO81" i="11"/>
  <c r="BN81" i="11"/>
  <c r="O81" i="11"/>
  <c r="N81" i="11"/>
  <c r="M81" i="11"/>
  <c r="L81" i="11"/>
  <c r="K81" i="11"/>
  <c r="BO80" i="11"/>
  <c r="BN80" i="11"/>
  <c r="O80" i="11"/>
  <c r="N80" i="11"/>
  <c r="M80" i="11"/>
  <c r="L80" i="11"/>
  <c r="K80" i="11"/>
  <c r="BO79" i="11"/>
  <c r="BN79" i="11"/>
  <c r="O79" i="11"/>
  <c r="N79" i="11"/>
  <c r="M79" i="11"/>
  <c r="L79" i="11"/>
  <c r="K79" i="11"/>
  <c r="BO78" i="11"/>
  <c r="BN78" i="11"/>
  <c r="O78" i="11"/>
  <c r="N78" i="11"/>
  <c r="M78" i="11"/>
  <c r="L78" i="11"/>
  <c r="K78" i="11"/>
  <c r="BO77" i="11"/>
  <c r="BN77" i="11"/>
  <c r="O77" i="11"/>
  <c r="N77" i="11"/>
  <c r="M77" i="11"/>
  <c r="L77" i="11"/>
  <c r="K77" i="11"/>
  <c r="BO76" i="11"/>
  <c r="BN76" i="11"/>
  <c r="O76" i="11"/>
  <c r="N76" i="11"/>
  <c r="M76" i="11"/>
  <c r="L76" i="11"/>
  <c r="K76" i="11"/>
  <c r="BO75" i="11"/>
  <c r="BN75" i="11"/>
  <c r="O75" i="11"/>
  <c r="N75" i="11"/>
  <c r="M75" i="11"/>
  <c r="L75" i="11"/>
  <c r="K75" i="11"/>
  <c r="BO74" i="11"/>
  <c r="BN74" i="11"/>
  <c r="O74" i="11"/>
  <c r="N74" i="11"/>
  <c r="M74" i="11"/>
  <c r="L74" i="11"/>
  <c r="K74" i="11"/>
  <c r="BO73" i="11"/>
  <c r="BN73" i="11"/>
  <c r="O73" i="11"/>
  <c r="N73" i="11"/>
  <c r="M73" i="11"/>
  <c r="L73" i="11"/>
  <c r="K73" i="11"/>
  <c r="BO72" i="11"/>
  <c r="BN72" i="11"/>
  <c r="O72" i="11"/>
  <c r="N72" i="11"/>
  <c r="M72" i="11"/>
  <c r="L72" i="11"/>
  <c r="K72" i="11"/>
  <c r="BO71" i="11"/>
  <c r="BN71" i="11"/>
  <c r="O71" i="11"/>
  <c r="N71" i="11"/>
  <c r="M71" i="11"/>
  <c r="L71" i="11"/>
  <c r="K71" i="11"/>
  <c r="BO70" i="11"/>
  <c r="BN70" i="11"/>
  <c r="BO69" i="11"/>
  <c r="BN69" i="11"/>
  <c r="O69" i="11"/>
  <c r="N69" i="11"/>
  <c r="M69" i="11"/>
  <c r="L69" i="11"/>
  <c r="K69" i="11"/>
  <c r="BO68" i="11"/>
  <c r="BN68" i="11"/>
  <c r="O68" i="11"/>
  <c r="N68" i="11"/>
  <c r="M68" i="11"/>
  <c r="L68" i="11"/>
  <c r="K68" i="11"/>
  <c r="BO67" i="11"/>
  <c r="BN67" i="11"/>
  <c r="O67" i="11"/>
  <c r="N67" i="11"/>
  <c r="M67" i="11"/>
  <c r="L67" i="11"/>
  <c r="K67" i="11"/>
  <c r="BO66" i="11"/>
  <c r="BN66" i="11"/>
  <c r="O66" i="11"/>
  <c r="N66" i="11"/>
  <c r="M66" i="11"/>
  <c r="L66" i="11"/>
  <c r="K66" i="11"/>
  <c r="BO65" i="11"/>
  <c r="BN65" i="11"/>
  <c r="O65" i="11"/>
  <c r="N65" i="11"/>
  <c r="M65" i="11"/>
  <c r="L65" i="11"/>
  <c r="K65" i="11"/>
  <c r="BO64" i="11"/>
  <c r="BN64" i="11"/>
  <c r="O64" i="11"/>
  <c r="N64" i="11"/>
  <c r="M64" i="11"/>
  <c r="L64" i="11"/>
  <c r="K64" i="11"/>
  <c r="BO63" i="11"/>
  <c r="BN63" i="11"/>
  <c r="O63" i="11"/>
  <c r="N63" i="11"/>
  <c r="M63" i="11"/>
  <c r="L63" i="11"/>
  <c r="K63" i="11"/>
  <c r="BO62" i="11"/>
  <c r="BN62" i="11"/>
  <c r="O62" i="11"/>
  <c r="N62" i="11"/>
  <c r="M62" i="11"/>
  <c r="L62" i="11"/>
  <c r="K62" i="11"/>
  <c r="BO61" i="11"/>
  <c r="BN61" i="11"/>
  <c r="O61" i="11"/>
  <c r="N61" i="11"/>
  <c r="M61" i="11"/>
  <c r="L61" i="11"/>
  <c r="K61" i="11"/>
  <c r="BO60" i="11"/>
  <c r="BN60" i="11"/>
  <c r="O60" i="11"/>
  <c r="N60" i="11"/>
  <c r="M60" i="11"/>
  <c r="L60" i="11"/>
  <c r="K60" i="11"/>
  <c r="BO59" i="11"/>
  <c r="BN59" i="11"/>
  <c r="O59" i="11"/>
  <c r="N59" i="11"/>
  <c r="M59" i="11"/>
  <c r="L59" i="11"/>
  <c r="K59" i="11"/>
  <c r="BO58" i="11"/>
  <c r="BN58" i="11"/>
  <c r="O58" i="11"/>
  <c r="N58" i="11"/>
  <c r="M58" i="11"/>
  <c r="L58" i="11"/>
  <c r="K58" i="11"/>
  <c r="BO57" i="11"/>
  <c r="BN57" i="11"/>
  <c r="O57" i="11"/>
  <c r="N57" i="11"/>
  <c r="M57" i="11"/>
  <c r="L57" i="11"/>
  <c r="K57" i="11"/>
  <c r="BO56" i="11"/>
  <c r="BN56" i="11"/>
  <c r="O56" i="11"/>
  <c r="N56" i="11"/>
  <c r="M56" i="11"/>
  <c r="L56" i="11"/>
  <c r="K56" i="11"/>
  <c r="BO55" i="11"/>
  <c r="BN55" i="11"/>
  <c r="O55" i="11"/>
  <c r="N55" i="11"/>
  <c r="M55" i="11"/>
  <c r="L55" i="11"/>
  <c r="K55" i="11"/>
  <c r="BO54" i="11"/>
  <c r="BN54" i="11"/>
  <c r="O54" i="11"/>
  <c r="N54" i="11"/>
  <c r="M54" i="11"/>
  <c r="L54" i="11"/>
  <c r="K54" i="11"/>
  <c r="BO53" i="11"/>
  <c r="BN53" i="11"/>
  <c r="O53" i="11"/>
  <c r="N53" i="11"/>
  <c r="M53" i="11"/>
  <c r="L53" i="11"/>
  <c r="K53" i="11"/>
  <c r="BO52" i="11"/>
  <c r="BN52" i="11"/>
  <c r="O52" i="11"/>
  <c r="N52" i="11"/>
  <c r="M52" i="11"/>
  <c r="L52" i="11"/>
  <c r="K52" i="11"/>
  <c r="BO51" i="11"/>
  <c r="BN51" i="11"/>
  <c r="O51" i="11"/>
  <c r="N51" i="11"/>
  <c r="M51" i="11"/>
  <c r="L51" i="11"/>
  <c r="K51" i="11"/>
  <c r="BO50" i="11"/>
  <c r="BN50" i="11"/>
  <c r="O50" i="11"/>
  <c r="N50" i="11"/>
  <c r="M50" i="11"/>
  <c r="L50" i="11"/>
  <c r="K50" i="11"/>
  <c r="BO49" i="11"/>
  <c r="BN49" i="11"/>
  <c r="O49" i="11"/>
  <c r="N49" i="11"/>
  <c r="M49" i="11"/>
  <c r="L49" i="11"/>
  <c r="K49" i="11"/>
  <c r="BO48" i="11"/>
  <c r="BN48" i="11"/>
  <c r="O48" i="11"/>
  <c r="N48" i="11"/>
  <c r="M48" i="11"/>
  <c r="L48" i="11"/>
  <c r="K48" i="11"/>
  <c r="BO47" i="11"/>
  <c r="BN47" i="11"/>
  <c r="O47" i="11"/>
  <c r="N47" i="11"/>
  <c r="M47" i="11"/>
  <c r="L47" i="11"/>
  <c r="K47" i="11"/>
  <c r="BO46" i="11"/>
  <c r="BN46" i="11"/>
  <c r="O46" i="11"/>
  <c r="N46" i="11"/>
  <c r="M46" i="11"/>
  <c r="L46" i="11"/>
  <c r="K46" i="11"/>
  <c r="BO45" i="11"/>
  <c r="BN45" i="11"/>
  <c r="O45" i="11"/>
  <c r="N45" i="11"/>
  <c r="M45" i="11"/>
  <c r="L45" i="11"/>
  <c r="K45" i="11"/>
  <c r="BO44" i="11"/>
  <c r="BN44" i="11"/>
  <c r="O44" i="11"/>
  <c r="N44" i="11"/>
  <c r="M44" i="11"/>
  <c r="L44" i="11"/>
  <c r="K44" i="11"/>
  <c r="BO43" i="11"/>
  <c r="BN43" i="11"/>
  <c r="O43" i="11"/>
  <c r="N43" i="11"/>
  <c r="M43" i="11"/>
  <c r="L43" i="11"/>
  <c r="K43" i="11"/>
  <c r="BO42" i="11"/>
  <c r="BN42" i="11"/>
  <c r="O42" i="11"/>
  <c r="N42" i="11"/>
  <c r="M42" i="11"/>
  <c r="L42" i="11"/>
  <c r="K42" i="11"/>
  <c r="BO41" i="11"/>
  <c r="BN41" i="11"/>
  <c r="O41" i="11"/>
  <c r="N41" i="11"/>
  <c r="M41" i="11"/>
  <c r="L41" i="11"/>
  <c r="K41" i="11"/>
  <c r="BO40" i="11"/>
  <c r="BN40" i="11"/>
  <c r="O40" i="11"/>
  <c r="N40" i="11"/>
  <c r="M40" i="11"/>
  <c r="L40" i="11"/>
  <c r="K40" i="11"/>
  <c r="BO39" i="11"/>
  <c r="BN39" i="11"/>
  <c r="O39" i="11"/>
  <c r="N39" i="11"/>
  <c r="M39" i="11"/>
  <c r="L39" i="11"/>
  <c r="K39" i="11"/>
  <c r="BO38" i="11"/>
  <c r="BN38" i="11"/>
  <c r="O38" i="11"/>
  <c r="N38" i="11"/>
  <c r="M38" i="11"/>
  <c r="L38" i="11"/>
  <c r="K38" i="11"/>
  <c r="BO37" i="11"/>
  <c r="BN37" i="11"/>
  <c r="O37" i="11"/>
  <c r="N37" i="11"/>
  <c r="M37" i="11"/>
  <c r="L37" i="11"/>
  <c r="K37" i="11"/>
  <c r="BO36" i="11"/>
  <c r="BN36" i="11"/>
  <c r="O36" i="11"/>
  <c r="N36" i="11"/>
  <c r="M36" i="11"/>
  <c r="L36" i="11"/>
  <c r="K36" i="11"/>
  <c r="BO35" i="11"/>
  <c r="BN35" i="11"/>
  <c r="O35" i="11"/>
  <c r="N35" i="11"/>
  <c r="M35" i="11"/>
  <c r="L35" i="11"/>
  <c r="K35" i="11"/>
  <c r="BO34" i="11"/>
  <c r="BN34" i="11"/>
  <c r="O34" i="11"/>
  <c r="N34" i="11"/>
  <c r="M34" i="11"/>
  <c r="L34" i="11"/>
  <c r="K34" i="11"/>
  <c r="BO33" i="11"/>
  <c r="BN33" i="11"/>
  <c r="O33" i="11"/>
  <c r="N33" i="11"/>
  <c r="M33" i="11"/>
  <c r="L33" i="11"/>
  <c r="K33" i="11"/>
  <c r="BO32" i="11"/>
  <c r="BN32" i="11"/>
  <c r="O32" i="11"/>
  <c r="N32" i="11"/>
  <c r="M32" i="11"/>
  <c r="L32" i="11"/>
  <c r="K32" i="11"/>
  <c r="BO31" i="11"/>
  <c r="BN31" i="11"/>
  <c r="O31" i="11"/>
  <c r="N31" i="11"/>
  <c r="M31" i="11"/>
  <c r="L31" i="11"/>
  <c r="K31" i="11"/>
  <c r="BO30" i="11"/>
  <c r="BN30" i="11"/>
  <c r="O30" i="11"/>
  <c r="N30" i="11"/>
  <c r="M30" i="11"/>
  <c r="L30" i="11"/>
  <c r="K30" i="11"/>
  <c r="BO29" i="11"/>
  <c r="BN29" i="11"/>
  <c r="O29" i="11"/>
  <c r="N29" i="11"/>
  <c r="M29" i="11"/>
  <c r="L29" i="11"/>
  <c r="K29" i="11"/>
  <c r="BO28" i="11"/>
  <c r="BN28" i="11"/>
  <c r="O28" i="11"/>
  <c r="N28" i="11"/>
  <c r="M28" i="11"/>
  <c r="L28" i="11"/>
  <c r="K28" i="11"/>
  <c r="BO27" i="11"/>
  <c r="BN27" i="11"/>
  <c r="O27" i="11"/>
  <c r="N27" i="11"/>
  <c r="M27" i="11"/>
  <c r="L27" i="11"/>
  <c r="K27" i="11"/>
  <c r="BO26" i="11"/>
  <c r="BN26" i="11"/>
  <c r="O26" i="11"/>
  <c r="N26" i="11"/>
  <c r="M26" i="11"/>
  <c r="L26" i="11"/>
  <c r="K26" i="11"/>
  <c r="BO25" i="11"/>
  <c r="BN25" i="11"/>
  <c r="O25" i="11"/>
  <c r="N25" i="11"/>
  <c r="M25" i="11"/>
  <c r="L25" i="11"/>
  <c r="K25" i="11"/>
  <c r="BO24" i="11"/>
  <c r="BN24" i="11"/>
  <c r="O24" i="11"/>
  <c r="N24" i="11"/>
  <c r="M24" i="11"/>
  <c r="L24" i="11"/>
  <c r="K24" i="11"/>
  <c r="BO23" i="11"/>
  <c r="BN23" i="11"/>
  <c r="O23" i="11"/>
  <c r="N23" i="11"/>
  <c r="M23" i="11"/>
  <c r="L23" i="11"/>
  <c r="K23" i="11"/>
  <c r="BO22" i="11"/>
  <c r="BN22" i="11"/>
  <c r="O22" i="11"/>
  <c r="N22" i="11"/>
  <c r="M22" i="11"/>
  <c r="L22" i="11"/>
  <c r="K22" i="11"/>
  <c r="BO21" i="11"/>
  <c r="BN21" i="11"/>
  <c r="O21" i="11"/>
  <c r="N21" i="11"/>
  <c r="M21" i="11"/>
  <c r="L21" i="11"/>
  <c r="K21" i="11"/>
  <c r="BO20" i="11"/>
  <c r="BN20" i="11"/>
  <c r="O20" i="11"/>
  <c r="N20" i="11"/>
  <c r="M20" i="11"/>
  <c r="L20" i="11"/>
  <c r="K20" i="11"/>
  <c r="O19" i="11"/>
  <c r="N19" i="11"/>
  <c r="M19" i="11"/>
  <c r="L19" i="11"/>
  <c r="K19" i="11"/>
  <c r="O18" i="11"/>
  <c r="N18" i="11"/>
  <c r="M18" i="11"/>
  <c r="L18" i="11"/>
  <c r="K18" i="11"/>
  <c r="O17" i="11"/>
  <c r="N17" i="11"/>
  <c r="M17" i="11"/>
  <c r="L17" i="11"/>
  <c r="K17" i="11"/>
  <c r="O16" i="11"/>
  <c r="N16" i="11"/>
  <c r="M16" i="11"/>
  <c r="L16" i="11"/>
  <c r="K16" i="11"/>
  <c r="O15" i="11"/>
  <c r="N15" i="11"/>
  <c r="M15" i="11"/>
  <c r="L15" i="11"/>
  <c r="K15" i="11"/>
  <c r="O14" i="11"/>
  <c r="N14" i="11"/>
  <c r="M14" i="11"/>
  <c r="L14" i="11"/>
  <c r="K14" i="11"/>
  <c r="BO13" i="11"/>
  <c r="BN13" i="11"/>
  <c r="O13" i="11"/>
  <c r="N13" i="11"/>
  <c r="M13" i="11"/>
  <c r="L13" i="11"/>
  <c r="K13" i="11"/>
  <c r="BO12" i="11"/>
  <c r="BN12" i="11"/>
  <c r="O12" i="11"/>
  <c r="N12" i="11"/>
  <c r="M12" i="11"/>
  <c r="L12" i="11"/>
  <c r="K12" i="11"/>
  <c r="BO11" i="11"/>
  <c r="BN11" i="11"/>
  <c r="O11" i="11"/>
  <c r="N11" i="11"/>
  <c r="M11" i="11"/>
  <c r="L11" i="11"/>
  <c r="K11" i="11"/>
  <c r="O10" i="11"/>
  <c r="N10" i="11"/>
  <c r="M10" i="11"/>
  <c r="L10" i="11"/>
  <c r="K10" i="11"/>
  <c r="BN306" i="16"/>
  <c r="BO306" i="16"/>
  <c r="BN307" i="16"/>
  <c r="BO307" i="16"/>
  <c r="K305" i="16"/>
  <c r="L305" i="16"/>
  <c r="M305" i="16"/>
  <c r="N305" i="16"/>
  <c r="O305" i="16"/>
  <c r="K306" i="16"/>
  <c r="L306" i="16"/>
  <c r="M306" i="16"/>
  <c r="N306" i="16"/>
  <c r="O306" i="16"/>
  <c r="K307" i="16"/>
  <c r="L307" i="16"/>
  <c r="M307" i="16"/>
  <c r="N307" i="16"/>
  <c r="O307" i="16"/>
  <c r="BN192" i="16"/>
  <c r="BO192" i="16"/>
  <c r="BN193" i="16"/>
  <c r="BO193" i="16"/>
  <c r="BN194" i="16"/>
  <c r="BO194" i="16"/>
  <c r="K192" i="16"/>
  <c r="L192" i="16"/>
  <c r="M192" i="16"/>
  <c r="N192" i="16"/>
  <c r="O192" i="16"/>
  <c r="K193" i="16"/>
  <c r="L193" i="16"/>
  <c r="M193" i="16"/>
  <c r="N193" i="16"/>
  <c r="O193" i="16"/>
  <c r="K194" i="16"/>
  <c r="L194" i="16"/>
  <c r="M194" i="16"/>
  <c r="N194" i="16"/>
  <c r="O194" i="16"/>
  <c r="BN79" i="16"/>
  <c r="BO79" i="16"/>
  <c r="BN80" i="16"/>
  <c r="BO80" i="16"/>
  <c r="BN81" i="16"/>
  <c r="BO81" i="16"/>
  <c r="K79" i="16"/>
  <c r="L79" i="16"/>
  <c r="M79" i="16"/>
  <c r="N79" i="16"/>
  <c r="O79" i="16"/>
  <c r="K80" i="16"/>
  <c r="L80" i="16"/>
  <c r="M80" i="16"/>
  <c r="N80" i="16"/>
  <c r="O80" i="16"/>
  <c r="K81" i="16"/>
  <c r="L81" i="16"/>
  <c r="M81" i="16"/>
  <c r="N81" i="16"/>
  <c r="O81" i="16"/>
  <c r="N10" i="16" l="1"/>
  <c r="BO343" i="16"/>
  <c r="BN343" i="16"/>
  <c r="O343" i="16"/>
  <c r="N343" i="16"/>
  <c r="M343" i="16"/>
  <c r="L343" i="16"/>
  <c r="K343" i="16"/>
  <c r="BO342" i="16"/>
  <c r="BN342" i="16"/>
  <c r="O342" i="16"/>
  <c r="N342" i="16"/>
  <c r="M342" i="16"/>
  <c r="L342" i="16"/>
  <c r="K342" i="16"/>
  <c r="BO341" i="16"/>
  <c r="BN341" i="16"/>
  <c r="O341" i="16"/>
  <c r="N341" i="16"/>
  <c r="M341" i="16"/>
  <c r="L341" i="16"/>
  <c r="K341" i="16"/>
  <c r="BO340" i="16"/>
  <c r="BN340" i="16"/>
  <c r="O340" i="16"/>
  <c r="N340" i="16"/>
  <c r="M340" i="16"/>
  <c r="L340" i="16"/>
  <c r="K340" i="16"/>
  <c r="BO339" i="16"/>
  <c r="BN339" i="16"/>
  <c r="O339" i="16"/>
  <c r="N339" i="16"/>
  <c r="M339" i="16"/>
  <c r="L339" i="16"/>
  <c r="K339" i="16"/>
  <c r="BO338" i="16"/>
  <c r="BN338" i="16"/>
  <c r="O338" i="16"/>
  <c r="N338" i="16"/>
  <c r="M338" i="16"/>
  <c r="L338" i="16"/>
  <c r="K338" i="16"/>
  <c r="BO337" i="16"/>
  <c r="BN337" i="16"/>
  <c r="O337" i="16"/>
  <c r="N337" i="16"/>
  <c r="M337" i="16"/>
  <c r="L337" i="16"/>
  <c r="K337" i="16"/>
  <c r="BO336" i="16"/>
  <c r="BN336" i="16"/>
  <c r="O336" i="16"/>
  <c r="N336" i="16"/>
  <c r="M336" i="16"/>
  <c r="L336" i="16"/>
  <c r="K336" i="16"/>
  <c r="BO335" i="16"/>
  <c r="BN335" i="16"/>
  <c r="O335" i="16"/>
  <c r="N335" i="16"/>
  <c r="M335" i="16"/>
  <c r="L335" i="16"/>
  <c r="K335" i="16"/>
  <c r="BO334" i="16"/>
  <c r="BN334" i="16"/>
  <c r="O334" i="16"/>
  <c r="N334" i="16"/>
  <c r="M334" i="16"/>
  <c r="L334" i="16"/>
  <c r="K334" i="16"/>
  <c r="BO333" i="16"/>
  <c r="BN333" i="16"/>
  <c r="O333" i="16"/>
  <c r="N333" i="16"/>
  <c r="M333" i="16"/>
  <c r="L333" i="16"/>
  <c r="K333" i="16"/>
  <c r="BO332" i="16"/>
  <c r="BN332" i="16"/>
  <c r="O332" i="16"/>
  <c r="N332" i="16"/>
  <c r="M332" i="16"/>
  <c r="L332" i="16"/>
  <c r="K332" i="16"/>
  <c r="BO331" i="16"/>
  <c r="BN331" i="16"/>
  <c r="O331" i="16"/>
  <c r="N331" i="16"/>
  <c r="M331" i="16"/>
  <c r="L331" i="16"/>
  <c r="K331" i="16"/>
  <c r="BO330" i="16"/>
  <c r="BN330" i="16"/>
  <c r="O330" i="16"/>
  <c r="N330" i="16"/>
  <c r="M330" i="16"/>
  <c r="L330" i="16"/>
  <c r="K330" i="16"/>
  <c r="BO329" i="16"/>
  <c r="BN329" i="16"/>
  <c r="O329" i="16"/>
  <c r="N329" i="16"/>
  <c r="M329" i="16"/>
  <c r="L329" i="16"/>
  <c r="K329" i="16"/>
  <c r="BO328" i="16"/>
  <c r="BN328" i="16"/>
  <c r="O328" i="16"/>
  <c r="N328" i="16"/>
  <c r="M328" i="16"/>
  <c r="L328" i="16"/>
  <c r="K328" i="16"/>
  <c r="BO327" i="16"/>
  <c r="BN327" i="16"/>
  <c r="O327" i="16"/>
  <c r="N327" i="16"/>
  <c r="M327" i="16"/>
  <c r="L327" i="16"/>
  <c r="K327" i="16"/>
  <c r="BO326" i="16"/>
  <c r="BN326" i="16"/>
  <c r="O326" i="16"/>
  <c r="N326" i="16"/>
  <c r="M326" i="16"/>
  <c r="L326" i="16"/>
  <c r="K326" i="16"/>
  <c r="BO325" i="16"/>
  <c r="BN325" i="16"/>
  <c r="O325" i="16"/>
  <c r="N325" i="16"/>
  <c r="M325" i="16"/>
  <c r="L325" i="16"/>
  <c r="K325" i="16"/>
  <c r="BO324" i="16"/>
  <c r="BN324" i="16"/>
  <c r="O324" i="16"/>
  <c r="N324" i="16"/>
  <c r="M324" i="16"/>
  <c r="L324" i="16"/>
  <c r="K324" i="16"/>
  <c r="BO323" i="16"/>
  <c r="BN323" i="16"/>
  <c r="O323" i="16"/>
  <c r="N323" i="16"/>
  <c r="M323" i="16"/>
  <c r="L323" i="16"/>
  <c r="K323" i="16"/>
  <c r="BO322" i="16"/>
  <c r="BN322" i="16"/>
  <c r="O322" i="16"/>
  <c r="N322" i="16"/>
  <c r="M322" i="16"/>
  <c r="L322" i="16"/>
  <c r="K322" i="16"/>
  <c r="BO321" i="16"/>
  <c r="BN321" i="16"/>
  <c r="O321" i="16"/>
  <c r="N321" i="16"/>
  <c r="M321" i="16"/>
  <c r="L321" i="16"/>
  <c r="K321" i="16"/>
  <c r="BO320" i="16"/>
  <c r="BN320" i="16"/>
  <c r="O320" i="16"/>
  <c r="N320" i="16"/>
  <c r="M320" i="16"/>
  <c r="L320" i="16"/>
  <c r="K320" i="16"/>
  <c r="BO319" i="16"/>
  <c r="BN319" i="16"/>
  <c r="O319" i="16"/>
  <c r="N319" i="16"/>
  <c r="M319" i="16"/>
  <c r="L319" i="16"/>
  <c r="K319" i="16"/>
  <c r="BO318" i="16"/>
  <c r="BN318" i="16"/>
  <c r="O318" i="16"/>
  <c r="N318" i="16"/>
  <c r="M318" i="16"/>
  <c r="L318" i="16"/>
  <c r="K318" i="16"/>
  <c r="BO317" i="16"/>
  <c r="BN317" i="16"/>
  <c r="O317" i="16"/>
  <c r="N317" i="16"/>
  <c r="M317" i="16"/>
  <c r="L317" i="16"/>
  <c r="K317" i="16"/>
  <c r="BO316" i="16"/>
  <c r="BN316" i="16"/>
  <c r="O316" i="16"/>
  <c r="N316" i="16"/>
  <c r="M316" i="16"/>
  <c r="L316" i="16"/>
  <c r="K316" i="16"/>
  <c r="BO315" i="16"/>
  <c r="BN315" i="16"/>
  <c r="O315" i="16"/>
  <c r="N315" i="16"/>
  <c r="M315" i="16"/>
  <c r="L315" i="16"/>
  <c r="K315" i="16"/>
  <c r="BO314" i="16"/>
  <c r="BN314" i="16"/>
  <c r="O314" i="16"/>
  <c r="N314" i="16"/>
  <c r="M314" i="16"/>
  <c r="L314" i="16"/>
  <c r="K314" i="16"/>
  <c r="BO313" i="16"/>
  <c r="BN313" i="16"/>
  <c r="O313" i="16"/>
  <c r="N313" i="16"/>
  <c r="M313" i="16"/>
  <c r="L313" i="16"/>
  <c r="K313" i="16"/>
  <c r="BO312" i="16"/>
  <c r="BN312" i="16"/>
  <c r="O312" i="16"/>
  <c r="N312" i="16"/>
  <c r="M312" i="16"/>
  <c r="L312" i="16"/>
  <c r="K312" i="16"/>
  <c r="BO311" i="16"/>
  <c r="BN311" i="16"/>
  <c r="O311" i="16"/>
  <c r="N311" i="16"/>
  <c r="M311" i="16"/>
  <c r="L311" i="16"/>
  <c r="K311" i="16"/>
  <c r="BO310" i="16"/>
  <c r="BN310" i="16"/>
  <c r="O310" i="16"/>
  <c r="N310" i="16"/>
  <c r="M310" i="16"/>
  <c r="L310" i="16"/>
  <c r="K310" i="16"/>
  <c r="BO309" i="16"/>
  <c r="BN309" i="16"/>
  <c r="O309" i="16"/>
  <c r="N309" i="16"/>
  <c r="M309" i="16"/>
  <c r="L309" i="16"/>
  <c r="K309" i="16"/>
  <c r="BO308" i="16"/>
  <c r="BN308" i="16"/>
  <c r="O308" i="16"/>
  <c r="N308" i="16"/>
  <c r="M308" i="16"/>
  <c r="L308" i="16"/>
  <c r="K308" i="16"/>
  <c r="BO305" i="16"/>
  <c r="BN305" i="16"/>
  <c r="O304" i="16"/>
  <c r="N304" i="16"/>
  <c r="M304" i="16"/>
  <c r="L304" i="16"/>
  <c r="K304" i="16"/>
  <c r="BO303" i="16"/>
  <c r="BN303" i="16"/>
  <c r="O303" i="16"/>
  <c r="N303" i="16"/>
  <c r="M303" i="16"/>
  <c r="L303" i="16"/>
  <c r="K303" i="16"/>
  <c r="BO302" i="16"/>
  <c r="BN302" i="16"/>
  <c r="O302" i="16"/>
  <c r="N302" i="16"/>
  <c r="M302" i="16"/>
  <c r="L302" i="16"/>
  <c r="K302" i="16"/>
  <c r="BO301" i="16"/>
  <c r="BN301" i="16"/>
  <c r="O301" i="16"/>
  <c r="N301" i="16"/>
  <c r="M301" i="16"/>
  <c r="L301" i="16"/>
  <c r="K301" i="16"/>
  <c r="BO300" i="16"/>
  <c r="BN300" i="16"/>
  <c r="O300" i="16"/>
  <c r="N300" i="16"/>
  <c r="M300" i="16"/>
  <c r="L300" i="16"/>
  <c r="K300" i="16"/>
  <c r="BO299" i="16"/>
  <c r="BN299" i="16"/>
  <c r="O299" i="16"/>
  <c r="N299" i="16"/>
  <c r="M299" i="16"/>
  <c r="L299" i="16"/>
  <c r="K299" i="16"/>
  <c r="BO298" i="16"/>
  <c r="BN298" i="16"/>
  <c r="O298" i="16"/>
  <c r="N298" i="16"/>
  <c r="M298" i="16"/>
  <c r="L298" i="16"/>
  <c r="K298" i="16"/>
  <c r="BO297" i="16"/>
  <c r="BN297" i="16"/>
  <c r="O297" i="16"/>
  <c r="N297" i="16"/>
  <c r="M297" i="16"/>
  <c r="L297" i="16"/>
  <c r="K297" i="16"/>
  <c r="BO296" i="16"/>
  <c r="BN296" i="16"/>
  <c r="BO295" i="16"/>
  <c r="BN295" i="16"/>
  <c r="O295" i="16"/>
  <c r="N295" i="16"/>
  <c r="M295" i="16"/>
  <c r="L295" i="16"/>
  <c r="K295" i="16"/>
  <c r="BO294" i="16"/>
  <c r="BN294" i="16"/>
  <c r="O294" i="16"/>
  <c r="N294" i="16"/>
  <c r="M294" i="16"/>
  <c r="L294" i="16"/>
  <c r="K294" i="16"/>
  <c r="BO293" i="16"/>
  <c r="BN293" i="16"/>
  <c r="O293" i="16"/>
  <c r="N293" i="16"/>
  <c r="M293" i="16"/>
  <c r="L293" i="16"/>
  <c r="K293" i="16"/>
  <c r="BO292" i="16"/>
  <c r="BN292" i="16"/>
  <c r="O292" i="16"/>
  <c r="N292" i="16"/>
  <c r="M292" i="16"/>
  <c r="L292" i="16"/>
  <c r="K292" i="16"/>
  <c r="BO291" i="16"/>
  <c r="BN291" i="16"/>
  <c r="O291" i="16"/>
  <c r="N291" i="16"/>
  <c r="M291" i="16"/>
  <c r="L291" i="16"/>
  <c r="K291" i="16"/>
  <c r="BO290" i="16"/>
  <c r="BN290" i="16"/>
  <c r="O290" i="16"/>
  <c r="N290" i="16"/>
  <c r="M290" i="16"/>
  <c r="L290" i="16"/>
  <c r="K290" i="16"/>
  <c r="BO289" i="16"/>
  <c r="BN289" i="16"/>
  <c r="O289" i="16"/>
  <c r="N289" i="16"/>
  <c r="M289" i="16"/>
  <c r="L289" i="16"/>
  <c r="K289" i="16"/>
  <c r="BO288" i="16"/>
  <c r="BN288" i="16"/>
  <c r="O288" i="16"/>
  <c r="N288" i="16"/>
  <c r="M288" i="16"/>
  <c r="L288" i="16"/>
  <c r="K288" i="16"/>
  <c r="BO287" i="16"/>
  <c r="BN287" i="16"/>
  <c r="O287" i="16"/>
  <c r="N287" i="16"/>
  <c r="M287" i="16"/>
  <c r="L287" i="16"/>
  <c r="K287" i="16"/>
  <c r="BO286" i="16"/>
  <c r="BN286" i="16"/>
  <c r="O286" i="16"/>
  <c r="N286" i="16"/>
  <c r="M286" i="16"/>
  <c r="L286" i="16"/>
  <c r="K286" i="16"/>
  <c r="BO285" i="16"/>
  <c r="BN285" i="16"/>
  <c r="O285" i="16"/>
  <c r="N285" i="16"/>
  <c r="M285" i="16"/>
  <c r="L285" i="16"/>
  <c r="K285" i="16"/>
  <c r="BO284" i="16"/>
  <c r="BN284" i="16"/>
  <c r="O284" i="16"/>
  <c r="N284" i="16"/>
  <c r="M284" i="16"/>
  <c r="L284" i="16"/>
  <c r="K284" i="16"/>
  <c r="BO283" i="16"/>
  <c r="BN283" i="16"/>
  <c r="O283" i="16"/>
  <c r="N283" i="16"/>
  <c r="M283" i="16"/>
  <c r="L283" i="16"/>
  <c r="K283" i="16"/>
  <c r="BO282" i="16"/>
  <c r="BN282" i="16"/>
  <c r="O282" i="16"/>
  <c r="N282" i="16"/>
  <c r="M282" i="16"/>
  <c r="L282" i="16"/>
  <c r="K282" i="16"/>
  <c r="BO281" i="16"/>
  <c r="BN281" i="16"/>
  <c r="O281" i="16"/>
  <c r="N281" i="16"/>
  <c r="M281" i="16"/>
  <c r="L281" i="16"/>
  <c r="K281" i="16"/>
  <c r="BO280" i="16"/>
  <c r="BN280" i="16"/>
  <c r="O280" i="16"/>
  <c r="N280" i="16"/>
  <c r="M280" i="16"/>
  <c r="L280" i="16"/>
  <c r="K280" i="16"/>
  <c r="BO279" i="16"/>
  <c r="BN279" i="16"/>
  <c r="O279" i="16"/>
  <c r="N279" i="16"/>
  <c r="M279" i="16"/>
  <c r="L279" i="16"/>
  <c r="K279" i="16"/>
  <c r="BO278" i="16"/>
  <c r="BN278" i="16"/>
  <c r="O278" i="16"/>
  <c r="N278" i="16"/>
  <c r="M278" i="16"/>
  <c r="L278" i="16"/>
  <c r="K278" i="16"/>
  <c r="BO277" i="16"/>
  <c r="BN277" i="16"/>
  <c r="O277" i="16"/>
  <c r="N277" i="16"/>
  <c r="M277" i="16"/>
  <c r="L277" i="16"/>
  <c r="K277" i="16"/>
  <c r="BO276" i="16"/>
  <c r="BN276" i="16"/>
  <c r="O276" i="16"/>
  <c r="N276" i="16"/>
  <c r="M276" i="16"/>
  <c r="L276" i="16"/>
  <c r="K276" i="16"/>
  <c r="BO275" i="16"/>
  <c r="BN275" i="16"/>
  <c r="O275" i="16"/>
  <c r="N275" i="16"/>
  <c r="M275" i="16"/>
  <c r="L275" i="16"/>
  <c r="K275" i="16"/>
  <c r="BO274" i="16"/>
  <c r="BN274" i="16"/>
  <c r="O274" i="16"/>
  <c r="N274" i="16"/>
  <c r="M274" i="16"/>
  <c r="L274" i="16"/>
  <c r="K274" i="16"/>
  <c r="BO273" i="16"/>
  <c r="BN273" i="16"/>
  <c r="O273" i="16"/>
  <c r="N273" i="16"/>
  <c r="M273" i="16"/>
  <c r="L273" i="16"/>
  <c r="K273" i="16"/>
  <c r="BO272" i="16"/>
  <c r="BN272" i="16"/>
  <c r="O272" i="16"/>
  <c r="N272" i="16"/>
  <c r="M272" i="16"/>
  <c r="L272" i="16"/>
  <c r="K272" i="16"/>
  <c r="BO271" i="16"/>
  <c r="BN271" i="16"/>
  <c r="O271" i="16"/>
  <c r="N271" i="16"/>
  <c r="M271" i="16"/>
  <c r="L271" i="16"/>
  <c r="K271" i="16"/>
  <c r="BO270" i="16"/>
  <c r="BN270" i="16"/>
  <c r="O270" i="16"/>
  <c r="N270" i="16"/>
  <c r="M270" i="16"/>
  <c r="L270" i="16"/>
  <c r="K270" i="16"/>
  <c r="BO269" i="16"/>
  <c r="BN269" i="16"/>
  <c r="O269" i="16"/>
  <c r="N269" i="16"/>
  <c r="M269" i="16"/>
  <c r="L269" i="16"/>
  <c r="K269" i="16"/>
  <c r="BO268" i="16"/>
  <c r="BN268" i="16"/>
  <c r="O268" i="16"/>
  <c r="N268" i="16"/>
  <c r="M268" i="16"/>
  <c r="L268" i="16"/>
  <c r="K268" i="16"/>
  <c r="BO267" i="16"/>
  <c r="BN267" i="16"/>
  <c r="O267" i="16"/>
  <c r="N267" i="16"/>
  <c r="M267" i="16"/>
  <c r="L267" i="16"/>
  <c r="K267" i="16"/>
  <c r="BO266" i="16"/>
  <c r="BN266" i="16"/>
  <c r="O266" i="16"/>
  <c r="N266" i="16"/>
  <c r="M266" i="16"/>
  <c r="L266" i="16"/>
  <c r="K266" i="16"/>
  <c r="BO265" i="16"/>
  <c r="BN265" i="16"/>
  <c r="O265" i="16"/>
  <c r="N265" i="16"/>
  <c r="M265" i="16"/>
  <c r="L265" i="16"/>
  <c r="K265" i="16"/>
  <c r="BO264" i="16"/>
  <c r="BN264" i="16"/>
  <c r="O264" i="16"/>
  <c r="N264" i="16"/>
  <c r="M264" i="16"/>
  <c r="L264" i="16"/>
  <c r="K264" i="16"/>
  <c r="BO263" i="16"/>
  <c r="BN263" i="16"/>
  <c r="O263" i="16"/>
  <c r="N263" i="16"/>
  <c r="M263" i="16"/>
  <c r="L263" i="16"/>
  <c r="K263" i="16"/>
  <c r="BO262" i="16"/>
  <c r="BN262" i="16"/>
  <c r="O262" i="16"/>
  <c r="N262" i="16"/>
  <c r="M262" i="16"/>
  <c r="L262" i="16"/>
  <c r="K262" i="16"/>
  <c r="BO261" i="16"/>
  <c r="BN261" i="16"/>
  <c r="O261" i="16"/>
  <c r="N261" i="16"/>
  <c r="M261" i="16"/>
  <c r="L261" i="16"/>
  <c r="K261" i="16"/>
  <c r="BO260" i="16"/>
  <c r="BN260" i="16"/>
  <c r="O260" i="16"/>
  <c r="N260" i="16"/>
  <c r="M260" i="16"/>
  <c r="L260" i="16"/>
  <c r="K260" i="16"/>
  <c r="BO259" i="16"/>
  <c r="BN259" i="16"/>
  <c r="O259" i="16"/>
  <c r="N259" i="16"/>
  <c r="M259" i="16"/>
  <c r="L259" i="16"/>
  <c r="K259" i="16"/>
  <c r="BO258" i="16"/>
  <c r="BN258" i="16"/>
  <c r="O258" i="16"/>
  <c r="N258" i="16"/>
  <c r="M258" i="16"/>
  <c r="L258" i="16"/>
  <c r="K258" i="16"/>
  <c r="BO257" i="16"/>
  <c r="BN257" i="16"/>
  <c r="O257" i="16"/>
  <c r="N257" i="16"/>
  <c r="M257" i="16"/>
  <c r="L257" i="16"/>
  <c r="K257" i="16"/>
  <c r="BO256" i="16"/>
  <c r="BN256" i="16"/>
  <c r="O256" i="16"/>
  <c r="N256" i="16"/>
  <c r="M256" i="16"/>
  <c r="L256" i="16"/>
  <c r="K256" i="16"/>
  <c r="BO255" i="16"/>
  <c r="BN255" i="16"/>
  <c r="O255" i="16"/>
  <c r="N255" i="16"/>
  <c r="M255" i="16"/>
  <c r="L255" i="16"/>
  <c r="K255" i="16"/>
  <c r="BO254" i="16"/>
  <c r="BN254" i="16"/>
  <c r="O254" i="16"/>
  <c r="N254" i="16"/>
  <c r="M254" i="16"/>
  <c r="L254" i="16"/>
  <c r="K254" i="16"/>
  <c r="BO253" i="16"/>
  <c r="BN253" i="16"/>
  <c r="O253" i="16"/>
  <c r="N253" i="16"/>
  <c r="M253" i="16"/>
  <c r="L253" i="16"/>
  <c r="K253" i="16"/>
  <c r="BO252" i="16"/>
  <c r="BN252" i="16"/>
  <c r="O252" i="16"/>
  <c r="N252" i="16"/>
  <c r="M252" i="16"/>
  <c r="L252" i="16"/>
  <c r="K252" i="16"/>
  <c r="BO251" i="16"/>
  <c r="BN251" i="16"/>
  <c r="O251" i="16"/>
  <c r="N251" i="16"/>
  <c r="M251" i="16"/>
  <c r="L251" i="16"/>
  <c r="K251" i="16"/>
  <c r="BO250" i="16"/>
  <c r="BN250" i="16"/>
  <c r="O250" i="16"/>
  <c r="N250" i="16"/>
  <c r="M250" i="16"/>
  <c r="L250" i="16"/>
  <c r="K250" i="16"/>
  <c r="BO249" i="16"/>
  <c r="BN249" i="16"/>
  <c r="O249" i="16"/>
  <c r="N249" i="16"/>
  <c r="M249" i="16"/>
  <c r="L249" i="16"/>
  <c r="K249" i="16"/>
  <c r="BO248" i="16"/>
  <c r="BN248" i="16"/>
  <c r="O248" i="16"/>
  <c r="N248" i="16"/>
  <c r="M248" i="16"/>
  <c r="L248" i="16"/>
  <c r="K248" i="16"/>
  <c r="BO247" i="16"/>
  <c r="BN247" i="16"/>
  <c r="O247" i="16"/>
  <c r="N247" i="16"/>
  <c r="M247" i="16"/>
  <c r="L247" i="16"/>
  <c r="K247" i="16"/>
  <c r="BO246" i="16"/>
  <c r="BN246" i="16"/>
  <c r="O246" i="16"/>
  <c r="N246" i="16"/>
  <c r="M246" i="16"/>
  <c r="L246" i="16"/>
  <c r="K246" i="16"/>
  <c r="O245" i="16"/>
  <c r="N245" i="16"/>
  <c r="M245" i="16"/>
  <c r="L245" i="16"/>
  <c r="K245" i="16"/>
  <c r="O244" i="16"/>
  <c r="N244" i="16"/>
  <c r="M244" i="16"/>
  <c r="L244" i="16"/>
  <c r="K244" i="16"/>
  <c r="O243" i="16"/>
  <c r="N243" i="16"/>
  <c r="M243" i="16"/>
  <c r="L243" i="16"/>
  <c r="K243" i="16"/>
  <c r="O242" i="16"/>
  <c r="N242" i="16"/>
  <c r="M242" i="16"/>
  <c r="L242" i="16"/>
  <c r="K242" i="16"/>
  <c r="O241" i="16"/>
  <c r="N241" i="16"/>
  <c r="M241" i="16"/>
  <c r="L241" i="16"/>
  <c r="K241" i="16"/>
  <c r="O240" i="16"/>
  <c r="N240" i="16"/>
  <c r="M240" i="16"/>
  <c r="L240" i="16"/>
  <c r="K240" i="16"/>
  <c r="BO239" i="16"/>
  <c r="BN239" i="16"/>
  <c r="O239" i="16"/>
  <c r="N239" i="16"/>
  <c r="M239" i="16"/>
  <c r="L239" i="16"/>
  <c r="K239" i="16"/>
  <c r="BO238" i="16"/>
  <c r="BN238" i="16"/>
  <c r="O238" i="16"/>
  <c r="N238" i="16"/>
  <c r="M238" i="16"/>
  <c r="L238" i="16"/>
  <c r="K238" i="16"/>
  <c r="BO237" i="16"/>
  <c r="BN237" i="16"/>
  <c r="O237" i="16"/>
  <c r="N237" i="16"/>
  <c r="M237" i="16"/>
  <c r="L237" i="16"/>
  <c r="K237" i="16"/>
  <c r="O236" i="16"/>
  <c r="N236" i="16"/>
  <c r="M236" i="16"/>
  <c r="L236" i="16"/>
  <c r="K236" i="16"/>
  <c r="BO230" i="16"/>
  <c r="BN230" i="16"/>
  <c r="O230" i="16"/>
  <c r="N230" i="16"/>
  <c r="M230" i="16"/>
  <c r="L230" i="16"/>
  <c r="K230" i="16"/>
  <c r="BO229" i="16"/>
  <c r="BN229" i="16"/>
  <c r="O229" i="16"/>
  <c r="N229" i="16"/>
  <c r="M229" i="16"/>
  <c r="L229" i="16"/>
  <c r="K229" i="16"/>
  <c r="BO228" i="16"/>
  <c r="BN228" i="16"/>
  <c r="O228" i="16"/>
  <c r="N228" i="16"/>
  <c r="M228" i="16"/>
  <c r="L228" i="16"/>
  <c r="K228" i="16"/>
  <c r="BO227" i="16"/>
  <c r="BN227" i="16"/>
  <c r="O227" i="16"/>
  <c r="N227" i="16"/>
  <c r="M227" i="16"/>
  <c r="L227" i="16"/>
  <c r="K227" i="16"/>
  <c r="BO226" i="16"/>
  <c r="BN226" i="16"/>
  <c r="O226" i="16"/>
  <c r="N226" i="16"/>
  <c r="M226" i="16"/>
  <c r="L226" i="16"/>
  <c r="K226" i="16"/>
  <c r="BO225" i="16"/>
  <c r="BN225" i="16"/>
  <c r="O225" i="16"/>
  <c r="N225" i="16"/>
  <c r="M225" i="16"/>
  <c r="L225" i="16"/>
  <c r="K225" i="16"/>
  <c r="BO224" i="16"/>
  <c r="BN224" i="16"/>
  <c r="O224" i="16"/>
  <c r="N224" i="16"/>
  <c r="M224" i="16"/>
  <c r="L224" i="16"/>
  <c r="K224" i="16"/>
  <c r="BO223" i="16"/>
  <c r="BN223" i="16"/>
  <c r="O223" i="16"/>
  <c r="N223" i="16"/>
  <c r="M223" i="16"/>
  <c r="L223" i="16"/>
  <c r="K223" i="16"/>
  <c r="BO222" i="16"/>
  <c r="BN222" i="16"/>
  <c r="O222" i="16"/>
  <c r="N222" i="16"/>
  <c r="M222" i="16"/>
  <c r="L222" i="16"/>
  <c r="K222" i="16"/>
  <c r="BO221" i="16"/>
  <c r="BN221" i="16"/>
  <c r="O221" i="16"/>
  <c r="N221" i="16"/>
  <c r="M221" i="16"/>
  <c r="L221" i="16"/>
  <c r="K221" i="16"/>
  <c r="BO220" i="16"/>
  <c r="BN220" i="16"/>
  <c r="O220" i="16"/>
  <c r="N220" i="16"/>
  <c r="M220" i="16"/>
  <c r="L220" i="16"/>
  <c r="K220" i="16"/>
  <c r="BO219" i="16"/>
  <c r="BN219" i="16"/>
  <c r="O219" i="16"/>
  <c r="N219" i="16"/>
  <c r="M219" i="16"/>
  <c r="L219" i="16"/>
  <c r="K219" i="16"/>
  <c r="BO218" i="16"/>
  <c r="BN218" i="16"/>
  <c r="O218" i="16"/>
  <c r="N218" i="16"/>
  <c r="M218" i="16"/>
  <c r="L218" i="16"/>
  <c r="K218" i="16"/>
  <c r="BO217" i="16"/>
  <c r="BN217" i="16"/>
  <c r="O217" i="16"/>
  <c r="N217" i="16"/>
  <c r="M217" i="16"/>
  <c r="L217" i="16"/>
  <c r="K217" i="16"/>
  <c r="BO216" i="16"/>
  <c r="BN216" i="16"/>
  <c r="O216" i="16"/>
  <c r="N216" i="16"/>
  <c r="M216" i="16"/>
  <c r="L216" i="16"/>
  <c r="K216" i="16"/>
  <c r="BO215" i="16"/>
  <c r="BN215" i="16"/>
  <c r="O215" i="16"/>
  <c r="N215" i="16"/>
  <c r="M215" i="16"/>
  <c r="L215" i="16"/>
  <c r="K215" i="16"/>
  <c r="BO214" i="16"/>
  <c r="BN214" i="16"/>
  <c r="O214" i="16"/>
  <c r="N214" i="16"/>
  <c r="M214" i="16"/>
  <c r="L214" i="16"/>
  <c r="K214" i="16"/>
  <c r="BO213" i="16"/>
  <c r="BN213" i="16"/>
  <c r="O213" i="16"/>
  <c r="N213" i="16"/>
  <c r="M213" i="16"/>
  <c r="L213" i="16"/>
  <c r="K213" i="16"/>
  <c r="BO212" i="16"/>
  <c r="BN212" i="16"/>
  <c r="O212" i="16"/>
  <c r="N212" i="16"/>
  <c r="M212" i="16"/>
  <c r="L212" i="16"/>
  <c r="K212" i="16"/>
  <c r="BO211" i="16"/>
  <c r="BN211" i="16"/>
  <c r="O211" i="16"/>
  <c r="N211" i="16"/>
  <c r="M211" i="16"/>
  <c r="L211" i="16"/>
  <c r="K211" i="16"/>
  <c r="BO210" i="16"/>
  <c r="BN210" i="16"/>
  <c r="O210" i="16"/>
  <c r="N210" i="16"/>
  <c r="M210" i="16"/>
  <c r="L210" i="16"/>
  <c r="K210" i="16"/>
  <c r="BO209" i="16"/>
  <c r="BN209" i="16"/>
  <c r="O209" i="16"/>
  <c r="N209" i="16"/>
  <c r="M209" i="16"/>
  <c r="L209" i="16"/>
  <c r="K209" i="16"/>
  <c r="BO208" i="16"/>
  <c r="BN208" i="16"/>
  <c r="O208" i="16"/>
  <c r="N208" i="16"/>
  <c r="M208" i="16"/>
  <c r="L208" i="16"/>
  <c r="K208" i="16"/>
  <c r="BO207" i="16"/>
  <c r="BN207" i="16"/>
  <c r="O207" i="16"/>
  <c r="N207" i="16"/>
  <c r="M207" i="16"/>
  <c r="L207" i="16"/>
  <c r="K207" i="16"/>
  <c r="BO206" i="16"/>
  <c r="BN206" i="16"/>
  <c r="O206" i="16"/>
  <c r="N206" i="16"/>
  <c r="M206" i="16"/>
  <c r="L206" i="16"/>
  <c r="K206" i="16"/>
  <c r="BO205" i="16"/>
  <c r="BN205" i="16"/>
  <c r="O205" i="16"/>
  <c r="N205" i="16"/>
  <c r="M205" i="16"/>
  <c r="L205" i="16"/>
  <c r="K205" i="16"/>
  <c r="BO204" i="16"/>
  <c r="BN204" i="16"/>
  <c r="O204" i="16"/>
  <c r="N204" i="16"/>
  <c r="M204" i="16"/>
  <c r="L204" i="16"/>
  <c r="K204" i="16"/>
  <c r="BO203" i="16"/>
  <c r="BN203" i="16"/>
  <c r="O203" i="16"/>
  <c r="N203" i="16"/>
  <c r="M203" i="16"/>
  <c r="L203" i="16"/>
  <c r="K203" i="16"/>
  <c r="BO202" i="16"/>
  <c r="BN202" i="16"/>
  <c r="O202" i="16"/>
  <c r="N202" i="16"/>
  <c r="M202" i="16"/>
  <c r="L202" i="16"/>
  <c r="K202" i="16"/>
  <c r="BO201" i="16"/>
  <c r="BN201" i="16"/>
  <c r="O201" i="16"/>
  <c r="N201" i="16"/>
  <c r="M201" i="16"/>
  <c r="L201" i="16"/>
  <c r="K201" i="16"/>
  <c r="BO200" i="16"/>
  <c r="BN200" i="16"/>
  <c r="O200" i="16"/>
  <c r="N200" i="16"/>
  <c r="M200" i="16"/>
  <c r="L200" i="16"/>
  <c r="K200" i="16"/>
  <c r="BO199" i="16"/>
  <c r="BN199" i="16"/>
  <c r="O199" i="16"/>
  <c r="N199" i="16"/>
  <c r="M199" i="16"/>
  <c r="L199" i="16"/>
  <c r="K199" i="16"/>
  <c r="BO198" i="16"/>
  <c r="BN198" i="16"/>
  <c r="O198" i="16"/>
  <c r="N198" i="16"/>
  <c r="M198" i="16"/>
  <c r="L198" i="16"/>
  <c r="K198" i="16"/>
  <c r="BO197" i="16"/>
  <c r="BN197" i="16"/>
  <c r="O197" i="16"/>
  <c r="N197" i="16"/>
  <c r="M197" i="16"/>
  <c r="L197" i="16"/>
  <c r="K197" i="16"/>
  <c r="BO196" i="16"/>
  <c r="BN196" i="16"/>
  <c r="O196" i="16"/>
  <c r="N196" i="16"/>
  <c r="M196" i="16"/>
  <c r="L196" i="16"/>
  <c r="K196" i="16"/>
  <c r="BO195" i="16"/>
  <c r="BN195" i="16"/>
  <c r="O195" i="16"/>
  <c r="N195" i="16"/>
  <c r="M195" i="16"/>
  <c r="L195" i="16"/>
  <c r="K195" i="16"/>
  <c r="BO191" i="16"/>
  <c r="BN191" i="16"/>
  <c r="O191" i="16"/>
  <c r="N191" i="16"/>
  <c r="M191" i="16"/>
  <c r="L191" i="16"/>
  <c r="K191" i="16"/>
  <c r="BO190" i="16"/>
  <c r="BN190" i="16"/>
  <c r="O190" i="16"/>
  <c r="N190" i="16"/>
  <c r="M190" i="16"/>
  <c r="L190" i="16"/>
  <c r="K190" i="16"/>
  <c r="BO189" i="16"/>
  <c r="BN189" i="16"/>
  <c r="O189" i="16"/>
  <c r="N189" i="16"/>
  <c r="M189" i="16"/>
  <c r="L189" i="16"/>
  <c r="K189" i="16"/>
  <c r="BO188" i="16"/>
  <c r="BN188" i="16"/>
  <c r="O188" i="16"/>
  <c r="N188" i="16"/>
  <c r="M188" i="16"/>
  <c r="L188" i="16"/>
  <c r="K188" i="16"/>
  <c r="BO187" i="16"/>
  <c r="BN187" i="16"/>
  <c r="O187" i="16"/>
  <c r="N187" i="16"/>
  <c r="M187" i="16"/>
  <c r="L187" i="16"/>
  <c r="K187" i="16"/>
  <c r="BO186" i="16"/>
  <c r="BN186" i="16"/>
  <c r="O186" i="16"/>
  <c r="N186" i="16"/>
  <c r="M186" i="16"/>
  <c r="L186" i="16"/>
  <c r="K186" i="16"/>
  <c r="BO185" i="16"/>
  <c r="BN185" i="16"/>
  <c r="O185" i="16"/>
  <c r="N185" i="16"/>
  <c r="M185" i="16"/>
  <c r="L185" i="16"/>
  <c r="K185" i="16"/>
  <c r="BO184" i="16"/>
  <c r="BN184" i="16"/>
  <c r="O184" i="16"/>
  <c r="N184" i="16"/>
  <c r="M184" i="16"/>
  <c r="L184" i="16"/>
  <c r="K184" i="16"/>
  <c r="BO183" i="16"/>
  <c r="BN183" i="16"/>
  <c r="BO182" i="16"/>
  <c r="BN182" i="16"/>
  <c r="O182" i="16"/>
  <c r="N182" i="16"/>
  <c r="M182" i="16"/>
  <c r="L182" i="16"/>
  <c r="K182" i="16"/>
  <c r="BO181" i="16"/>
  <c r="BN181" i="16"/>
  <c r="O181" i="16"/>
  <c r="N181" i="16"/>
  <c r="M181" i="16"/>
  <c r="L181" i="16"/>
  <c r="K181" i="16"/>
  <c r="BO180" i="16"/>
  <c r="BN180" i="16"/>
  <c r="O180" i="16"/>
  <c r="N180" i="16"/>
  <c r="M180" i="16"/>
  <c r="L180" i="16"/>
  <c r="K180" i="16"/>
  <c r="BO179" i="16"/>
  <c r="BN179" i="16"/>
  <c r="O179" i="16"/>
  <c r="N179" i="16"/>
  <c r="M179" i="16"/>
  <c r="L179" i="16"/>
  <c r="K179" i="16"/>
  <c r="BO178" i="16"/>
  <c r="BN178" i="16"/>
  <c r="O178" i="16"/>
  <c r="N178" i="16"/>
  <c r="M178" i="16"/>
  <c r="L178" i="16"/>
  <c r="K178" i="16"/>
  <c r="BO177" i="16"/>
  <c r="BN177" i="16"/>
  <c r="O177" i="16"/>
  <c r="N177" i="16"/>
  <c r="M177" i="16"/>
  <c r="L177" i="16"/>
  <c r="K177" i="16"/>
  <c r="BO176" i="16"/>
  <c r="BN176" i="16"/>
  <c r="O176" i="16"/>
  <c r="N176" i="16"/>
  <c r="M176" i="16"/>
  <c r="L176" i="16"/>
  <c r="K176" i="16"/>
  <c r="BO175" i="16"/>
  <c r="BN175" i="16"/>
  <c r="O175" i="16"/>
  <c r="N175" i="16"/>
  <c r="M175" i="16"/>
  <c r="L175" i="16"/>
  <c r="K175" i="16"/>
  <c r="BO174" i="16"/>
  <c r="BN174" i="16"/>
  <c r="O174" i="16"/>
  <c r="N174" i="16"/>
  <c r="M174" i="16"/>
  <c r="L174" i="16"/>
  <c r="K174" i="16"/>
  <c r="BO173" i="16"/>
  <c r="BN173" i="16"/>
  <c r="O173" i="16"/>
  <c r="N173" i="16"/>
  <c r="M173" i="16"/>
  <c r="L173" i="16"/>
  <c r="K173" i="16"/>
  <c r="BO172" i="16"/>
  <c r="BN172" i="16"/>
  <c r="O172" i="16"/>
  <c r="N172" i="16"/>
  <c r="M172" i="16"/>
  <c r="L172" i="16"/>
  <c r="K172" i="16"/>
  <c r="BO171" i="16"/>
  <c r="BN171" i="16"/>
  <c r="O171" i="16"/>
  <c r="N171" i="16"/>
  <c r="M171" i="16"/>
  <c r="L171" i="16"/>
  <c r="K171" i="16"/>
  <c r="BO170" i="16"/>
  <c r="BN170" i="16"/>
  <c r="O170" i="16"/>
  <c r="N170" i="16"/>
  <c r="M170" i="16"/>
  <c r="L170" i="16"/>
  <c r="K170" i="16"/>
  <c r="BO169" i="16"/>
  <c r="BN169" i="16"/>
  <c r="O169" i="16"/>
  <c r="N169" i="16"/>
  <c r="M169" i="16"/>
  <c r="L169" i="16"/>
  <c r="K169" i="16"/>
  <c r="BO168" i="16"/>
  <c r="BN168" i="16"/>
  <c r="O168" i="16"/>
  <c r="N168" i="16"/>
  <c r="M168" i="16"/>
  <c r="L168" i="16"/>
  <c r="K168" i="16"/>
  <c r="BO167" i="16"/>
  <c r="BN167" i="16"/>
  <c r="O167" i="16"/>
  <c r="N167" i="16"/>
  <c r="M167" i="16"/>
  <c r="L167" i="16"/>
  <c r="K167" i="16"/>
  <c r="BO166" i="16"/>
  <c r="BN166" i="16"/>
  <c r="O166" i="16"/>
  <c r="N166" i="16"/>
  <c r="M166" i="16"/>
  <c r="L166" i="16"/>
  <c r="K166" i="16"/>
  <c r="BO165" i="16"/>
  <c r="BN165" i="16"/>
  <c r="O165" i="16"/>
  <c r="N165" i="16"/>
  <c r="M165" i="16"/>
  <c r="L165" i="16"/>
  <c r="K165" i="16"/>
  <c r="BO164" i="16"/>
  <c r="BN164" i="16"/>
  <c r="O164" i="16"/>
  <c r="N164" i="16"/>
  <c r="M164" i="16"/>
  <c r="L164" i="16"/>
  <c r="K164" i="16"/>
  <c r="BO163" i="16"/>
  <c r="BN163" i="16"/>
  <c r="O163" i="16"/>
  <c r="N163" i="16"/>
  <c r="M163" i="16"/>
  <c r="L163" i="16"/>
  <c r="K163" i="16"/>
  <c r="BO162" i="16"/>
  <c r="BN162" i="16"/>
  <c r="O162" i="16"/>
  <c r="N162" i="16"/>
  <c r="M162" i="16"/>
  <c r="L162" i="16"/>
  <c r="K162" i="16"/>
  <c r="BO161" i="16"/>
  <c r="BN161" i="16"/>
  <c r="O161" i="16"/>
  <c r="N161" i="16"/>
  <c r="M161" i="16"/>
  <c r="L161" i="16"/>
  <c r="K161" i="16"/>
  <c r="BO160" i="16"/>
  <c r="BN160" i="16"/>
  <c r="O160" i="16"/>
  <c r="N160" i="16"/>
  <c r="M160" i="16"/>
  <c r="L160" i="16"/>
  <c r="K160" i="16"/>
  <c r="BO159" i="16"/>
  <c r="BN159" i="16"/>
  <c r="O159" i="16"/>
  <c r="N159" i="16"/>
  <c r="M159" i="16"/>
  <c r="L159" i="16"/>
  <c r="K159" i="16"/>
  <c r="BO158" i="16"/>
  <c r="BN158" i="16"/>
  <c r="O158" i="16"/>
  <c r="N158" i="16"/>
  <c r="M158" i="16"/>
  <c r="L158" i="16"/>
  <c r="K158" i="16"/>
  <c r="BO157" i="16"/>
  <c r="BN157" i="16"/>
  <c r="O157" i="16"/>
  <c r="N157" i="16"/>
  <c r="M157" i="16"/>
  <c r="L157" i="16"/>
  <c r="K157" i="16"/>
  <c r="BO156" i="16"/>
  <c r="BN156" i="16"/>
  <c r="O156" i="16"/>
  <c r="N156" i="16"/>
  <c r="M156" i="16"/>
  <c r="L156" i="16"/>
  <c r="K156" i="16"/>
  <c r="BO155" i="16"/>
  <c r="BN155" i="16"/>
  <c r="O155" i="16"/>
  <c r="N155" i="16"/>
  <c r="M155" i="16"/>
  <c r="L155" i="16"/>
  <c r="K155" i="16"/>
  <c r="BO154" i="16"/>
  <c r="BN154" i="16"/>
  <c r="O154" i="16"/>
  <c r="N154" i="16"/>
  <c r="M154" i="16"/>
  <c r="L154" i="16"/>
  <c r="K154" i="16"/>
  <c r="BO153" i="16"/>
  <c r="BN153" i="16"/>
  <c r="O153" i="16"/>
  <c r="N153" i="16"/>
  <c r="M153" i="16"/>
  <c r="L153" i="16"/>
  <c r="K153" i="16"/>
  <c r="BO152" i="16"/>
  <c r="BN152" i="16"/>
  <c r="O152" i="16"/>
  <c r="N152" i="16"/>
  <c r="M152" i="16"/>
  <c r="L152" i="16"/>
  <c r="K152" i="16"/>
  <c r="BO151" i="16"/>
  <c r="BN151" i="16"/>
  <c r="O151" i="16"/>
  <c r="N151" i="16"/>
  <c r="M151" i="16"/>
  <c r="L151" i="16"/>
  <c r="K151" i="16"/>
  <c r="BO150" i="16"/>
  <c r="BN150" i="16"/>
  <c r="O150" i="16"/>
  <c r="N150" i="16"/>
  <c r="M150" i="16"/>
  <c r="L150" i="16"/>
  <c r="K150" i="16"/>
  <c r="BO149" i="16"/>
  <c r="BN149" i="16"/>
  <c r="O149" i="16"/>
  <c r="N149" i="16"/>
  <c r="M149" i="16"/>
  <c r="L149" i="16"/>
  <c r="K149" i="16"/>
  <c r="BO148" i="16"/>
  <c r="BN148" i="16"/>
  <c r="O148" i="16"/>
  <c r="N148" i="16"/>
  <c r="M148" i="16"/>
  <c r="L148" i="16"/>
  <c r="K148" i="16"/>
  <c r="BO147" i="16"/>
  <c r="BN147" i="16"/>
  <c r="O147" i="16"/>
  <c r="N147" i="16"/>
  <c r="M147" i="16"/>
  <c r="L147" i="16"/>
  <c r="K147" i="16"/>
  <c r="BO146" i="16"/>
  <c r="BN146" i="16"/>
  <c r="O146" i="16"/>
  <c r="N146" i="16"/>
  <c r="M146" i="16"/>
  <c r="L146" i="16"/>
  <c r="K146" i="16"/>
  <c r="BO145" i="16"/>
  <c r="BN145" i="16"/>
  <c r="O145" i="16"/>
  <c r="N145" i="16"/>
  <c r="M145" i="16"/>
  <c r="L145" i="16"/>
  <c r="K145" i="16"/>
  <c r="BO144" i="16"/>
  <c r="BN144" i="16"/>
  <c r="O144" i="16"/>
  <c r="N144" i="16"/>
  <c r="M144" i="16"/>
  <c r="L144" i="16"/>
  <c r="K144" i="16"/>
  <c r="BO143" i="16"/>
  <c r="BN143" i="16"/>
  <c r="O143" i="16"/>
  <c r="N143" i="16"/>
  <c r="M143" i="16"/>
  <c r="L143" i="16"/>
  <c r="K143" i="16"/>
  <c r="BO142" i="16"/>
  <c r="BN142" i="16"/>
  <c r="O142" i="16"/>
  <c r="N142" i="16"/>
  <c r="M142" i="16"/>
  <c r="L142" i="16"/>
  <c r="K142" i="16"/>
  <c r="BO141" i="16"/>
  <c r="BN141" i="16"/>
  <c r="O141" i="16"/>
  <c r="N141" i="16"/>
  <c r="M141" i="16"/>
  <c r="L141" i="16"/>
  <c r="K141" i="16"/>
  <c r="BO140" i="16"/>
  <c r="BN140" i="16"/>
  <c r="O140" i="16"/>
  <c r="N140" i="16"/>
  <c r="M140" i="16"/>
  <c r="L140" i="16"/>
  <c r="K140" i="16"/>
  <c r="BO139" i="16"/>
  <c r="BN139" i="16"/>
  <c r="O139" i="16"/>
  <c r="N139" i="16"/>
  <c r="M139" i="16"/>
  <c r="L139" i="16"/>
  <c r="K139" i="16"/>
  <c r="BO138" i="16"/>
  <c r="BN138" i="16"/>
  <c r="O138" i="16"/>
  <c r="N138" i="16"/>
  <c r="M138" i="16"/>
  <c r="L138" i="16"/>
  <c r="K138" i="16"/>
  <c r="BO137" i="16"/>
  <c r="BN137" i="16"/>
  <c r="O137" i="16"/>
  <c r="N137" i="16"/>
  <c r="M137" i="16"/>
  <c r="L137" i="16"/>
  <c r="K137" i="16"/>
  <c r="BO136" i="16"/>
  <c r="BN136" i="16"/>
  <c r="O136" i="16"/>
  <c r="N136" i="16"/>
  <c r="M136" i="16"/>
  <c r="L136" i="16"/>
  <c r="K136" i="16"/>
  <c r="BO135" i="16"/>
  <c r="BN135" i="16"/>
  <c r="O135" i="16"/>
  <c r="N135" i="16"/>
  <c r="M135" i="16"/>
  <c r="L135" i="16"/>
  <c r="K135" i="16"/>
  <c r="BO134" i="16"/>
  <c r="BN134" i="16"/>
  <c r="O134" i="16"/>
  <c r="N134" i="16"/>
  <c r="M134" i="16"/>
  <c r="L134" i="16"/>
  <c r="K134" i="16"/>
  <c r="BO133" i="16"/>
  <c r="BN133" i="16"/>
  <c r="O133" i="16"/>
  <c r="N133" i="16"/>
  <c r="M133" i="16"/>
  <c r="L133" i="16"/>
  <c r="K133" i="16"/>
  <c r="O132" i="16"/>
  <c r="N132" i="16"/>
  <c r="M132" i="16"/>
  <c r="L132" i="16"/>
  <c r="K132" i="16"/>
  <c r="O131" i="16"/>
  <c r="N131" i="16"/>
  <c r="M131" i="16"/>
  <c r="L131" i="16"/>
  <c r="K131" i="16"/>
  <c r="O130" i="16"/>
  <c r="N130" i="16"/>
  <c r="M130" i="16"/>
  <c r="L130" i="16"/>
  <c r="K130" i="16"/>
  <c r="O129" i="16"/>
  <c r="N129" i="16"/>
  <c r="M129" i="16"/>
  <c r="L129" i="16"/>
  <c r="K129" i="16"/>
  <c r="O128" i="16"/>
  <c r="N128" i="16"/>
  <c r="M128" i="16"/>
  <c r="L128" i="16"/>
  <c r="K128" i="16"/>
  <c r="O127" i="16"/>
  <c r="N127" i="16"/>
  <c r="M127" i="16"/>
  <c r="L127" i="16"/>
  <c r="K127" i="16"/>
  <c r="BO126" i="16"/>
  <c r="BN126" i="16"/>
  <c r="O126" i="16"/>
  <c r="N126" i="16"/>
  <c r="M126" i="16"/>
  <c r="L126" i="16"/>
  <c r="K126" i="16"/>
  <c r="O125" i="16"/>
  <c r="N125" i="16"/>
  <c r="M125" i="16"/>
  <c r="L125" i="16"/>
  <c r="K125" i="16"/>
  <c r="O124" i="16"/>
  <c r="N124" i="16"/>
  <c r="M124" i="16"/>
  <c r="L124" i="16"/>
  <c r="K124" i="16"/>
  <c r="BO123" i="16"/>
  <c r="BN123" i="16"/>
  <c r="O123" i="16"/>
  <c r="N123" i="16"/>
  <c r="M123" i="16"/>
  <c r="L123" i="16"/>
  <c r="K123" i="16"/>
  <c r="BN66" i="16"/>
  <c r="BO66" i="16"/>
  <c r="BN64" i="16"/>
  <c r="BO64" i="16"/>
  <c r="BN65" i="16"/>
  <c r="BO65" i="16"/>
  <c r="K64" i="16"/>
  <c r="L64" i="16"/>
  <c r="M64" i="16"/>
  <c r="N64" i="16"/>
  <c r="O64" i="16"/>
  <c r="K65" i="16"/>
  <c r="L65" i="16"/>
  <c r="M65" i="16"/>
  <c r="N65" i="16"/>
  <c r="O65" i="16"/>
  <c r="BO40" i="16" l="1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O54" i="16"/>
  <c r="BO55" i="16"/>
  <c r="BN39" i="16"/>
  <c r="BN40" i="16"/>
  <c r="BN41" i="16"/>
  <c r="BN42" i="16"/>
  <c r="BN43" i="16"/>
  <c r="BN44" i="16"/>
  <c r="BN45" i="16"/>
  <c r="BN46" i="16"/>
  <c r="BN47" i="16"/>
  <c r="BN48" i="16"/>
  <c r="BN49" i="16"/>
  <c r="BN50" i="16"/>
  <c r="BN51" i="16"/>
  <c r="BN52" i="16"/>
  <c r="BN53" i="16"/>
  <c r="BN54" i="16"/>
  <c r="BN55" i="16"/>
  <c r="BN56" i="16"/>
  <c r="BN57" i="16"/>
  <c r="K40" i="16"/>
  <c r="L40" i="16"/>
  <c r="M40" i="16"/>
  <c r="N40" i="16"/>
  <c r="O40" i="16"/>
  <c r="K41" i="16"/>
  <c r="L41" i="16"/>
  <c r="M41" i="16"/>
  <c r="N41" i="16"/>
  <c r="O41" i="16"/>
  <c r="K42" i="16"/>
  <c r="L42" i="16"/>
  <c r="M42" i="16"/>
  <c r="N42" i="16"/>
  <c r="O42" i="16"/>
  <c r="K43" i="16"/>
  <c r="L43" i="16"/>
  <c r="M43" i="16"/>
  <c r="N43" i="16"/>
  <c r="O43" i="16"/>
  <c r="K44" i="16"/>
  <c r="L44" i="16"/>
  <c r="M44" i="16"/>
  <c r="N44" i="16"/>
  <c r="O44" i="16"/>
  <c r="K45" i="16"/>
  <c r="L45" i="16"/>
  <c r="M45" i="16"/>
  <c r="N45" i="16"/>
  <c r="O45" i="16"/>
  <c r="K46" i="16"/>
  <c r="L46" i="16"/>
  <c r="M46" i="16"/>
  <c r="N46" i="16"/>
  <c r="O46" i="16"/>
  <c r="K47" i="16"/>
  <c r="L47" i="16"/>
  <c r="M47" i="16"/>
  <c r="N47" i="16"/>
  <c r="O47" i="16"/>
  <c r="K48" i="16"/>
  <c r="L48" i="16"/>
  <c r="M48" i="16"/>
  <c r="N48" i="16"/>
  <c r="O48" i="16"/>
  <c r="K49" i="16"/>
  <c r="L49" i="16"/>
  <c r="M49" i="16"/>
  <c r="N49" i="16"/>
  <c r="O49" i="16"/>
  <c r="K50" i="16"/>
  <c r="L50" i="16"/>
  <c r="M50" i="16"/>
  <c r="N50" i="16"/>
  <c r="O50" i="16"/>
  <c r="K51" i="16"/>
  <c r="L51" i="16"/>
  <c r="M51" i="16"/>
  <c r="N51" i="16"/>
  <c r="O51" i="16"/>
  <c r="K52" i="16"/>
  <c r="L52" i="16"/>
  <c r="M52" i="16"/>
  <c r="N52" i="16"/>
  <c r="O52" i="16"/>
  <c r="K53" i="16"/>
  <c r="L53" i="16"/>
  <c r="M53" i="16"/>
  <c r="N53" i="16"/>
  <c r="O53" i="16"/>
  <c r="K54" i="16"/>
  <c r="L54" i="16"/>
  <c r="M54" i="16"/>
  <c r="N54" i="16"/>
  <c r="O54" i="16"/>
  <c r="K55" i="16"/>
  <c r="L55" i="16"/>
  <c r="M55" i="16"/>
  <c r="N55" i="16"/>
  <c r="O55" i="16"/>
  <c r="K56" i="16"/>
  <c r="L56" i="16"/>
  <c r="M56" i="16"/>
  <c r="N56" i="16"/>
  <c r="O56" i="16"/>
  <c r="K10" i="16"/>
  <c r="L10" i="16"/>
  <c r="M10" i="16"/>
  <c r="O10" i="16"/>
  <c r="K11" i="16"/>
  <c r="L11" i="16"/>
  <c r="M11" i="16"/>
  <c r="N11" i="16"/>
  <c r="O11" i="16"/>
  <c r="BN11" i="16"/>
  <c r="BO11" i="16"/>
  <c r="K12" i="16"/>
  <c r="L12" i="16"/>
  <c r="M12" i="16"/>
  <c r="N12" i="16"/>
  <c r="O12" i="16"/>
  <c r="BN12" i="16"/>
  <c r="BO12" i="16"/>
  <c r="K13" i="16"/>
  <c r="L13" i="16"/>
  <c r="M13" i="16"/>
  <c r="N13" i="16"/>
  <c r="O13" i="16"/>
  <c r="BN13" i="16"/>
  <c r="BO13" i="16"/>
  <c r="K14" i="16"/>
  <c r="L14" i="16"/>
  <c r="M14" i="16"/>
  <c r="N14" i="16"/>
  <c r="O14" i="16"/>
  <c r="K15" i="16"/>
  <c r="L15" i="16"/>
  <c r="M15" i="16"/>
  <c r="N15" i="16"/>
  <c r="O15" i="16"/>
  <c r="K16" i="16"/>
  <c r="L16" i="16"/>
  <c r="M16" i="16"/>
  <c r="N16" i="16"/>
  <c r="O16" i="16"/>
  <c r="K17" i="16"/>
  <c r="L17" i="16"/>
  <c r="M17" i="16"/>
  <c r="N17" i="16"/>
  <c r="O17" i="16"/>
  <c r="K18" i="16"/>
  <c r="L18" i="16"/>
  <c r="M18" i="16"/>
  <c r="N18" i="16"/>
  <c r="O18" i="16"/>
  <c r="K19" i="16"/>
  <c r="L19" i="16"/>
  <c r="M19" i="16"/>
  <c r="N19" i="16"/>
  <c r="O19" i="16"/>
  <c r="K20" i="16"/>
  <c r="L20" i="16"/>
  <c r="M20" i="16"/>
  <c r="N20" i="16"/>
  <c r="O20" i="16"/>
  <c r="BN20" i="16"/>
  <c r="BO20" i="16"/>
  <c r="K21" i="16"/>
  <c r="L21" i="16"/>
  <c r="M21" i="16"/>
  <c r="N21" i="16"/>
  <c r="O21" i="16"/>
  <c r="BN21" i="16"/>
  <c r="BO21" i="16"/>
  <c r="K22" i="16"/>
  <c r="L22" i="16"/>
  <c r="M22" i="16"/>
  <c r="N22" i="16"/>
  <c r="O22" i="16"/>
  <c r="BN22" i="16"/>
  <c r="BO22" i="16"/>
  <c r="K23" i="16"/>
  <c r="L23" i="16"/>
  <c r="M23" i="16"/>
  <c r="N23" i="16"/>
  <c r="O23" i="16"/>
  <c r="BN23" i="16"/>
  <c r="BO23" i="16"/>
  <c r="K24" i="16"/>
  <c r="L24" i="16"/>
  <c r="M24" i="16"/>
  <c r="N24" i="16"/>
  <c r="O24" i="16"/>
  <c r="BN24" i="16"/>
  <c r="BO24" i="16"/>
  <c r="K25" i="16"/>
  <c r="L25" i="16"/>
  <c r="M25" i="16"/>
  <c r="N25" i="16"/>
  <c r="O25" i="16"/>
  <c r="BN25" i="16"/>
  <c r="BO25" i="16"/>
  <c r="K26" i="16"/>
  <c r="L26" i="16"/>
  <c r="M26" i="16"/>
  <c r="N26" i="16"/>
  <c r="O26" i="16"/>
  <c r="BN26" i="16"/>
  <c r="BO26" i="16"/>
  <c r="K27" i="16"/>
  <c r="L27" i="16"/>
  <c r="M27" i="16"/>
  <c r="N27" i="16"/>
  <c r="O27" i="16"/>
  <c r="BN27" i="16"/>
  <c r="BO27" i="16"/>
  <c r="K28" i="16"/>
  <c r="L28" i="16"/>
  <c r="M28" i="16"/>
  <c r="N28" i="16"/>
  <c r="O28" i="16"/>
  <c r="BN28" i="16"/>
  <c r="BO28" i="16"/>
  <c r="K29" i="16"/>
  <c r="L29" i="16"/>
  <c r="M29" i="16"/>
  <c r="N29" i="16"/>
  <c r="O29" i="16"/>
  <c r="BN29" i="16"/>
  <c r="BO29" i="16"/>
  <c r="K30" i="16"/>
  <c r="L30" i="16"/>
  <c r="M30" i="16"/>
  <c r="N30" i="16"/>
  <c r="O30" i="16"/>
  <c r="BN30" i="16"/>
  <c r="BO30" i="16"/>
  <c r="K31" i="16"/>
  <c r="L31" i="16"/>
  <c r="M31" i="16"/>
  <c r="N31" i="16"/>
  <c r="O31" i="16"/>
  <c r="BN31" i="16"/>
  <c r="BO31" i="16"/>
  <c r="K32" i="16"/>
  <c r="L32" i="16"/>
  <c r="M32" i="16"/>
  <c r="N32" i="16"/>
  <c r="O32" i="16"/>
  <c r="BN32" i="16"/>
  <c r="BO32" i="16"/>
  <c r="K33" i="16"/>
  <c r="L33" i="16"/>
  <c r="M33" i="16"/>
  <c r="N33" i="16"/>
  <c r="O33" i="16"/>
  <c r="BN33" i="16"/>
  <c r="BO33" i="16"/>
  <c r="K34" i="16"/>
  <c r="L34" i="16"/>
  <c r="M34" i="16"/>
  <c r="N34" i="16"/>
  <c r="O34" i="16"/>
  <c r="BN34" i="16"/>
  <c r="BO34" i="16"/>
  <c r="K35" i="16"/>
  <c r="L35" i="16"/>
  <c r="M35" i="16"/>
  <c r="N35" i="16"/>
  <c r="O35" i="16"/>
  <c r="BN35" i="16"/>
  <c r="BO35" i="16"/>
  <c r="K36" i="16"/>
  <c r="L36" i="16"/>
  <c r="M36" i="16"/>
  <c r="N36" i="16"/>
  <c r="O36" i="16"/>
  <c r="BN36" i="16"/>
  <c r="BO36" i="16"/>
  <c r="K37" i="16"/>
  <c r="L37" i="16"/>
  <c r="M37" i="16"/>
  <c r="N37" i="16"/>
  <c r="O37" i="16"/>
  <c r="BN37" i="16"/>
  <c r="BO37" i="16"/>
  <c r="K38" i="16"/>
  <c r="L38" i="16"/>
  <c r="M38" i="16"/>
  <c r="N38" i="16"/>
  <c r="O38" i="16"/>
  <c r="BN38" i="16"/>
  <c r="BO38" i="16"/>
  <c r="K39" i="16"/>
  <c r="L39" i="16"/>
  <c r="M39" i="16"/>
  <c r="N39" i="16"/>
  <c r="O39" i="16"/>
  <c r="BO39" i="16"/>
  <c r="BO56" i="16"/>
  <c r="K57" i="16"/>
  <c r="L57" i="16"/>
  <c r="M57" i="16"/>
  <c r="N57" i="16"/>
  <c r="O57" i="16"/>
  <c r="BO57" i="16"/>
  <c r="K58" i="16"/>
  <c r="L58" i="16"/>
  <c r="M58" i="16"/>
  <c r="N58" i="16"/>
  <c r="O58" i="16"/>
  <c r="BN58" i="16"/>
  <c r="BO58" i="16"/>
  <c r="K59" i="16"/>
  <c r="L59" i="16"/>
  <c r="M59" i="16"/>
  <c r="N59" i="16"/>
  <c r="O59" i="16"/>
  <c r="BN59" i="16"/>
  <c r="BO59" i="16"/>
  <c r="K60" i="16"/>
  <c r="L60" i="16"/>
  <c r="M60" i="16"/>
  <c r="N60" i="16"/>
  <c r="O60" i="16"/>
  <c r="BN60" i="16"/>
  <c r="BO60" i="16"/>
  <c r="K61" i="16"/>
  <c r="L61" i="16"/>
  <c r="M61" i="16"/>
  <c r="N61" i="16"/>
  <c r="O61" i="16"/>
  <c r="BN61" i="16"/>
  <c r="BO61" i="16"/>
  <c r="K62" i="16"/>
  <c r="L62" i="16"/>
  <c r="M62" i="16"/>
  <c r="N62" i="16"/>
  <c r="O62" i="16"/>
  <c r="BN62" i="16"/>
  <c r="BO62" i="16"/>
  <c r="K63" i="16"/>
  <c r="L63" i="16"/>
  <c r="M63" i="16"/>
  <c r="N63" i="16"/>
  <c r="O63" i="16"/>
  <c r="BN63" i="16"/>
  <c r="BO63" i="16"/>
  <c r="K66" i="16"/>
  <c r="L66" i="16"/>
  <c r="M66" i="16"/>
  <c r="N66" i="16"/>
  <c r="O66" i="16"/>
  <c r="K67" i="16"/>
  <c r="L67" i="16"/>
  <c r="M67" i="16"/>
  <c r="N67" i="16"/>
  <c r="O67" i="16"/>
  <c r="BN67" i="16"/>
  <c r="BO67" i="16"/>
  <c r="K68" i="16"/>
  <c r="L68" i="16"/>
  <c r="M68" i="16"/>
  <c r="N68" i="16"/>
  <c r="O68" i="16"/>
  <c r="BN68" i="16"/>
  <c r="BO68" i="16"/>
  <c r="K69" i="16"/>
  <c r="L69" i="16"/>
  <c r="M69" i="16"/>
  <c r="N69" i="16"/>
  <c r="O69" i="16"/>
  <c r="BN69" i="16"/>
  <c r="BO69" i="16"/>
  <c r="BN70" i="16"/>
  <c r="BO70" i="16"/>
  <c r="K71" i="16"/>
  <c r="L71" i="16"/>
  <c r="M71" i="16"/>
  <c r="N71" i="16"/>
  <c r="O71" i="16"/>
  <c r="BN71" i="16"/>
  <c r="BO71" i="16"/>
  <c r="K72" i="16"/>
  <c r="L72" i="16"/>
  <c r="M72" i="16"/>
  <c r="N72" i="16"/>
  <c r="O72" i="16"/>
  <c r="BN72" i="16"/>
  <c r="BO72" i="16"/>
  <c r="K73" i="16"/>
  <c r="L73" i="16"/>
  <c r="M73" i="16"/>
  <c r="N73" i="16"/>
  <c r="O73" i="16"/>
  <c r="BN73" i="16"/>
  <c r="BO73" i="16"/>
  <c r="K74" i="16"/>
  <c r="L74" i="16"/>
  <c r="M74" i="16"/>
  <c r="N74" i="16"/>
  <c r="O74" i="16"/>
  <c r="BN74" i="16"/>
  <c r="BO74" i="16"/>
  <c r="K75" i="16"/>
  <c r="L75" i="16"/>
  <c r="M75" i="16"/>
  <c r="N75" i="16"/>
  <c r="O75" i="16"/>
  <c r="BN75" i="16"/>
  <c r="BO75" i="16"/>
  <c r="K76" i="16"/>
  <c r="L76" i="16"/>
  <c r="M76" i="16"/>
  <c r="N76" i="16"/>
  <c r="O76" i="16"/>
  <c r="BN76" i="16"/>
  <c r="BO76" i="16"/>
  <c r="K77" i="16"/>
  <c r="L77" i="16"/>
  <c r="M77" i="16"/>
  <c r="N77" i="16"/>
  <c r="O77" i="16"/>
  <c r="BN77" i="16"/>
  <c r="BO77" i="16"/>
  <c r="K78" i="16"/>
  <c r="L78" i="16"/>
  <c r="M78" i="16"/>
  <c r="N78" i="16"/>
  <c r="O78" i="16"/>
  <c r="BN78" i="16"/>
  <c r="BO78" i="16"/>
  <c r="K82" i="16"/>
  <c r="L82" i="16"/>
  <c r="M82" i="16"/>
  <c r="N82" i="16"/>
  <c r="O82" i="16"/>
  <c r="BN82" i="16"/>
  <c r="BO82" i="16"/>
  <c r="K83" i="16"/>
  <c r="L83" i="16"/>
  <c r="M83" i="16"/>
  <c r="N83" i="16"/>
  <c r="O83" i="16"/>
  <c r="BN83" i="16"/>
  <c r="BO83" i="16"/>
  <c r="K84" i="16"/>
  <c r="L84" i="16"/>
  <c r="M84" i="16"/>
  <c r="N84" i="16"/>
  <c r="O84" i="16"/>
  <c r="BN84" i="16"/>
  <c r="BO84" i="16"/>
  <c r="K85" i="16"/>
  <c r="L85" i="16"/>
  <c r="M85" i="16"/>
  <c r="N85" i="16"/>
  <c r="O85" i="16"/>
  <c r="BN85" i="16"/>
  <c r="BO85" i="16"/>
  <c r="K86" i="16"/>
  <c r="L86" i="16"/>
  <c r="M86" i="16"/>
  <c r="N86" i="16"/>
  <c r="O86" i="16"/>
  <c r="BN86" i="16"/>
  <c r="BO86" i="16"/>
  <c r="K87" i="16"/>
  <c r="L87" i="16"/>
  <c r="M87" i="16"/>
  <c r="N87" i="16"/>
  <c r="O87" i="16"/>
  <c r="BN87" i="16"/>
  <c r="BO87" i="16"/>
  <c r="K88" i="16"/>
  <c r="L88" i="16"/>
  <c r="M88" i="16"/>
  <c r="N88" i="16"/>
  <c r="O88" i="16"/>
  <c r="BN88" i="16"/>
  <c r="BO88" i="16"/>
  <c r="K89" i="16"/>
  <c r="L89" i="16"/>
  <c r="M89" i="16"/>
  <c r="N89" i="16"/>
  <c r="O89" i="16"/>
  <c r="BN89" i="16"/>
  <c r="BO89" i="16"/>
  <c r="K90" i="16"/>
  <c r="L90" i="16"/>
  <c r="M90" i="16"/>
  <c r="N90" i="16"/>
  <c r="O90" i="16"/>
  <c r="BN90" i="16"/>
  <c r="BO90" i="16"/>
  <c r="K91" i="16"/>
  <c r="L91" i="16"/>
  <c r="M91" i="16"/>
  <c r="N91" i="16"/>
  <c r="O91" i="16"/>
  <c r="BN91" i="16"/>
  <c r="BO91" i="16"/>
  <c r="K92" i="16"/>
  <c r="L92" i="16"/>
  <c r="M92" i="16"/>
  <c r="N92" i="16"/>
  <c r="O92" i="16"/>
  <c r="BN92" i="16"/>
  <c r="BO92" i="16"/>
  <c r="K93" i="16"/>
  <c r="L93" i="16"/>
  <c r="M93" i="16"/>
  <c r="N93" i="16"/>
  <c r="O93" i="16"/>
  <c r="BN93" i="16"/>
  <c r="BO93" i="16"/>
  <c r="K94" i="16"/>
  <c r="L94" i="16"/>
  <c r="M94" i="16"/>
  <c r="N94" i="16"/>
  <c r="O94" i="16"/>
  <c r="BN94" i="16"/>
  <c r="BO94" i="16"/>
  <c r="K95" i="16"/>
  <c r="L95" i="16"/>
  <c r="M95" i="16"/>
  <c r="N95" i="16"/>
  <c r="O95" i="16"/>
  <c r="BN95" i="16"/>
  <c r="BO95" i="16"/>
  <c r="K96" i="16"/>
  <c r="L96" i="16"/>
  <c r="M96" i="16"/>
  <c r="N96" i="16"/>
  <c r="O96" i="16"/>
  <c r="BN96" i="16"/>
  <c r="BO96" i="16"/>
  <c r="K97" i="16"/>
  <c r="L97" i="16"/>
  <c r="M97" i="16"/>
  <c r="N97" i="16"/>
  <c r="O97" i="16"/>
  <c r="BN97" i="16"/>
  <c r="BO97" i="16"/>
  <c r="K98" i="16"/>
  <c r="L98" i="16"/>
  <c r="M98" i="16"/>
  <c r="N98" i="16"/>
  <c r="O98" i="16"/>
  <c r="BN98" i="16"/>
  <c r="BO98" i="16"/>
  <c r="K99" i="16"/>
  <c r="L99" i="16"/>
  <c r="M99" i="16"/>
  <c r="N99" i="16"/>
  <c r="O99" i="16"/>
  <c r="BN99" i="16"/>
  <c r="BO99" i="16"/>
  <c r="K100" i="16"/>
  <c r="L100" i="16"/>
  <c r="M100" i="16"/>
  <c r="N100" i="16"/>
  <c r="O100" i="16"/>
  <c r="BN100" i="16"/>
  <c r="BO100" i="16"/>
  <c r="K101" i="16"/>
  <c r="L101" i="16"/>
  <c r="M101" i="16"/>
  <c r="N101" i="16"/>
  <c r="O101" i="16"/>
  <c r="BN101" i="16"/>
  <c r="BO101" i="16"/>
  <c r="K102" i="16"/>
  <c r="L102" i="16"/>
  <c r="M102" i="16"/>
  <c r="N102" i="16"/>
  <c r="O102" i="16"/>
  <c r="K103" i="16"/>
  <c r="L103" i="16"/>
  <c r="M103" i="16"/>
  <c r="N103" i="16"/>
  <c r="O103" i="16"/>
  <c r="K104" i="16"/>
  <c r="L104" i="16"/>
  <c r="M104" i="16"/>
  <c r="N104" i="16"/>
  <c r="O104" i="16"/>
  <c r="K105" i="16"/>
  <c r="L105" i="16"/>
  <c r="M105" i="16"/>
  <c r="N105" i="16"/>
  <c r="O105" i="16"/>
  <c r="K106" i="16"/>
  <c r="L106" i="16"/>
  <c r="M106" i="16"/>
  <c r="N106" i="16"/>
  <c r="O106" i="16"/>
  <c r="K107" i="16"/>
  <c r="L107" i="16"/>
  <c r="M107" i="16"/>
  <c r="N107" i="16"/>
  <c r="O107" i="16"/>
  <c r="K108" i="16"/>
  <c r="L108" i="16"/>
  <c r="M108" i="16"/>
  <c r="N108" i="16"/>
  <c r="O108" i="16"/>
  <c r="K109" i="16"/>
  <c r="L109" i="16"/>
  <c r="M109" i="16"/>
  <c r="N109" i="16"/>
  <c r="O109" i="16"/>
  <c r="K110" i="16"/>
  <c r="L110" i="16"/>
  <c r="M110" i="16"/>
  <c r="N110" i="16"/>
  <c r="O110" i="16"/>
  <c r="K111" i="16"/>
  <c r="L111" i="16"/>
  <c r="M111" i="16"/>
  <c r="N111" i="16"/>
  <c r="O111" i="16"/>
  <c r="K112" i="16"/>
  <c r="L112" i="16"/>
  <c r="M112" i="16"/>
  <c r="N112" i="16"/>
  <c r="O112" i="16"/>
  <c r="BN112" i="16"/>
  <c r="BO112" i="16"/>
  <c r="K113" i="16"/>
  <c r="L113" i="16"/>
  <c r="M113" i="16"/>
  <c r="N113" i="16"/>
  <c r="O113" i="16"/>
  <c r="BN113" i="16"/>
  <c r="BO113" i="16"/>
  <c r="K114" i="16"/>
  <c r="L114" i="16"/>
  <c r="M114" i="16"/>
  <c r="N114" i="16"/>
  <c r="O114" i="16"/>
  <c r="BN114" i="16"/>
  <c r="BO114" i="16"/>
  <c r="K115" i="16"/>
  <c r="L115" i="16"/>
  <c r="M115" i="16"/>
  <c r="N115" i="16"/>
  <c r="O115" i="16"/>
  <c r="BN115" i="16"/>
  <c r="BO115" i="16"/>
  <c r="K116" i="16"/>
  <c r="L116" i="16"/>
  <c r="M116" i="16"/>
  <c r="N116" i="16"/>
  <c r="O116" i="16"/>
  <c r="BN116" i="16"/>
  <c r="BO116" i="16"/>
  <c r="K117" i="16"/>
  <c r="L117" i="16"/>
  <c r="M117" i="16"/>
  <c r="N117" i="16"/>
  <c r="O117" i="16"/>
  <c r="BN117" i="16"/>
  <c r="BO117" i="16"/>
</calcChain>
</file>

<file path=xl/sharedStrings.xml><?xml version="1.0" encoding="utf-8"?>
<sst xmlns="http://schemas.openxmlformats.org/spreadsheetml/2006/main" count="2697" uniqueCount="380">
  <si>
    <t>№</t>
  </si>
  <si>
    <t>Наименование продукции</t>
  </si>
  <si>
    <t xml:space="preserve">
Цена поставщика за ед. товара, руб.</t>
  </si>
  <si>
    <t>Количество закупки</t>
  </si>
  <si>
    <t>Общая стоимость поставок, руб.</t>
  </si>
  <si>
    <t>Поставщик</t>
  </si>
  <si>
    <t>Рекомендуемая надбавка к средней цене, %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</si>
  <si>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</si>
  <si>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Средняя цена с учетом рекомендуемой надбавки к средней цене и транспортных расходов в зависимости от расстояния перевозки продукции, рублях</t>
  </si>
  <si>
    <t>1</t>
  </si>
  <si>
    <t>До 50 км</t>
  </si>
  <si>
    <t>51-100 км</t>
  </si>
  <si>
    <t>101-150 км</t>
  </si>
  <si>
    <t>151-200 км</t>
  </si>
  <si>
    <t>201-250 км</t>
  </si>
  <si>
    <t>Картофель, кг</t>
  </si>
  <si>
    <t>01.12.000</t>
  </si>
  <si>
    <t>Продукция овощеводства, декоративного садоводства и питомников</t>
  </si>
  <si>
    <t>2.1</t>
  </si>
  <si>
    <t>2.2</t>
  </si>
  <si>
    <t>01.12.120</t>
  </si>
  <si>
    <t>2.3</t>
  </si>
  <si>
    <t>01.12.170</t>
  </si>
  <si>
    <t>2.4</t>
  </si>
  <si>
    <t>01.24.000</t>
  </si>
  <si>
    <t>3</t>
  </si>
  <si>
    <t>Живая сельскохозяйственная птица и яйца</t>
  </si>
  <si>
    <t>01.24.311</t>
  </si>
  <si>
    <t>3.1</t>
  </si>
  <si>
    <t>Куриные яйца 1 категории, 10 шт</t>
  </si>
  <si>
    <t>3.2</t>
  </si>
  <si>
    <t>Куриные яйца 2 категории, 10 шт</t>
  </si>
  <si>
    <t>4</t>
  </si>
  <si>
    <t>Соль</t>
  </si>
  <si>
    <t>14.40.000</t>
  </si>
  <si>
    <t>4.1</t>
  </si>
  <si>
    <t>15.11.000</t>
  </si>
  <si>
    <t>5</t>
  </si>
  <si>
    <t>Свежее и консервированное мясо, кроме мяса птицы</t>
  </si>
  <si>
    <t>15.11.180</t>
  </si>
  <si>
    <t>5.1</t>
  </si>
  <si>
    <t>5.2</t>
  </si>
  <si>
    <t>5.3</t>
  </si>
  <si>
    <t>5.4</t>
  </si>
  <si>
    <t>5.5</t>
  </si>
  <si>
    <t>5.6</t>
  </si>
  <si>
    <t>15.12.000</t>
  </si>
  <si>
    <t>6</t>
  </si>
  <si>
    <t>Свежее и консервированное мясо домашней птицы</t>
  </si>
  <si>
    <t>15.12.110</t>
  </si>
  <si>
    <t>6.2</t>
  </si>
  <si>
    <t>Мясо цыплят бройлеров, кг</t>
  </si>
  <si>
    <t>15.42.00</t>
  </si>
  <si>
    <t>6.3</t>
  </si>
  <si>
    <t>Рафинированные масла и жиры</t>
  </si>
  <si>
    <t>15.42.114</t>
  </si>
  <si>
    <t>6.4</t>
  </si>
  <si>
    <t>15.51.000</t>
  </si>
  <si>
    <t>7</t>
  </si>
  <si>
    <t>Молочные продукты</t>
  </si>
  <si>
    <t>15.51.110</t>
  </si>
  <si>
    <t>15.51.210</t>
  </si>
  <si>
    <t>7.3</t>
  </si>
  <si>
    <t>Сливочное масло, кг</t>
  </si>
  <si>
    <t>15.61.000</t>
  </si>
  <si>
    <t>8</t>
  </si>
  <si>
    <t>Продукция мукомольно-крупяного производства</t>
  </si>
  <si>
    <t>15.61.110</t>
  </si>
  <si>
    <t>8.1</t>
  </si>
  <si>
    <t>Пропаренный шелушеный рис, кг</t>
  </si>
  <si>
    <t>15.61.130</t>
  </si>
  <si>
    <t>8.2</t>
  </si>
  <si>
    <t>8.3</t>
  </si>
  <si>
    <t>Мука ржано - обдирная, кг</t>
  </si>
  <si>
    <t>15.61.271</t>
  </si>
  <si>
    <t>8.4</t>
  </si>
  <si>
    <t>Гречневая крупа, кг</t>
  </si>
  <si>
    <t>15.61.273</t>
  </si>
  <si>
    <t>8.5</t>
  </si>
  <si>
    <t>Пшено (крупа из просо), кг</t>
  </si>
  <si>
    <t>15.81.000</t>
  </si>
  <si>
    <t>9</t>
  </si>
  <si>
    <t>Хлеб, мучные кондитерские изделия, торты и пирожные недлительного хранения</t>
  </si>
  <si>
    <t>15.81.110</t>
  </si>
  <si>
    <t>9.1</t>
  </si>
  <si>
    <t>9.2</t>
  </si>
  <si>
    <t>15.81.120</t>
  </si>
  <si>
    <t>9.3</t>
  </si>
  <si>
    <t>15.81.140</t>
  </si>
  <si>
    <t>9.5</t>
  </si>
  <si>
    <t>Батон нарезной из муки высшего сорта, 0,35 - 0,4 кг</t>
  </si>
  <si>
    <t>15.83.000</t>
  </si>
  <si>
    <t>10</t>
  </si>
  <si>
    <t>Сахар</t>
  </si>
  <si>
    <t>15.83.130</t>
  </si>
  <si>
    <t>10.1</t>
  </si>
  <si>
    <t>Наименование заказчика</t>
  </si>
  <si>
    <t>Минимальная цена поставщика за ед. товара, руб.</t>
  </si>
  <si>
    <t>Максимальная цена поставщика за ед. товара,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</si>
  <si>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</si>
  <si>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</si>
  <si>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</si>
  <si>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</si>
  <si>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</si>
  <si>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</si>
  <si>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</si>
  <si>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</si>
  <si>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</si>
  <si>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</si>
  <si>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</si>
  <si>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</si>
  <si>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неделя</t>
  </si>
  <si>
    <t>2 неделя</t>
  </si>
  <si>
    <t>3 неделя</t>
  </si>
  <si>
    <t>4 неделя</t>
  </si>
  <si>
    <t>5 неделя</t>
  </si>
  <si>
    <t xml:space="preserve">за период   </t>
  </si>
  <si>
    <t>1,2</t>
  </si>
  <si>
    <t>2.1.1</t>
  </si>
  <si>
    <t>Способ размещения заказа и дата закупки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</si>
  <si>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</si>
  <si>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</si>
  <si>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</si>
  <si>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средней упитанности в убойном весе</t>
  </si>
  <si>
    <t>5.7</t>
  </si>
  <si>
    <t>5.8</t>
  </si>
  <si>
    <t>5.9</t>
  </si>
  <si>
    <t>5.12</t>
  </si>
  <si>
    <t>7.4</t>
  </si>
  <si>
    <t>7.5</t>
  </si>
  <si>
    <t>7,4</t>
  </si>
  <si>
    <t>7,5</t>
  </si>
  <si>
    <t>7,3</t>
  </si>
  <si>
    <t>Подсолнечное масло и его фракции, рафинированные, но без изменения химического состава, л</t>
  </si>
  <si>
    <t xml:space="preserve">   </t>
  </si>
  <si>
    <t>за период</t>
  </si>
  <si>
    <t>х</t>
  </si>
  <si>
    <t>1.</t>
  </si>
  <si>
    <t>1,1</t>
  </si>
  <si>
    <t>Фактические закупочные цены на социально значимые продукты питания для государственных (муниципальных) нужд</t>
  </si>
  <si>
    <t>наименование органа исполнительной власти, органа муниципального образования</t>
  </si>
  <si>
    <t>Хлеб ржано - пшеничный формовой, 0,7 кг</t>
  </si>
  <si>
    <t>Хлеб "Дарницкий" подовый,0,7 кг</t>
  </si>
  <si>
    <t>Хлеб пшеничный формовой, 0,45 - 0,5 кг</t>
  </si>
  <si>
    <t>Соль поваренная пищевая, кг</t>
  </si>
  <si>
    <t>Рекомендуемые цены для государственных и муниципальных закупок</t>
  </si>
  <si>
    <t>01.11.430</t>
  </si>
  <si>
    <t>01.12.111</t>
  </si>
  <si>
    <t>01.12.112</t>
  </si>
  <si>
    <t>Мясо молодняка высшей упитанности в убойном весе</t>
  </si>
  <si>
    <t>Свинина 2 категории в убойном весе, кг</t>
  </si>
  <si>
    <t>Говядина 1 категории в полутушах (ГОСТ Р 54315-2011)*, кг</t>
  </si>
  <si>
    <t>Говядина 1 категории передний отруб   (ГОСТ Р 54315-2011)*, кг</t>
  </si>
  <si>
    <t>Говядина 1 категории задняя четверть  (ГОСТ Р 54315-2011)*, кг</t>
  </si>
  <si>
    <t>Свинина 2 категории (ГОСТ Р53221-2008)*, кг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</si>
  <si>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</si>
  <si>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</si>
  <si>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Мука пшеничная хлебопекарная высший сорт (в таре), кг</t>
  </si>
  <si>
    <t>Хлеб, мучные кондитерские изделия, торты и пироженные недлительного хранения</t>
  </si>
  <si>
    <t>Сахар-песок, кг</t>
  </si>
  <si>
    <t>Примечание:</t>
  </si>
  <si>
    <t>* - цена указана на замороженную продукцию</t>
  </si>
  <si>
    <t>КОУ "Порецкий деткий дом им. И.Н. Ульянова" Минобразования Чувашии</t>
  </si>
  <si>
    <t>ГАПОУ ЧР "Ядринский агротехнический техникум" Минобразования Чувашии</t>
  </si>
  <si>
    <t>БУ "Шумерлинский центр для детей-сирот и детей, оставшихся без попечения родителей</t>
  </si>
  <si>
    <t>БОУ "Чебоксарская НОШ с ОВЗ №1"</t>
  </si>
  <si>
    <t>БОУ "Чебоксарская НОШ с ОВЗ №2"</t>
  </si>
  <si>
    <t>БОУ "Чебоксарская НОШ с ОВЗ №3"</t>
  </si>
  <si>
    <t>БУ ЧР "Чебоксарский центр для детей-сирот и 
детей, оставшихся без попечения родителей" Минобразования Чувашии</t>
  </si>
  <si>
    <t>БОУ "Шумерлинская общеобразовательная школа-интернат для обучающихся с ОВЗ"</t>
  </si>
  <si>
    <t>БОУ "Кугесьская  общеобразовательная школа-интернат для обучающихся с ОВЗ" Минобразования Чувашии</t>
  </si>
  <si>
    <t>БОУ "Саланчикская общеобразовательная школа-интернат для обучающихся с ОВЗ"</t>
  </si>
  <si>
    <t>БОУ "Цивильская общеобразовательная школа-интернат для обучающихся с ОВЗ №1"</t>
  </si>
  <si>
    <t>ГАПОУ ЧР "Алатырский технологический колледж"</t>
  </si>
  <si>
    <t>ГАПОУ ЧР "Мариинско-Посадский технологический техникум"</t>
  </si>
  <si>
    <t>ГАПОУ ЧР "КанТЭТ" г.Канаш</t>
  </si>
  <si>
    <t>ГАПОУ "Канашский строительный техникум"</t>
  </si>
  <si>
    <t>ГАПОУ ЧР "Шумерлинский политехнический техникум" Минобразования Чувашии</t>
  </si>
  <si>
    <t>ГАПОУ ЧР "Чебоксарский техникум ТрансСтройТех"  г. Чебоксары</t>
  </si>
  <si>
    <t>ГАПОУ ЧР  "ЦАТТ" Минобразования Чувашии</t>
  </si>
  <si>
    <t>ГАПОУ ЧР "МЦК-ЧЭМК" Минобразования Чувашии</t>
  </si>
  <si>
    <t xml:space="preserve">ГАПОУ "ВСХТ" </t>
  </si>
  <si>
    <t>Министерство образования и молодежной политики Чувашской Республики</t>
  </si>
  <si>
    <t>ГАПОУ "ЧТТПиК" Минобразования Чувашии</t>
  </si>
  <si>
    <t>ГАПОУ "Батыревский агротехнический техникум"</t>
  </si>
  <si>
    <t>Таблица по неделям на 2019 год</t>
  </si>
  <si>
    <t>01.01-10.01.2019</t>
  </si>
  <si>
    <t>11.01-17.01.2019</t>
  </si>
  <si>
    <t>18.01-24.01.2019</t>
  </si>
  <si>
    <t>25.01-31.01.19</t>
  </si>
  <si>
    <t xml:space="preserve">БОУ "Ибресинская общеобразовательная школа-интернат для обучающихся с ограниченными возможностями здоровья" </t>
  </si>
  <si>
    <t>01.02-07.02.2019</t>
  </si>
  <si>
    <t>08.02-14.02.2019</t>
  </si>
  <si>
    <t>15.02-21.02.2019</t>
  </si>
  <si>
    <t>22.02-28.02.2019</t>
  </si>
  <si>
    <t xml:space="preserve">БОУ " Калининская общеобразовательная школа-интернат для обучающихся с ограниченными возможностями здоровья" </t>
  </si>
  <si>
    <t>07.03-14.03.2019</t>
  </si>
  <si>
    <t>15.03-21.03.2019</t>
  </si>
  <si>
    <t>22.03-28.03.2019</t>
  </si>
  <si>
    <t>29.03-04.04.2019</t>
  </si>
  <si>
    <t>05.04-11.04.2019</t>
  </si>
  <si>
    <t>12.04-18.04.2019</t>
  </si>
  <si>
    <t>19.04-25.04.2019</t>
  </si>
  <si>
    <t>26.04-29.04.2019</t>
  </si>
  <si>
    <t>30.04-07.05.2019</t>
  </si>
  <si>
    <t>08.05-16.05.2019</t>
  </si>
  <si>
    <t>17.05-23.05.2019</t>
  </si>
  <si>
    <t>24.05-30.05.2019</t>
  </si>
  <si>
    <t>31.05-06.06.2019</t>
  </si>
  <si>
    <t>07.06-13.06.2019</t>
  </si>
  <si>
    <t>14.06-20.06.2019</t>
  </si>
  <si>
    <t>21.06-27.06.2019</t>
  </si>
  <si>
    <t>28.06-04.07.2019</t>
  </si>
  <si>
    <t>Картофель н/у, кг</t>
  </si>
  <si>
    <t>Столовая морковь н/у, кг</t>
  </si>
  <si>
    <t>Столовая свекла н/у, кг</t>
  </si>
  <si>
    <t>Лук репчатый н/у, кг</t>
  </si>
  <si>
    <t>Капуста н/у, кг</t>
  </si>
  <si>
    <t>05.07-11.07.2019</t>
  </si>
  <si>
    <t>12.07-17.07.2019</t>
  </si>
  <si>
    <t>18.07-24.07.2019</t>
  </si>
  <si>
    <t>25.07-01.08.2019</t>
  </si>
  <si>
    <t>02.08-08.08.2019</t>
  </si>
  <si>
    <t>09.08-15.08.2019</t>
  </si>
  <si>
    <t>16.08-22.08.2019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</si>
  <si>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</si>
  <si>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</si>
  <si>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</si>
  <si>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</si>
  <si>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</si>
  <si>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ООО "Агентство продовольствия"</t>
  </si>
  <si>
    <t>ЕИ 05.08.19</t>
  </si>
  <si>
    <t>ЕИ 05.07.08.19</t>
  </si>
  <si>
    <t>ЗК 05-07.08.19</t>
  </si>
  <si>
    <t>ЗК 05.08.19</t>
  </si>
  <si>
    <t>ЕИ 12,15.08.19</t>
  </si>
  <si>
    <t>ЕИ 12.08.19</t>
  </si>
  <si>
    <t>ЕИ 14.08.19</t>
  </si>
  <si>
    <t>ЗК 12-14.08.19</t>
  </si>
  <si>
    <t>ЗК 14.08.19</t>
  </si>
  <si>
    <t>ООО "Бережное"</t>
  </si>
  <si>
    <t>ЕИ 12.- 15.08.19</t>
  </si>
  <si>
    <t>ЕИ 19.08.19</t>
  </si>
  <si>
    <t>ЗК 19-21.08.19</t>
  </si>
  <si>
    <t>ЕИ 19-22.08.19</t>
  </si>
  <si>
    <t>ЕИ 30.08.19</t>
  </si>
  <si>
    <t>23.08-29.08.2019</t>
  </si>
  <si>
    <t>30.08-05.09.2019</t>
  </si>
  <si>
    <t>ЕИ 26.08.19</t>
  </si>
  <si>
    <t>ЗК 26-28.08.19</t>
  </si>
  <si>
    <t>ООО "ПРИОРИТЕТ"</t>
  </si>
  <si>
    <t>ЗК 26.08.19</t>
  </si>
  <si>
    <t>ЕИ 26,28, 29.08.19</t>
  </si>
  <si>
    <t>Агентство по продовольствию</t>
  </si>
  <si>
    <t>БП от 02.08.2019</t>
  </si>
  <si>
    <t xml:space="preserve">Агентство по продовольствию </t>
  </si>
  <si>
    <t>БП от 07.08.2019</t>
  </si>
  <si>
    <t>БП от 06.08.2019</t>
  </si>
  <si>
    <t>Чебоксарский хлебозавод № 2</t>
  </si>
  <si>
    <t>Чебоксарский хлебзавод № 2</t>
  </si>
  <si>
    <t>БП от 05.08.2019,07.08.2019</t>
  </si>
  <si>
    <t>БП от 11.08.2019</t>
  </si>
  <si>
    <t>БП от 12.08.2019</t>
  </si>
  <si>
    <t>БП от 14.08.2019</t>
  </si>
  <si>
    <t>БП от 11.08.2019,13.08.2019,15.08.2019</t>
  </si>
  <si>
    <t>БП от 21.08.2019</t>
  </si>
  <si>
    <t>БП от 20.08.2019</t>
  </si>
  <si>
    <t xml:space="preserve">Чебоксарский хлебозавод № 2 </t>
  </si>
  <si>
    <t>БП от 19.08.2019,21.08.2019</t>
  </si>
  <si>
    <t>БП от 26.08.2019</t>
  </si>
  <si>
    <t>БП 25.08.19,27.08.19,29.08.19</t>
  </si>
  <si>
    <t>ИП Черногорова О.В.</t>
  </si>
  <si>
    <t>БП 29.08.19</t>
  </si>
  <si>
    <t>ИП Маслова Н.П.</t>
  </si>
  <si>
    <t xml:space="preserve">   ЕП               08.08</t>
  </si>
  <si>
    <t>Шумерлинский хлебозавод</t>
  </si>
  <si>
    <t xml:space="preserve">   ЕП               03.08-09.08</t>
  </si>
  <si>
    <t xml:space="preserve">   ЕП               15.08</t>
  </si>
  <si>
    <t xml:space="preserve">   ЕП              10.08-15.08</t>
  </si>
  <si>
    <t xml:space="preserve">   ЕП               22.08</t>
  </si>
  <si>
    <t xml:space="preserve">   ЕП                17.08-21.08</t>
  </si>
  <si>
    <t xml:space="preserve">   ЕП               26.08</t>
  </si>
  <si>
    <t xml:space="preserve">   ЕП               29.08</t>
  </si>
  <si>
    <t xml:space="preserve">   ЕП              24.08-29.08</t>
  </si>
  <si>
    <t xml:space="preserve">   ЕП                22.08</t>
  </si>
  <si>
    <t>БП 29.08.2019</t>
  </si>
  <si>
    <t>ИП Биаметов Ф.Ф,</t>
  </si>
  <si>
    <t>ООО "Приоритет"</t>
  </si>
  <si>
    <t>ЕП 22.08.2019</t>
  </si>
  <si>
    <t>ЕП 29.08.2019</t>
  </si>
  <si>
    <t>ООО "Пряник Цивильского райпо"</t>
  </si>
  <si>
    <t>ЕП 02.09.2019</t>
  </si>
  <si>
    <t xml:space="preserve">Закуп от населения </t>
  </si>
  <si>
    <t>Закупочный акт  от 13.08.19</t>
  </si>
  <si>
    <t>Закупочный акт  от 15.08.19</t>
  </si>
  <si>
    <t>Закупочный акт 15.08.19</t>
  </si>
  <si>
    <t>ИП Алексеева</t>
  </si>
  <si>
    <t>Договор от 13.08.19</t>
  </si>
  <si>
    <t>ООО Хлебокомбинат Марпосадский</t>
  </si>
  <si>
    <t>Договор от 09,11,12,13,14,15.08.19</t>
  </si>
  <si>
    <t>Закупочный акт 22.08.19</t>
  </si>
  <si>
    <t>Договор 16,17,19,20,21,22.08.19</t>
  </si>
  <si>
    <t>Закуп от населения</t>
  </si>
  <si>
    <t>Закупочный акт 24.08.19</t>
  </si>
  <si>
    <t>ИП Усмонбоев</t>
  </si>
  <si>
    <t>Договор 26.08.19</t>
  </si>
  <si>
    <t>ИП Мешкова</t>
  </si>
  <si>
    <t>Закупочный акт 29.08.19</t>
  </si>
  <si>
    <t>Договор 27.08.19</t>
  </si>
  <si>
    <t>Договор 23,24,26,27,28,29.08.19</t>
  </si>
  <si>
    <t>Закупочный акт 31.08.19</t>
  </si>
  <si>
    <t>Договор 30,31.08.19</t>
  </si>
  <si>
    <t>ООО Бережное</t>
  </si>
  <si>
    <t>эа 13.08</t>
  </si>
  <si>
    <t>ИП Совина Л.В.</t>
  </si>
  <si>
    <t>эа 12.08</t>
  </si>
  <si>
    <t>ИП Коровина Л.</t>
  </si>
  <si>
    <t>ИП Петрова А</t>
  </si>
  <si>
    <t>эа 13,08</t>
  </si>
  <si>
    <t>эа 13.09</t>
  </si>
  <si>
    <t>эа 12,08</t>
  </si>
  <si>
    <t>Канашский хлебозавод</t>
  </si>
  <si>
    <t>ежедневно</t>
  </si>
  <si>
    <t>ИП Совина Л.</t>
  </si>
  <si>
    <t>эа 19.08</t>
  </si>
  <si>
    <t>ООО Приоритет</t>
  </si>
  <si>
    <t>эа 20.08</t>
  </si>
  <si>
    <t>Канашский хлебоз№2</t>
  </si>
  <si>
    <t>эа 27.08</t>
  </si>
  <si>
    <t>эа 28.08</t>
  </si>
  <si>
    <t>эа 27,30.08</t>
  </si>
  <si>
    <t>эа 23,27.08</t>
  </si>
  <si>
    <t>эа 30.08</t>
  </si>
  <si>
    <t>эа 27,29.08</t>
  </si>
  <si>
    <t>Канашский х/з</t>
  </si>
  <si>
    <t>эа 03.09.19</t>
  </si>
  <si>
    <t>эа 3.09.19</t>
  </si>
  <si>
    <t>ИП Петрова А.</t>
  </si>
  <si>
    <t>ИП Черногорова О.В</t>
  </si>
  <si>
    <t>ИП Маслова Н.П</t>
  </si>
  <si>
    <t>ИП Усмонбоев Ш.Н</t>
  </si>
  <si>
    <t>договор от 09.01.19</t>
  </si>
  <si>
    <t>договор  от 09.01.19</t>
  </si>
  <si>
    <t>частник  Леонтьева Г.В</t>
  </si>
  <si>
    <t>акт от 30.01.19</t>
  </si>
  <si>
    <t>ИП Усмонбоев Ш.Н.</t>
  </si>
  <si>
    <t>07.08.2019     ПЗ</t>
  </si>
  <si>
    <t>ОАО"Шумерлинский хлебозавод"</t>
  </si>
  <si>
    <t>06.08.2019      ЗК</t>
  </si>
  <si>
    <t>06.08.2019       ЗК</t>
  </si>
  <si>
    <t>13.08.2019      ЗК</t>
  </si>
  <si>
    <t>15.08.2019      ЗК</t>
  </si>
  <si>
    <t>13.08.2019     ЗК</t>
  </si>
  <si>
    <t>ИПУсмонбоевШ.Н.</t>
  </si>
  <si>
    <t>19.08.2019      ПЗ</t>
  </si>
  <si>
    <t>19.08.2019      ЗК</t>
  </si>
  <si>
    <t>21.08.2019      ЗК</t>
  </si>
  <si>
    <t>21.08.2019     ЗК</t>
  </si>
  <si>
    <t>ИПУсмонбоев Ш.Н.</t>
  </si>
  <si>
    <t>29.08.2019     ПЗ</t>
  </si>
  <si>
    <t>29.08.2019     ЗК</t>
  </si>
  <si>
    <t>26.08.2019     ЗК</t>
  </si>
  <si>
    <t>28.08.2019     ЗК</t>
  </si>
  <si>
    <t>26.08.2019      ЗК</t>
  </si>
  <si>
    <t>28.08.2019      ЗК</t>
  </si>
  <si>
    <t>30.08.2019     ПЗ</t>
  </si>
  <si>
    <t>05.09.2019     ПЗ</t>
  </si>
  <si>
    <t>30.08.2019     ЗК</t>
  </si>
  <si>
    <t>02.09.2019     ЗК</t>
  </si>
  <si>
    <t>05.09.2019     ЗК</t>
  </si>
  <si>
    <t>31.08.2019      ЗК</t>
  </si>
  <si>
    <t>04.09.2019      ЗК</t>
  </si>
  <si>
    <t>ЧЛ Аврамов А.Л.</t>
  </si>
  <si>
    <t>БП25.08.19г</t>
  </si>
  <si>
    <t>ооо"мишер"</t>
  </si>
  <si>
    <t>БП23.08.19г</t>
  </si>
  <si>
    <t>ИП Биаметов Ф.Ф.</t>
  </si>
  <si>
    <t>ЭА</t>
  </si>
  <si>
    <t>Закупочный акт</t>
  </si>
  <si>
    <t>БП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</si>
</sst>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sz val="14"/>
      <name val="Arial"/>
      <family val="2"/>
      <charset val="204"/>
    </font>
    <font>
      <b/>
      <sz val="15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b/>
      <sz val="15"/>
      <color theme="1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5"/>
      <name val="Arial Cyr"/>
      <family val="2"/>
      <charset val="204"/>
    </font>
    <font>
      <sz val="15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sz val="16"/>
      <color theme="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5BA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5" fillId="0" borderId="0"/>
    <xf numFmtId="0" fontId="18" fillId="0" borderId="0"/>
    <xf numFmtId="0" fontId="18" fillId="0" borderId="0"/>
  </cellStyleXfs>
  <cellXfs count="451">
    <xf numFmtId="0" fontId="0" fillId="0" borderId="0" xfId="0"/>
    <xf numFmtId="0" fontId="10" fillId="0" borderId="0" xfId="0" applyFont="1"/>
    <xf numFmtId="0" fontId="3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49" fontId="3" fillId="0" borderId="27" xfId="0" applyNumberFormat="1" applyFont="1" applyBorder="1" applyAlignment="1" applyProtection="1">
      <alignment vertical="center" wrapText="1"/>
      <protection locked="0"/>
    </xf>
    <xf numFmtId="0" fontId="3" fillId="5" borderId="20" xfId="0" applyFont="1" applyFill="1" applyBorder="1" applyAlignment="1" applyProtection="1">
      <alignment vertical="center" wrapText="1"/>
      <protection locked="0"/>
    </xf>
    <xf numFmtId="14" fontId="4" fillId="5" borderId="7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16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wrapText="1"/>
      <protection locked="0"/>
    </xf>
    <xf numFmtId="2" fontId="6" fillId="0" borderId="15" xfId="0" applyNumberFormat="1" applyFont="1" applyFill="1" applyBorder="1" applyAlignment="1" applyProtection="1">
      <alignment wrapText="1"/>
      <protection locked="0"/>
    </xf>
    <xf numFmtId="2" fontId="3" fillId="0" borderId="15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16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64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left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2" fontId="6" fillId="0" borderId="14" xfId="0" applyNumberFormat="1" applyFont="1" applyFill="1" applyBorder="1" applyAlignment="1" applyProtection="1">
      <alignment wrapText="1"/>
    </xf>
    <xf numFmtId="2" fontId="6" fillId="0" borderId="15" xfId="0" applyNumberFormat="1" applyFont="1" applyFill="1" applyBorder="1" applyAlignment="1" applyProtection="1">
      <alignment wrapText="1"/>
    </xf>
    <xf numFmtId="2" fontId="3" fillId="0" borderId="15" xfId="0" applyNumberFormat="1" applyFont="1" applyFill="1" applyBorder="1" applyProtection="1"/>
    <xf numFmtId="2" fontId="3" fillId="0" borderId="6" xfId="0" applyNumberFormat="1" applyFont="1" applyFill="1" applyBorder="1" applyProtection="1"/>
    <xf numFmtId="164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11" fillId="0" borderId="3" xfId="0" applyFont="1" applyBorder="1"/>
    <xf numFmtId="0" fontId="12" fillId="4" borderId="3" xfId="0" applyFont="1" applyFill="1" applyBorder="1" applyAlignment="1">
      <alignment horizontal="center"/>
    </xf>
    <xf numFmtId="0" fontId="12" fillId="4" borderId="27" xfId="0" applyFont="1" applyFill="1" applyBorder="1" applyAlignment="1">
      <alignment vertical="top"/>
    </xf>
    <xf numFmtId="0" fontId="11" fillId="0" borderId="27" xfId="0" applyFont="1" applyBorder="1" applyAlignment="1">
      <alignment horizontal="center" vertical="top"/>
    </xf>
    <xf numFmtId="0" fontId="12" fillId="4" borderId="3" xfId="0" applyFont="1" applyFill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12" fillId="4" borderId="42" xfId="0" applyFont="1" applyFill="1" applyBorder="1" applyAlignment="1">
      <alignment vertical="top"/>
    </xf>
    <xf numFmtId="0" fontId="11" fillId="0" borderId="52" xfId="0" applyFont="1" applyBorder="1" applyAlignment="1">
      <alignment horizontal="center" vertical="top"/>
    </xf>
    <xf numFmtId="0" fontId="11" fillId="0" borderId="61" xfId="0" applyFont="1" applyBorder="1" applyAlignment="1">
      <alignment horizontal="center" vertical="top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Protection="1">
      <protection locked="0"/>
    </xf>
    <xf numFmtId="14" fontId="4" fillId="5" borderId="7" xfId="0" applyNumberFormat="1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164" fontId="5" fillId="5" borderId="13" xfId="0" applyNumberFormat="1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14" fontId="11" fillId="0" borderId="27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 applyProtection="1">
      <protection locked="0"/>
    </xf>
    <xf numFmtId="0" fontId="3" fillId="7" borderId="0" xfId="0" applyFont="1" applyFill="1" applyProtection="1">
      <protection locked="0"/>
    </xf>
    <xf numFmtId="0" fontId="3" fillId="7" borderId="0" xfId="0" applyNumberFormat="1" applyFont="1" applyFill="1" applyAlignment="1" applyProtection="1">
      <alignment horizontal="center" vertical="center"/>
      <protection locked="0"/>
    </xf>
    <xf numFmtId="2" fontId="3" fillId="7" borderId="0" xfId="0" applyNumberFormat="1" applyFont="1" applyFill="1" applyProtection="1">
      <protection locked="0"/>
    </xf>
    <xf numFmtId="0" fontId="3" fillId="7" borderId="0" xfId="0" applyNumberFormat="1" applyFont="1" applyFill="1" applyAlignment="1" applyProtection="1">
      <alignment horizontal="center"/>
      <protection locked="0"/>
    </xf>
    <xf numFmtId="0" fontId="9" fillId="7" borderId="0" xfId="0" applyNumberFormat="1" applyFont="1" applyFill="1" applyAlignment="1" applyProtection="1">
      <alignment horizontal="center"/>
      <protection locked="0"/>
    </xf>
    <xf numFmtId="0" fontId="13" fillId="7" borderId="0" xfId="0" applyNumberFormat="1" applyFont="1" applyFill="1" applyAlignment="1" applyProtection="1">
      <alignment horizontal="center" vertical="center"/>
      <protection locked="0"/>
    </xf>
    <xf numFmtId="0" fontId="9" fillId="7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11" fillId="0" borderId="42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4" fillId="5" borderId="13" xfId="0" applyFont="1" applyFill="1" applyBorder="1" applyAlignment="1" applyProtection="1">
      <alignment horizontal="left" vertical="center" wrapText="1"/>
      <protection locked="0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4" xfId="0" applyFont="1" applyFill="1" applyBorder="1" applyAlignment="1" applyProtection="1">
      <alignment horizontal="center" vertical="center" wrapText="1"/>
      <protection locked="0"/>
    </xf>
    <xf numFmtId="0" fontId="4" fillId="9" borderId="42" xfId="0" applyFont="1" applyFill="1" applyBorder="1" applyAlignment="1" applyProtection="1">
      <alignment horizontal="center" vertical="center" wrapText="1"/>
      <protection locked="0"/>
    </xf>
    <xf numFmtId="164" fontId="3" fillId="9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38" xfId="0" applyFont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0" fontId="3" fillId="9" borderId="32" xfId="0" applyFont="1" applyFill="1" applyBorder="1" applyAlignment="1" applyProtection="1">
      <alignment horizontal="center" vertical="center" wrapText="1"/>
      <protection locked="0"/>
    </xf>
    <xf numFmtId="164" fontId="3" fillId="9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34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Protection="1"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164" fontId="3" fillId="9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36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41" xfId="0" applyFont="1" applyFill="1" applyBorder="1" applyAlignment="1" applyProtection="1">
      <alignment horizontal="center" vertical="center" wrapText="1"/>
      <protection locked="0"/>
    </xf>
    <xf numFmtId="164" fontId="3" fillId="9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33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protection locked="0"/>
    </xf>
    <xf numFmtId="0" fontId="14" fillId="0" borderId="0" xfId="0" applyFont="1" applyFill="1" applyAlignment="1"/>
    <xf numFmtId="0" fontId="0" fillId="0" borderId="0" xfId="0" applyFill="1" applyAlignment="1"/>
    <xf numFmtId="0" fontId="2" fillId="0" borderId="15" xfId="0" applyFont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164" fontId="16" fillId="10" borderId="62" xfId="1" applyNumberFormat="1" applyFont="1" applyFill="1" applyBorder="1" applyAlignment="1" applyProtection="1">
      <alignment horizontal="center" vertical="center" wrapText="1"/>
      <protection locked="0"/>
    </xf>
    <xf numFmtId="164" fontId="17" fillId="0" borderId="62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62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 applyProtection="1">
      <protection locked="0"/>
    </xf>
    <xf numFmtId="0" fontId="5" fillId="0" borderId="14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164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 applyProtection="1">
      <alignment horizontal="center" vertical="center" wrapText="1"/>
    </xf>
    <xf numFmtId="164" fontId="19" fillId="11" borderId="67" xfId="2" applyNumberFormat="1" applyFont="1" applyFill="1" applyBorder="1" applyAlignment="1">
      <alignment horizontal="center" vertical="center" wrapText="1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20" fillId="0" borderId="66" xfId="2" applyNumberFormat="1" applyFont="1" applyFill="1" applyBorder="1" applyAlignment="1">
      <alignment horizontal="center" vertical="center" wrapText="1"/>
    </xf>
    <xf numFmtId="164" fontId="20" fillId="0" borderId="65" xfId="2" applyNumberFormat="1" applyFont="1" applyFill="1" applyBorder="1" applyAlignment="1">
      <alignment horizontal="center" vertical="center" wrapText="1"/>
    </xf>
    <xf numFmtId="164" fontId="19" fillId="0" borderId="65" xfId="2" applyNumberFormat="1" applyFont="1" applyFill="1" applyBorder="1" applyAlignment="1" applyProtection="1">
      <alignment horizontal="center" vertical="center" wrapText="1"/>
    </xf>
    <xf numFmtId="164" fontId="20" fillId="0" borderId="67" xfId="2" applyNumberFormat="1" applyFont="1" applyFill="1" applyBorder="1" applyAlignment="1">
      <alignment horizontal="center" vertical="center" wrapText="1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 applyProtection="1">
      <alignment horizontal="center" vertical="center" wrapText="1"/>
    </xf>
    <xf numFmtId="164" fontId="19" fillId="11" borderId="67" xfId="2" applyNumberFormat="1" applyFont="1" applyFill="1" applyBorder="1" applyAlignment="1">
      <alignment horizontal="center" vertical="center" wrapText="1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20" fillId="0" borderId="66" xfId="2" applyNumberFormat="1" applyFont="1" applyFill="1" applyBorder="1" applyAlignment="1">
      <alignment horizontal="center" vertical="center" wrapText="1"/>
    </xf>
    <xf numFmtId="164" fontId="20" fillId="0" borderId="65" xfId="2" applyNumberFormat="1" applyFont="1" applyFill="1" applyBorder="1" applyAlignment="1">
      <alignment horizontal="center" vertical="center" wrapText="1"/>
    </xf>
    <xf numFmtId="164" fontId="19" fillId="0" borderId="65" xfId="2" applyNumberFormat="1" applyFont="1" applyFill="1" applyBorder="1" applyAlignment="1" applyProtection="1">
      <alignment horizontal="center" vertical="center" wrapText="1"/>
    </xf>
    <xf numFmtId="164" fontId="20" fillId="0" borderId="67" xfId="2" applyNumberFormat="1" applyFont="1" applyFill="1" applyBorder="1" applyAlignment="1">
      <alignment horizontal="center" vertical="center" wrapText="1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 applyProtection="1">
      <alignment horizontal="center" vertical="center" wrapText="1"/>
    </xf>
    <xf numFmtId="164" fontId="19" fillId="11" borderId="67" xfId="2" applyNumberFormat="1" applyFont="1" applyFill="1" applyBorder="1" applyAlignment="1">
      <alignment horizontal="center" vertical="center" wrapText="1"/>
    </xf>
    <xf numFmtId="164" fontId="20" fillId="0" borderId="66" xfId="2" applyNumberFormat="1" applyFont="1" applyFill="1" applyBorder="1" applyAlignment="1">
      <alignment horizontal="center" vertical="center" wrapText="1"/>
    </xf>
    <xf numFmtId="164" fontId="20" fillId="0" borderId="65" xfId="2" applyNumberFormat="1" applyFont="1" applyFill="1" applyBorder="1" applyAlignment="1">
      <alignment horizontal="center" vertical="center" wrapText="1"/>
    </xf>
    <xf numFmtId="164" fontId="19" fillId="0" borderId="65" xfId="2" applyNumberFormat="1" applyFont="1" applyFill="1" applyBorder="1" applyAlignment="1" applyProtection="1">
      <alignment horizontal="center" vertical="center" wrapText="1"/>
    </xf>
    <xf numFmtId="164" fontId="20" fillId="0" borderId="67" xfId="2" applyNumberFormat="1" applyFont="1" applyFill="1" applyBorder="1" applyAlignment="1">
      <alignment horizontal="center" vertical="center" wrapText="1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0" applyNumberFormat="1" applyFont="1" applyFill="1" applyBorder="1" applyAlignment="1">
      <alignment horizontal="center" vertical="center" wrapText="1"/>
    </xf>
    <xf numFmtId="164" fontId="19" fillId="11" borderId="65" xfId="0" applyNumberFormat="1" applyFont="1" applyFill="1" applyBorder="1" applyAlignment="1">
      <alignment horizontal="center" vertical="center" wrapText="1"/>
    </xf>
    <xf numFmtId="164" fontId="19" fillId="11" borderId="65" xfId="0" applyNumberFormat="1" applyFont="1" applyFill="1" applyBorder="1" applyAlignment="1" applyProtection="1">
      <alignment horizontal="center" vertical="center" wrapText="1"/>
    </xf>
    <xf numFmtId="164" fontId="19" fillId="11" borderId="67" xfId="0" applyNumberFormat="1" applyFont="1" applyFill="1" applyBorder="1" applyAlignment="1">
      <alignment horizontal="center" vertical="center" wrapText="1"/>
    </xf>
    <xf numFmtId="164" fontId="20" fillId="0" borderId="66" xfId="0" applyNumberFormat="1" applyFont="1" applyFill="1" applyBorder="1" applyAlignment="1">
      <alignment horizontal="center" vertical="center" wrapText="1"/>
    </xf>
    <xf numFmtId="164" fontId="20" fillId="0" borderId="65" xfId="0" applyNumberFormat="1" applyFont="1" applyFill="1" applyBorder="1" applyAlignment="1">
      <alignment horizontal="center" vertical="center" wrapText="1"/>
    </xf>
    <xf numFmtId="164" fontId="19" fillId="0" borderId="65" xfId="0" applyNumberFormat="1" applyFont="1" applyFill="1" applyBorder="1" applyAlignment="1" applyProtection="1">
      <alignment horizontal="center" vertical="center" wrapText="1"/>
    </xf>
    <xf numFmtId="164" fontId="20" fillId="0" borderId="67" xfId="0" applyNumberFormat="1" applyFont="1" applyFill="1" applyBorder="1" applyAlignment="1">
      <alignment horizontal="center" vertical="center" wrapText="1"/>
    </xf>
    <xf numFmtId="164" fontId="21" fillId="2" borderId="15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Protection="1"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23" fillId="0" borderId="0" xfId="0" applyNumberFormat="1" applyFont="1" applyAlignment="1" applyProtection="1">
      <alignment horizontal="center"/>
      <protection locked="0"/>
    </xf>
    <xf numFmtId="164" fontId="22" fillId="0" borderId="0" xfId="0" applyNumberFormat="1" applyFont="1" applyProtection="1">
      <protection locked="0"/>
    </xf>
    <xf numFmtId="164" fontId="23" fillId="0" borderId="0" xfId="0" applyNumberFormat="1" applyFont="1" applyProtection="1">
      <protection locked="0"/>
    </xf>
    <xf numFmtId="164" fontId="24" fillId="8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64" fontId="21" fillId="2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2" fontId="21" fillId="2" borderId="34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6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 applyProtection="1">
      <alignment horizontal="center" vertical="center" wrapText="1"/>
    </xf>
    <xf numFmtId="164" fontId="19" fillId="11" borderId="67" xfId="2" applyNumberFormat="1" applyFont="1" applyFill="1" applyBorder="1" applyAlignment="1">
      <alignment horizontal="center" vertical="center" wrapText="1"/>
    </xf>
    <xf numFmtId="164" fontId="19" fillId="11" borderId="66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>
      <alignment horizontal="center" vertical="center" wrapText="1"/>
    </xf>
    <xf numFmtId="164" fontId="19" fillId="11" borderId="65" xfId="2" applyNumberFormat="1" applyFont="1" applyFill="1" applyBorder="1" applyAlignment="1" applyProtection="1">
      <alignment horizontal="center" vertical="center" wrapText="1"/>
    </xf>
    <xf numFmtId="164" fontId="19" fillId="11" borderId="67" xfId="2" applyNumberFormat="1" applyFont="1" applyFill="1" applyBorder="1" applyAlignment="1">
      <alignment horizontal="center" vertical="center" wrapText="1"/>
    </xf>
    <xf numFmtId="164" fontId="19" fillId="11" borderId="66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5" xfId="3" applyNumberFormat="1" applyFont="1" applyFill="1" applyBorder="1" applyAlignment="1" applyProtection="1">
      <alignment horizontal="center" vertical="center" wrapText="1"/>
      <protection locked="0"/>
    </xf>
    <xf numFmtId="164" fontId="19" fillId="11" borderId="67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2" xfId="0" applyNumberFormat="1" applyFont="1" applyFill="1" applyBorder="1" applyAlignment="1" applyProtection="1">
      <alignment horizontal="center" wrapText="1"/>
      <protection locked="0"/>
    </xf>
    <xf numFmtId="0" fontId="0" fillId="0" borderId="53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47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0" fillId="5" borderId="42" xfId="0" applyFill="1" applyBorder="1" applyAlignment="1" applyProtection="1"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2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/>
    <xf numFmtId="0" fontId="8" fillId="0" borderId="51" xfId="0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>
      <alignment horizontal="center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">
    <cellStyle name="Excel Built-in Normal" xfId="1"/>
    <cellStyle name="Excel Built-in Normal 2" xfId="3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4"/>
  <sheetViews>
    <sheetView tabSelected="1" view="pageBreakPreview" topLeftCell="B1" zoomScale="50" zoomScaleNormal="100" zoomScaleSheetLayoutView="50" workbookViewId="0">
      <selection activeCell="T10" sqref="T10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3" customWidth="1"/>
    <col min="22" max="22" width="12.42578125" style="183" customWidth="1"/>
    <col min="23" max="23" width="14.85546875" style="183" customWidth="1"/>
    <col min="24" max="25" width="19" style="183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3" customWidth="1"/>
    <col min="32" max="32" width="12.42578125" style="183" customWidth="1"/>
    <col min="33" max="33" width="14.85546875" style="183" customWidth="1"/>
    <col min="34" max="34" width="27" style="183" customWidth="1"/>
    <col min="35" max="35" width="19" style="183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3" customWidth="1"/>
    <col min="42" max="42" width="12.42578125" style="183" customWidth="1"/>
    <col min="43" max="43" width="14.85546875" style="183" customWidth="1"/>
    <col min="44" max="45" width="19" style="183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3" customWidth="1"/>
    <col min="52" max="52" width="12.42578125" style="183" customWidth="1"/>
    <col min="53" max="53" width="14.85546875" style="183" customWidth="1"/>
    <col min="54" max="55" width="19" style="183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3" customWidth="1"/>
    <col min="62" max="62" width="12.42578125" style="183" customWidth="1"/>
    <col min="63" max="63" width="14.85546875" style="183" customWidth="1"/>
    <col min="64" max="65" width="19" style="183" customWidth="1"/>
    <col min="66" max="67" width="22.140625" style="2" customWidth="1"/>
    <col min="68" max="68" width="24.28515625" style="2" customWidth="1"/>
    <col min="69" max="16384" width="9.140625" style="2"/>
  </cols>
  <sheetData>
    <row r="1" spans="1:68" ht="52.5" customHeight="1" x14ac:dyDescent="0.4">
      <c r="A1" s="147"/>
      <c r="B1" s="390" t="s">
        <v>139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146"/>
      <c r="Q1" s="146"/>
      <c r="R1" s="146"/>
      <c r="S1" s="146"/>
      <c r="T1" s="146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34.5" customHeight="1" x14ac:dyDescent="0.4">
      <c r="A2" s="9"/>
      <c r="B2" s="392" t="s">
        <v>182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147"/>
      <c r="Q2" s="147"/>
      <c r="R2" s="147"/>
      <c r="S2" s="147"/>
      <c r="T2" s="147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94" t="s">
        <v>140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148"/>
      <c r="Q3" s="148"/>
      <c r="R3" s="148"/>
      <c r="S3" s="148"/>
      <c r="T3" s="148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30.75" customHeight="1" x14ac:dyDescent="0.35">
      <c r="A4" s="193"/>
      <c r="B4" s="137" t="s">
        <v>135</v>
      </c>
      <c r="C4" s="223" t="str">
        <f>'Таблица по неделям 2019'!B11</f>
        <v>02.08-08.08.2019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9"/>
      <c r="Q4" s="149"/>
      <c r="R4" s="149"/>
      <c r="S4" s="149"/>
      <c r="T4" s="149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30.75" customHeight="1" thickBot="1" x14ac:dyDescent="0.45">
      <c r="A5" s="193"/>
      <c r="B5" s="395" t="s">
        <v>134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147"/>
      <c r="Q5" s="147"/>
      <c r="R5" s="147"/>
      <c r="S5" s="147"/>
      <c r="T5" s="147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48.75" customHeight="1" thickTop="1" x14ac:dyDescent="0.25">
      <c r="B6" s="412" t="s">
        <v>0</v>
      </c>
      <c r="C6" s="414" t="s">
        <v>1</v>
      </c>
      <c r="D6" s="433" t="str">
        <f>'рекоменд.цены на Август 2019'!C11</f>
        <v>Средняя цена без учета доставки на 02.08.2019, рублей</v>
      </c>
      <c r="E6" s="418" t="s">
        <v>6</v>
      </c>
      <c r="F6" s="420" t="s">
        <v>7</v>
      </c>
      <c r="G6" s="421"/>
      <c r="H6" s="421"/>
      <c r="I6" s="421"/>
      <c r="J6" s="422"/>
      <c r="K6" s="426" t="s">
        <v>8</v>
      </c>
      <c r="L6" s="427"/>
      <c r="M6" s="427"/>
      <c r="N6" s="427"/>
      <c r="O6" s="428"/>
      <c r="P6" s="409" t="s">
        <v>162</v>
      </c>
      <c r="Q6" s="410"/>
      <c r="R6" s="410"/>
      <c r="S6" s="410"/>
      <c r="T6" s="411"/>
      <c r="U6" s="409" t="s">
        <v>163</v>
      </c>
      <c r="V6" s="410"/>
      <c r="W6" s="410"/>
      <c r="X6" s="410"/>
      <c r="Y6" s="411"/>
      <c r="Z6" s="406" t="s">
        <v>164</v>
      </c>
      <c r="AA6" s="407"/>
      <c r="AB6" s="407"/>
      <c r="AC6" s="407"/>
      <c r="AD6" s="408"/>
      <c r="AE6" s="406" t="s">
        <v>165</v>
      </c>
      <c r="AF6" s="407"/>
      <c r="AG6" s="407"/>
      <c r="AH6" s="407"/>
      <c r="AI6" s="408"/>
      <c r="AJ6" s="406" t="s">
        <v>166</v>
      </c>
      <c r="AK6" s="407"/>
      <c r="AL6" s="407"/>
      <c r="AM6" s="407"/>
      <c r="AN6" s="408"/>
      <c r="AO6" s="406" t="s">
        <v>167</v>
      </c>
      <c r="AP6" s="407"/>
      <c r="AQ6" s="407"/>
      <c r="AR6" s="407"/>
      <c r="AS6" s="408"/>
      <c r="AT6" s="409" t="s">
        <v>168</v>
      </c>
      <c r="AU6" s="410"/>
      <c r="AV6" s="410"/>
      <c r="AW6" s="410"/>
      <c r="AX6" s="411"/>
      <c r="AY6" s="409" t="s">
        <v>169</v>
      </c>
      <c r="AZ6" s="410"/>
      <c r="BA6" s="410"/>
      <c r="BB6" s="410"/>
      <c r="BC6" s="411"/>
      <c r="BD6" s="409" t="s">
        <v>170</v>
      </c>
      <c r="BE6" s="410"/>
      <c r="BF6" s="410"/>
      <c r="BG6" s="410"/>
      <c r="BH6" s="411"/>
      <c r="BI6" s="409" t="s">
        <v>171</v>
      </c>
      <c r="BJ6" s="410"/>
      <c r="BK6" s="410"/>
      <c r="BL6" s="410"/>
      <c r="BM6" s="411"/>
      <c r="BN6" s="404" t="s">
        <v>97</v>
      </c>
      <c r="BO6" s="404" t="s">
        <v>98</v>
      </c>
    </row>
    <row r="7" spans="1:68" ht="181.5" customHeight="1" thickBot="1" x14ac:dyDescent="0.3">
      <c r="A7" s="10"/>
      <c r="B7" s="413"/>
      <c r="C7" s="415"/>
      <c r="D7" s="434"/>
      <c r="E7" s="419"/>
      <c r="F7" s="423"/>
      <c r="G7" s="424"/>
      <c r="H7" s="424"/>
      <c r="I7" s="424"/>
      <c r="J7" s="425"/>
      <c r="K7" s="429"/>
      <c r="L7" s="430"/>
      <c r="M7" s="430"/>
      <c r="N7" s="430"/>
      <c r="O7" s="431"/>
      <c r="P7" s="11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8" t="s">
        <v>2</v>
      </c>
      <c r="V7" s="169" t="s">
        <v>3</v>
      </c>
      <c r="W7" s="170" t="s">
        <v>4</v>
      </c>
      <c r="X7" s="170" t="s">
        <v>5</v>
      </c>
      <c r="Y7" s="170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4" t="s">
        <v>2</v>
      </c>
      <c r="AF7" s="170" t="s">
        <v>3</v>
      </c>
      <c r="AG7" s="170" t="s">
        <v>4</v>
      </c>
      <c r="AH7" s="170" t="s">
        <v>5</v>
      </c>
      <c r="AI7" s="170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4" t="s">
        <v>2</v>
      </c>
      <c r="AP7" s="170" t="s">
        <v>3</v>
      </c>
      <c r="AQ7" s="170" t="s">
        <v>4</v>
      </c>
      <c r="AR7" s="170" t="s">
        <v>5</v>
      </c>
      <c r="AS7" s="170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4" t="s">
        <v>2</v>
      </c>
      <c r="AZ7" s="170" t="s">
        <v>3</v>
      </c>
      <c r="BA7" s="170" t="s">
        <v>4</v>
      </c>
      <c r="BB7" s="170" t="s">
        <v>5</v>
      </c>
      <c r="BC7" s="170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4" t="s">
        <v>2</v>
      </c>
      <c r="BJ7" s="170" t="s">
        <v>3</v>
      </c>
      <c r="BK7" s="170" t="s">
        <v>4</v>
      </c>
      <c r="BL7" s="170" t="s">
        <v>5</v>
      </c>
      <c r="BM7" s="170" t="s">
        <v>119</v>
      </c>
      <c r="BN7" s="405"/>
      <c r="BO7" s="405"/>
    </row>
    <row r="8" spans="1:68" ht="62.25" customHeight="1" thickTop="1" thickBot="1" x14ac:dyDescent="0.3">
      <c r="A8" s="14"/>
      <c r="B8" s="15"/>
      <c r="C8" s="16"/>
      <c r="D8" s="131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71"/>
      <c r="V8" s="172"/>
      <c r="W8" s="173"/>
      <c r="X8" s="173"/>
      <c r="Y8" s="173"/>
      <c r="Z8" s="26"/>
      <c r="AA8" s="25"/>
      <c r="AB8" s="25"/>
      <c r="AC8" s="25"/>
      <c r="AD8" s="25"/>
      <c r="AE8" s="185"/>
      <c r="AF8" s="173"/>
      <c r="AG8" s="173"/>
      <c r="AH8" s="173"/>
      <c r="AI8" s="186"/>
      <c r="AJ8" s="26"/>
      <c r="AK8" s="25"/>
      <c r="AL8" s="25"/>
      <c r="AM8" s="25"/>
      <c r="AN8" s="27"/>
      <c r="AO8" s="185"/>
      <c r="AP8" s="173"/>
      <c r="AQ8" s="173"/>
      <c r="AR8" s="173"/>
      <c r="AS8" s="173"/>
      <c r="AT8" s="26"/>
      <c r="AU8" s="25"/>
      <c r="AV8" s="25"/>
      <c r="AW8" s="25"/>
      <c r="AX8" s="25"/>
      <c r="AY8" s="185"/>
      <c r="AZ8" s="173"/>
      <c r="BA8" s="173"/>
      <c r="BB8" s="173"/>
      <c r="BC8" s="173"/>
      <c r="BD8" s="26"/>
      <c r="BE8" s="25"/>
      <c r="BF8" s="25"/>
      <c r="BG8" s="25"/>
      <c r="BH8" s="27"/>
      <c r="BI8" s="185"/>
      <c r="BJ8" s="173"/>
      <c r="BK8" s="173"/>
      <c r="BL8" s="173"/>
      <c r="BM8" s="173"/>
      <c r="BN8" s="405"/>
      <c r="BO8" s="405"/>
    </row>
    <row r="9" spans="1:68" ht="17.25" customHeight="1" thickTop="1" thickBot="1" x14ac:dyDescent="0.3">
      <c r="A9" s="28"/>
      <c r="B9" s="29" t="s">
        <v>9</v>
      </c>
      <c r="C9" s="30">
        <v>2</v>
      </c>
      <c r="D9" s="132">
        <v>3</v>
      </c>
      <c r="E9" s="127">
        <v>9</v>
      </c>
      <c r="F9" s="396">
        <v>10</v>
      </c>
      <c r="G9" s="396"/>
      <c r="H9" s="396"/>
      <c r="I9" s="396"/>
      <c r="J9" s="397"/>
      <c r="K9" s="398">
        <v>11</v>
      </c>
      <c r="L9" s="399"/>
      <c r="M9" s="399"/>
      <c r="N9" s="399"/>
      <c r="O9" s="400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4">
        <v>4</v>
      </c>
      <c r="V9" s="175">
        <v>5</v>
      </c>
      <c r="W9" s="176">
        <v>6</v>
      </c>
      <c r="X9" s="176">
        <v>7</v>
      </c>
      <c r="Y9" s="176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7">
        <v>4</v>
      </c>
      <c r="AF9" s="188">
        <v>5</v>
      </c>
      <c r="AG9" s="188">
        <v>6</v>
      </c>
      <c r="AH9" s="188">
        <v>7</v>
      </c>
      <c r="AI9" s="189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7">
        <v>4</v>
      </c>
      <c r="AP9" s="188">
        <v>5</v>
      </c>
      <c r="AQ9" s="188">
        <v>6</v>
      </c>
      <c r="AR9" s="188">
        <v>7</v>
      </c>
      <c r="AS9" s="188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7">
        <v>4</v>
      </c>
      <c r="AZ9" s="188">
        <v>5</v>
      </c>
      <c r="BA9" s="188">
        <v>6</v>
      </c>
      <c r="BB9" s="188">
        <v>7</v>
      </c>
      <c r="BC9" s="188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7">
        <v>4</v>
      </c>
      <c r="BJ9" s="188">
        <v>5</v>
      </c>
      <c r="BK9" s="188">
        <v>6</v>
      </c>
      <c r="BL9" s="188">
        <v>7</v>
      </c>
      <c r="BM9" s="188">
        <v>8</v>
      </c>
      <c r="BN9" s="37"/>
      <c r="BO9" s="37"/>
    </row>
    <row r="10" spans="1:68" ht="33.75" customHeight="1" thickTop="1" x14ac:dyDescent="0.4">
      <c r="A10" s="38"/>
      <c r="B10" s="54" t="s">
        <v>137</v>
      </c>
      <c r="C10" s="40" t="str">
        <f>'рекоменд.цены на Август 2019'!B14</f>
        <v>Картофель, кг</v>
      </c>
      <c r="D10" s="133">
        <v>13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32" si="0">$D10+($D10*(SUM($E10%,F10%)))</f>
        <v>15.47</v>
      </c>
      <c r="L10" s="106">
        <f t="shared" ref="L10:L32" si="1">$D10+(($D10*SUM($E10,G10)/100))</f>
        <v>15.6</v>
      </c>
      <c r="M10" s="107">
        <f t="shared" ref="M10:M32" si="2">$D10+(($D10*($E10+H10)/100))</f>
        <v>15.73</v>
      </c>
      <c r="N10" s="107">
        <f>$D10+(($D10*($E10+I10)/100))</f>
        <v>15.86</v>
      </c>
      <c r="O10" s="108">
        <f t="shared" ref="O10:O32" si="3">$D10+(($D10*($E10+J10)/100))</f>
        <v>15.99</v>
      </c>
      <c r="P10" s="337"/>
      <c r="Q10" s="338"/>
      <c r="R10" s="338"/>
      <c r="S10" s="338"/>
      <c r="T10" s="339"/>
      <c r="U10" s="177"/>
      <c r="V10" s="178"/>
      <c r="W10" s="178"/>
      <c r="X10" s="178"/>
      <c r="Y10" s="178"/>
      <c r="Z10" s="367">
        <v>14.16</v>
      </c>
      <c r="AA10" s="368">
        <v>34.799999999999997</v>
      </c>
      <c r="AB10" s="368">
        <f t="shared" ref="AB10" si="4">IF(Z10=0," ",IF(ISBLANK(Z10)," ",Z10*AA10))</f>
        <v>492.76799999999997</v>
      </c>
      <c r="AC10" s="368" t="s">
        <v>271</v>
      </c>
      <c r="AD10" s="369" t="s">
        <v>274</v>
      </c>
      <c r="AE10" s="232"/>
      <c r="AF10" s="233"/>
      <c r="AG10" s="233"/>
      <c r="AH10" s="233"/>
      <c r="AI10" s="234"/>
      <c r="AJ10" s="337"/>
      <c r="AK10" s="338"/>
      <c r="AL10" s="338"/>
      <c r="AM10" s="338"/>
      <c r="AN10" s="339"/>
      <c r="AO10" s="367"/>
      <c r="AP10" s="368"/>
      <c r="AQ10" s="368"/>
      <c r="AR10" s="368"/>
      <c r="AS10" s="369"/>
      <c r="AT10" s="367"/>
      <c r="AU10" s="368"/>
      <c r="AV10" s="368"/>
      <c r="AW10" s="368"/>
      <c r="AX10" s="369"/>
      <c r="AY10" s="232"/>
      <c r="AZ10" s="233"/>
      <c r="BA10" s="233"/>
      <c r="BB10" s="233"/>
      <c r="BC10" s="234"/>
      <c r="BD10" s="50"/>
      <c r="BE10" s="51"/>
      <c r="BF10" s="51"/>
      <c r="BG10" s="51"/>
      <c r="BH10" s="52"/>
      <c r="BI10" s="50"/>
      <c r="BJ10" s="51"/>
      <c r="BK10" s="51"/>
      <c r="BL10" s="51"/>
      <c r="BM10" s="52"/>
      <c r="BN10" s="53"/>
      <c r="BO10" s="53"/>
      <c r="BP10" s="306"/>
    </row>
    <row r="11" spans="1:68" ht="33.75" customHeight="1" x14ac:dyDescent="0.4">
      <c r="A11" s="38"/>
      <c r="B11" s="54"/>
      <c r="C11" s="55"/>
      <c r="D11" s="133">
        <f>D10</f>
        <v>13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15.47</v>
      </c>
      <c r="L11" s="106">
        <f t="shared" si="1"/>
        <v>15.6</v>
      </c>
      <c r="M11" s="107">
        <f t="shared" si="2"/>
        <v>15.73</v>
      </c>
      <c r="N11" s="107">
        <f t="shared" ref="N11:N32" si="5">$D11+(($D11*($E11+I11)/100))</f>
        <v>15.86</v>
      </c>
      <c r="O11" s="108">
        <f t="shared" si="3"/>
        <v>15.99</v>
      </c>
      <c r="P11" s="50"/>
      <c r="Q11" s="51"/>
      <c r="R11" s="51"/>
      <c r="S11" s="51"/>
      <c r="T11" s="52"/>
      <c r="U11" s="177"/>
      <c r="V11" s="178"/>
      <c r="W11" s="178"/>
      <c r="X11" s="178"/>
      <c r="Y11" s="178"/>
      <c r="Z11" s="50"/>
      <c r="AA11" s="51"/>
      <c r="AB11" s="51"/>
      <c r="AC11" s="51"/>
      <c r="AD11" s="51"/>
      <c r="AE11" s="50"/>
      <c r="AF11" s="51"/>
      <c r="AG11" s="51"/>
      <c r="AH11" s="51"/>
      <c r="AI11" s="52"/>
      <c r="AJ11" s="50"/>
      <c r="AK11" s="51"/>
      <c r="AL11" s="51"/>
      <c r="AM11" s="51"/>
      <c r="AN11" s="52"/>
      <c r="AO11" s="177"/>
      <c r="AP11" s="178"/>
      <c r="AQ11" s="178"/>
      <c r="AR11" s="178"/>
      <c r="AS11" s="178"/>
      <c r="AT11" s="50"/>
      <c r="AU11" s="51"/>
      <c r="AV11" s="51"/>
      <c r="AW11" s="51"/>
      <c r="AX11" s="51"/>
      <c r="AY11" s="177"/>
      <c r="AZ11" s="178"/>
      <c r="BA11" s="178"/>
      <c r="BB11" s="178"/>
      <c r="BC11" s="178"/>
      <c r="BD11" s="50"/>
      <c r="BE11" s="51"/>
      <c r="BF11" s="51"/>
      <c r="BG11" s="51"/>
      <c r="BH11" s="52"/>
      <c r="BI11" s="177"/>
      <c r="BJ11" s="178"/>
      <c r="BK11" s="178"/>
      <c r="BL11" s="178"/>
      <c r="BM11" s="190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305"/>
    </row>
    <row r="12" spans="1:68" ht="33.75" customHeight="1" x14ac:dyDescent="0.4">
      <c r="A12" s="38"/>
      <c r="B12" s="56"/>
      <c r="C12" s="58"/>
      <c r="D12" s="133">
        <f>D10</f>
        <v>13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15.47</v>
      </c>
      <c r="L12" s="106">
        <f t="shared" si="1"/>
        <v>15.6</v>
      </c>
      <c r="M12" s="107">
        <f t="shared" si="2"/>
        <v>15.73</v>
      </c>
      <c r="N12" s="107">
        <f t="shared" si="5"/>
        <v>15.86</v>
      </c>
      <c r="O12" s="108">
        <f t="shared" si="3"/>
        <v>15.99</v>
      </c>
      <c r="P12" s="50"/>
      <c r="Q12" s="51"/>
      <c r="R12" s="51"/>
      <c r="S12" s="51"/>
      <c r="T12" s="52"/>
      <c r="U12" s="177"/>
      <c r="V12" s="178"/>
      <c r="W12" s="178"/>
      <c r="X12" s="178"/>
      <c r="Y12" s="178"/>
      <c r="Z12" s="50"/>
      <c r="AA12" s="51"/>
      <c r="AB12" s="51"/>
      <c r="AC12" s="51"/>
      <c r="AD12" s="51"/>
      <c r="AE12" s="50"/>
      <c r="AF12" s="51"/>
      <c r="AG12" s="51"/>
      <c r="AH12" s="51"/>
      <c r="AI12" s="52"/>
      <c r="AJ12" s="50"/>
      <c r="AK12" s="51"/>
      <c r="AL12" s="51"/>
      <c r="AM12" s="51"/>
      <c r="AN12" s="52"/>
      <c r="AO12" s="177"/>
      <c r="AP12" s="178"/>
      <c r="AQ12" s="178"/>
      <c r="AR12" s="178"/>
      <c r="AS12" s="178"/>
      <c r="AT12" s="50"/>
      <c r="AU12" s="51"/>
      <c r="AV12" s="51"/>
      <c r="AW12" s="51"/>
      <c r="AX12" s="51"/>
      <c r="AY12" s="177"/>
      <c r="AZ12" s="178"/>
      <c r="BA12" s="178"/>
      <c r="BB12" s="178"/>
      <c r="BC12" s="178"/>
      <c r="BD12" s="50"/>
      <c r="BE12" s="51"/>
      <c r="BF12" s="51"/>
      <c r="BG12" s="51"/>
      <c r="BH12" s="52"/>
      <c r="BI12" s="177"/>
      <c r="BJ12" s="178"/>
      <c r="BK12" s="178"/>
      <c r="BL12" s="178"/>
      <c r="BM12" s="190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305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3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5"/>
        <v>0</v>
      </c>
      <c r="O13" s="108">
        <f t="shared" si="3"/>
        <v>0</v>
      </c>
      <c r="P13" s="66"/>
      <c r="Q13" s="67"/>
      <c r="R13" s="68"/>
      <c r="S13" s="67"/>
      <c r="T13" s="69"/>
      <c r="U13" s="179"/>
      <c r="V13" s="180"/>
      <c r="W13" s="178"/>
      <c r="X13" s="180"/>
      <c r="Y13" s="180"/>
      <c r="Z13" s="66"/>
      <c r="AA13" s="67"/>
      <c r="AB13" s="68"/>
      <c r="AC13" s="67"/>
      <c r="AD13" s="67"/>
      <c r="AE13" s="66"/>
      <c r="AF13" s="67"/>
      <c r="AG13" s="68"/>
      <c r="AH13" s="67"/>
      <c r="AI13" s="69"/>
      <c r="AJ13" s="66"/>
      <c r="AK13" s="67"/>
      <c r="AL13" s="68"/>
      <c r="AM13" s="67"/>
      <c r="AN13" s="69"/>
      <c r="AO13" s="179"/>
      <c r="AP13" s="180"/>
      <c r="AQ13" s="178"/>
      <c r="AR13" s="180"/>
      <c r="AS13" s="180"/>
      <c r="AT13" s="66"/>
      <c r="AU13" s="67"/>
      <c r="AV13" s="68"/>
      <c r="AW13" s="67"/>
      <c r="AX13" s="67"/>
      <c r="AY13" s="179"/>
      <c r="AZ13" s="180"/>
      <c r="BA13" s="178"/>
      <c r="BB13" s="180"/>
      <c r="BC13" s="180"/>
      <c r="BD13" s="66"/>
      <c r="BE13" s="67"/>
      <c r="BF13" s="68"/>
      <c r="BG13" s="67"/>
      <c r="BH13" s="69"/>
      <c r="BI13" s="179"/>
      <c r="BJ13" s="180"/>
      <c r="BK13" s="178"/>
      <c r="BL13" s="180"/>
      <c r="BM13" s="191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305"/>
    </row>
    <row r="14" spans="1:68" ht="40.5" customHeight="1" x14ac:dyDescent="0.4">
      <c r="A14" s="38"/>
      <c r="B14" s="39" t="s">
        <v>18</v>
      </c>
      <c r="C14" s="40" t="str">
        <f>'рекоменд.цены на Август 2019'!B17</f>
        <v>Столовая морковь н/у, кг</v>
      </c>
      <c r="D14" s="133">
        <v>25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30.75</v>
      </c>
      <c r="L14" s="106">
        <f t="shared" si="1"/>
        <v>31</v>
      </c>
      <c r="M14" s="107">
        <f t="shared" si="2"/>
        <v>31.25</v>
      </c>
      <c r="N14" s="107">
        <f t="shared" si="5"/>
        <v>31.5</v>
      </c>
      <c r="O14" s="108">
        <f t="shared" si="3"/>
        <v>31.75</v>
      </c>
      <c r="P14" s="232"/>
      <c r="Q14" s="233"/>
      <c r="R14" s="233"/>
      <c r="S14" s="233"/>
      <c r="T14" s="234"/>
      <c r="U14" s="337"/>
      <c r="V14" s="338"/>
      <c r="W14" s="338"/>
      <c r="X14" s="338"/>
      <c r="Y14" s="339"/>
      <c r="Z14" s="367">
        <v>24.4</v>
      </c>
      <c r="AA14" s="368">
        <v>11.7</v>
      </c>
      <c r="AB14" s="368">
        <f t="shared" ref="AB14" si="6">IF(Z14=0," ",IF(ISBLANK(Z14)," ",Z14*AA14))</f>
        <v>285.47999999999996</v>
      </c>
      <c r="AC14" s="368" t="s">
        <v>271</v>
      </c>
      <c r="AD14" s="369" t="s">
        <v>274</v>
      </c>
      <c r="AE14" s="232"/>
      <c r="AF14" s="233"/>
      <c r="AG14" s="233"/>
      <c r="AH14" s="233"/>
      <c r="AI14" s="234"/>
      <c r="AJ14" s="367"/>
      <c r="AK14" s="57"/>
      <c r="AL14" s="368"/>
      <c r="AM14" s="368"/>
      <c r="AN14" s="369"/>
      <c r="AO14" s="367">
        <f>AQ14/AP14</f>
        <v>30.5</v>
      </c>
      <c r="AP14" s="368">
        <v>34</v>
      </c>
      <c r="AQ14" s="368">
        <v>1037</v>
      </c>
      <c r="AR14" s="368" t="s">
        <v>230</v>
      </c>
      <c r="AS14" s="369" t="s">
        <v>231</v>
      </c>
      <c r="AT14" s="367"/>
      <c r="AU14" s="368"/>
      <c r="AV14" s="368"/>
      <c r="AW14" s="368"/>
      <c r="AX14" s="369"/>
      <c r="AY14" s="232"/>
      <c r="AZ14" s="233"/>
      <c r="BA14" s="233"/>
      <c r="BB14" s="233"/>
      <c r="BC14" s="234"/>
      <c r="BD14" s="232"/>
      <c r="BE14" s="233"/>
      <c r="BF14" s="233"/>
      <c r="BG14" s="233"/>
      <c r="BH14" s="234"/>
      <c r="BI14" s="232"/>
      <c r="BJ14" s="233"/>
      <c r="BK14" s="233"/>
      <c r="BL14" s="233"/>
      <c r="BM14" s="234"/>
      <c r="BN14" s="53"/>
      <c r="BO14" s="53"/>
      <c r="BP14" s="306"/>
    </row>
    <row r="15" spans="1:68" ht="27" customHeight="1" x14ac:dyDescent="0.4">
      <c r="A15" s="38"/>
      <c r="B15" s="54"/>
      <c r="C15" s="55"/>
      <c r="D15" s="133">
        <f>D14</f>
        <v>25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30.75</v>
      </c>
      <c r="L15" s="106">
        <f t="shared" si="1"/>
        <v>31</v>
      </c>
      <c r="M15" s="107">
        <f t="shared" si="2"/>
        <v>31.25</v>
      </c>
      <c r="N15" s="107">
        <f t="shared" si="5"/>
        <v>31.5</v>
      </c>
      <c r="O15" s="108">
        <f t="shared" si="3"/>
        <v>31.75</v>
      </c>
      <c r="P15" s="50"/>
      <c r="Q15" s="51"/>
      <c r="R15" s="51"/>
      <c r="S15" s="51"/>
      <c r="T15" s="52"/>
      <c r="U15" s="177"/>
      <c r="V15" s="178"/>
      <c r="W15" s="178"/>
      <c r="X15" s="178"/>
      <c r="Y15" s="178"/>
      <c r="Z15" s="50"/>
      <c r="AA15" s="51"/>
      <c r="AB15" s="51"/>
      <c r="AC15" s="51"/>
      <c r="AD15" s="51"/>
      <c r="AE15" s="50"/>
      <c r="AF15" s="51"/>
      <c r="AG15" s="51"/>
      <c r="AH15" s="51"/>
      <c r="AI15" s="52"/>
      <c r="AJ15" s="50"/>
      <c r="AK15" s="51"/>
      <c r="AL15" s="51"/>
      <c r="AM15" s="51"/>
      <c r="AN15" s="52"/>
      <c r="AO15" s="177"/>
      <c r="AP15" s="178"/>
      <c r="AQ15" s="178"/>
      <c r="AR15" s="178"/>
      <c r="AS15" s="178"/>
      <c r="AT15" s="50"/>
      <c r="AU15" s="51"/>
      <c r="AV15" s="51"/>
      <c r="AW15" s="51"/>
      <c r="AX15" s="51"/>
      <c r="AY15" s="177"/>
      <c r="AZ15" s="178"/>
      <c r="BA15" s="178"/>
      <c r="BB15" s="178"/>
      <c r="BC15" s="178"/>
      <c r="BD15" s="50"/>
      <c r="BE15" s="51"/>
      <c r="BF15" s="51"/>
      <c r="BG15" s="51"/>
      <c r="BH15" s="52"/>
      <c r="BI15" s="232"/>
      <c r="BJ15" s="233"/>
      <c r="BK15" s="233"/>
      <c r="BL15" s="233"/>
      <c r="BM15" s="234"/>
      <c r="BN15" s="53"/>
      <c r="BO15" s="53"/>
      <c r="BP15" s="305"/>
    </row>
    <row r="16" spans="1:68" ht="27" customHeight="1" x14ac:dyDescent="0.4">
      <c r="A16" s="38"/>
      <c r="B16" s="56"/>
      <c r="C16" s="55"/>
      <c r="D16" s="133">
        <f>D14</f>
        <v>25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30.75</v>
      </c>
      <c r="L16" s="106">
        <f t="shared" si="1"/>
        <v>31</v>
      </c>
      <c r="M16" s="107">
        <f t="shared" si="2"/>
        <v>31.25</v>
      </c>
      <c r="N16" s="107">
        <f t="shared" si="5"/>
        <v>31.5</v>
      </c>
      <c r="O16" s="108">
        <f t="shared" si="3"/>
        <v>31.75</v>
      </c>
      <c r="P16" s="50"/>
      <c r="Q16" s="51"/>
      <c r="R16" s="51"/>
      <c r="S16" s="51"/>
      <c r="T16" s="52"/>
      <c r="U16" s="177"/>
      <c r="V16" s="178"/>
      <c r="W16" s="178"/>
      <c r="X16" s="178"/>
      <c r="Y16" s="178"/>
      <c r="Z16" s="50"/>
      <c r="AA16" s="51"/>
      <c r="AB16" s="51"/>
      <c r="AC16" s="51"/>
      <c r="AD16" s="51"/>
      <c r="AE16" s="50"/>
      <c r="AF16" s="51"/>
      <c r="AG16" s="51"/>
      <c r="AH16" s="51"/>
      <c r="AI16" s="52"/>
      <c r="AJ16" s="50"/>
      <c r="AK16" s="51"/>
      <c r="AL16" s="51"/>
      <c r="AM16" s="51"/>
      <c r="AN16" s="52"/>
      <c r="AO16" s="177"/>
      <c r="AP16" s="178"/>
      <c r="AQ16" s="178"/>
      <c r="AR16" s="178"/>
      <c r="AS16" s="178"/>
      <c r="AT16" s="50"/>
      <c r="AU16" s="51"/>
      <c r="AV16" s="51"/>
      <c r="AW16" s="51"/>
      <c r="AX16" s="51"/>
      <c r="AY16" s="177"/>
      <c r="AZ16" s="178"/>
      <c r="BA16" s="178"/>
      <c r="BB16" s="178"/>
      <c r="BC16" s="178"/>
      <c r="BD16" s="50"/>
      <c r="BE16" s="51"/>
      <c r="BF16" s="51"/>
      <c r="BG16" s="51"/>
      <c r="BH16" s="52"/>
      <c r="BI16" s="177"/>
      <c r="BJ16" s="178"/>
      <c r="BK16" s="178"/>
      <c r="BL16" s="178"/>
      <c r="BM16" s="190"/>
      <c r="BN16" s="53"/>
      <c r="BO16" s="53"/>
      <c r="BP16" s="305"/>
    </row>
    <row r="17" spans="1:68" ht="27" customHeight="1" x14ac:dyDescent="0.4">
      <c r="A17" s="38"/>
      <c r="B17" s="71" t="s">
        <v>19</v>
      </c>
      <c r="C17" s="72" t="str">
        <f>'рекоменд.цены на Август 2019'!B18</f>
        <v>Столовая свекла н/у, кг</v>
      </c>
      <c r="D17" s="133">
        <v>15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19.2</v>
      </c>
      <c r="L17" s="106">
        <f t="shared" si="1"/>
        <v>19.350000000000001</v>
      </c>
      <c r="M17" s="107">
        <f t="shared" si="2"/>
        <v>19.5</v>
      </c>
      <c r="N17" s="107">
        <f t="shared" si="5"/>
        <v>19.649999999999999</v>
      </c>
      <c r="O17" s="108">
        <f t="shared" si="3"/>
        <v>19.8</v>
      </c>
      <c r="P17" s="232"/>
      <c r="Q17" s="233"/>
      <c r="R17" s="233"/>
      <c r="S17" s="233"/>
      <c r="T17" s="234"/>
      <c r="U17" s="50"/>
      <c r="V17" s="51"/>
      <c r="W17" s="51"/>
      <c r="X17" s="51"/>
      <c r="Y17" s="52"/>
      <c r="Z17" s="367">
        <v>19.05</v>
      </c>
      <c r="AA17" s="368">
        <v>8.1</v>
      </c>
      <c r="AB17" s="368">
        <f>IF(Z17=0," ",IF(ISBLANK(Z17)," ",Z17*AA17))</f>
        <v>154.30500000000001</v>
      </c>
      <c r="AC17" s="368" t="s">
        <v>271</v>
      </c>
      <c r="AD17" s="369" t="s">
        <v>274</v>
      </c>
      <c r="AE17" s="232"/>
      <c r="AF17" s="233"/>
      <c r="AG17" s="233"/>
      <c r="AH17" s="233"/>
      <c r="AI17" s="234"/>
      <c r="AJ17" s="232"/>
      <c r="AK17" s="57"/>
      <c r="AL17" s="233"/>
      <c r="AM17" s="233"/>
      <c r="AN17" s="234"/>
      <c r="AO17" s="367">
        <f>AQ17/AP17</f>
        <v>19.052</v>
      </c>
      <c r="AP17" s="368">
        <v>50</v>
      </c>
      <c r="AQ17" s="368">
        <v>952.6</v>
      </c>
      <c r="AR17" s="368" t="s">
        <v>230</v>
      </c>
      <c r="AS17" s="369" t="s">
        <v>231</v>
      </c>
      <c r="AT17" s="232"/>
      <c r="AU17" s="233"/>
      <c r="AV17" s="233"/>
      <c r="AW17" s="233"/>
      <c r="AX17" s="234"/>
      <c r="AY17" s="232"/>
      <c r="AZ17" s="233"/>
      <c r="BA17" s="233"/>
      <c r="BB17" s="233"/>
      <c r="BC17" s="234"/>
      <c r="BD17" s="50"/>
      <c r="BE17" s="51"/>
      <c r="BF17" s="51"/>
      <c r="BG17" s="51"/>
      <c r="BH17" s="52"/>
      <c r="BI17" s="232"/>
      <c r="BJ17" s="233"/>
      <c r="BK17" s="233"/>
      <c r="BL17" s="233"/>
      <c r="BM17" s="234"/>
      <c r="BN17" s="53"/>
      <c r="BO17" s="53"/>
      <c r="BP17" s="306"/>
    </row>
    <row r="18" spans="1:68" ht="27" customHeight="1" x14ac:dyDescent="0.4">
      <c r="A18" s="38"/>
      <c r="B18" s="73"/>
      <c r="C18" s="74"/>
      <c r="D18" s="133">
        <f>D17</f>
        <v>15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19.2</v>
      </c>
      <c r="L18" s="106">
        <f t="shared" si="1"/>
        <v>19.350000000000001</v>
      </c>
      <c r="M18" s="107">
        <f t="shared" si="2"/>
        <v>19.5</v>
      </c>
      <c r="N18" s="107">
        <f t="shared" si="5"/>
        <v>19.649999999999999</v>
      </c>
      <c r="O18" s="108">
        <f t="shared" si="3"/>
        <v>19.8</v>
      </c>
      <c r="P18" s="232"/>
      <c r="Q18" s="233"/>
      <c r="R18" s="233"/>
      <c r="S18" s="233"/>
      <c r="T18" s="234"/>
      <c r="U18" s="177"/>
      <c r="V18" s="178"/>
      <c r="W18" s="178"/>
      <c r="X18" s="178"/>
      <c r="Y18" s="178"/>
      <c r="Z18" s="50"/>
      <c r="AA18" s="51"/>
      <c r="AB18" s="51"/>
      <c r="AC18" s="51"/>
      <c r="AD18" s="52"/>
      <c r="AE18" s="50"/>
      <c r="AF18" s="51"/>
      <c r="AG18" s="51"/>
      <c r="AH18" s="51"/>
      <c r="AI18" s="52"/>
      <c r="AJ18" s="232"/>
      <c r="AK18" s="233"/>
      <c r="AL18" s="233"/>
      <c r="AM18" s="233"/>
      <c r="AN18" s="234"/>
      <c r="AO18" s="232"/>
      <c r="AP18" s="233"/>
      <c r="AQ18" s="233"/>
      <c r="AR18" s="233"/>
      <c r="AS18" s="234"/>
      <c r="AT18" s="50"/>
      <c r="AU18" s="51"/>
      <c r="AV18" s="51"/>
      <c r="AW18" s="51"/>
      <c r="AX18" s="52"/>
      <c r="AY18" s="232"/>
      <c r="AZ18" s="233"/>
      <c r="BA18" s="233"/>
      <c r="BB18" s="233"/>
      <c r="BC18" s="234"/>
      <c r="BD18" s="50"/>
      <c r="BE18" s="51"/>
      <c r="BF18" s="51"/>
      <c r="BG18" s="51"/>
      <c r="BH18" s="52"/>
      <c r="BI18" s="177"/>
      <c r="BJ18" s="178"/>
      <c r="BK18" s="178"/>
      <c r="BL18" s="178"/>
      <c r="BM18" s="190"/>
      <c r="BN18" s="53"/>
      <c r="BO18" s="53"/>
      <c r="BP18" s="305"/>
    </row>
    <row r="19" spans="1:68" ht="27" customHeight="1" x14ac:dyDescent="0.4">
      <c r="A19" s="38"/>
      <c r="B19" s="73"/>
      <c r="C19" s="74"/>
      <c r="D19" s="133">
        <f>D17</f>
        <v>15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19.2</v>
      </c>
      <c r="L19" s="106">
        <f t="shared" si="1"/>
        <v>19.350000000000001</v>
      </c>
      <c r="M19" s="107">
        <f t="shared" si="2"/>
        <v>19.5</v>
      </c>
      <c r="N19" s="107">
        <f t="shared" si="5"/>
        <v>19.649999999999999</v>
      </c>
      <c r="O19" s="108">
        <f t="shared" si="3"/>
        <v>19.8</v>
      </c>
      <c r="P19" s="232"/>
      <c r="Q19" s="233"/>
      <c r="R19" s="233"/>
      <c r="S19" s="233"/>
      <c r="T19" s="234"/>
      <c r="U19" s="177"/>
      <c r="V19" s="178"/>
      <c r="W19" s="178"/>
      <c r="X19" s="178"/>
      <c r="Y19" s="178"/>
      <c r="Z19" s="50"/>
      <c r="AA19" s="51"/>
      <c r="AB19" s="51"/>
      <c r="AC19" s="51"/>
      <c r="AD19" s="52"/>
      <c r="AE19" s="50"/>
      <c r="AF19" s="51"/>
      <c r="AG19" s="51"/>
      <c r="AH19" s="51"/>
      <c r="AI19" s="52"/>
      <c r="AJ19" s="232"/>
      <c r="AK19" s="233"/>
      <c r="AL19" s="233"/>
      <c r="AM19" s="233"/>
      <c r="AN19" s="234"/>
      <c r="AO19" s="232"/>
      <c r="AP19" s="233"/>
      <c r="AQ19" s="233"/>
      <c r="AR19" s="233"/>
      <c r="AS19" s="234"/>
      <c r="AT19" s="50"/>
      <c r="AU19" s="51"/>
      <c r="AV19" s="51"/>
      <c r="AW19" s="51"/>
      <c r="AX19" s="52"/>
      <c r="AY19" s="232"/>
      <c r="AZ19" s="233"/>
      <c r="BA19" s="233"/>
      <c r="BB19" s="233"/>
      <c r="BC19" s="234"/>
      <c r="BD19" s="50"/>
      <c r="BE19" s="51"/>
      <c r="BF19" s="51"/>
      <c r="BG19" s="51"/>
      <c r="BH19" s="52"/>
      <c r="BI19" s="177"/>
      <c r="BJ19" s="178"/>
      <c r="BK19" s="178"/>
      <c r="BL19" s="178"/>
      <c r="BM19" s="190"/>
      <c r="BN19" s="53"/>
      <c r="BO19" s="53"/>
      <c r="BP19" s="305"/>
    </row>
    <row r="20" spans="1:68" ht="27" customHeight="1" x14ac:dyDescent="0.4">
      <c r="A20" s="38" t="s">
        <v>20</v>
      </c>
      <c r="B20" s="71" t="s">
        <v>21</v>
      </c>
      <c r="C20" s="72" t="str">
        <f>'рекоменд.цены на Август 2019'!B19</f>
        <v>Лук репчатый н/у, кг</v>
      </c>
      <c r="D20" s="133">
        <v>23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29.44</v>
      </c>
      <c r="L20" s="106">
        <f t="shared" si="1"/>
        <v>29.9</v>
      </c>
      <c r="M20" s="107">
        <f t="shared" si="2"/>
        <v>30.36</v>
      </c>
      <c r="N20" s="107">
        <f t="shared" si="5"/>
        <v>30.59</v>
      </c>
      <c r="O20" s="108">
        <f t="shared" si="3"/>
        <v>30.82</v>
      </c>
      <c r="P20" s="337"/>
      <c r="Q20" s="338"/>
      <c r="R20" s="338"/>
      <c r="S20" s="338"/>
      <c r="T20" s="339"/>
      <c r="U20" s="337"/>
      <c r="V20" s="338"/>
      <c r="W20" s="338"/>
      <c r="X20" s="338"/>
      <c r="Y20" s="339"/>
      <c r="Z20" s="367">
        <v>25.4</v>
      </c>
      <c r="AA20" s="368">
        <v>10</v>
      </c>
      <c r="AB20" s="368">
        <f t="shared" ref="AB20" si="7">IF(Z20=0," ",IF(ISBLANK(Z20)," ",Z20*AA20))</f>
        <v>254</v>
      </c>
      <c r="AC20" s="368" t="s">
        <v>271</v>
      </c>
      <c r="AD20" s="369" t="s">
        <v>274</v>
      </c>
      <c r="AE20" s="50"/>
      <c r="AF20" s="51"/>
      <c r="AG20" s="51"/>
      <c r="AH20" s="51"/>
      <c r="AI20" s="52"/>
      <c r="AJ20" s="337"/>
      <c r="AK20" s="338"/>
      <c r="AL20" s="338"/>
      <c r="AM20" s="338"/>
      <c r="AN20" s="339"/>
      <c r="AO20" s="367"/>
      <c r="AP20" s="368"/>
      <c r="AQ20" s="368"/>
      <c r="AR20" s="368"/>
      <c r="AS20" s="369"/>
      <c r="AT20" s="367">
        <v>15</v>
      </c>
      <c r="AU20" s="368">
        <v>38.4</v>
      </c>
      <c r="AV20" s="368">
        <f>AT20*AU20</f>
        <v>576</v>
      </c>
      <c r="AW20" s="368" t="s">
        <v>253</v>
      </c>
      <c r="AX20" s="369" t="s">
        <v>254</v>
      </c>
      <c r="AY20" s="232"/>
      <c r="AZ20" s="233"/>
      <c r="BA20" s="233"/>
      <c r="BB20" s="233"/>
      <c r="BC20" s="234"/>
      <c r="BD20" s="232"/>
      <c r="BE20" s="233"/>
      <c r="BF20" s="233"/>
      <c r="BG20" s="233"/>
      <c r="BH20" s="234"/>
      <c r="BI20" s="337"/>
      <c r="BJ20" s="338"/>
      <c r="BK20" s="338"/>
      <c r="BL20" s="338"/>
      <c r="BM20" s="339"/>
      <c r="BN20" s="53">
        <f t="shared" ref="BN20:BN51" si="8">MIN($P20,$U20,$Z20,$AE20,$AJ20,$AO20,$AT20,$AY20,$BD20,$BI20)</f>
        <v>15</v>
      </c>
      <c r="BO20" s="53">
        <f t="shared" ref="BO20:BO51" si="9">MAX($P20,$U20,$Z20,$AE20,$AJ20,$AO20,$AT20,$AY20,$BD20,$BI20)</f>
        <v>25.4</v>
      </c>
      <c r="BP20" s="306"/>
    </row>
    <row r="21" spans="1:68" ht="27" customHeight="1" x14ac:dyDescent="0.4">
      <c r="A21" s="38"/>
      <c r="B21" s="73"/>
      <c r="C21" s="74"/>
      <c r="D21" s="133">
        <f>D20</f>
        <v>23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29.44</v>
      </c>
      <c r="L21" s="106">
        <f t="shared" si="1"/>
        <v>29.9</v>
      </c>
      <c r="M21" s="107">
        <f t="shared" si="2"/>
        <v>30.36</v>
      </c>
      <c r="N21" s="107">
        <f t="shared" si="5"/>
        <v>30.59</v>
      </c>
      <c r="O21" s="108">
        <f t="shared" si="3"/>
        <v>30.82</v>
      </c>
      <c r="P21" s="232"/>
      <c r="Q21" s="233"/>
      <c r="R21" s="233"/>
      <c r="S21" s="233"/>
      <c r="T21" s="234"/>
      <c r="U21" s="50"/>
      <c r="V21" s="51"/>
      <c r="W21" s="51"/>
      <c r="X21" s="51"/>
      <c r="Y21" s="52"/>
      <c r="Z21" s="232"/>
      <c r="AA21" s="233"/>
      <c r="AB21" s="233"/>
      <c r="AC21" s="233"/>
      <c r="AD21" s="234"/>
      <c r="AE21" s="50"/>
      <c r="AF21" s="51"/>
      <c r="AG21" s="51"/>
      <c r="AH21" s="51"/>
      <c r="AI21" s="52"/>
      <c r="AJ21" s="337"/>
      <c r="AK21" s="338"/>
      <c r="AL21" s="338"/>
      <c r="AM21" s="338"/>
      <c r="AN21" s="339"/>
      <c r="AO21" s="367"/>
      <c r="AP21" s="368"/>
      <c r="AQ21" s="368"/>
      <c r="AR21" s="368"/>
      <c r="AS21" s="369"/>
      <c r="AT21" s="50"/>
      <c r="AU21" s="51"/>
      <c r="AV21" s="51"/>
      <c r="AW21" s="51"/>
      <c r="AX21" s="52"/>
      <c r="AY21" s="232"/>
      <c r="AZ21" s="233"/>
      <c r="BA21" s="233"/>
      <c r="BB21" s="233"/>
      <c r="BC21" s="234"/>
      <c r="BD21" s="232"/>
      <c r="BE21" s="233"/>
      <c r="BF21" s="233"/>
      <c r="BG21" s="233"/>
      <c r="BH21" s="234"/>
      <c r="BI21" s="232"/>
      <c r="BJ21" s="233"/>
      <c r="BK21" s="233"/>
      <c r="BL21" s="233"/>
      <c r="BM21" s="234"/>
      <c r="BN21" s="53">
        <f t="shared" si="8"/>
        <v>0</v>
      </c>
      <c r="BO21" s="53">
        <f t="shared" si="9"/>
        <v>0</v>
      </c>
      <c r="BP21" s="305"/>
    </row>
    <row r="22" spans="1:68" ht="27" customHeight="1" x14ac:dyDescent="0.4">
      <c r="A22" s="38"/>
      <c r="B22" s="73"/>
      <c r="C22" s="74"/>
      <c r="D22" s="133">
        <f>D20</f>
        <v>23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29.44</v>
      </c>
      <c r="L22" s="106">
        <f t="shared" si="1"/>
        <v>29.9</v>
      </c>
      <c r="M22" s="107">
        <f t="shared" si="2"/>
        <v>30.36</v>
      </c>
      <c r="N22" s="107">
        <f t="shared" si="5"/>
        <v>30.59</v>
      </c>
      <c r="O22" s="108">
        <f t="shared" si="3"/>
        <v>30.82</v>
      </c>
      <c r="P22" s="232"/>
      <c r="Q22" s="233"/>
      <c r="R22" s="233"/>
      <c r="S22" s="233"/>
      <c r="T22" s="234"/>
      <c r="U22" s="50"/>
      <c r="V22" s="51"/>
      <c r="W22" s="51"/>
      <c r="X22" s="51"/>
      <c r="Y22" s="52"/>
      <c r="Z22" s="232"/>
      <c r="AA22" s="233"/>
      <c r="AB22" s="233"/>
      <c r="AC22" s="233"/>
      <c r="AD22" s="234"/>
      <c r="AE22" s="50"/>
      <c r="AF22" s="51"/>
      <c r="AG22" s="51"/>
      <c r="AH22" s="51"/>
      <c r="AI22" s="52"/>
      <c r="AJ22" s="337"/>
      <c r="AK22" s="338"/>
      <c r="AL22" s="338"/>
      <c r="AM22" s="338"/>
      <c r="AN22" s="339"/>
      <c r="AO22" s="367"/>
      <c r="AP22" s="368"/>
      <c r="AQ22" s="368"/>
      <c r="AR22" s="368"/>
      <c r="AS22" s="369"/>
      <c r="AT22" s="50"/>
      <c r="AU22" s="51"/>
      <c r="AV22" s="51"/>
      <c r="AW22" s="51"/>
      <c r="AX22" s="52"/>
      <c r="AY22" s="232"/>
      <c r="AZ22" s="233"/>
      <c r="BA22" s="233"/>
      <c r="BB22" s="233"/>
      <c r="BC22" s="234"/>
      <c r="BD22" s="232"/>
      <c r="BE22" s="233"/>
      <c r="BF22" s="233"/>
      <c r="BG22" s="233"/>
      <c r="BH22" s="234"/>
      <c r="BI22" s="232"/>
      <c r="BJ22" s="233"/>
      <c r="BK22" s="233"/>
      <c r="BL22" s="233"/>
      <c r="BM22" s="234"/>
      <c r="BN22" s="53">
        <f t="shared" si="8"/>
        <v>0</v>
      </c>
      <c r="BO22" s="53">
        <f t="shared" si="9"/>
        <v>0</v>
      </c>
      <c r="BP22" s="305"/>
    </row>
    <row r="23" spans="1:68" ht="27" customHeight="1" x14ac:dyDescent="0.4">
      <c r="A23" s="38" t="s">
        <v>22</v>
      </c>
      <c r="B23" s="71" t="s">
        <v>23</v>
      </c>
      <c r="C23" s="72" t="str">
        <f>'рекоменд.цены на Август 2019'!B20</f>
        <v>Капуста н/у, кг</v>
      </c>
      <c r="D23" s="133">
        <v>14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16.66</v>
      </c>
      <c r="L23" s="106">
        <f t="shared" si="1"/>
        <v>16.8</v>
      </c>
      <c r="M23" s="107">
        <f t="shared" si="2"/>
        <v>16.940000000000001</v>
      </c>
      <c r="N23" s="107">
        <f t="shared" si="5"/>
        <v>17.079999999999998</v>
      </c>
      <c r="O23" s="108">
        <f t="shared" si="3"/>
        <v>17.079999999999998</v>
      </c>
      <c r="P23" s="337"/>
      <c r="Q23" s="338"/>
      <c r="R23" s="338"/>
      <c r="S23" s="338"/>
      <c r="T23" s="339"/>
      <c r="U23" s="337"/>
      <c r="V23" s="338"/>
      <c r="W23" s="338"/>
      <c r="X23" s="338"/>
      <c r="Y23" s="339"/>
      <c r="Z23" s="367">
        <v>17.7</v>
      </c>
      <c r="AA23" s="368">
        <v>25.1</v>
      </c>
      <c r="AB23" s="368">
        <f t="shared" ref="AB23" si="10">IF(Z23=0," ",IF(ISBLANK(Z23)," ",Z23*AA23))</f>
        <v>444.27</v>
      </c>
      <c r="AC23" s="368" t="s">
        <v>271</v>
      </c>
      <c r="AD23" s="369" t="s">
        <v>274</v>
      </c>
      <c r="AE23" s="232"/>
      <c r="AF23" s="233"/>
      <c r="AG23" s="233"/>
      <c r="AH23" s="233"/>
      <c r="AI23" s="234"/>
      <c r="AJ23" s="337"/>
      <c r="AK23" s="338"/>
      <c r="AL23" s="338"/>
      <c r="AM23" s="338"/>
      <c r="AN23" s="339"/>
      <c r="AO23" s="367">
        <f>AQ23/AP23</f>
        <v>16.52</v>
      </c>
      <c r="AP23" s="368">
        <v>10</v>
      </c>
      <c r="AQ23" s="368">
        <v>165.2</v>
      </c>
      <c r="AR23" s="368" t="s">
        <v>230</v>
      </c>
      <c r="AS23" s="369" t="s">
        <v>231</v>
      </c>
      <c r="AT23" s="367"/>
      <c r="AU23" s="368"/>
      <c r="AV23" s="368"/>
      <c r="AW23" s="368"/>
      <c r="AX23" s="369"/>
      <c r="AY23" s="232"/>
      <c r="AZ23" s="233"/>
      <c r="BA23" s="233"/>
      <c r="BB23" s="233"/>
      <c r="BC23" s="234"/>
      <c r="BD23" s="232"/>
      <c r="BE23" s="233"/>
      <c r="BF23" s="233"/>
      <c r="BG23" s="233"/>
      <c r="BH23" s="234"/>
      <c r="BI23" s="232"/>
      <c r="BJ23" s="233"/>
      <c r="BK23" s="233"/>
      <c r="BL23" s="233"/>
      <c r="BM23" s="234"/>
      <c r="BN23" s="53">
        <f t="shared" si="8"/>
        <v>16.52</v>
      </c>
      <c r="BO23" s="53">
        <f t="shared" si="9"/>
        <v>17.7</v>
      </c>
      <c r="BP23" s="306"/>
    </row>
    <row r="24" spans="1:68" ht="27" customHeight="1" x14ac:dyDescent="0.4">
      <c r="A24" s="38"/>
      <c r="B24" s="73"/>
      <c r="C24" s="74"/>
      <c r="D24" s="133">
        <f>D23</f>
        <v>14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16.66</v>
      </c>
      <c r="L24" s="106">
        <f t="shared" si="1"/>
        <v>16.8</v>
      </c>
      <c r="M24" s="107">
        <f t="shared" si="2"/>
        <v>16.940000000000001</v>
      </c>
      <c r="N24" s="107">
        <f t="shared" si="5"/>
        <v>17.079999999999998</v>
      </c>
      <c r="O24" s="108">
        <f t="shared" si="3"/>
        <v>17.079999999999998</v>
      </c>
      <c r="P24" s="50"/>
      <c r="Q24" s="51"/>
      <c r="R24" s="51"/>
      <c r="S24" s="51"/>
      <c r="T24" s="52"/>
      <c r="U24" s="177"/>
      <c r="V24" s="178"/>
      <c r="W24" s="178"/>
      <c r="X24" s="178"/>
      <c r="Y24" s="178"/>
      <c r="Z24" s="232"/>
      <c r="AA24" s="233"/>
      <c r="AB24" s="233"/>
      <c r="AC24" s="233"/>
      <c r="AD24" s="234"/>
      <c r="AE24" s="50"/>
      <c r="AF24" s="51"/>
      <c r="AG24" s="51"/>
      <c r="AH24" s="51"/>
      <c r="AI24" s="52"/>
      <c r="AJ24" s="337"/>
      <c r="AK24" s="338"/>
      <c r="AL24" s="338"/>
      <c r="AM24" s="338"/>
      <c r="AN24" s="339"/>
      <c r="AO24" s="367"/>
      <c r="AP24" s="368"/>
      <c r="AQ24" s="368"/>
      <c r="AR24" s="368"/>
      <c r="AS24" s="369"/>
      <c r="AT24" s="232"/>
      <c r="AU24" s="233"/>
      <c r="AV24" s="233"/>
      <c r="AW24" s="233"/>
      <c r="AX24" s="234"/>
      <c r="AY24" s="232"/>
      <c r="AZ24" s="233"/>
      <c r="BA24" s="233"/>
      <c r="BB24" s="233"/>
      <c r="BC24" s="234"/>
      <c r="BD24" s="207"/>
      <c r="BE24" s="207"/>
      <c r="BF24" s="207"/>
      <c r="BG24" s="207"/>
      <c r="BH24" s="207"/>
      <c r="BI24" s="232"/>
      <c r="BJ24" s="233"/>
      <c r="BK24" s="233"/>
      <c r="BL24" s="233"/>
      <c r="BM24" s="234"/>
      <c r="BN24" s="53">
        <f t="shared" si="8"/>
        <v>0</v>
      </c>
      <c r="BO24" s="53">
        <f t="shared" si="9"/>
        <v>0</v>
      </c>
      <c r="BP24" s="305"/>
    </row>
    <row r="25" spans="1:68" ht="27" customHeight="1" x14ac:dyDescent="0.4">
      <c r="A25" s="38"/>
      <c r="B25" s="75"/>
      <c r="C25" s="76"/>
      <c r="D25" s="133">
        <f>D23</f>
        <v>14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16.66</v>
      </c>
      <c r="L25" s="106">
        <f t="shared" si="1"/>
        <v>16.8</v>
      </c>
      <c r="M25" s="107">
        <f t="shared" si="2"/>
        <v>16.940000000000001</v>
      </c>
      <c r="N25" s="107">
        <f t="shared" si="5"/>
        <v>17.079999999999998</v>
      </c>
      <c r="O25" s="108">
        <f t="shared" si="3"/>
        <v>17.079999999999998</v>
      </c>
      <c r="P25" s="50"/>
      <c r="Q25" s="51"/>
      <c r="R25" s="51"/>
      <c r="S25" s="51"/>
      <c r="T25" s="52"/>
      <c r="U25" s="177"/>
      <c r="V25" s="178"/>
      <c r="W25" s="178"/>
      <c r="X25" s="178"/>
      <c r="Y25" s="178"/>
      <c r="Z25" s="232"/>
      <c r="AA25" s="233"/>
      <c r="AB25" s="233"/>
      <c r="AC25" s="233"/>
      <c r="AD25" s="234"/>
      <c r="AE25" s="66"/>
      <c r="AF25" s="67"/>
      <c r="AG25" s="68"/>
      <c r="AH25" s="67"/>
      <c r="AI25" s="69"/>
      <c r="AJ25" s="337"/>
      <c r="AK25" s="338"/>
      <c r="AL25" s="338"/>
      <c r="AM25" s="338"/>
      <c r="AN25" s="339"/>
      <c r="AO25" s="367"/>
      <c r="AP25" s="368"/>
      <c r="AQ25" s="368"/>
      <c r="AR25" s="368"/>
      <c r="AS25" s="369"/>
      <c r="AT25" s="50"/>
      <c r="AU25" s="51"/>
      <c r="AV25" s="51"/>
      <c r="AW25" s="51"/>
      <c r="AX25" s="52"/>
      <c r="AY25" s="232"/>
      <c r="AZ25" s="233"/>
      <c r="BA25" s="233"/>
      <c r="BB25" s="233"/>
      <c r="BC25" s="234"/>
      <c r="BD25" s="207"/>
      <c r="BE25" s="207"/>
      <c r="BF25" s="207"/>
      <c r="BG25" s="207"/>
      <c r="BH25" s="207"/>
      <c r="BI25" s="232"/>
      <c r="BJ25" s="233"/>
      <c r="BK25" s="233"/>
      <c r="BL25" s="233"/>
      <c r="BM25" s="234"/>
      <c r="BN25" s="53">
        <f t="shared" si="8"/>
        <v>0</v>
      </c>
      <c r="BO25" s="53">
        <f t="shared" si="9"/>
        <v>0</v>
      </c>
      <c r="BP25" s="305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3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5"/>
        <v>0</v>
      </c>
      <c r="O26" s="108">
        <f t="shared" si="3"/>
        <v>0</v>
      </c>
      <c r="P26" s="66"/>
      <c r="Q26" s="67"/>
      <c r="R26" s="68"/>
      <c r="S26" s="67"/>
      <c r="T26" s="69"/>
      <c r="U26" s="179"/>
      <c r="V26" s="180"/>
      <c r="W26" s="178"/>
      <c r="X26" s="180"/>
      <c r="Y26" s="180"/>
      <c r="Z26" s="235"/>
      <c r="AA26" s="236"/>
      <c r="AB26" s="237"/>
      <c r="AC26" s="236"/>
      <c r="AD26" s="238"/>
      <c r="AE26" s="50"/>
      <c r="AF26" s="51"/>
      <c r="AG26" s="51"/>
      <c r="AH26" s="51"/>
      <c r="AI26" s="52"/>
      <c r="AJ26" s="340"/>
      <c r="AK26" s="341"/>
      <c r="AL26" s="342"/>
      <c r="AM26" s="341"/>
      <c r="AN26" s="343"/>
      <c r="AO26" s="340"/>
      <c r="AP26" s="341"/>
      <c r="AQ26" s="342"/>
      <c r="AR26" s="341"/>
      <c r="AS26" s="343"/>
      <c r="AT26" s="66"/>
      <c r="AU26" s="67"/>
      <c r="AV26" s="68"/>
      <c r="AW26" s="67"/>
      <c r="AX26" s="69"/>
      <c r="AY26" s="235"/>
      <c r="AZ26" s="236"/>
      <c r="BA26" s="237"/>
      <c r="BB26" s="236"/>
      <c r="BC26" s="238"/>
      <c r="BD26" s="208"/>
      <c r="BE26" s="208"/>
      <c r="BF26" s="209"/>
      <c r="BG26" s="208"/>
      <c r="BH26" s="208"/>
      <c r="BI26" s="235"/>
      <c r="BJ26" s="236"/>
      <c r="BK26" s="237"/>
      <c r="BL26" s="236"/>
      <c r="BM26" s="238"/>
      <c r="BN26" s="53">
        <f t="shared" si="8"/>
        <v>0</v>
      </c>
      <c r="BO26" s="53">
        <f t="shared" si="9"/>
        <v>0</v>
      </c>
      <c r="BP26" s="305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Август 2019'!B22</f>
        <v>Куриные яйца 1 категории, 10 шт</v>
      </c>
      <c r="D27" s="133">
        <v>40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47.6</v>
      </c>
      <c r="L27" s="106">
        <f t="shared" si="1"/>
        <v>48</v>
      </c>
      <c r="M27" s="107">
        <f t="shared" si="2"/>
        <v>48.4</v>
      </c>
      <c r="N27" s="107">
        <f t="shared" si="5"/>
        <v>48.8</v>
      </c>
      <c r="O27" s="108">
        <f t="shared" si="3"/>
        <v>49.2</v>
      </c>
      <c r="P27" s="337"/>
      <c r="Q27" s="338"/>
      <c r="R27" s="338"/>
      <c r="S27" s="338"/>
      <c r="T27" s="339"/>
      <c r="U27" s="177"/>
      <c r="V27" s="178"/>
      <c r="W27" s="178"/>
      <c r="X27" s="178"/>
      <c r="Y27" s="178"/>
      <c r="Z27" s="367">
        <v>4.5599999999999996</v>
      </c>
      <c r="AA27" s="368">
        <v>60</v>
      </c>
      <c r="AB27" s="368">
        <f t="shared" ref="AB27" si="11">IF(Z27=0," ",IF(ISBLANK(Z27)," ",Z27*AA27))</f>
        <v>273.59999999999997</v>
      </c>
      <c r="AC27" s="368" t="s">
        <v>273</v>
      </c>
      <c r="AD27" s="369" t="s">
        <v>274</v>
      </c>
      <c r="AE27" s="367"/>
      <c r="AF27" s="368"/>
      <c r="AG27" s="368"/>
      <c r="AH27" s="368"/>
      <c r="AI27" s="369"/>
      <c r="AJ27" s="367"/>
      <c r="AK27" s="368"/>
      <c r="AL27" s="368"/>
      <c r="AM27" s="368"/>
      <c r="AN27" s="369"/>
      <c r="AO27" s="367">
        <f>AQ27/AP27</f>
        <v>37.6</v>
      </c>
      <c r="AP27" s="368">
        <v>6</v>
      </c>
      <c r="AQ27" s="368">
        <v>225.6</v>
      </c>
      <c r="AR27" s="368" t="s">
        <v>230</v>
      </c>
      <c r="AS27" s="369" t="s">
        <v>232</v>
      </c>
      <c r="AT27" s="367">
        <v>39.299999999999997</v>
      </c>
      <c r="AU27" s="368">
        <v>12</v>
      </c>
      <c r="AV27" s="368">
        <f>IF(AT27=0," ",IF(ISBLANK(AT27)," ",AT27*AU27))</f>
        <v>471.59999999999997</v>
      </c>
      <c r="AW27" s="368" t="s">
        <v>255</v>
      </c>
      <c r="AX27" s="369" t="s">
        <v>256</v>
      </c>
      <c r="AY27" s="232"/>
      <c r="AZ27" s="233"/>
      <c r="BA27" s="233"/>
      <c r="BB27" s="233"/>
      <c r="BC27" s="234"/>
      <c r="BD27" s="337"/>
      <c r="BE27" s="338"/>
      <c r="BF27" s="338"/>
      <c r="BG27" s="338"/>
      <c r="BH27" s="339"/>
      <c r="BI27" s="337"/>
      <c r="BJ27" s="338"/>
      <c r="BK27" s="338"/>
      <c r="BL27" s="338"/>
      <c r="BM27" s="339"/>
      <c r="BN27" s="53">
        <f t="shared" si="8"/>
        <v>4.5599999999999996</v>
      </c>
      <c r="BO27" s="53">
        <f t="shared" si="9"/>
        <v>39.299999999999997</v>
      </c>
      <c r="BP27" s="305"/>
    </row>
    <row r="28" spans="1:68" ht="40.5" customHeight="1" x14ac:dyDescent="0.4">
      <c r="A28" s="38"/>
      <c r="B28" s="73"/>
      <c r="C28" s="74"/>
      <c r="D28" s="133">
        <f>D27</f>
        <v>40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47.6</v>
      </c>
      <c r="L28" s="106">
        <f t="shared" si="1"/>
        <v>48</v>
      </c>
      <c r="M28" s="107">
        <f t="shared" si="2"/>
        <v>48.4</v>
      </c>
      <c r="N28" s="107">
        <f t="shared" si="5"/>
        <v>48.8</v>
      </c>
      <c r="O28" s="108">
        <f t="shared" si="3"/>
        <v>49.2</v>
      </c>
      <c r="P28" s="50"/>
      <c r="Q28" s="51"/>
      <c r="R28" s="51"/>
      <c r="S28" s="51"/>
      <c r="T28" s="52"/>
      <c r="U28" s="177"/>
      <c r="V28" s="178"/>
      <c r="W28" s="178"/>
      <c r="X28" s="178"/>
      <c r="Y28" s="178"/>
      <c r="Z28" s="367"/>
      <c r="AA28" s="368"/>
      <c r="AB28" s="368"/>
      <c r="AC28" s="368"/>
      <c r="AD28" s="369"/>
      <c r="AE28" s="50"/>
      <c r="AF28" s="51"/>
      <c r="AG28" s="51"/>
      <c r="AH28" s="51"/>
      <c r="AI28" s="52"/>
      <c r="AJ28" s="50"/>
      <c r="AK28" s="51"/>
      <c r="AL28" s="51"/>
      <c r="AM28" s="51"/>
      <c r="AN28" s="52"/>
      <c r="AO28" s="232"/>
      <c r="AP28" s="233"/>
      <c r="AQ28" s="233"/>
      <c r="AR28" s="233"/>
      <c r="AS28" s="234"/>
      <c r="AT28" s="50"/>
      <c r="AU28" s="51"/>
      <c r="AV28" s="51"/>
      <c r="AW28" s="51"/>
      <c r="AX28" s="52"/>
      <c r="AY28" s="177"/>
      <c r="AZ28" s="178"/>
      <c r="BA28" s="178"/>
      <c r="BB28" s="178"/>
      <c r="BC28" s="178"/>
      <c r="BD28" s="50"/>
      <c r="BE28" s="51"/>
      <c r="BF28" s="51"/>
      <c r="BG28" s="51"/>
      <c r="BH28" s="52"/>
      <c r="BI28" s="232"/>
      <c r="BJ28" s="233"/>
      <c r="BK28" s="233"/>
      <c r="BL28" s="233"/>
      <c r="BM28" s="234"/>
      <c r="BN28" s="53">
        <f t="shared" si="8"/>
        <v>0</v>
      </c>
      <c r="BO28" s="53">
        <f t="shared" si="9"/>
        <v>0</v>
      </c>
      <c r="BP28" s="305"/>
    </row>
    <row r="29" spans="1:68" ht="41.1" customHeight="1" x14ac:dyDescent="0.4">
      <c r="A29" s="38"/>
      <c r="B29" s="75"/>
      <c r="C29" s="76"/>
      <c r="D29" s="133">
        <f>D27</f>
        <v>40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47.6</v>
      </c>
      <c r="L29" s="106">
        <f t="shared" si="1"/>
        <v>48</v>
      </c>
      <c r="M29" s="107">
        <f t="shared" si="2"/>
        <v>48.4</v>
      </c>
      <c r="N29" s="107">
        <f t="shared" si="5"/>
        <v>48.8</v>
      </c>
      <c r="O29" s="108">
        <f t="shared" si="3"/>
        <v>49.2</v>
      </c>
      <c r="P29" s="50"/>
      <c r="Q29" s="51"/>
      <c r="R29" s="51"/>
      <c r="S29" s="51"/>
      <c r="T29" s="52"/>
      <c r="U29" s="177"/>
      <c r="V29" s="178"/>
      <c r="W29" s="178"/>
      <c r="X29" s="178"/>
      <c r="Y29" s="178"/>
      <c r="Z29" s="50"/>
      <c r="AA29" s="51"/>
      <c r="AB29" s="51"/>
      <c r="AC29" s="51"/>
      <c r="AD29" s="51"/>
      <c r="AE29" s="50"/>
      <c r="AF29" s="51"/>
      <c r="AG29" s="51"/>
      <c r="AH29" s="51"/>
      <c r="AI29" s="52"/>
      <c r="AJ29" s="50"/>
      <c r="AK29" s="51"/>
      <c r="AL29" s="51"/>
      <c r="AM29" s="51"/>
      <c r="AN29" s="52"/>
      <c r="AO29" s="232"/>
      <c r="AP29" s="233"/>
      <c r="AQ29" s="233"/>
      <c r="AR29" s="233"/>
      <c r="AS29" s="234"/>
      <c r="AT29" s="50"/>
      <c r="AU29" s="51"/>
      <c r="AV29" s="51"/>
      <c r="AW29" s="51"/>
      <c r="AX29" s="52"/>
      <c r="AY29" s="177"/>
      <c r="AZ29" s="178"/>
      <c r="BA29" s="178"/>
      <c r="BB29" s="178"/>
      <c r="BC29" s="178"/>
      <c r="BD29" s="50"/>
      <c r="BE29" s="51"/>
      <c r="BF29" s="51"/>
      <c r="BG29" s="51"/>
      <c r="BH29" s="52"/>
      <c r="BI29" s="177"/>
      <c r="BJ29" s="178"/>
      <c r="BK29" s="178"/>
      <c r="BL29" s="178"/>
      <c r="BM29" s="190"/>
      <c r="BN29" s="53">
        <f t="shared" si="8"/>
        <v>0</v>
      </c>
      <c r="BO29" s="53">
        <f t="shared" si="9"/>
        <v>0</v>
      </c>
      <c r="BP29" s="305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Август 2019'!B23</f>
        <v>Куриные яйца 2 категории, 10 шт</v>
      </c>
      <c r="D30" s="133">
        <v>30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35.700000000000003</v>
      </c>
      <c r="L30" s="106">
        <f t="shared" si="1"/>
        <v>36</v>
      </c>
      <c r="M30" s="107">
        <f t="shared" si="2"/>
        <v>36.299999999999997</v>
      </c>
      <c r="N30" s="107">
        <f t="shared" si="5"/>
        <v>36.6</v>
      </c>
      <c r="O30" s="108">
        <f t="shared" si="3"/>
        <v>36.9</v>
      </c>
      <c r="P30" s="50"/>
      <c r="Q30" s="51"/>
      <c r="R30" s="51"/>
      <c r="S30" s="51"/>
      <c r="T30" s="52"/>
      <c r="U30" s="177"/>
      <c r="V30" s="178"/>
      <c r="W30" s="178"/>
      <c r="X30" s="178"/>
      <c r="Y30" s="178"/>
      <c r="Z30" s="50"/>
      <c r="AA30" s="51"/>
      <c r="AB30" s="51"/>
      <c r="AC30" s="51"/>
      <c r="AD30" s="51"/>
      <c r="AE30" s="50"/>
      <c r="AF30" s="51"/>
      <c r="AG30" s="51"/>
      <c r="AH30" s="51"/>
      <c r="AI30" s="52"/>
      <c r="AJ30" s="50"/>
      <c r="AK30" s="51"/>
      <c r="AL30" s="51"/>
      <c r="AM30" s="51"/>
      <c r="AN30" s="52"/>
      <c r="AO30" s="232"/>
      <c r="AP30" s="233"/>
      <c r="AQ30" s="233"/>
      <c r="AR30" s="233"/>
      <c r="AS30" s="234"/>
      <c r="AT30" s="50"/>
      <c r="AU30" s="51"/>
      <c r="AV30" s="51"/>
      <c r="AW30" s="51"/>
      <c r="AX30" s="52"/>
      <c r="AY30" s="177"/>
      <c r="AZ30" s="178"/>
      <c r="BA30" s="178"/>
      <c r="BB30" s="178"/>
      <c r="BC30" s="178"/>
      <c r="BD30" s="50"/>
      <c r="BE30" s="51"/>
      <c r="BF30" s="51"/>
      <c r="BG30" s="51"/>
      <c r="BH30" s="52"/>
      <c r="BI30" s="177"/>
      <c r="BJ30" s="178"/>
      <c r="BK30" s="178"/>
      <c r="BL30" s="178"/>
      <c r="BM30" s="190"/>
      <c r="BN30" s="53">
        <f t="shared" si="8"/>
        <v>0</v>
      </c>
      <c r="BO30" s="53">
        <f t="shared" si="9"/>
        <v>0</v>
      </c>
      <c r="BP30" s="305"/>
    </row>
    <row r="31" spans="1:68" ht="41.1" customHeight="1" x14ac:dyDescent="0.4">
      <c r="A31" s="38"/>
      <c r="B31" s="79"/>
      <c r="C31" s="80"/>
      <c r="D31" s="133">
        <f>D30</f>
        <v>30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35.700000000000003</v>
      </c>
      <c r="L31" s="106">
        <f t="shared" si="1"/>
        <v>36</v>
      </c>
      <c r="M31" s="107">
        <f t="shared" si="2"/>
        <v>36.299999999999997</v>
      </c>
      <c r="N31" s="107">
        <f t="shared" si="5"/>
        <v>36.6</v>
      </c>
      <c r="O31" s="108">
        <f t="shared" si="3"/>
        <v>36.9</v>
      </c>
      <c r="P31" s="50"/>
      <c r="Q31" s="51"/>
      <c r="R31" s="51"/>
      <c r="S31" s="51"/>
      <c r="T31" s="52"/>
      <c r="U31" s="177"/>
      <c r="V31" s="178"/>
      <c r="W31" s="178"/>
      <c r="X31" s="178"/>
      <c r="Y31" s="178"/>
      <c r="Z31" s="50"/>
      <c r="AA31" s="51"/>
      <c r="AB31" s="51"/>
      <c r="AC31" s="51"/>
      <c r="AD31" s="51"/>
      <c r="AE31" s="50"/>
      <c r="AF31" s="51"/>
      <c r="AG31" s="51"/>
      <c r="AH31" s="51"/>
      <c r="AI31" s="52"/>
      <c r="AJ31" s="50"/>
      <c r="AK31" s="51"/>
      <c r="AL31" s="51"/>
      <c r="AM31" s="51"/>
      <c r="AN31" s="52"/>
      <c r="AO31" s="232"/>
      <c r="AP31" s="233"/>
      <c r="AQ31" s="233"/>
      <c r="AR31" s="233"/>
      <c r="AS31" s="234"/>
      <c r="AT31" s="50"/>
      <c r="AU31" s="51"/>
      <c r="AV31" s="51"/>
      <c r="AW31" s="51"/>
      <c r="AX31" s="52"/>
      <c r="AY31" s="177"/>
      <c r="AZ31" s="178"/>
      <c r="BA31" s="178"/>
      <c r="BB31" s="178"/>
      <c r="BC31" s="178"/>
      <c r="BD31" s="50"/>
      <c r="BE31" s="51"/>
      <c r="BF31" s="51"/>
      <c r="BG31" s="51"/>
      <c r="BH31" s="52"/>
      <c r="BI31" s="177"/>
      <c r="BJ31" s="178"/>
      <c r="BK31" s="178"/>
      <c r="BL31" s="178"/>
      <c r="BM31" s="190"/>
      <c r="BN31" s="53">
        <f t="shared" si="8"/>
        <v>0</v>
      </c>
      <c r="BO31" s="53">
        <f t="shared" si="9"/>
        <v>0</v>
      </c>
      <c r="BP31" s="305"/>
    </row>
    <row r="32" spans="1:68" ht="41.1" customHeight="1" x14ac:dyDescent="0.4">
      <c r="A32" s="38"/>
      <c r="B32" s="79"/>
      <c r="C32" s="80"/>
      <c r="D32" s="133">
        <f>D30</f>
        <v>30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35.700000000000003</v>
      </c>
      <c r="L32" s="106">
        <f t="shared" si="1"/>
        <v>36</v>
      </c>
      <c r="M32" s="107">
        <f t="shared" si="2"/>
        <v>36.299999999999997</v>
      </c>
      <c r="N32" s="107">
        <f t="shared" si="5"/>
        <v>36.6</v>
      </c>
      <c r="O32" s="108">
        <f t="shared" si="3"/>
        <v>36.9</v>
      </c>
      <c r="P32" s="50"/>
      <c r="Q32" s="51"/>
      <c r="R32" s="51"/>
      <c r="S32" s="51"/>
      <c r="T32" s="52"/>
      <c r="U32" s="177"/>
      <c r="V32" s="178"/>
      <c r="W32" s="178"/>
      <c r="X32" s="178"/>
      <c r="Y32" s="178"/>
      <c r="Z32" s="50"/>
      <c r="AA32" s="51"/>
      <c r="AB32" s="51"/>
      <c r="AC32" s="51"/>
      <c r="AD32" s="51"/>
      <c r="AE32" s="50"/>
      <c r="AF32" s="51"/>
      <c r="AG32" s="51"/>
      <c r="AH32" s="51"/>
      <c r="AI32" s="52"/>
      <c r="AJ32" s="50"/>
      <c r="AK32" s="51"/>
      <c r="AL32" s="51"/>
      <c r="AM32" s="51"/>
      <c r="AN32" s="52"/>
      <c r="AO32" s="232"/>
      <c r="AP32" s="233"/>
      <c r="AQ32" s="233"/>
      <c r="AR32" s="233"/>
      <c r="AS32" s="234"/>
      <c r="AT32" s="50"/>
      <c r="AU32" s="51"/>
      <c r="AV32" s="51"/>
      <c r="AW32" s="51"/>
      <c r="AX32" s="52"/>
      <c r="AY32" s="177"/>
      <c r="AZ32" s="178"/>
      <c r="BA32" s="178"/>
      <c r="BB32" s="178"/>
      <c r="BC32" s="178"/>
      <c r="BD32" s="50"/>
      <c r="BE32" s="51"/>
      <c r="BF32" s="51"/>
      <c r="BG32" s="51"/>
      <c r="BH32" s="52"/>
      <c r="BI32" s="177"/>
      <c r="BJ32" s="178"/>
      <c r="BK32" s="178"/>
      <c r="BL32" s="178"/>
      <c r="BM32" s="190"/>
      <c r="BN32" s="53">
        <f t="shared" si="8"/>
        <v>0</v>
      </c>
      <c r="BO32" s="53">
        <f t="shared" si="9"/>
        <v>0</v>
      </c>
      <c r="BP32" s="305"/>
    </row>
    <row r="33" spans="1:68" s="70" customFormat="1" ht="41.1" customHeight="1" x14ac:dyDescent="0.4">
      <c r="A33" s="59">
        <v>14.4</v>
      </c>
      <c r="B33" s="81" t="s">
        <v>32</v>
      </c>
      <c r="C33" s="167" t="str">
        <f>'рекоменд.цены на Август 2019'!B24</f>
        <v>Соль</v>
      </c>
      <c r="D33" s="133"/>
      <c r="E33" s="109"/>
      <c r="F33" s="110"/>
      <c r="G33" s="111"/>
      <c r="H33" s="111"/>
      <c r="I33" s="111"/>
      <c r="J33" s="112"/>
      <c r="K33" s="105">
        <f t="shared" ref="K33:K69" si="12">$D33+($D33*(SUM($E33%,F33%)))</f>
        <v>0</v>
      </c>
      <c r="L33" s="106">
        <f t="shared" ref="L33:L69" si="13">$D33+(($D33*SUM($E33,G33)/100))</f>
        <v>0</v>
      </c>
      <c r="M33" s="107">
        <f t="shared" ref="M33:M69" si="14">$D33+(($D33*($E33+H33)/100))</f>
        <v>0</v>
      </c>
      <c r="N33" s="107">
        <f t="shared" ref="N33:N69" si="15">$D33+(($D33*($E33+I33)/100))</f>
        <v>0</v>
      </c>
      <c r="O33" s="108">
        <f t="shared" ref="O33:O69" si="16">$D33+(($D33*($E33+J33)/100))</f>
        <v>0</v>
      </c>
      <c r="P33" s="66"/>
      <c r="Q33" s="67"/>
      <c r="R33" s="68"/>
      <c r="S33" s="67"/>
      <c r="T33" s="69"/>
      <c r="U33" s="179"/>
      <c r="V33" s="180"/>
      <c r="W33" s="178"/>
      <c r="X33" s="180"/>
      <c r="Y33" s="180"/>
      <c r="Z33" s="66"/>
      <c r="AA33" s="67"/>
      <c r="AB33" s="68"/>
      <c r="AC33" s="67"/>
      <c r="AD33" s="67"/>
      <c r="AE33" s="66"/>
      <c r="AF33" s="67"/>
      <c r="AG33" s="68"/>
      <c r="AH33" s="67"/>
      <c r="AI33" s="69"/>
      <c r="AJ33" s="66"/>
      <c r="AK33" s="67"/>
      <c r="AL33" s="68"/>
      <c r="AM33" s="67"/>
      <c r="AN33" s="69"/>
      <c r="AO33" s="235"/>
      <c r="AP33" s="236"/>
      <c r="AQ33" s="237"/>
      <c r="AR33" s="236"/>
      <c r="AS33" s="238"/>
      <c r="AT33" s="66"/>
      <c r="AU33" s="67"/>
      <c r="AV33" s="68"/>
      <c r="AW33" s="67"/>
      <c r="AX33" s="69"/>
      <c r="AY33" s="179"/>
      <c r="AZ33" s="180"/>
      <c r="BA33" s="178"/>
      <c r="BB33" s="180"/>
      <c r="BC33" s="180"/>
      <c r="BD33" s="66"/>
      <c r="BE33" s="67"/>
      <c r="BF33" s="68"/>
      <c r="BG33" s="67"/>
      <c r="BH33" s="69"/>
      <c r="BI33" s="179"/>
      <c r="BJ33" s="180"/>
      <c r="BK33" s="178"/>
      <c r="BL33" s="180"/>
      <c r="BM33" s="191"/>
      <c r="BN33" s="53">
        <f t="shared" si="8"/>
        <v>0</v>
      </c>
      <c r="BO33" s="53">
        <f t="shared" si="9"/>
        <v>0</v>
      </c>
      <c r="BP33" s="305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Август 2019'!B25</f>
        <v>Соль поваренная пищевая, кг</v>
      </c>
      <c r="D34" s="133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12"/>
        <v>10.349</v>
      </c>
      <c r="L34" s="106">
        <f t="shared" si="13"/>
        <v>10.428000000000001</v>
      </c>
      <c r="M34" s="107">
        <f t="shared" si="14"/>
        <v>10.507</v>
      </c>
      <c r="N34" s="107">
        <f t="shared" si="15"/>
        <v>10.586</v>
      </c>
      <c r="O34" s="108">
        <f t="shared" si="16"/>
        <v>10.665000000000001</v>
      </c>
      <c r="P34" s="229"/>
      <c r="Q34" s="230"/>
      <c r="R34" s="233"/>
      <c r="S34" s="230"/>
      <c r="T34" s="231"/>
      <c r="U34" s="84"/>
      <c r="V34" s="85"/>
      <c r="W34" s="51"/>
      <c r="X34" s="51"/>
      <c r="Y34" s="52"/>
      <c r="Z34" s="84"/>
      <c r="AA34" s="85"/>
      <c r="AB34" s="51"/>
      <c r="AC34" s="85"/>
      <c r="AD34" s="85"/>
      <c r="AE34" s="84"/>
      <c r="AF34" s="85"/>
      <c r="AG34" s="51"/>
      <c r="AH34" s="51"/>
      <c r="AI34" s="52"/>
      <c r="AJ34" s="51"/>
      <c r="AK34" s="51"/>
      <c r="AL34" s="51"/>
      <c r="AM34" s="51"/>
      <c r="AN34" s="52"/>
      <c r="AO34" s="232"/>
      <c r="AP34" s="233"/>
      <c r="AQ34" s="233"/>
      <c r="AR34" s="233"/>
      <c r="AS34" s="234"/>
      <c r="AT34" s="84"/>
      <c r="AU34" s="85"/>
      <c r="AV34" s="51"/>
      <c r="AW34" s="51"/>
      <c r="AX34" s="52"/>
      <c r="AY34" s="229"/>
      <c r="AZ34" s="230"/>
      <c r="BA34" s="233"/>
      <c r="BB34" s="233"/>
      <c r="BC34" s="234"/>
      <c r="BD34" s="229"/>
      <c r="BE34" s="230"/>
      <c r="BF34" s="233"/>
      <c r="BG34" s="230"/>
      <c r="BH34" s="231"/>
      <c r="BI34" s="229"/>
      <c r="BJ34" s="330"/>
      <c r="BK34" s="338"/>
      <c r="BL34" s="338"/>
      <c r="BM34" s="339"/>
      <c r="BN34" s="53">
        <f t="shared" si="8"/>
        <v>0</v>
      </c>
      <c r="BO34" s="53">
        <f t="shared" si="9"/>
        <v>0</v>
      </c>
      <c r="BP34" s="306"/>
    </row>
    <row r="35" spans="1:68" s="87" customFormat="1" ht="41.1" customHeight="1" x14ac:dyDescent="0.4">
      <c r="A35" s="83"/>
      <c r="B35" s="79"/>
      <c r="C35" s="80"/>
      <c r="D35" s="133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12"/>
        <v>10.349</v>
      </c>
      <c r="L35" s="106">
        <f t="shared" si="13"/>
        <v>10.428000000000001</v>
      </c>
      <c r="M35" s="107">
        <f t="shared" si="14"/>
        <v>10.507</v>
      </c>
      <c r="N35" s="107">
        <f t="shared" si="15"/>
        <v>10.586</v>
      </c>
      <c r="O35" s="108">
        <f t="shared" si="16"/>
        <v>10.665000000000001</v>
      </c>
      <c r="P35" s="84"/>
      <c r="Q35" s="85"/>
      <c r="R35" s="51"/>
      <c r="S35" s="85"/>
      <c r="T35" s="86"/>
      <c r="U35" s="179"/>
      <c r="V35" s="180"/>
      <c r="W35" s="178"/>
      <c r="X35" s="180"/>
      <c r="Y35" s="180"/>
      <c r="Z35" s="84"/>
      <c r="AA35" s="85"/>
      <c r="AB35" s="51"/>
      <c r="AC35" s="85"/>
      <c r="AD35" s="85"/>
      <c r="AE35" s="84"/>
      <c r="AF35" s="85"/>
      <c r="AG35" s="51"/>
      <c r="AH35" s="85"/>
      <c r="AI35" s="86"/>
      <c r="AJ35" s="84"/>
      <c r="AK35" s="85"/>
      <c r="AL35" s="51"/>
      <c r="AM35" s="85"/>
      <c r="AN35" s="86"/>
      <c r="AO35" s="179"/>
      <c r="AP35" s="180"/>
      <c r="AQ35" s="178"/>
      <c r="AR35" s="180"/>
      <c r="AS35" s="180"/>
      <c r="AT35" s="84"/>
      <c r="AU35" s="85"/>
      <c r="AV35" s="51"/>
      <c r="AW35" s="85"/>
      <c r="AX35" s="86"/>
      <c r="AY35" s="179"/>
      <c r="AZ35" s="180"/>
      <c r="BA35" s="178"/>
      <c r="BB35" s="180"/>
      <c r="BC35" s="180"/>
      <c r="BD35" s="84"/>
      <c r="BE35" s="85"/>
      <c r="BF35" s="51"/>
      <c r="BG35" s="85"/>
      <c r="BH35" s="86"/>
      <c r="BI35" s="179"/>
      <c r="BJ35" s="180"/>
      <c r="BK35" s="178"/>
      <c r="BL35" s="180"/>
      <c r="BM35" s="191"/>
      <c r="BN35" s="53">
        <f t="shared" si="8"/>
        <v>0</v>
      </c>
      <c r="BO35" s="53">
        <f t="shared" si="9"/>
        <v>0</v>
      </c>
      <c r="BP35" s="305"/>
    </row>
    <row r="36" spans="1:68" ht="41.1" customHeight="1" x14ac:dyDescent="0.4">
      <c r="A36" s="38" t="s">
        <v>34</v>
      </c>
      <c r="B36" s="79"/>
      <c r="C36" s="80"/>
      <c r="D36" s="133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12"/>
        <v>10.349</v>
      </c>
      <c r="L36" s="106">
        <f t="shared" si="13"/>
        <v>10.428000000000001</v>
      </c>
      <c r="M36" s="107">
        <f t="shared" si="14"/>
        <v>10.507</v>
      </c>
      <c r="N36" s="107">
        <f t="shared" si="15"/>
        <v>10.586</v>
      </c>
      <c r="O36" s="108">
        <f t="shared" si="16"/>
        <v>10.665000000000001</v>
      </c>
      <c r="P36" s="50"/>
      <c r="Q36" s="51"/>
      <c r="R36" s="51"/>
      <c r="S36" s="51"/>
      <c r="T36" s="52"/>
      <c r="U36" s="177"/>
      <c r="V36" s="178"/>
      <c r="W36" s="178"/>
      <c r="X36" s="178"/>
      <c r="Y36" s="178"/>
      <c r="Z36" s="50"/>
      <c r="AA36" s="51"/>
      <c r="AB36" s="51"/>
      <c r="AC36" s="51"/>
      <c r="AD36" s="51"/>
      <c r="AE36" s="50"/>
      <c r="AF36" s="51"/>
      <c r="AG36" s="51"/>
      <c r="AH36" s="51"/>
      <c r="AI36" s="52"/>
      <c r="AJ36" s="50"/>
      <c r="AK36" s="51"/>
      <c r="AL36" s="51"/>
      <c r="AM36" s="51"/>
      <c r="AN36" s="52"/>
      <c r="AO36" s="177"/>
      <c r="AP36" s="178"/>
      <c r="AQ36" s="178"/>
      <c r="AR36" s="178"/>
      <c r="AS36" s="178"/>
      <c r="AT36" s="50"/>
      <c r="AU36" s="51"/>
      <c r="AV36" s="51"/>
      <c r="AW36" s="51"/>
      <c r="AX36" s="52"/>
      <c r="AY36" s="177"/>
      <c r="AZ36" s="178"/>
      <c r="BA36" s="178"/>
      <c r="BB36" s="178"/>
      <c r="BC36" s="178"/>
      <c r="BD36" s="50"/>
      <c r="BE36" s="51"/>
      <c r="BF36" s="51"/>
      <c r="BG36" s="51"/>
      <c r="BH36" s="52"/>
      <c r="BI36" s="177"/>
      <c r="BJ36" s="178"/>
      <c r="BK36" s="178"/>
      <c r="BL36" s="178"/>
      <c r="BM36" s="190"/>
      <c r="BN36" s="53">
        <f t="shared" si="8"/>
        <v>0</v>
      </c>
      <c r="BO36" s="53">
        <f t="shared" si="9"/>
        <v>0</v>
      </c>
      <c r="BP36" s="305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3"/>
      <c r="E37" s="109"/>
      <c r="F37" s="110"/>
      <c r="G37" s="111"/>
      <c r="H37" s="111"/>
      <c r="I37" s="111"/>
      <c r="J37" s="112"/>
      <c r="K37" s="105">
        <f t="shared" si="12"/>
        <v>0</v>
      </c>
      <c r="L37" s="106">
        <f t="shared" si="13"/>
        <v>0</v>
      </c>
      <c r="M37" s="107">
        <f t="shared" si="14"/>
        <v>0</v>
      </c>
      <c r="N37" s="107">
        <f t="shared" si="15"/>
        <v>0</v>
      </c>
      <c r="O37" s="108">
        <f t="shared" si="16"/>
        <v>0</v>
      </c>
      <c r="P37" s="66"/>
      <c r="Q37" s="67"/>
      <c r="R37" s="68"/>
      <c r="S37" s="67"/>
      <c r="T37" s="69"/>
      <c r="U37" s="179"/>
      <c r="V37" s="180"/>
      <c r="W37" s="178"/>
      <c r="X37" s="180"/>
      <c r="Y37" s="180"/>
      <c r="Z37" s="66"/>
      <c r="AA37" s="67"/>
      <c r="AB37" s="68"/>
      <c r="AC37" s="67"/>
      <c r="AD37" s="67"/>
      <c r="AE37" s="66"/>
      <c r="AF37" s="67"/>
      <c r="AG37" s="68"/>
      <c r="AH37" s="67"/>
      <c r="AI37" s="69"/>
      <c r="AJ37" s="66"/>
      <c r="AK37" s="67"/>
      <c r="AL37" s="68"/>
      <c r="AM37" s="67"/>
      <c r="AN37" s="69"/>
      <c r="AO37" s="179"/>
      <c r="AP37" s="180"/>
      <c r="AQ37" s="178"/>
      <c r="AR37" s="180"/>
      <c r="AS37" s="180"/>
      <c r="AT37" s="66"/>
      <c r="AU37" s="67"/>
      <c r="AV37" s="68"/>
      <c r="AW37" s="67"/>
      <c r="AX37" s="69"/>
      <c r="AY37" s="179"/>
      <c r="AZ37" s="180"/>
      <c r="BA37" s="178"/>
      <c r="BB37" s="180"/>
      <c r="BC37" s="180"/>
      <c r="BD37" s="66"/>
      <c r="BE37" s="67"/>
      <c r="BF37" s="68"/>
      <c r="BG37" s="67"/>
      <c r="BH37" s="69"/>
      <c r="BI37" s="179"/>
      <c r="BJ37" s="180"/>
      <c r="BK37" s="178"/>
      <c r="BL37" s="180"/>
      <c r="BM37" s="191"/>
      <c r="BN37" s="53">
        <f t="shared" si="8"/>
        <v>0</v>
      </c>
      <c r="BO37" s="53">
        <f t="shared" si="9"/>
        <v>0</v>
      </c>
      <c r="BP37" s="305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Август 2019'!B27</f>
        <v>Мясо КРС высшей упитанности в убойном весе</v>
      </c>
      <c r="D38" s="133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12"/>
        <v>208.38600000000002</v>
      </c>
      <c r="L38" s="106">
        <f t="shared" si="13"/>
        <v>210.429</v>
      </c>
      <c r="M38" s="107">
        <f t="shared" si="14"/>
        <v>212.47200000000001</v>
      </c>
      <c r="N38" s="107">
        <f t="shared" si="15"/>
        <v>214.51500000000001</v>
      </c>
      <c r="O38" s="108">
        <f t="shared" si="16"/>
        <v>214.51500000000001</v>
      </c>
      <c r="P38" s="50"/>
      <c r="Q38" s="51"/>
      <c r="R38" s="51"/>
      <c r="S38" s="51"/>
      <c r="T38" s="52"/>
      <c r="U38" s="177"/>
      <c r="V38" s="178"/>
      <c r="W38" s="178"/>
      <c r="X38" s="178"/>
      <c r="Y38" s="178"/>
      <c r="Z38" s="50"/>
      <c r="AA38" s="51"/>
      <c r="AB38" s="51"/>
      <c r="AC38" s="51"/>
      <c r="AD38" s="51"/>
      <c r="AE38" s="50"/>
      <c r="AF38" s="51"/>
      <c r="AG38" s="51"/>
      <c r="AH38" s="51"/>
      <c r="AI38" s="52"/>
      <c r="AJ38" s="50"/>
      <c r="AK38" s="51"/>
      <c r="AL38" s="51"/>
      <c r="AM38" s="51"/>
      <c r="AN38" s="52"/>
      <c r="AO38" s="177"/>
      <c r="AP38" s="178"/>
      <c r="AQ38" s="178"/>
      <c r="AR38" s="178"/>
      <c r="AS38" s="178"/>
      <c r="AT38" s="50"/>
      <c r="AU38" s="51"/>
      <c r="AV38" s="51"/>
      <c r="AW38" s="51"/>
      <c r="AX38" s="52"/>
      <c r="AY38" s="177"/>
      <c r="AZ38" s="178"/>
      <c r="BA38" s="178"/>
      <c r="BB38" s="178"/>
      <c r="BC38" s="178"/>
      <c r="BD38" s="50"/>
      <c r="BE38" s="51"/>
      <c r="BF38" s="51"/>
      <c r="BG38" s="51"/>
      <c r="BH38" s="52"/>
      <c r="BI38" s="177"/>
      <c r="BJ38" s="178"/>
      <c r="BK38" s="178"/>
      <c r="BL38" s="178"/>
      <c r="BM38" s="190"/>
      <c r="BN38" s="53">
        <f t="shared" si="8"/>
        <v>0</v>
      </c>
      <c r="BO38" s="53">
        <f t="shared" si="9"/>
        <v>0</v>
      </c>
      <c r="BP38" s="305"/>
    </row>
    <row r="39" spans="1:68" ht="33.75" customHeight="1" x14ac:dyDescent="0.4">
      <c r="A39" s="38"/>
      <c r="B39" s="79"/>
      <c r="C39" s="80"/>
      <c r="D39" s="133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12"/>
        <v>208.38600000000002</v>
      </c>
      <c r="L39" s="106">
        <f t="shared" si="13"/>
        <v>210.429</v>
      </c>
      <c r="M39" s="107">
        <f t="shared" si="14"/>
        <v>212.47200000000001</v>
      </c>
      <c r="N39" s="107">
        <f t="shared" si="15"/>
        <v>214.51500000000001</v>
      </c>
      <c r="O39" s="108">
        <f t="shared" si="16"/>
        <v>214.51500000000001</v>
      </c>
      <c r="P39" s="50"/>
      <c r="Q39" s="51"/>
      <c r="R39" s="51"/>
      <c r="S39" s="51"/>
      <c r="T39" s="52"/>
      <c r="U39" s="177"/>
      <c r="V39" s="178"/>
      <c r="W39" s="178"/>
      <c r="X39" s="178"/>
      <c r="Y39" s="178"/>
      <c r="Z39" s="50"/>
      <c r="AA39" s="51"/>
      <c r="AB39" s="51"/>
      <c r="AC39" s="51"/>
      <c r="AD39" s="51"/>
      <c r="AE39" s="50"/>
      <c r="AF39" s="51"/>
      <c r="AG39" s="51"/>
      <c r="AH39" s="51"/>
      <c r="AI39" s="52"/>
      <c r="AJ39" s="50"/>
      <c r="AK39" s="51"/>
      <c r="AL39" s="51"/>
      <c r="AM39" s="51"/>
      <c r="AN39" s="52"/>
      <c r="AO39" s="177"/>
      <c r="AP39" s="178"/>
      <c r="AQ39" s="178"/>
      <c r="AR39" s="178"/>
      <c r="AS39" s="178"/>
      <c r="AT39" s="50"/>
      <c r="AU39" s="51"/>
      <c r="AV39" s="51"/>
      <c r="AW39" s="51"/>
      <c r="AX39" s="52"/>
      <c r="AY39" s="177"/>
      <c r="AZ39" s="178"/>
      <c r="BA39" s="178"/>
      <c r="BB39" s="178"/>
      <c r="BC39" s="178"/>
      <c r="BD39" s="50"/>
      <c r="BE39" s="51"/>
      <c r="BF39" s="51"/>
      <c r="BG39" s="51"/>
      <c r="BH39" s="52"/>
      <c r="BI39" s="177"/>
      <c r="BJ39" s="178"/>
      <c r="BK39" s="178"/>
      <c r="BL39" s="178"/>
      <c r="BM39" s="190"/>
      <c r="BN39" s="53">
        <f t="shared" si="8"/>
        <v>0</v>
      </c>
      <c r="BO39" s="53">
        <f t="shared" si="9"/>
        <v>0</v>
      </c>
      <c r="BP39" s="305"/>
    </row>
    <row r="40" spans="1:68" ht="33.75" customHeight="1" x14ac:dyDescent="0.4">
      <c r="A40" s="38"/>
      <c r="B40" s="79"/>
      <c r="C40" s="80"/>
      <c r="D40" s="133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ref="K40:K56" si="17">$D40+($D40*(SUM($E40%,F40%)))</f>
        <v>208.38600000000002</v>
      </c>
      <c r="L40" s="106">
        <f t="shared" ref="L40:L56" si="18">$D40+(($D40*SUM($E40,G40)/100))</f>
        <v>210.429</v>
      </c>
      <c r="M40" s="107">
        <f t="shared" ref="M40:M56" si="19">$D40+(($D40*($E40+H40)/100))</f>
        <v>212.47200000000001</v>
      </c>
      <c r="N40" s="107">
        <f t="shared" ref="N40:N56" si="20">$D40+(($D40*($E40+I40)/100))</f>
        <v>214.51500000000001</v>
      </c>
      <c r="O40" s="108">
        <f t="shared" ref="O40:O56" si="21">$D40+(($D40*($E40+J40)/100))</f>
        <v>214.51500000000001</v>
      </c>
      <c r="P40" s="50"/>
      <c r="Q40" s="51"/>
      <c r="R40" s="51"/>
      <c r="S40" s="51"/>
      <c r="T40" s="52"/>
      <c r="U40" s="177"/>
      <c r="V40" s="178"/>
      <c r="W40" s="178"/>
      <c r="X40" s="178"/>
      <c r="Y40" s="178"/>
      <c r="Z40" s="50"/>
      <c r="AA40" s="51"/>
      <c r="AB40" s="51"/>
      <c r="AC40" s="51"/>
      <c r="AD40" s="51"/>
      <c r="AE40" s="50"/>
      <c r="AF40" s="51"/>
      <c r="AG40" s="51"/>
      <c r="AH40" s="51"/>
      <c r="AI40" s="52"/>
      <c r="AJ40" s="50"/>
      <c r="AK40" s="51"/>
      <c r="AL40" s="51"/>
      <c r="AM40" s="51"/>
      <c r="AN40" s="52"/>
      <c r="AO40" s="177"/>
      <c r="AP40" s="178"/>
      <c r="AQ40" s="178"/>
      <c r="AR40" s="178"/>
      <c r="AS40" s="178"/>
      <c r="AT40" s="50"/>
      <c r="AU40" s="51"/>
      <c r="AV40" s="51"/>
      <c r="AW40" s="51"/>
      <c r="AX40" s="52"/>
      <c r="AY40" s="177"/>
      <c r="AZ40" s="178"/>
      <c r="BA40" s="178"/>
      <c r="BB40" s="178"/>
      <c r="BC40" s="178"/>
      <c r="BD40" s="50"/>
      <c r="BE40" s="51"/>
      <c r="BF40" s="51"/>
      <c r="BG40" s="51"/>
      <c r="BH40" s="52"/>
      <c r="BI40" s="177"/>
      <c r="BJ40" s="178"/>
      <c r="BK40" s="178"/>
      <c r="BL40" s="178"/>
      <c r="BM40" s="190"/>
      <c r="BN40" s="53">
        <f t="shared" si="8"/>
        <v>0</v>
      </c>
      <c r="BO40" s="53">
        <f t="shared" si="9"/>
        <v>0</v>
      </c>
      <c r="BP40" s="305"/>
    </row>
    <row r="41" spans="1:68" ht="42" customHeight="1" x14ac:dyDescent="0.4">
      <c r="A41" s="38"/>
      <c r="B41" s="79" t="s">
        <v>41</v>
      </c>
      <c r="C41" s="80" t="str">
        <f>'рекоменд.цены на Август 2019'!B28</f>
        <v>Мясо КРС средней упитанности в убойном весе</v>
      </c>
      <c r="D41" s="133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17"/>
        <v>199.10399999999998</v>
      </c>
      <c r="L41" s="106">
        <f t="shared" si="18"/>
        <v>201.05599999999998</v>
      </c>
      <c r="M41" s="107">
        <f t="shared" si="19"/>
        <v>203.00799999999998</v>
      </c>
      <c r="N41" s="107">
        <f t="shared" si="20"/>
        <v>204.95999999999998</v>
      </c>
      <c r="O41" s="108">
        <f t="shared" si="21"/>
        <v>204.95999999999998</v>
      </c>
      <c r="P41" s="50"/>
      <c r="Q41" s="51"/>
      <c r="R41" s="51"/>
      <c r="S41" s="51"/>
      <c r="T41" s="52"/>
      <c r="U41" s="177"/>
      <c r="V41" s="178"/>
      <c r="W41" s="178"/>
      <c r="X41" s="178"/>
      <c r="Y41" s="178"/>
      <c r="Z41" s="50"/>
      <c r="AA41" s="51"/>
      <c r="AB41" s="51"/>
      <c r="AC41" s="51"/>
      <c r="AD41" s="51"/>
      <c r="AE41" s="50"/>
      <c r="AF41" s="51"/>
      <c r="AG41" s="51"/>
      <c r="AH41" s="51"/>
      <c r="AI41" s="52"/>
      <c r="AJ41" s="50"/>
      <c r="AK41" s="51"/>
      <c r="AL41" s="51"/>
      <c r="AM41" s="51"/>
      <c r="AN41" s="52"/>
      <c r="AO41" s="177"/>
      <c r="AP41" s="178"/>
      <c r="AQ41" s="178"/>
      <c r="AR41" s="178"/>
      <c r="AS41" s="178"/>
      <c r="AT41" s="50"/>
      <c r="AU41" s="51"/>
      <c r="AV41" s="51"/>
      <c r="AW41" s="51"/>
      <c r="AX41" s="52"/>
      <c r="AY41" s="177"/>
      <c r="AZ41" s="178"/>
      <c r="BA41" s="178"/>
      <c r="BB41" s="178"/>
      <c r="BC41" s="178"/>
      <c r="BD41" s="50"/>
      <c r="BE41" s="51"/>
      <c r="BF41" s="51"/>
      <c r="BG41" s="51"/>
      <c r="BH41" s="52"/>
      <c r="BI41" s="177"/>
      <c r="BJ41" s="178"/>
      <c r="BK41" s="178"/>
      <c r="BL41" s="178"/>
      <c r="BM41" s="190"/>
      <c r="BN41" s="53">
        <f t="shared" si="8"/>
        <v>0</v>
      </c>
      <c r="BO41" s="53">
        <f t="shared" si="9"/>
        <v>0</v>
      </c>
      <c r="BP41" s="305"/>
    </row>
    <row r="42" spans="1:68" ht="33.75" customHeight="1" x14ac:dyDescent="0.4">
      <c r="A42" s="38"/>
      <c r="B42" s="79"/>
      <c r="C42" s="80"/>
      <c r="D42" s="133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17"/>
        <v>199.10399999999998</v>
      </c>
      <c r="L42" s="106">
        <f t="shared" si="18"/>
        <v>201.05599999999998</v>
      </c>
      <c r="M42" s="107">
        <f t="shared" si="19"/>
        <v>203.00799999999998</v>
      </c>
      <c r="N42" s="107">
        <f t="shared" si="20"/>
        <v>204.95999999999998</v>
      </c>
      <c r="O42" s="108">
        <f t="shared" si="21"/>
        <v>204.95999999999998</v>
      </c>
      <c r="P42" s="50"/>
      <c r="Q42" s="51"/>
      <c r="R42" s="51"/>
      <c r="S42" s="51"/>
      <c r="T42" s="52"/>
      <c r="U42" s="177"/>
      <c r="V42" s="178"/>
      <c r="W42" s="178"/>
      <c r="X42" s="178"/>
      <c r="Y42" s="178"/>
      <c r="Z42" s="50"/>
      <c r="AA42" s="51"/>
      <c r="AB42" s="51"/>
      <c r="AC42" s="51"/>
      <c r="AD42" s="51"/>
      <c r="AE42" s="50"/>
      <c r="AF42" s="51"/>
      <c r="AG42" s="51"/>
      <c r="AH42" s="51"/>
      <c r="AI42" s="52"/>
      <c r="AJ42" s="50"/>
      <c r="AK42" s="51"/>
      <c r="AL42" s="51"/>
      <c r="AM42" s="51"/>
      <c r="AN42" s="52"/>
      <c r="AO42" s="177"/>
      <c r="AP42" s="178"/>
      <c r="AQ42" s="178"/>
      <c r="AR42" s="178"/>
      <c r="AS42" s="178"/>
      <c r="AT42" s="50"/>
      <c r="AU42" s="51"/>
      <c r="AV42" s="51"/>
      <c r="AW42" s="51"/>
      <c r="AX42" s="52"/>
      <c r="AY42" s="177"/>
      <c r="AZ42" s="178"/>
      <c r="BA42" s="178"/>
      <c r="BB42" s="178"/>
      <c r="BC42" s="178"/>
      <c r="BD42" s="50"/>
      <c r="BE42" s="51"/>
      <c r="BF42" s="51"/>
      <c r="BG42" s="51"/>
      <c r="BH42" s="52"/>
      <c r="BI42" s="177"/>
      <c r="BJ42" s="178"/>
      <c r="BK42" s="178"/>
      <c r="BL42" s="178"/>
      <c r="BM42" s="190"/>
      <c r="BN42" s="53">
        <f t="shared" si="8"/>
        <v>0</v>
      </c>
      <c r="BO42" s="53">
        <f t="shared" si="9"/>
        <v>0</v>
      </c>
      <c r="BP42" s="305"/>
    </row>
    <row r="43" spans="1:68" ht="33.75" customHeight="1" x14ac:dyDescent="0.4">
      <c r="A43" s="38"/>
      <c r="B43" s="79"/>
      <c r="C43" s="80"/>
      <c r="D43" s="133">
        <f>D42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17"/>
        <v>199.10399999999998</v>
      </c>
      <c r="L43" s="106">
        <f t="shared" si="18"/>
        <v>201.05599999999998</v>
      </c>
      <c r="M43" s="107">
        <f t="shared" si="19"/>
        <v>203.00799999999998</v>
      </c>
      <c r="N43" s="107">
        <f t="shared" si="20"/>
        <v>204.95999999999998</v>
      </c>
      <c r="O43" s="108">
        <f t="shared" si="21"/>
        <v>204.95999999999998</v>
      </c>
      <c r="P43" s="50"/>
      <c r="Q43" s="51"/>
      <c r="R43" s="51"/>
      <c r="S43" s="51"/>
      <c r="T43" s="52"/>
      <c r="U43" s="177"/>
      <c r="V43" s="178"/>
      <c r="W43" s="178"/>
      <c r="X43" s="178"/>
      <c r="Y43" s="178"/>
      <c r="Z43" s="50"/>
      <c r="AA43" s="51"/>
      <c r="AB43" s="51"/>
      <c r="AC43" s="51"/>
      <c r="AD43" s="51"/>
      <c r="AE43" s="50"/>
      <c r="AF43" s="51"/>
      <c r="AG43" s="51"/>
      <c r="AH43" s="51"/>
      <c r="AI43" s="52"/>
      <c r="AJ43" s="50"/>
      <c r="AK43" s="51"/>
      <c r="AL43" s="51"/>
      <c r="AM43" s="51"/>
      <c r="AN43" s="52"/>
      <c r="AO43" s="177"/>
      <c r="AP43" s="178"/>
      <c r="AQ43" s="178"/>
      <c r="AR43" s="178"/>
      <c r="AS43" s="178"/>
      <c r="AT43" s="50"/>
      <c r="AU43" s="51"/>
      <c r="AV43" s="51"/>
      <c r="AW43" s="51"/>
      <c r="AX43" s="52"/>
      <c r="AY43" s="177"/>
      <c r="AZ43" s="178"/>
      <c r="BA43" s="178"/>
      <c r="BB43" s="178"/>
      <c r="BC43" s="178"/>
      <c r="BD43" s="50"/>
      <c r="BE43" s="51"/>
      <c r="BF43" s="51"/>
      <c r="BG43" s="51"/>
      <c r="BH43" s="52"/>
      <c r="BI43" s="177"/>
      <c r="BJ43" s="178"/>
      <c r="BK43" s="178"/>
      <c r="BL43" s="178"/>
      <c r="BM43" s="190"/>
      <c r="BN43" s="53">
        <f t="shared" si="8"/>
        <v>0</v>
      </c>
      <c r="BO43" s="53">
        <f t="shared" si="9"/>
        <v>0</v>
      </c>
      <c r="BP43" s="305"/>
    </row>
    <row r="44" spans="1:68" ht="42" customHeight="1" x14ac:dyDescent="0.4">
      <c r="A44" s="38"/>
      <c r="B44" s="79" t="s">
        <v>42</v>
      </c>
      <c r="C44" s="80" t="str">
        <f>'рекоменд.цены на Август 2019'!B29</f>
        <v>Мясо бычков высшей упитанности в убойном весе</v>
      </c>
      <c r="D44" s="133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17"/>
        <v>220.11600000000001</v>
      </c>
      <c r="L44" s="106">
        <f t="shared" si="18"/>
        <v>222.274</v>
      </c>
      <c r="M44" s="107">
        <f t="shared" si="19"/>
        <v>224.43200000000002</v>
      </c>
      <c r="N44" s="107">
        <f t="shared" si="20"/>
        <v>226.59</v>
      </c>
      <c r="O44" s="108">
        <f t="shared" si="21"/>
        <v>226.59</v>
      </c>
      <c r="P44" s="50"/>
      <c r="Q44" s="51"/>
      <c r="R44" s="51"/>
      <c r="S44" s="51"/>
      <c r="T44" s="52"/>
      <c r="U44" s="177"/>
      <c r="V44" s="178"/>
      <c r="W44" s="178"/>
      <c r="X44" s="178"/>
      <c r="Y44" s="178"/>
      <c r="Z44" s="50"/>
      <c r="AA44" s="51"/>
      <c r="AB44" s="51"/>
      <c r="AC44" s="51"/>
      <c r="AD44" s="51"/>
      <c r="AE44" s="50"/>
      <c r="AF44" s="51"/>
      <c r="AG44" s="51"/>
      <c r="AH44" s="51"/>
      <c r="AI44" s="52"/>
      <c r="AJ44" s="50"/>
      <c r="AK44" s="51"/>
      <c r="AL44" s="51"/>
      <c r="AM44" s="51"/>
      <c r="AN44" s="52"/>
      <c r="AO44" s="177"/>
      <c r="AP44" s="178"/>
      <c r="AQ44" s="178"/>
      <c r="AR44" s="178"/>
      <c r="AS44" s="178"/>
      <c r="AT44" s="50"/>
      <c r="AU44" s="51"/>
      <c r="AV44" s="51"/>
      <c r="AW44" s="51"/>
      <c r="AX44" s="52"/>
      <c r="AY44" s="177"/>
      <c r="AZ44" s="178"/>
      <c r="BA44" s="178"/>
      <c r="BB44" s="178"/>
      <c r="BC44" s="178"/>
      <c r="BD44" s="50"/>
      <c r="BE44" s="51"/>
      <c r="BF44" s="51"/>
      <c r="BG44" s="51"/>
      <c r="BH44" s="52"/>
      <c r="BI44" s="177"/>
      <c r="BJ44" s="178"/>
      <c r="BK44" s="178"/>
      <c r="BL44" s="178"/>
      <c r="BM44" s="190"/>
      <c r="BN44" s="53">
        <f t="shared" si="8"/>
        <v>0</v>
      </c>
      <c r="BO44" s="53">
        <f t="shared" si="9"/>
        <v>0</v>
      </c>
      <c r="BP44" s="305"/>
    </row>
    <row r="45" spans="1:68" ht="33.75" customHeight="1" x14ac:dyDescent="0.4">
      <c r="A45" s="38"/>
      <c r="B45" s="79"/>
      <c r="C45" s="80"/>
      <c r="D45" s="133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17"/>
        <v>220.11600000000001</v>
      </c>
      <c r="L45" s="106">
        <f t="shared" si="18"/>
        <v>222.274</v>
      </c>
      <c r="M45" s="107">
        <f t="shared" si="19"/>
        <v>224.43200000000002</v>
      </c>
      <c r="N45" s="107">
        <f t="shared" si="20"/>
        <v>226.59</v>
      </c>
      <c r="O45" s="108">
        <f t="shared" si="21"/>
        <v>226.59</v>
      </c>
      <c r="P45" s="50"/>
      <c r="Q45" s="51"/>
      <c r="R45" s="51"/>
      <c r="S45" s="51"/>
      <c r="T45" s="52"/>
      <c r="U45" s="177"/>
      <c r="V45" s="178"/>
      <c r="W45" s="178"/>
      <c r="X45" s="178"/>
      <c r="Y45" s="178"/>
      <c r="Z45" s="50"/>
      <c r="AA45" s="51"/>
      <c r="AB45" s="51"/>
      <c r="AC45" s="51"/>
      <c r="AD45" s="51"/>
      <c r="AE45" s="50"/>
      <c r="AF45" s="51"/>
      <c r="AG45" s="51"/>
      <c r="AH45" s="51"/>
      <c r="AI45" s="52"/>
      <c r="AJ45" s="50"/>
      <c r="AK45" s="51"/>
      <c r="AL45" s="51"/>
      <c r="AM45" s="51"/>
      <c r="AN45" s="52"/>
      <c r="AO45" s="177"/>
      <c r="AP45" s="178"/>
      <c r="AQ45" s="178"/>
      <c r="AR45" s="178"/>
      <c r="AS45" s="178"/>
      <c r="AT45" s="50"/>
      <c r="AU45" s="51"/>
      <c r="AV45" s="51"/>
      <c r="AW45" s="51"/>
      <c r="AX45" s="52"/>
      <c r="AY45" s="177"/>
      <c r="AZ45" s="178"/>
      <c r="BA45" s="178"/>
      <c r="BB45" s="178"/>
      <c r="BC45" s="178"/>
      <c r="BD45" s="50"/>
      <c r="BE45" s="51"/>
      <c r="BF45" s="51"/>
      <c r="BG45" s="51"/>
      <c r="BH45" s="52"/>
      <c r="BI45" s="177"/>
      <c r="BJ45" s="178"/>
      <c r="BK45" s="178"/>
      <c r="BL45" s="178"/>
      <c r="BM45" s="190"/>
      <c r="BN45" s="53">
        <f t="shared" si="8"/>
        <v>0</v>
      </c>
      <c r="BO45" s="53">
        <f t="shared" si="9"/>
        <v>0</v>
      </c>
      <c r="BP45" s="305"/>
    </row>
    <row r="46" spans="1:68" ht="33.75" customHeight="1" x14ac:dyDescent="0.4">
      <c r="A46" s="38"/>
      <c r="B46" s="79"/>
      <c r="C46" s="80"/>
      <c r="D46" s="133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17"/>
        <v>220.11600000000001</v>
      </c>
      <c r="L46" s="106">
        <f t="shared" si="18"/>
        <v>222.274</v>
      </c>
      <c r="M46" s="107">
        <f t="shared" si="19"/>
        <v>224.43200000000002</v>
      </c>
      <c r="N46" s="107">
        <f t="shared" si="20"/>
        <v>226.59</v>
      </c>
      <c r="O46" s="108">
        <f t="shared" si="21"/>
        <v>226.59</v>
      </c>
      <c r="P46" s="50"/>
      <c r="Q46" s="51"/>
      <c r="R46" s="51"/>
      <c r="S46" s="51"/>
      <c r="T46" s="52"/>
      <c r="U46" s="177"/>
      <c r="V46" s="178"/>
      <c r="W46" s="178"/>
      <c r="X46" s="178"/>
      <c r="Y46" s="178"/>
      <c r="Z46" s="50"/>
      <c r="AA46" s="51"/>
      <c r="AB46" s="51"/>
      <c r="AC46" s="51"/>
      <c r="AD46" s="51"/>
      <c r="AE46" s="50"/>
      <c r="AF46" s="51"/>
      <c r="AG46" s="51"/>
      <c r="AH46" s="51"/>
      <c r="AI46" s="52"/>
      <c r="AJ46" s="50"/>
      <c r="AK46" s="51"/>
      <c r="AL46" s="51"/>
      <c r="AM46" s="51"/>
      <c r="AN46" s="52"/>
      <c r="AO46" s="177"/>
      <c r="AP46" s="178"/>
      <c r="AQ46" s="178"/>
      <c r="AR46" s="178"/>
      <c r="AS46" s="178"/>
      <c r="AT46" s="50"/>
      <c r="AU46" s="51"/>
      <c r="AV46" s="51"/>
      <c r="AW46" s="51"/>
      <c r="AX46" s="52"/>
      <c r="AY46" s="177"/>
      <c r="AZ46" s="178"/>
      <c r="BA46" s="178"/>
      <c r="BB46" s="178"/>
      <c r="BC46" s="178"/>
      <c r="BD46" s="50"/>
      <c r="BE46" s="51"/>
      <c r="BF46" s="51"/>
      <c r="BG46" s="51"/>
      <c r="BH46" s="52"/>
      <c r="BI46" s="177"/>
      <c r="BJ46" s="178"/>
      <c r="BK46" s="178"/>
      <c r="BL46" s="178"/>
      <c r="BM46" s="190"/>
      <c r="BN46" s="53">
        <f t="shared" si="8"/>
        <v>0</v>
      </c>
      <c r="BO46" s="53">
        <f t="shared" si="9"/>
        <v>0</v>
      </c>
      <c r="BP46" s="305"/>
    </row>
    <row r="47" spans="1:68" ht="37.5" customHeight="1" x14ac:dyDescent="0.4">
      <c r="A47" s="38"/>
      <c r="B47" s="79" t="s">
        <v>43</v>
      </c>
      <c r="C47" s="80" t="str">
        <f>'рекоменд.цены на Август 2019'!B30</f>
        <v>Мясо молодняка высшей упитанности в убойном весе</v>
      </c>
      <c r="D47" s="133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17"/>
        <v>215.83199999999999</v>
      </c>
      <c r="L47" s="106">
        <f t="shared" si="18"/>
        <v>217.94800000000001</v>
      </c>
      <c r="M47" s="107">
        <f t="shared" si="19"/>
        <v>220.06399999999999</v>
      </c>
      <c r="N47" s="107">
        <f t="shared" si="20"/>
        <v>222.18</v>
      </c>
      <c r="O47" s="108">
        <f t="shared" si="21"/>
        <v>222.18</v>
      </c>
      <c r="P47" s="50"/>
      <c r="Q47" s="51"/>
      <c r="R47" s="51"/>
      <c r="S47" s="51"/>
      <c r="T47" s="52"/>
      <c r="U47" s="177"/>
      <c r="V47" s="178"/>
      <c r="W47" s="178"/>
      <c r="X47" s="178"/>
      <c r="Y47" s="178"/>
      <c r="Z47" s="50"/>
      <c r="AA47" s="51"/>
      <c r="AB47" s="51"/>
      <c r="AC47" s="51"/>
      <c r="AD47" s="51"/>
      <c r="AE47" s="50"/>
      <c r="AF47" s="51"/>
      <c r="AG47" s="51"/>
      <c r="AH47" s="51"/>
      <c r="AI47" s="52"/>
      <c r="AJ47" s="50"/>
      <c r="AK47" s="51"/>
      <c r="AL47" s="51"/>
      <c r="AM47" s="51"/>
      <c r="AN47" s="52"/>
      <c r="AO47" s="177"/>
      <c r="AP47" s="178"/>
      <c r="AQ47" s="178"/>
      <c r="AR47" s="178"/>
      <c r="AS47" s="178"/>
      <c r="AT47" s="50"/>
      <c r="AU47" s="51"/>
      <c r="AV47" s="51"/>
      <c r="AW47" s="51"/>
      <c r="AX47" s="52"/>
      <c r="AY47" s="177"/>
      <c r="AZ47" s="178"/>
      <c r="BA47" s="178"/>
      <c r="BB47" s="178"/>
      <c r="BC47" s="178"/>
      <c r="BD47" s="50"/>
      <c r="BE47" s="51"/>
      <c r="BF47" s="51"/>
      <c r="BG47" s="51"/>
      <c r="BH47" s="52"/>
      <c r="BI47" s="177"/>
      <c r="BJ47" s="178"/>
      <c r="BK47" s="178"/>
      <c r="BL47" s="178"/>
      <c r="BM47" s="190"/>
      <c r="BN47" s="53">
        <f t="shared" si="8"/>
        <v>0</v>
      </c>
      <c r="BO47" s="53">
        <f t="shared" si="9"/>
        <v>0</v>
      </c>
      <c r="BP47" s="305"/>
    </row>
    <row r="48" spans="1:68" ht="33.75" customHeight="1" x14ac:dyDescent="0.4">
      <c r="A48" s="38"/>
      <c r="B48" s="79"/>
      <c r="C48" s="80"/>
      <c r="D48" s="133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17"/>
        <v>215.83199999999999</v>
      </c>
      <c r="L48" s="106">
        <f t="shared" si="18"/>
        <v>217.94800000000001</v>
      </c>
      <c r="M48" s="107">
        <f t="shared" si="19"/>
        <v>220.06399999999999</v>
      </c>
      <c r="N48" s="107">
        <f t="shared" si="20"/>
        <v>222.18</v>
      </c>
      <c r="O48" s="108">
        <f t="shared" si="21"/>
        <v>222.18</v>
      </c>
      <c r="P48" s="50"/>
      <c r="Q48" s="51"/>
      <c r="R48" s="51"/>
      <c r="S48" s="51"/>
      <c r="T48" s="52"/>
      <c r="U48" s="177"/>
      <c r="V48" s="178"/>
      <c r="W48" s="178"/>
      <c r="X48" s="178"/>
      <c r="Y48" s="178"/>
      <c r="Z48" s="50"/>
      <c r="AA48" s="51"/>
      <c r="AB48" s="51"/>
      <c r="AC48" s="51"/>
      <c r="AD48" s="51"/>
      <c r="AE48" s="50"/>
      <c r="AF48" s="51"/>
      <c r="AG48" s="51"/>
      <c r="AH48" s="51"/>
      <c r="AI48" s="52"/>
      <c r="AJ48" s="50"/>
      <c r="AK48" s="51"/>
      <c r="AL48" s="51"/>
      <c r="AM48" s="51"/>
      <c r="AN48" s="52"/>
      <c r="AO48" s="177"/>
      <c r="AP48" s="178"/>
      <c r="AQ48" s="178"/>
      <c r="AR48" s="178"/>
      <c r="AS48" s="178"/>
      <c r="AT48" s="50"/>
      <c r="AU48" s="51"/>
      <c r="AV48" s="51"/>
      <c r="AW48" s="51"/>
      <c r="AX48" s="52"/>
      <c r="AY48" s="177"/>
      <c r="AZ48" s="178"/>
      <c r="BA48" s="178"/>
      <c r="BB48" s="178"/>
      <c r="BC48" s="178"/>
      <c r="BD48" s="50"/>
      <c r="BE48" s="51"/>
      <c r="BF48" s="51"/>
      <c r="BG48" s="51"/>
      <c r="BH48" s="52"/>
      <c r="BI48" s="177"/>
      <c r="BJ48" s="178"/>
      <c r="BK48" s="178"/>
      <c r="BL48" s="178"/>
      <c r="BM48" s="190"/>
      <c r="BN48" s="53">
        <f t="shared" si="8"/>
        <v>0</v>
      </c>
      <c r="BO48" s="53">
        <f t="shared" si="9"/>
        <v>0</v>
      </c>
      <c r="BP48" s="305"/>
    </row>
    <row r="49" spans="1:68" ht="33.75" customHeight="1" x14ac:dyDescent="0.4">
      <c r="A49" s="38"/>
      <c r="B49" s="79"/>
      <c r="C49" s="80"/>
      <c r="D49" s="133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17"/>
        <v>215.83199999999999</v>
      </c>
      <c r="L49" s="106">
        <f t="shared" si="18"/>
        <v>217.94800000000001</v>
      </c>
      <c r="M49" s="107">
        <f t="shared" si="19"/>
        <v>220.06399999999999</v>
      </c>
      <c r="N49" s="107">
        <f t="shared" si="20"/>
        <v>222.18</v>
      </c>
      <c r="O49" s="108">
        <f t="shared" si="21"/>
        <v>222.18</v>
      </c>
      <c r="P49" s="50"/>
      <c r="Q49" s="51"/>
      <c r="R49" s="51"/>
      <c r="S49" s="51"/>
      <c r="T49" s="52"/>
      <c r="U49" s="177"/>
      <c r="V49" s="178"/>
      <c r="W49" s="178"/>
      <c r="X49" s="178"/>
      <c r="Y49" s="178"/>
      <c r="Z49" s="50"/>
      <c r="AA49" s="51"/>
      <c r="AB49" s="51"/>
      <c r="AC49" s="51"/>
      <c r="AD49" s="51"/>
      <c r="AE49" s="50"/>
      <c r="AF49" s="51"/>
      <c r="AG49" s="51"/>
      <c r="AH49" s="51"/>
      <c r="AI49" s="52"/>
      <c r="AJ49" s="50"/>
      <c r="AK49" s="51"/>
      <c r="AL49" s="51"/>
      <c r="AM49" s="51"/>
      <c r="AN49" s="52"/>
      <c r="AO49" s="177"/>
      <c r="AP49" s="178"/>
      <c r="AQ49" s="178"/>
      <c r="AR49" s="178"/>
      <c r="AS49" s="178"/>
      <c r="AT49" s="50"/>
      <c r="AU49" s="51"/>
      <c r="AV49" s="51"/>
      <c r="AW49" s="51"/>
      <c r="AX49" s="52"/>
      <c r="AY49" s="177"/>
      <c r="AZ49" s="178"/>
      <c r="BA49" s="178"/>
      <c r="BB49" s="178"/>
      <c r="BC49" s="178"/>
      <c r="BD49" s="50"/>
      <c r="BE49" s="51"/>
      <c r="BF49" s="51"/>
      <c r="BG49" s="51"/>
      <c r="BH49" s="52"/>
      <c r="BI49" s="177"/>
      <c r="BJ49" s="178"/>
      <c r="BK49" s="178"/>
      <c r="BL49" s="178"/>
      <c r="BM49" s="190"/>
      <c r="BN49" s="53">
        <f t="shared" si="8"/>
        <v>0</v>
      </c>
      <c r="BO49" s="53">
        <f t="shared" si="9"/>
        <v>0</v>
      </c>
      <c r="BP49" s="305"/>
    </row>
    <row r="50" spans="1:68" ht="45" customHeight="1" x14ac:dyDescent="0.4">
      <c r="A50" s="38"/>
      <c r="B50" s="79" t="s">
        <v>44</v>
      </c>
      <c r="C50" s="80" t="str">
        <f>'рекоменд.цены на Август 2019'!B31</f>
        <v>Мясо молодняка средней упитанности в убойном весе</v>
      </c>
      <c r="D50" s="133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17"/>
        <v>215.83199999999999</v>
      </c>
      <c r="L50" s="106">
        <f t="shared" si="18"/>
        <v>217.94800000000001</v>
      </c>
      <c r="M50" s="107">
        <f t="shared" si="19"/>
        <v>220.06399999999999</v>
      </c>
      <c r="N50" s="107">
        <f t="shared" si="20"/>
        <v>222.18</v>
      </c>
      <c r="O50" s="108">
        <f t="shared" si="21"/>
        <v>222.18</v>
      </c>
      <c r="P50" s="50"/>
      <c r="Q50" s="51"/>
      <c r="R50" s="51"/>
      <c r="S50" s="51"/>
      <c r="T50" s="52"/>
      <c r="U50" s="177"/>
      <c r="V50" s="178"/>
      <c r="W50" s="178"/>
      <c r="X50" s="178"/>
      <c r="Y50" s="178"/>
      <c r="Z50" s="50"/>
      <c r="AA50" s="51"/>
      <c r="AB50" s="51"/>
      <c r="AC50" s="51"/>
      <c r="AD50" s="51"/>
      <c r="AE50" s="50"/>
      <c r="AF50" s="51"/>
      <c r="AG50" s="51"/>
      <c r="AH50" s="51"/>
      <c r="AI50" s="52"/>
      <c r="AJ50" s="50"/>
      <c r="AK50" s="51"/>
      <c r="AL50" s="51"/>
      <c r="AM50" s="51"/>
      <c r="AN50" s="52"/>
      <c r="AO50" s="177"/>
      <c r="AP50" s="178"/>
      <c r="AQ50" s="178"/>
      <c r="AR50" s="178"/>
      <c r="AS50" s="178"/>
      <c r="AT50" s="50"/>
      <c r="AU50" s="51"/>
      <c r="AV50" s="51"/>
      <c r="AW50" s="51"/>
      <c r="AX50" s="52"/>
      <c r="AY50" s="177"/>
      <c r="AZ50" s="178"/>
      <c r="BA50" s="178"/>
      <c r="BB50" s="178"/>
      <c r="BC50" s="178"/>
      <c r="BD50" s="50"/>
      <c r="BE50" s="51"/>
      <c r="BF50" s="51"/>
      <c r="BG50" s="51"/>
      <c r="BH50" s="52"/>
      <c r="BI50" s="177"/>
      <c r="BJ50" s="178"/>
      <c r="BK50" s="178"/>
      <c r="BL50" s="178"/>
      <c r="BM50" s="190"/>
      <c r="BN50" s="53">
        <f t="shared" si="8"/>
        <v>0</v>
      </c>
      <c r="BO50" s="53">
        <f t="shared" si="9"/>
        <v>0</v>
      </c>
      <c r="BP50" s="305"/>
    </row>
    <row r="51" spans="1:68" ht="33.75" customHeight="1" x14ac:dyDescent="0.4">
      <c r="A51" s="38"/>
      <c r="B51" s="79"/>
      <c r="C51" s="80"/>
      <c r="D51" s="133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17"/>
        <v>215.83199999999999</v>
      </c>
      <c r="L51" s="106">
        <f t="shared" si="18"/>
        <v>217.94800000000001</v>
      </c>
      <c r="M51" s="107">
        <f t="shared" si="19"/>
        <v>220.06399999999999</v>
      </c>
      <c r="N51" s="107">
        <f t="shared" si="20"/>
        <v>222.18</v>
      </c>
      <c r="O51" s="108">
        <f t="shared" si="21"/>
        <v>222.18</v>
      </c>
      <c r="P51" s="50"/>
      <c r="Q51" s="51"/>
      <c r="R51" s="51"/>
      <c r="S51" s="51"/>
      <c r="T51" s="52"/>
      <c r="U51" s="177"/>
      <c r="V51" s="178"/>
      <c r="W51" s="178"/>
      <c r="X51" s="178"/>
      <c r="Y51" s="178"/>
      <c r="Z51" s="50"/>
      <c r="AA51" s="51"/>
      <c r="AB51" s="51"/>
      <c r="AC51" s="51"/>
      <c r="AD51" s="51"/>
      <c r="AE51" s="50"/>
      <c r="AF51" s="51"/>
      <c r="AG51" s="51"/>
      <c r="AH51" s="51"/>
      <c r="AI51" s="52"/>
      <c r="AJ51" s="50"/>
      <c r="AK51" s="51"/>
      <c r="AL51" s="51"/>
      <c r="AM51" s="51"/>
      <c r="AN51" s="52"/>
      <c r="AO51" s="177"/>
      <c r="AP51" s="178"/>
      <c r="AQ51" s="178"/>
      <c r="AR51" s="178"/>
      <c r="AS51" s="178"/>
      <c r="AT51" s="50"/>
      <c r="AU51" s="51"/>
      <c r="AV51" s="51"/>
      <c r="AW51" s="51"/>
      <c r="AX51" s="52"/>
      <c r="AY51" s="177"/>
      <c r="AZ51" s="178"/>
      <c r="BA51" s="178"/>
      <c r="BB51" s="178"/>
      <c r="BC51" s="178"/>
      <c r="BD51" s="50"/>
      <c r="BE51" s="51"/>
      <c r="BF51" s="51"/>
      <c r="BG51" s="51"/>
      <c r="BH51" s="52"/>
      <c r="BI51" s="177"/>
      <c r="BJ51" s="178"/>
      <c r="BK51" s="178"/>
      <c r="BL51" s="178"/>
      <c r="BM51" s="190"/>
      <c r="BN51" s="53">
        <f t="shared" si="8"/>
        <v>0</v>
      </c>
      <c r="BO51" s="53">
        <f t="shared" si="9"/>
        <v>0</v>
      </c>
      <c r="BP51" s="305"/>
    </row>
    <row r="52" spans="1:68" ht="33.75" customHeight="1" x14ac:dyDescent="0.4">
      <c r="A52" s="38"/>
      <c r="B52" s="79"/>
      <c r="C52" s="80"/>
      <c r="D52" s="133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17"/>
        <v>215.83199999999999</v>
      </c>
      <c r="L52" s="106">
        <f t="shared" si="18"/>
        <v>217.94800000000001</v>
      </c>
      <c r="M52" s="107">
        <f t="shared" si="19"/>
        <v>220.06399999999999</v>
      </c>
      <c r="N52" s="107">
        <f t="shared" si="20"/>
        <v>222.18</v>
      </c>
      <c r="O52" s="108">
        <f t="shared" si="21"/>
        <v>222.18</v>
      </c>
      <c r="P52" s="50"/>
      <c r="Q52" s="51"/>
      <c r="R52" s="51"/>
      <c r="S52" s="51"/>
      <c r="T52" s="52"/>
      <c r="U52" s="177"/>
      <c r="V52" s="178"/>
      <c r="W52" s="178"/>
      <c r="X52" s="178"/>
      <c r="Y52" s="178"/>
      <c r="Z52" s="50"/>
      <c r="AA52" s="51"/>
      <c r="AB52" s="51"/>
      <c r="AC52" s="51"/>
      <c r="AD52" s="51"/>
      <c r="AE52" s="50"/>
      <c r="AF52" s="51"/>
      <c r="AG52" s="51"/>
      <c r="AH52" s="51"/>
      <c r="AI52" s="52"/>
      <c r="AJ52" s="50"/>
      <c r="AK52" s="51"/>
      <c r="AL52" s="51"/>
      <c r="AM52" s="51"/>
      <c r="AN52" s="52"/>
      <c r="AO52" s="177"/>
      <c r="AP52" s="178"/>
      <c r="AQ52" s="178"/>
      <c r="AR52" s="178"/>
      <c r="AS52" s="178"/>
      <c r="AT52" s="50"/>
      <c r="AU52" s="51"/>
      <c r="AV52" s="51"/>
      <c r="AW52" s="51"/>
      <c r="AX52" s="52"/>
      <c r="AY52" s="177"/>
      <c r="AZ52" s="178"/>
      <c r="BA52" s="178"/>
      <c r="BB52" s="178"/>
      <c r="BC52" s="178"/>
      <c r="BD52" s="50"/>
      <c r="BE52" s="51"/>
      <c r="BF52" s="51"/>
      <c r="BG52" s="51"/>
      <c r="BH52" s="52"/>
      <c r="BI52" s="177"/>
      <c r="BJ52" s="178"/>
      <c r="BK52" s="178"/>
      <c r="BL52" s="178"/>
      <c r="BM52" s="190"/>
      <c r="BN52" s="53">
        <f t="shared" ref="BN52:BN83" si="22">MIN($P52,$U52,$Z52,$AE52,$AJ52,$AO52,$AT52,$AY52,$BD52,$BI52)</f>
        <v>0</v>
      </c>
      <c r="BO52" s="53">
        <f t="shared" ref="BO52:BO83" si="23">MAX($P52,$U52,$Z52,$AE52,$AJ52,$AO52,$AT52,$AY52,$BD52,$BI52)</f>
        <v>0</v>
      </c>
      <c r="BP52" s="305"/>
    </row>
    <row r="53" spans="1:68" ht="33.75" customHeight="1" x14ac:dyDescent="0.4">
      <c r="A53" s="38"/>
      <c r="B53" s="79" t="s">
        <v>45</v>
      </c>
      <c r="C53" s="80" t="str">
        <f>'рекоменд.цены на Август 2019'!B32</f>
        <v>Свинина 2 категории в убойном весе, кг</v>
      </c>
      <c r="D53" s="133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17"/>
        <v>130.96800000000002</v>
      </c>
      <c r="L53" s="106">
        <f t="shared" si="18"/>
        <v>132.25200000000001</v>
      </c>
      <c r="M53" s="107">
        <f t="shared" si="19"/>
        <v>133.536</v>
      </c>
      <c r="N53" s="107">
        <f t="shared" si="20"/>
        <v>134.82</v>
      </c>
      <c r="O53" s="108">
        <f t="shared" si="21"/>
        <v>134.82</v>
      </c>
      <c r="P53" s="50"/>
      <c r="Q53" s="51"/>
      <c r="R53" s="51"/>
      <c r="S53" s="51"/>
      <c r="T53" s="52"/>
      <c r="U53" s="177"/>
      <c r="V53" s="178"/>
      <c r="W53" s="178"/>
      <c r="X53" s="178"/>
      <c r="Y53" s="178"/>
      <c r="Z53" s="50"/>
      <c r="AA53" s="51"/>
      <c r="AB53" s="51"/>
      <c r="AC53" s="51"/>
      <c r="AD53" s="51"/>
      <c r="AE53" s="50"/>
      <c r="AF53" s="51"/>
      <c r="AG53" s="51"/>
      <c r="AH53" s="51"/>
      <c r="AI53" s="52"/>
      <c r="AJ53" s="50"/>
      <c r="AK53" s="51"/>
      <c r="AL53" s="51"/>
      <c r="AM53" s="51"/>
      <c r="AN53" s="52"/>
      <c r="AO53" s="177"/>
      <c r="AP53" s="178"/>
      <c r="AQ53" s="178"/>
      <c r="AR53" s="178"/>
      <c r="AS53" s="178"/>
      <c r="AT53" s="50"/>
      <c r="AU53" s="51"/>
      <c r="AV53" s="51"/>
      <c r="AW53" s="51"/>
      <c r="AX53" s="52"/>
      <c r="AY53" s="177"/>
      <c r="AZ53" s="178"/>
      <c r="BA53" s="178"/>
      <c r="BB53" s="178"/>
      <c r="BC53" s="178"/>
      <c r="BD53" s="50"/>
      <c r="BE53" s="51"/>
      <c r="BF53" s="51"/>
      <c r="BG53" s="51"/>
      <c r="BH53" s="52"/>
      <c r="BI53" s="177"/>
      <c r="BJ53" s="178"/>
      <c r="BK53" s="178"/>
      <c r="BL53" s="178"/>
      <c r="BM53" s="190"/>
      <c r="BN53" s="53">
        <f t="shared" si="22"/>
        <v>0</v>
      </c>
      <c r="BO53" s="53">
        <f t="shared" si="23"/>
        <v>0</v>
      </c>
      <c r="BP53" s="305"/>
    </row>
    <row r="54" spans="1:68" ht="33.75" customHeight="1" x14ac:dyDescent="0.4">
      <c r="A54" s="38"/>
      <c r="B54" s="79"/>
      <c r="C54" s="80"/>
      <c r="D54" s="133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17"/>
        <v>130.96800000000002</v>
      </c>
      <c r="L54" s="106">
        <f t="shared" si="18"/>
        <v>132.25200000000001</v>
      </c>
      <c r="M54" s="107">
        <f t="shared" si="19"/>
        <v>133.536</v>
      </c>
      <c r="N54" s="107">
        <f t="shared" si="20"/>
        <v>134.82</v>
      </c>
      <c r="O54" s="108">
        <f t="shared" si="21"/>
        <v>134.82</v>
      </c>
      <c r="P54" s="50"/>
      <c r="Q54" s="51"/>
      <c r="R54" s="51"/>
      <c r="S54" s="51"/>
      <c r="T54" s="52"/>
      <c r="U54" s="177"/>
      <c r="V54" s="178"/>
      <c r="W54" s="178"/>
      <c r="X54" s="178"/>
      <c r="Y54" s="178"/>
      <c r="Z54" s="50"/>
      <c r="AA54" s="51"/>
      <c r="AB54" s="51"/>
      <c r="AC54" s="51"/>
      <c r="AD54" s="51"/>
      <c r="AE54" s="50"/>
      <c r="AF54" s="51"/>
      <c r="AG54" s="51"/>
      <c r="AH54" s="51"/>
      <c r="AI54" s="52"/>
      <c r="AJ54" s="50"/>
      <c r="AK54" s="51"/>
      <c r="AL54" s="51"/>
      <c r="AM54" s="51"/>
      <c r="AN54" s="52"/>
      <c r="AO54" s="177"/>
      <c r="AP54" s="178"/>
      <c r="AQ54" s="178"/>
      <c r="AR54" s="178"/>
      <c r="AS54" s="178"/>
      <c r="AT54" s="50"/>
      <c r="AU54" s="51"/>
      <c r="AV54" s="51"/>
      <c r="AW54" s="51"/>
      <c r="AX54" s="52"/>
      <c r="AY54" s="177"/>
      <c r="AZ54" s="178"/>
      <c r="BA54" s="178"/>
      <c r="BB54" s="178"/>
      <c r="BC54" s="178"/>
      <c r="BD54" s="50"/>
      <c r="BE54" s="51"/>
      <c r="BF54" s="51"/>
      <c r="BG54" s="51"/>
      <c r="BH54" s="52"/>
      <c r="BI54" s="177"/>
      <c r="BJ54" s="178"/>
      <c r="BK54" s="178"/>
      <c r="BL54" s="178"/>
      <c r="BM54" s="190"/>
      <c r="BN54" s="53">
        <f t="shared" si="22"/>
        <v>0</v>
      </c>
      <c r="BO54" s="53">
        <f t="shared" si="23"/>
        <v>0</v>
      </c>
      <c r="BP54" s="305"/>
    </row>
    <row r="55" spans="1:68" ht="33.75" customHeight="1" x14ac:dyDescent="0.4">
      <c r="A55" s="38"/>
      <c r="B55" s="79"/>
      <c r="C55" s="80"/>
      <c r="D55" s="133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17"/>
        <v>130.96800000000002</v>
      </c>
      <c r="L55" s="106">
        <f t="shared" si="18"/>
        <v>132.25200000000001</v>
      </c>
      <c r="M55" s="107">
        <f t="shared" si="19"/>
        <v>133.536</v>
      </c>
      <c r="N55" s="107">
        <f t="shared" si="20"/>
        <v>134.82</v>
      </c>
      <c r="O55" s="108">
        <f t="shared" si="21"/>
        <v>134.82</v>
      </c>
      <c r="P55" s="50"/>
      <c r="Q55" s="51"/>
      <c r="R55" s="51"/>
      <c r="S55" s="51"/>
      <c r="T55" s="52"/>
      <c r="U55" s="177"/>
      <c r="V55" s="178"/>
      <c r="W55" s="178"/>
      <c r="X55" s="178"/>
      <c r="Y55" s="178"/>
      <c r="Z55" s="50"/>
      <c r="AA55" s="51"/>
      <c r="AB55" s="51"/>
      <c r="AC55" s="51"/>
      <c r="AD55" s="51"/>
      <c r="AE55" s="50"/>
      <c r="AF55" s="51"/>
      <c r="AG55" s="51"/>
      <c r="AH55" s="51"/>
      <c r="AI55" s="52"/>
      <c r="AJ55" s="50"/>
      <c r="AK55" s="51"/>
      <c r="AL55" s="51"/>
      <c r="AM55" s="51"/>
      <c r="AN55" s="52"/>
      <c r="AO55" s="177"/>
      <c r="AP55" s="178"/>
      <c r="AQ55" s="178"/>
      <c r="AR55" s="178"/>
      <c r="AS55" s="178"/>
      <c r="AT55" s="50"/>
      <c r="AU55" s="51"/>
      <c r="AV55" s="51"/>
      <c r="AW55" s="51"/>
      <c r="AX55" s="52"/>
      <c r="AY55" s="177"/>
      <c r="AZ55" s="178"/>
      <c r="BA55" s="178"/>
      <c r="BB55" s="178"/>
      <c r="BC55" s="178"/>
      <c r="BD55" s="50"/>
      <c r="BE55" s="51"/>
      <c r="BF55" s="51"/>
      <c r="BG55" s="51"/>
      <c r="BH55" s="52"/>
      <c r="BI55" s="177"/>
      <c r="BJ55" s="178"/>
      <c r="BK55" s="178"/>
      <c r="BL55" s="178"/>
      <c r="BM55" s="190"/>
      <c r="BN55" s="53">
        <f t="shared" si="22"/>
        <v>0</v>
      </c>
      <c r="BO55" s="53">
        <f t="shared" si="23"/>
        <v>0</v>
      </c>
      <c r="BP55" s="305"/>
    </row>
    <row r="56" spans="1:68" ht="47.25" customHeight="1" x14ac:dyDescent="0.4">
      <c r="A56" s="38"/>
      <c r="B56" s="79" t="s">
        <v>124</v>
      </c>
      <c r="C56" s="80" t="str">
        <f>'рекоменд.цены на Август 2019'!B33</f>
        <v>Говядина 1 категории в полутушах (ГОСТ Р 54315-2011)*, кг</v>
      </c>
      <c r="D56" s="133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17"/>
        <v>264.28200000000004</v>
      </c>
      <c r="L56" s="106">
        <f t="shared" si="18"/>
        <v>266.87300000000005</v>
      </c>
      <c r="M56" s="107">
        <f t="shared" si="19"/>
        <v>269.464</v>
      </c>
      <c r="N56" s="107">
        <f t="shared" si="20"/>
        <v>272.05500000000001</v>
      </c>
      <c r="O56" s="108">
        <f t="shared" si="21"/>
        <v>272.05500000000001</v>
      </c>
      <c r="P56" s="50"/>
      <c r="Q56" s="51"/>
      <c r="R56" s="51"/>
      <c r="S56" s="51"/>
      <c r="T56" s="52"/>
      <c r="U56" s="177"/>
      <c r="V56" s="178"/>
      <c r="W56" s="178"/>
      <c r="X56" s="178"/>
      <c r="Y56" s="178"/>
      <c r="Z56" s="50"/>
      <c r="AA56" s="51"/>
      <c r="AB56" s="51"/>
      <c r="AC56" s="51"/>
      <c r="AD56" s="51"/>
      <c r="AE56" s="50"/>
      <c r="AF56" s="51"/>
      <c r="AG56" s="51"/>
      <c r="AH56" s="51"/>
      <c r="AI56" s="52"/>
      <c r="AJ56" s="50"/>
      <c r="AK56" s="51"/>
      <c r="AL56" s="51"/>
      <c r="AM56" s="51"/>
      <c r="AN56" s="52"/>
      <c r="AO56" s="177"/>
      <c r="AP56" s="178"/>
      <c r="AQ56" s="178"/>
      <c r="AR56" s="178"/>
      <c r="AS56" s="178"/>
      <c r="AT56" s="50"/>
      <c r="AU56" s="51"/>
      <c r="AV56" s="51"/>
      <c r="AW56" s="51"/>
      <c r="AX56" s="52"/>
      <c r="AY56" s="50"/>
      <c r="AZ56" s="51"/>
      <c r="BA56" s="51"/>
      <c r="BB56" s="51"/>
      <c r="BC56" s="52"/>
      <c r="BD56" s="337"/>
      <c r="BE56" s="338"/>
      <c r="BF56" s="338"/>
      <c r="BG56" s="338"/>
      <c r="BH56" s="339"/>
      <c r="BI56" s="232"/>
      <c r="BJ56" s="233"/>
      <c r="BK56" s="233"/>
      <c r="BL56" s="233"/>
      <c r="BM56" s="234"/>
      <c r="BN56" s="53">
        <f t="shared" si="22"/>
        <v>0</v>
      </c>
      <c r="BO56" s="53">
        <f t="shared" si="23"/>
        <v>0</v>
      </c>
      <c r="BP56" s="305"/>
    </row>
    <row r="57" spans="1:68" ht="33.75" customHeight="1" x14ac:dyDescent="0.4">
      <c r="A57" s="38" t="s">
        <v>39</v>
      </c>
      <c r="B57" s="79"/>
      <c r="C57" s="80"/>
      <c r="D57" s="133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12"/>
        <v>264.28200000000004</v>
      </c>
      <c r="L57" s="106">
        <f t="shared" si="13"/>
        <v>266.87300000000005</v>
      </c>
      <c r="M57" s="107">
        <f t="shared" si="14"/>
        <v>269.464</v>
      </c>
      <c r="N57" s="107">
        <f t="shared" si="15"/>
        <v>272.05500000000001</v>
      </c>
      <c r="O57" s="108">
        <f t="shared" si="16"/>
        <v>272.05500000000001</v>
      </c>
      <c r="P57" s="50"/>
      <c r="Q57" s="51"/>
      <c r="R57" s="51"/>
      <c r="S57" s="51"/>
      <c r="T57" s="52"/>
      <c r="U57" s="177"/>
      <c r="V57" s="178"/>
      <c r="W57" s="178"/>
      <c r="X57" s="178"/>
      <c r="Y57" s="178"/>
      <c r="Z57" s="50"/>
      <c r="AA57" s="51"/>
      <c r="AB57" s="51"/>
      <c r="AC57" s="51"/>
      <c r="AD57" s="51"/>
      <c r="AE57" s="50"/>
      <c r="AF57" s="51"/>
      <c r="AG57" s="51"/>
      <c r="AH57" s="51"/>
      <c r="AI57" s="52"/>
      <c r="AJ57" s="50"/>
      <c r="AK57" s="51"/>
      <c r="AL57" s="51"/>
      <c r="AM57" s="51"/>
      <c r="AN57" s="52"/>
      <c r="AO57" s="177"/>
      <c r="AP57" s="178"/>
      <c r="AQ57" s="178"/>
      <c r="AR57" s="178"/>
      <c r="AS57" s="178"/>
      <c r="AT57" s="50"/>
      <c r="AU57" s="51"/>
      <c r="AV57" s="51"/>
      <c r="AW57" s="51"/>
      <c r="AX57" s="52"/>
      <c r="AY57" s="177"/>
      <c r="AZ57" s="178"/>
      <c r="BA57" s="178"/>
      <c r="BB57" s="178"/>
      <c r="BC57" s="178"/>
      <c r="BD57" s="50"/>
      <c r="BE57" s="51"/>
      <c r="BF57" s="51"/>
      <c r="BG57" s="51"/>
      <c r="BH57" s="52"/>
      <c r="BI57" s="177"/>
      <c r="BJ57" s="178"/>
      <c r="BK57" s="178"/>
      <c r="BL57" s="178"/>
      <c r="BM57" s="190"/>
      <c r="BN57" s="53">
        <f t="shared" si="22"/>
        <v>0</v>
      </c>
      <c r="BO57" s="53">
        <f t="shared" si="23"/>
        <v>0</v>
      </c>
      <c r="BP57" s="305"/>
    </row>
    <row r="58" spans="1:68" ht="51.75" customHeight="1" x14ac:dyDescent="0.4">
      <c r="A58" s="38"/>
      <c r="B58" s="79" t="s">
        <v>125</v>
      </c>
      <c r="C58" s="80" t="str">
        <f>'рекоменд.цены на Август 2019'!B34</f>
        <v>Говядина 1 категории передний отруб   (ГОСТ Р 54315-2011)*, кг</v>
      </c>
      <c r="D58" s="133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12"/>
        <v>237.35399999999998</v>
      </c>
      <c r="L58" s="106">
        <f t="shared" si="13"/>
        <v>239.68099999999998</v>
      </c>
      <c r="M58" s="107">
        <f t="shared" si="14"/>
        <v>242.00799999999998</v>
      </c>
      <c r="N58" s="107">
        <f t="shared" si="15"/>
        <v>244.33499999999998</v>
      </c>
      <c r="O58" s="108">
        <f t="shared" si="16"/>
        <v>244.33499999999998</v>
      </c>
      <c r="P58" s="50"/>
      <c r="Q58" s="51"/>
      <c r="R58" s="51"/>
      <c r="S58" s="51"/>
      <c r="T58" s="52"/>
      <c r="U58" s="177"/>
      <c r="V58" s="178"/>
      <c r="W58" s="178"/>
      <c r="X58" s="178"/>
      <c r="Y58" s="178"/>
      <c r="Z58" s="50"/>
      <c r="AA58" s="51"/>
      <c r="AB58" s="51"/>
      <c r="AC58" s="51"/>
      <c r="AD58" s="51"/>
      <c r="AE58" s="50"/>
      <c r="AF58" s="51"/>
      <c r="AG58" s="51"/>
      <c r="AH58" s="51"/>
      <c r="AI58" s="52"/>
      <c r="AJ58" s="50"/>
      <c r="AK58" s="51"/>
      <c r="AL58" s="51"/>
      <c r="AM58" s="51"/>
      <c r="AN58" s="52"/>
      <c r="AO58" s="177"/>
      <c r="AP58" s="178"/>
      <c r="AQ58" s="178"/>
      <c r="AR58" s="178"/>
      <c r="AS58" s="178"/>
      <c r="AT58" s="50"/>
      <c r="AU58" s="51"/>
      <c r="AV58" s="51"/>
      <c r="AW58" s="51"/>
      <c r="AX58" s="52"/>
      <c r="AY58" s="177"/>
      <c r="AZ58" s="178"/>
      <c r="BA58" s="178"/>
      <c r="BB58" s="178"/>
      <c r="BC58" s="178"/>
      <c r="BD58" s="50"/>
      <c r="BE58" s="51"/>
      <c r="BF58" s="51"/>
      <c r="BG58" s="51"/>
      <c r="BH58" s="52"/>
      <c r="BI58" s="177"/>
      <c r="BJ58" s="178"/>
      <c r="BK58" s="178"/>
      <c r="BL58" s="178"/>
      <c r="BM58" s="190"/>
      <c r="BN58" s="53">
        <f t="shared" si="22"/>
        <v>0</v>
      </c>
      <c r="BO58" s="53">
        <f t="shared" si="23"/>
        <v>0</v>
      </c>
      <c r="BP58" s="305"/>
    </row>
    <row r="59" spans="1:68" ht="33.75" customHeight="1" x14ac:dyDescent="0.4">
      <c r="A59" s="38"/>
      <c r="B59" s="79"/>
      <c r="C59" s="80"/>
      <c r="D59" s="133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12"/>
        <v>237.35399999999998</v>
      </c>
      <c r="L59" s="106">
        <f t="shared" si="13"/>
        <v>239.68099999999998</v>
      </c>
      <c r="M59" s="107">
        <f t="shared" si="14"/>
        <v>242.00799999999998</v>
      </c>
      <c r="N59" s="107">
        <f t="shared" si="15"/>
        <v>244.33499999999998</v>
      </c>
      <c r="O59" s="108">
        <f t="shared" si="16"/>
        <v>244.33499999999998</v>
      </c>
      <c r="P59" s="50"/>
      <c r="Q59" s="51"/>
      <c r="R59" s="51"/>
      <c r="S59" s="51"/>
      <c r="T59" s="52"/>
      <c r="U59" s="177"/>
      <c r="V59" s="178"/>
      <c r="W59" s="178"/>
      <c r="X59" s="178"/>
      <c r="Y59" s="178"/>
      <c r="Z59" s="50"/>
      <c r="AA59" s="51"/>
      <c r="AB59" s="51"/>
      <c r="AC59" s="51"/>
      <c r="AD59" s="51"/>
      <c r="AE59" s="50"/>
      <c r="AF59" s="51"/>
      <c r="AG59" s="51"/>
      <c r="AH59" s="51"/>
      <c r="AI59" s="52"/>
      <c r="AJ59" s="50"/>
      <c r="AK59" s="51"/>
      <c r="AL59" s="51"/>
      <c r="AM59" s="51"/>
      <c r="AN59" s="52"/>
      <c r="AO59" s="177"/>
      <c r="AP59" s="178"/>
      <c r="AQ59" s="178"/>
      <c r="AR59" s="178"/>
      <c r="AS59" s="178"/>
      <c r="AT59" s="50"/>
      <c r="AU59" s="51"/>
      <c r="AV59" s="51"/>
      <c r="AW59" s="51"/>
      <c r="AX59" s="52"/>
      <c r="AY59" s="177"/>
      <c r="AZ59" s="178"/>
      <c r="BA59" s="178"/>
      <c r="BB59" s="178"/>
      <c r="BC59" s="178"/>
      <c r="BD59" s="50"/>
      <c r="BE59" s="51"/>
      <c r="BF59" s="51"/>
      <c r="BG59" s="51"/>
      <c r="BH59" s="52"/>
      <c r="BI59" s="177"/>
      <c r="BJ59" s="178"/>
      <c r="BK59" s="178"/>
      <c r="BL59" s="178"/>
      <c r="BM59" s="190"/>
      <c r="BN59" s="53">
        <f t="shared" si="22"/>
        <v>0</v>
      </c>
      <c r="BO59" s="53">
        <f t="shared" si="23"/>
        <v>0</v>
      </c>
      <c r="BP59" s="305"/>
    </row>
    <row r="60" spans="1:68" ht="41.1" customHeight="1" x14ac:dyDescent="0.4">
      <c r="A60" s="38" t="s">
        <v>39</v>
      </c>
      <c r="B60" s="79"/>
      <c r="C60" s="80"/>
      <c r="D60" s="133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12"/>
        <v>237.35399999999998</v>
      </c>
      <c r="L60" s="106">
        <f t="shared" si="13"/>
        <v>239.68099999999998</v>
      </c>
      <c r="M60" s="107">
        <f t="shared" si="14"/>
        <v>242.00799999999998</v>
      </c>
      <c r="N60" s="107">
        <f t="shared" si="15"/>
        <v>244.33499999999998</v>
      </c>
      <c r="O60" s="108">
        <f t="shared" si="16"/>
        <v>244.33499999999998</v>
      </c>
      <c r="P60" s="50"/>
      <c r="Q60" s="51"/>
      <c r="R60" s="51"/>
      <c r="S60" s="51"/>
      <c r="T60" s="52"/>
      <c r="U60" s="177"/>
      <c r="V60" s="178"/>
      <c r="W60" s="178"/>
      <c r="X60" s="178"/>
      <c r="Y60" s="178"/>
      <c r="Z60" s="50"/>
      <c r="AA60" s="51"/>
      <c r="AB60" s="51"/>
      <c r="AC60" s="51"/>
      <c r="AD60" s="51"/>
      <c r="AE60" s="50"/>
      <c r="AF60" s="51"/>
      <c r="AG60" s="51"/>
      <c r="AH60" s="51"/>
      <c r="AI60" s="52"/>
      <c r="AJ60" s="50"/>
      <c r="AK60" s="51"/>
      <c r="AL60" s="51"/>
      <c r="AM60" s="51"/>
      <c r="AN60" s="52"/>
      <c r="AO60" s="177"/>
      <c r="AP60" s="178"/>
      <c r="AQ60" s="178"/>
      <c r="AR60" s="178"/>
      <c r="AS60" s="178"/>
      <c r="AT60" s="50"/>
      <c r="AU60" s="51"/>
      <c r="AV60" s="51"/>
      <c r="AW60" s="51"/>
      <c r="AX60" s="52"/>
      <c r="AY60" s="177"/>
      <c r="AZ60" s="178"/>
      <c r="BA60" s="178"/>
      <c r="BB60" s="178"/>
      <c r="BC60" s="178"/>
      <c r="BD60" s="50"/>
      <c r="BE60" s="51"/>
      <c r="BF60" s="51"/>
      <c r="BG60" s="51"/>
      <c r="BH60" s="52"/>
      <c r="BI60" s="177"/>
      <c r="BJ60" s="178"/>
      <c r="BK60" s="178"/>
      <c r="BL60" s="178"/>
      <c r="BM60" s="190"/>
      <c r="BN60" s="53">
        <f t="shared" si="22"/>
        <v>0</v>
      </c>
      <c r="BO60" s="53">
        <f t="shared" si="23"/>
        <v>0</v>
      </c>
      <c r="BP60" s="305"/>
    </row>
    <row r="61" spans="1:68" ht="47.25" customHeight="1" x14ac:dyDescent="0.4">
      <c r="A61" s="38"/>
      <c r="B61" s="79" t="s">
        <v>126</v>
      </c>
      <c r="C61" s="80" t="str">
        <f>'рекоменд.цены на Август 2019'!B35</f>
        <v>Говядина 1 категории задняя четверть  (ГОСТ Р 54315-2011)*, кг</v>
      </c>
      <c r="D61" s="133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12"/>
        <v>291.20999999999998</v>
      </c>
      <c r="L61" s="106">
        <f t="shared" si="13"/>
        <v>294.065</v>
      </c>
      <c r="M61" s="107">
        <f t="shared" si="14"/>
        <v>296.92</v>
      </c>
      <c r="N61" s="107">
        <f t="shared" si="15"/>
        <v>299.77499999999998</v>
      </c>
      <c r="O61" s="108">
        <f t="shared" si="16"/>
        <v>299.77499999999998</v>
      </c>
      <c r="P61" s="50"/>
      <c r="Q61" s="51"/>
      <c r="R61" s="51"/>
      <c r="S61" s="51"/>
      <c r="T61" s="52"/>
      <c r="U61" s="177"/>
      <c r="V61" s="178"/>
      <c r="W61" s="178"/>
      <c r="X61" s="178"/>
      <c r="Y61" s="178"/>
      <c r="Z61" s="50"/>
      <c r="AA61" s="51"/>
      <c r="AB61" s="51"/>
      <c r="AC61" s="51"/>
      <c r="AD61" s="51"/>
      <c r="AE61" s="50"/>
      <c r="AF61" s="51"/>
      <c r="AG61" s="51"/>
      <c r="AH61" s="51"/>
      <c r="AI61" s="52"/>
      <c r="AJ61" s="50"/>
      <c r="AK61" s="51"/>
      <c r="AL61" s="51"/>
      <c r="AM61" s="51"/>
      <c r="AN61" s="52"/>
      <c r="AO61" s="177"/>
      <c r="AP61" s="178"/>
      <c r="AQ61" s="178"/>
      <c r="AR61" s="178"/>
      <c r="AS61" s="178"/>
      <c r="AT61" s="367">
        <v>291.20999999999998</v>
      </c>
      <c r="AU61" s="368">
        <v>20</v>
      </c>
      <c r="AV61" s="368">
        <f>AT61*AU61</f>
        <v>5824.2</v>
      </c>
      <c r="AW61" s="368" t="s">
        <v>255</v>
      </c>
      <c r="AX61" s="369" t="s">
        <v>257</v>
      </c>
      <c r="AY61" s="177"/>
      <c r="AZ61" s="178"/>
      <c r="BA61" s="178"/>
      <c r="BB61" s="178"/>
      <c r="BC61" s="178"/>
      <c r="BD61" s="50"/>
      <c r="BE61" s="51"/>
      <c r="BF61" s="51"/>
      <c r="BG61" s="51"/>
      <c r="BH61" s="52"/>
      <c r="BI61" s="177"/>
      <c r="BJ61" s="178"/>
      <c r="BK61" s="178"/>
      <c r="BL61" s="178"/>
      <c r="BM61" s="190"/>
      <c r="BN61" s="53">
        <f t="shared" si="22"/>
        <v>291.20999999999998</v>
      </c>
      <c r="BO61" s="53">
        <f t="shared" si="23"/>
        <v>291.20999999999998</v>
      </c>
      <c r="BP61" s="305"/>
    </row>
    <row r="62" spans="1:68" ht="30.75" customHeight="1" x14ac:dyDescent="0.4">
      <c r="A62" s="38"/>
      <c r="B62" s="79"/>
      <c r="C62" s="80"/>
      <c r="D62" s="133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12"/>
        <v>291.20999999999998</v>
      </c>
      <c r="L62" s="106">
        <f t="shared" si="13"/>
        <v>294.065</v>
      </c>
      <c r="M62" s="107">
        <f t="shared" si="14"/>
        <v>296.92</v>
      </c>
      <c r="N62" s="107">
        <f t="shared" si="15"/>
        <v>299.77499999999998</v>
      </c>
      <c r="O62" s="108">
        <f t="shared" si="16"/>
        <v>299.77499999999998</v>
      </c>
      <c r="P62" s="50"/>
      <c r="Q62" s="51"/>
      <c r="R62" s="51"/>
      <c r="S62" s="51"/>
      <c r="T62" s="52"/>
      <c r="U62" s="177"/>
      <c r="V62" s="178"/>
      <c r="W62" s="178"/>
      <c r="X62" s="178"/>
      <c r="Y62" s="178"/>
      <c r="Z62" s="50"/>
      <c r="AA62" s="51"/>
      <c r="AB62" s="51"/>
      <c r="AC62" s="51"/>
      <c r="AD62" s="51"/>
      <c r="AE62" s="50"/>
      <c r="AF62" s="51"/>
      <c r="AG62" s="51"/>
      <c r="AH62" s="51"/>
      <c r="AI62" s="52"/>
      <c r="AJ62" s="50"/>
      <c r="AK62" s="51"/>
      <c r="AL62" s="51"/>
      <c r="AM62" s="51"/>
      <c r="AN62" s="52"/>
      <c r="AO62" s="177"/>
      <c r="AP62" s="178"/>
      <c r="AQ62" s="178"/>
      <c r="AR62" s="178"/>
      <c r="AS62" s="178"/>
      <c r="AT62" s="50"/>
      <c r="AU62" s="51"/>
      <c r="AV62" s="51"/>
      <c r="AW62" s="51"/>
      <c r="AX62" s="52"/>
      <c r="AY62" s="177"/>
      <c r="AZ62" s="178"/>
      <c r="BA62" s="178"/>
      <c r="BB62" s="178"/>
      <c r="BC62" s="178"/>
      <c r="BD62" s="50"/>
      <c r="BE62" s="51"/>
      <c r="BF62" s="51"/>
      <c r="BG62" s="51"/>
      <c r="BH62" s="52"/>
      <c r="BI62" s="177"/>
      <c r="BJ62" s="178"/>
      <c r="BK62" s="178"/>
      <c r="BL62" s="178"/>
      <c r="BM62" s="190"/>
      <c r="BN62" s="53">
        <f t="shared" si="22"/>
        <v>0</v>
      </c>
      <c r="BO62" s="53">
        <f t="shared" si="23"/>
        <v>0</v>
      </c>
      <c r="BP62" s="305"/>
    </row>
    <row r="63" spans="1:68" ht="28.5" customHeight="1" x14ac:dyDescent="0.4">
      <c r="A63" s="38" t="s">
        <v>39</v>
      </c>
      <c r="B63" s="79"/>
      <c r="C63" s="80"/>
      <c r="D63" s="133">
        <f>D61</f>
        <v>285.5</v>
      </c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f t="shared" si="12"/>
        <v>291.20999999999998</v>
      </c>
      <c r="L63" s="106">
        <f t="shared" si="13"/>
        <v>294.065</v>
      </c>
      <c r="M63" s="107">
        <f t="shared" si="14"/>
        <v>296.92</v>
      </c>
      <c r="N63" s="107">
        <f t="shared" si="15"/>
        <v>299.77499999999998</v>
      </c>
      <c r="O63" s="108">
        <f t="shared" si="16"/>
        <v>299.77499999999998</v>
      </c>
      <c r="P63" s="50"/>
      <c r="Q63" s="51"/>
      <c r="R63" s="51"/>
      <c r="S63" s="51"/>
      <c r="T63" s="52"/>
      <c r="U63" s="177"/>
      <c r="V63" s="178"/>
      <c r="W63" s="178"/>
      <c r="X63" s="178"/>
      <c r="Y63" s="178"/>
      <c r="Z63" s="50"/>
      <c r="AA63" s="51"/>
      <c r="AB63" s="51"/>
      <c r="AC63" s="51"/>
      <c r="AD63" s="51"/>
      <c r="AE63" s="50"/>
      <c r="AF63" s="51"/>
      <c r="AG63" s="51"/>
      <c r="AH63" s="51"/>
      <c r="AI63" s="52"/>
      <c r="AJ63" s="50"/>
      <c r="AK63" s="51"/>
      <c r="AL63" s="51"/>
      <c r="AM63" s="51"/>
      <c r="AN63" s="52"/>
      <c r="AO63" s="177"/>
      <c r="AP63" s="178"/>
      <c r="AQ63" s="178"/>
      <c r="AR63" s="178"/>
      <c r="AS63" s="178"/>
      <c r="AT63" s="50"/>
      <c r="AU63" s="51"/>
      <c r="AV63" s="51"/>
      <c r="AW63" s="51"/>
      <c r="AX63" s="52"/>
      <c r="AY63" s="177"/>
      <c r="AZ63" s="178"/>
      <c r="BA63" s="178"/>
      <c r="BB63" s="178"/>
      <c r="BC63" s="178"/>
      <c r="BD63" s="50"/>
      <c r="BE63" s="51"/>
      <c r="BF63" s="51"/>
      <c r="BG63" s="51"/>
      <c r="BH63" s="52"/>
      <c r="BI63" s="177"/>
      <c r="BJ63" s="178"/>
      <c r="BK63" s="178"/>
      <c r="BL63" s="178"/>
      <c r="BM63" s="190"/>
      <c r="BN63" s="53">
        <f t="shared" si="22"/>
        <v>0</v>
      </c>
      <c r="BO63" s="53">
        <f t="shared" si="23"/>
        <v>0</v>
      </c>
      <c r="BP63" s="305"/>
    </row>
    <row r="64" spans="1:68" ht="42" customHeight="1" x14ac:dyDescent="0.4">
      <c r="A64" s="38"/>
      <c r="B64" s="79" t="s">
        <v>127</v>
      </c>
      <c r="C64" s="80" t="str">
        <f>'рекоменд.цены на Август 2019'!B36</f>
        <v>Свинина 2 категории (ГОСТ Р53221-2008)*, кг</v>
      </c>
      <c r="D64" s="133">
        <v>207.5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5" si="24">$D64+($D64*(SUM($E64%,F64%)))</f>
        <v>211.65</v>
      </c>
      <c r="L64" s="106">
        <f t="shared" ref="L64:L65" si="25">$D64+(($D64*SUM($E64,G64)/100))</f>
        <v>213.72499999999999</v>
      </c>
      <c r="M64" s="107">
        <f t="shared" ref="M64:M65" si="26">$D64+(($D64*($E64+H64)/100))</f>
        <v>215.8</v>
      </c>
      <c r="N64" s="107">
        <f t="shared" ref="N64:N65" si="27">$D64+(($D64*($E64+I64)/100))</f>
        <v>217.875</v>
      </c>
      <c r="O64" s="108">
        <f t="shared" ref="O64:O65" si="28">$D64+(($D64*($E64+J64)/100))</f>
        <v>217.875</v>
      </c>
      <c r="P64" s="337"/>
      <c r="Q64" s="338"/>
      <c r="R64" s="338"/>
      <c r="S64" s="338"/>
      <c r="T64" s="339"/>
      <c r="U64" s="177"/>
      <c r="V64" s="178"/>
      <c r="W64" s="178"/>
      <c r="X64" s="178"/>
      <c r="Y64" s="178"/>
      <c r="Z64" s="232"/>
      <c r="AA64" s="233"/>
      <c r="AB64" s="233"/>
      <c r="AC64" s="233"/>
      <c r="AD64" s="234"/>
      <c r="AE64" s="50"/>
      <c r="AF64" s="51"/>
      <c r="AG64" s="51"/>
      <c r="AH64" s="51"/>
      <c r="AI64" s="52"/>
      <c r="AJ64" s="50"/>
      <c r="AK64" s="51"/>
      <c r="AL64" s="51"/>
      <c r="AM64" s="51"/>
      <c r="AN64" s="52"/>
      <c r="AO64" s="177"/>
      <c r="AP64" s="178"/>
      <c r="AQ64" s="178"/>
      <c r="AR64" s="178"/>
      <c r="AS64" s="178"/>
      <c r="AT64" s="50"/>
      <c r="AU64" s="51"/>
      <c r="AV64" s="51"/>
      <c r="AW64" s="51"/>
      <c r="AX64" s="52"/>
      <c r="AY64" s="177"/>
      <c r="AZ64" s="178"/>
      <c r="BA64" s="178"/>
      <c r="BB64" s="178"/>
      <c r="BC64" s="178"/>
      <c r="BD64" s="50"/>
      <c r="BE64" s="51"/>
      <c r="BF64" s="51"/>
      <c r="BG64" s="51"/>
      <c r="BH64" s="52"/>
      <c r="BI64" s="177"/>
      <c r="BJ64" s="178"/>
      <c r="BK64" s="178"/>
      <c r="BL64" s="178"/>
      <c r="BM64" s="190"/>
      <c r="BN64" s="53">
        <f t="shared" si="22"/>
        <v>0</v>
      </c>
      <c r="BO64" s="53">
        <f t="shared" si="23"/>
        <v>0</v>
      </c>
      <c r="BP64" s="305"/>
    </row>
    <row r="65" spans="1:68" ht="28.5" customHeight="1" x14ac:dyDescent="0.4">
      <c r="A65" s="38"/>
      <c r="B65" s="79"/>
      <c r="C65" s="80"/>
      <c r="D65" s="133">
        <f>D64</f>
        <v>207.5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24"/>
        <v>211.65</v>
      </c>
      <c r="L65" s="106">
        <f t="shared" si="25"/>
        <v>213.72499999999999</v>
      </c>
      <c r="M65" s="107">
        <f t="shared" si="26"/>
        <v>215.8</v>
      </c>
      <c r="N65" s="107">
        <f t="shared" si="27"/>
        <v>217.875</v>
      </c>
      <c r="O65" s="108">
        <f t="shared" si="28"/>
        <v>217.875</v>
      </c>
      <c r="P65" s="50"/>
      <c r="Q65" s="51"/>
      <c r="R65" s="51"/>
      <c r="S65" s="51"/>
      <c r="T65" s="52"/>
      <c r="U65" s="177"/>
      <c r="V65" s="178"/>
      <c r="W65" s="178"/>
      <c r="X65" s="178"/>
      <c r="Y65" s="178"/>
      <c r="Z65" s="50"/>
      <c r="AA65" s="51"/>
      <c r="AB65" s="51"/>
      <c r="AC65" s="51"/>
      <c r="AD65" s="51"/>
      <c r="AE65" s="50"/>
      <c r="AF65" s="51"/>
      <c r="AG65" s="51"/>
      <c r="AH65" s="51"/>
      <c r="AI65" s="52"/>
      <c r="AJ65" s="50"/>
      <c r="AK65" s="51"/>
      <c r="AL65" s="51"/>
      <c r="AM65" s="51"/>
      <c r="AN65" s="52"/>
      <c r="AO65" s="177"/>
      <c r="AP65" s="178"/>
      <c r="AQ65" s="178"/>
      <c r="AR65" s="178"/>
      <c r="AS65" s="178"/>
      <c r="AT65" s="50"/>
      <c r="AU65" s="51"/>
      <c r="AV65" s="51"/>
      <c r="AW65" s="51"/>
      <c r="AX65" s="52"/>
      <c r="AY65" s="177"/>
      <c r="AZ65" s="178"/>
      <c r="BA65" s="178"/>
      <c r="BB65" s="178"/>
      <c r="BC65" s="178"/>
      <c r="BD65" s="50"/>
      <c r="BE65" s="51"/>
      <c r="BF65" s="51"/>
      <c r="BG65" s="51"/>
      <c r="BH65" s="52"/>
      <c r="BI65" s="177"/>
      <c r="BJ65" s="178"/>
      <c r="BK65" s="178"/>
      <c r="BL65" s="178"/>
      <c r="BM65" s="190"/>
      <c r="BN65" s="53">
        <f t="shared" si="22"/>
        <v>0</v>
      </c>
      <c r="BO65" s="53">
        <f t="shared" si="23"/>
        <v>0</v>
      </c>
      <c r="BP65" s="305"/>
    </row>
    <row r="66" spans="1:68" ht="28.5" customHeight="1" x14ac:dyDescent="0.4">
      <c r="A66" s="38" t="s">
        <v>39</v>
      </c>
      <c r="B66" s="79"/>
      <c r="C66" s="80"/>
      <c r="D66" s="133">
        <f>D65</f>
        <v>207.5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12"/>
        <v>211.65</v>
      </c>
      <c r="L66" s="106">
        <f t="shared" si="13"/>
        <v>213.72499999999999</v>
      </c>
      <c r="M66" s="107">
        <f t="shared" si="14"/>
        <v>215.8</v>
      </c>
      <c r="N66" s="107">
        <f t="shared" si="15"/>
        <v>217.875</v>
      </c>
      <c r="O66" s="108">
        <f t="shared" si="16"/>
        <v>217.875</v>
      </c>
      <c r="P66" s="50"/>
      <c r="Q66" s="51"/>
      <c r="R66" s="51"/>
      <c r="S66" s="51"/>
      <c r="T66" s="52"/>
      <c r="U66" s="177"/>
      <c r="V66" s="178"/>
      <c r="W66" s="178"/>
      <c r="X66" s="178"/>
      <c r="Y66" s="178"/>
      <c r="Z66" s="50"/>
      <c r="AA66" s="51"/>
      <c r="AB66" s="51"/>
      <c r="AC66" s="51"/>
      <c r="AD66" s="51"/>
      <c r="AE66" s="50"/>
      <c r="AF66" s="51"/>
      <c r="AG66" s="51"/>
      <c r="AH66" s="51"/>
      <c r="AI66" s="52"/>
      <c r="AJ66" s="50"/>
      <c r="AK66" s="51"/>
      <c r="AL66" s="51"/>
      <c r="AM66" s="51"/>
      <c r="AN66" s="52"/>
      <c r="AO66" s="177"/>
      <c r="AP66" s="178"/>
      <c r="AQ66" s="178"/>
      <c r="AR66" s="178"/>
      <c r="AS66" s="178"/>
      <c r="AT66" s="50"/>
      <c r="AU66" s="51"/>
      <c r="AV66" s="51"/>
      <c r="AW66" s="51"/>
      <c r="AX66" s="52"/>
      <c r="AY66" s="177"/>
      <c r="AZ66" s="178"/>
      <c r="BA66" s="178"/>
      <c r="BB66" s="178"/>
      <c r="BC66" s="178"/>
      <c r="BD66" s="50"/>
      <c r="BE66" s="51"/>
      <c r="BF66" s="51"/>
      <c r="BG66" s="51"/>
      <c r="BH66" s="52"/>
      <c r="BI66" s="177"/>
      <c r="BJ66" s="178"/>
      <c r="BK66" s="178"/>
      <c r="BL66" s="178"/>
      <c r="BM66" s="190"/>
      <c r="BN66" s="53">
        <f t="shared" si="22"/>
        <v>0</v>
      </c>
      <c r="BO66" s="53">
        <f t="shared" si="23"/>
        <v>0</v>
      </c>
      <c r="BP66" s="305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3"/>
      <c r="E67" s="109"/>
      <c r="F67" s="110"/>
      <c r="G67" s="111"/>
      <c r="H67" s="111"/>
      <c r="I67" s="111"/>
      <c r="J67" s="112"/>
      <c r="K67" s="105">
        <f t="shared" si="12"/>
        <v>0</v>
      </c>
      <c r="L67" s="106">
        <f t="shared" si="13"/>
        <v>0</v>
      </c>
      <c r="M67" s="107">
        <f t="shared" si="14"/>
        <v>0</v>
      </c>
      <c r="N67" s="107">
        <f t="shared" si="15"/>
        <v>0</v>
      </c>
      <c r="O67" s="108">
        <f t="shared" si="16"/>
        <v>0</v>
      </c>
      <c r="P67" s="66"/>
      <c r="Q67" s="67"/>
      <c r="R67" s="68"/>
      <c r="S67" s="67"/>
      <c r="T67" s="69"/>
      <c r="U67" s="179"/>
      <c r="V67" s="180"/>
      <c r="W67" s="178"/>
      <c r="X67" s="180"/>
      <c r="Y67" s="180"/>
      <c r="Z67" s="66"/>
      <c r="AA67" s="67"/>
      <c r="AB67" s="68"/>
      <c r="AC67" s="67"/>
      <c r="AD67" s="67"/>
      <c r="AE67" s="66"/>
      <c r="AF67" s="67"/>
      <c r="AG67" s="68"/>
      <c r="AH67" s="67"/>
      <c r="AI67" s="69"/>
      <c r="AJ67" s="66"/>
      <c r="AK67" s="67"/>
      <c r="AL67" s="68"/>
      <c r="AM67" s="67"/>
      <c r="AN67" s="69"/>
      <c r="AO67" s="179"/>
      <c r="AP67" s="180"/>
      <c r="AQ67" s="178"/>
      <c r="AR67" s="180"/>
      <c r="AS67" s="180"/>
      <c r="AT67" s="66"/>
      <c r="AU67" s="67"/>
      <c r="AV67" s="68"/>
      <c r="AW67" s="67"/>
      <c r="AX67" s="69"/>
      <c r="AY67" s="179"/>
      <c r="AZ67" s="180"/>
      <c r="BA67" s="178"/>
      <c r="BB67" s="180"/>
      <c r="BC67" s="180"/>
      <c r="BD67" s="66"/>
      <c r="BE67" s="67"/>
      <c r="BF67" s="68"/>
      <c r="BG67" s="67"/>
      <c r="BH67" s="69"/>
      <c r="BI67" s="179"/>
      <c r="BJ67" s="180"/>
      <c r="BK67" s="178"/>
      <c r="BL67" s="180"/>
      <c r="BM67" s="191"/>
      <c r="BN67" s="53">
        <f t="shared" si="22"/>
        <v>0</v>
      </c>
      <c r="BO67" s="53">
        <f t="shared" si="23"/>
        <v>0</v>
      </c>
      <c r="BP67" s="305"/>
    </row>
    <row r="68" spans="1:68" ht="51" customHeight="1" x14ac:dyDescent="0.4">
      <c r="A68" s="38" t="s">
        <v>49</v>
      </c>
      <c r="B68" s="79" t="s">
        <v>50</v>
      </c>
      <c r="C68" s="80" t="str">
        <f>'рекоменд.цены на Август 2019'!B38</f>
        <v>Мясо цыплят бройлеров, кг</v>
      </c>
      <c r="D68" s="133">
        <v>125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12"/>
        <v>137.5</v>
      </c>
      <c r="L68" s="106">
        <f t="shared" si="13"/>
        <v>138.75</v>
      </c>
      <c r="M68" s="107">
        <f t="shared" si="14"/>
        <v>140</v>
      </c>
      <c r="N68" s="107">
        <f t="shared" si="15"/>
        <v>141.25</v>
      </c>
      <c r="O68" s="108">
        <f t="shared" si="16"/>
        <v>142.5</v>
      </c>
      <c r="P68" s="337"/>
      <c r="Q68" s="338"/>
      <c r="R68" s="338"/>
      <c r="S68" s="338"/>
      <c r="T68" s="339"/>
      <c r="U68" s="177"/>
      <c r="V68" s="178"/>
      <c r="W68" s="178"/>
      <c r="X68" s="178"/>
      <c r="Y68" s="178"/>
      <c r="Z68" s="337"/>
      <c r="AA68" s="338"/>
      <c r="AB68" s="338"/>
      <c r="AC68" s="338"/>
      <c r="AD68" s="339"/>
      <c r="AE68" s="367"/>
      <c r="AF68" s="368"/>
      <c r="AG68" s="368"/>
      <c r="AH68" s="368"/>
      <c r="AI68" s="369"/>
      <c r="AJ68" s="50"/>
      <c r="AK68" s="51"/>
      <c r="AL68" s="51"/>
      <c r="AM68" s="51"/>
      <c r="AN68" s="52"/>
      <c r="AO68" s="337"/>
      <c r="AP68" s="338"/>
      <c r="AQ68" s="338"/>
      <c r="AR68" s="338"/>
      <c r="AS68" s="339"/>
      <c r="AT68" s="50"/>
      <c r="AU68" s="51"/>
      <c r="AV68" s="51"/>
      <c r="AW68" s="51"/>
      <c r="AX68" s="52"/>
      <c r="AY68" s="232"/>
      <c r="AZ68" s="233"/>
      <c r="BA68" s="233"/>
      <c r="BB68" s="233"/>
      <c r="BC68" s="234"/>
      <c r="BD68" s="337"/>
      <c r="BE68" s="338"/>
      <c r="BF68" s="338"/>
      <c r="BG68" s="338"/>
      <c r="BH68" s="339"/>
      <c r="BI68" s="177"/>
      <c r="BJ68" s="178"/>
      <c r="BK68" s="178"/>
      <c r="BL68" s="178"/>
      <c r="BM68" s="190"/>
      <c r="BN68" s="53">
        <f t="shared" si="22"/>
        <v>0</v>
      </c>
      <c r="BO68" s="53">
        <f t="shared" si="23"/>
        <v>0</v>
      </c>
      <c r="BP68" s="305"/>
    </row>
    <row r="69" spans="1:68" ht="27" customHeight="1" x14ac:dyDescent="0.4">
      <c r="A69" s="38"/>
      <c r="B69" s="79"/>
      <c r="C69" s="80"/>
      <c r="D69" s="133">
        <f>D68</f>
        <v>125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12"/>
        <v>137.5</v>
      </c>
      <c r="L69" s="106">
        <f t="shared" si="13"/>
        <v>138.75</v>
      </c>
      <c r="M69" s="107">
        <f t="shared" si="14"/>
        <v>140</v>
      </c>
      <c r="N69" s="107">
        <f t="shared" si="15"/>
        <v>141.25</v>
      </c>
      <c r="O69" s="108">
        <f t="shared" si="16"/>
        <v>142.5</v>
      </c>
      <c r="P69" s="50"/>
      <c r="Q69" s="51"/>
      <c r="R69" s="51"/>
      <c r="S69" s="51"/>
      <c r="T69" s="52"/>
      <c r="U69" s="177"/>
      <c r="V69" s="178"/>
      <c r="W69" s="178"/>
      <c r="X69" s="178"/>
      <c r="Y69" s="178"/>
      <c r="Z69" s="232"/>
      <c r="AA69" s="233"/>
      <c r="AB69" s="233"/>
      <c r="AC69" s="233"/>
      <c r="AD69" s="234"/>
      <c r="AE69" s="50"/>
      <c r="AF69" s="51"/>
      <c r="AG69" s="51"/>
      <c r="AH69" s="51"/>
      <c r="AI69" s="52"/>
      <c r="AJ69" s="50"/>
      <c r="AK69" s="51"/>
      <c r="AL69" s="51"/>
      <c r="AM69" s="51"/>
      <c r="AN69" s="52"/>
      <c r="AO69" s="50"/>
      <c r="AP69" s="51"/>
      <c r="AQ69" s="51"/>
      <c r="AR69" s="51"/>
      <c r="AS69" s="52"/>
      <c r="AT69" s="50"/>
      <c r="AU69" s="51"/>
      <c r="AV69" s="51"/>
      <c r="AW69" s="51"/>
      <c r="AX69" s="52"/>
      <c r="AY69" s="232"/>
      <c r="AZ69" s="233"/>
      <c r="BA69" s="233"/>
      <c r="BB69" s="233"/>
      <c r="BC69" s="234"/>
      <c r="BD69" s="232"/>
      <c r="BE69" s="233"/>
      <c r="BF69" s="233"/>
      <c r="BG69" s="233"/>
      <c r="BH69" s="234"/>
      <c r="BI69" s="177"/>
      <c r="BJ69" s="178"/>
      <c r="BK69" s="178"/>
      <c r="BL69" s="178"/>
      <c r="BM69" s="190"/>
      <c r="BN69" s="53">
        <f t="shared" si="22"/>
        <v>0</v>
      </c>
      <c r="BO69" s="53">
        <f t="shared" si="23"/>
        <v>0</v>
      </c>
      <c r="BP69" s="305"/>
    </row>
    <row r="70" spans="1:68" ht="27" customHeight="1" x14ac:dyDescent="0.4">
      <c r="A70" s="38"/>
      <c r="B70" s="79"/>
      <c r="C70" s="80"/>
      <c r="D70" s="133">
        <f>D68</f>
        <v>125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177"/>
      <c r="V70" s="178"/>
      <c r="W70" s="178"/>
      <c r="X70" s="178"/>
      <c r="Y70" s="178"/>
      <c r="Z70" s="232"/>
      <c r="AA70" s="233"/>
      <c r="AB70" s="233"/>
      <c r="AC70" s="233"/>
      <c r="AD70" s="234"/>
      <c r="AE70" s="50"/>
      <c r="AF70" s="51"/>
      <c r="AG70" s="51"/>
      <c r="AH70" s="51"/>
      <c r="AI70" s="52"/>
      <c r="AJ70" s="50"/>
      <c r="AK70" s="51"/>
      <c r="AL70" s="51"/>
      <c r="AM70" s="51"/>
      <c r="AN70" s="52"/>
      <c r="AO70" s="50"/>
      <c r="AP70" s="51"/>
      <c r="AQ70" s="51"/>
      <c r="AR70" s="51"/>
      <c r="AS70" s="52"/>
      <c r="AT70" s="50"/>
      <c r="AU70" s="51"/>
      <c r="AV70" s="51"/>
      <c r="AW70" s="51"/>
      <c r="AX70" s="52"/>
      <c r="AY70" s="232"/>
      <c r="AZ70" s="233"/>
      <c r="BA70" s="233"/>
      <c r="BB70" s="233"/>
      <c r="BC70" s="234"/>
      <c r="BD70" s="50"/>
      <c r="BE70" s="51"/>
      <c r="BF70" s="51"/>
      <c r="BG70" s="51"/>
      <c r="BH70" s="52"/>
      <c r="BI70" s="177"/>
      <c r="BJ70" s="178"/>
      <c r="BK70" s="178"/>
      <c r="BL70" s="178"/>
      <c r="BM70" s="190"/>
      <c r="BN70" s="53">
        <f t="shared" si="22"/>
        <v>0</v>
      </c>
      <c r="BO70" s="53">
        <f t="shared" si="23"/>
        <v>0</v>
      </c>
      <c r="BP70" s="305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3"/>
      <c r="E71" s="113"/>
      <c r="F71" s="114"/>
      <c r="G71" s="115"/>
      <c r="H71" s="115"/>
      <c r="I71" s="115"/>
      <c r="J71" s="116"/>
      <c r="K71" s="105">
        <f t="shared" ref="K71:K102" si="29">$D71+($D71*(SUM($E71%,F71%)))</f>
        <v>0</v>
      </c>
      <c r="L71" s="106">
        <f t="shared" ref="L71:L102" si="30">$D71+(($D71*SUM($E71,G71)/100))</f>
        <v>0</v>
      </c>
      <c r="M71" s="107">
        <f t="shared" ref="M71:M102" si="31">$D71+(($D71*($E71+H71)/100))</f>
        <v>0</v>
      </c>
      <c r="N71" s="107">
        <f t="shared" ref="N71:N102" si="32">$D71+(($D71*($E71+I71)/100))</f>
        <v>0</v>
      </c>
      <c r="O71" s="108">
        <f t="shared" ref="O71:O102" si="33">$D71+(($D71*($E71+J71)/100))</f>
        <v>0</v>
      </c>
      <c r="P71" s="93"/>
      <c r="Q71" s="94"/>
      <c r="R71" s="68"/>
      <c r="S71" s="94"/>
      <c r="T71" s="95"/>
      <c r="U71" s="181"/>
      <c r="V71" s="182"/>
      <c r="W71" s="178"/>
      <c r="X71" s="182"/>
      <c r="Y71" s="182"/>
      <c r="Z71" s="239"/>
      <c r="AA71" s="240"/>
      <c r="AB71" s="237"/>
      <c r="AC71" s="240"/>
      <c r="AD71" s="241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93"/>
      <c r="AP71" s="94"/>
      <c r="AQ71" s="68"/>
      <c r="AR71" s="94"/>
      <c r="AS71" s="95"/>
      <c r="AT71" s="93"/>
      <c r="AU71" s="94"/>
      <c r="AV71" s="68"/>
      <c r="AW71" s="94"/>
      <c r="AX71" s="95"/>
      <c r="AY71" s="239"/>
      <c r="AZ71" s="240"/>
      <c r="BA71" s="237"/>
      <c r="BB71" s="240"/>
      <c r="BC71" s="241"/>
      <c r="BD71" s="93"/>
      <c r="BE71" s="94"/>
      <c r="BF71" s="68"/>
      <c r="BG71" s="94"/>
      <c r="BH71" s="95"/>
      <c r="BI71" s="181"/>
      <c r="BJ71" s="182"/>
      <c r="BK71" s="178"/>
      <c r="BL71" s="182"/>
      <c r="BM71" s="192"/>
      <c r="BN71" s="53">
        <f t="shared" si="22"/>
        <v>0</v>
      </c>
      <c r="BO71" s="53">
        <f t="shared" si="23"/>
        <v>0</v>
      </c>
      <c r="BP71" s="305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Август 2019'!B40</f>
        <v>Подсолнечное масло и его фракции, рафинированные, но без изменения химического состава, л</v>
      </c>
      <c r="D72" s="133">
        <v>71.3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29"/>
        <v>75.578000000000003</v>
      </c>
      <c r="L72" s="106">
        <f t="shared" si="30"/>
        <v>76.290999999999997</v>
      </c>
      <c r="M72" s="107">
        <f t="shared" si="31"/>
        <v>77.003999999999991</v>
      </c>
      <c r="N72" s="107">
        <f t="shared" si="32"/>
        <v>77.716999999999999</v>
      </c>
      <c r="O72" s="108">
        <f t="shared" si="33"/>
        <v>78.429999999999993</v>
      </c>
      <c r="P72" s="232"/>
      <c r="Q72" s="233"/>
      <c r="R72" s="233"/>
      <c r="S72" s="233"/>
      <c r="T72" s="234"/>
      <c r="U72" s="50"/>
      <c r="V72" s="51"/>
      <c r="W72" s="51"/>
      <c r="X72" s="51"/>
      <c r="Y72" s="52"/>
      <c r="Z72" s="367">
        <v>66.900000000000006</v>
      </c>
      <c r="AA72" s="368">
        <v>12.42</v>
      </c>
      <c r="AB72" s="368">
        <f t="shared" ref="AB72" si="34">IF(Z72=0," ",IF(ISBLANK(Z72)," ",Z72*AA72))</f>
        <v>830.89800000000002</v>
      </c>
      <c r="AC72" s="368" t="s">
        <v>273</v>
      </c>
      <c r="AD72" s="369" t="s">
        <v>274</v>
      </c>
      <c r="AE72" s="50"/>
      <c r="AF72" s="51"/>
      <c r="AG72" s="51"/>
      <c r="AH72" s="51"/>
      <c r="AI72" s="52"/>
      <c r="AJ72" s="50"/>
      <c r="AK72" s="51"/>
      <c r="AL72" s="51"/>
      <c r="AM72" s="51"/>
      <c r="AN72" s="52"/>
      <c r="AO72" s="50"/>
      <c r="AP72" s="51"/>
      <c r="AQ72" s="51"/>
      <c r="AR72" s="51"/>
      <c r="AS72" s="52"/>
      <c r="AT72" s="50"/>
      <c r="AU72" s="51"/>
      <c r="AV72" s="51"/>
      <c r="AW72" s="51"/>
      <c r="AX72" s="52"/>
      <c r="AY72" s="232"/>
      <c r="AZ72" s="233"/>
      <c r="BA72" s="233"/>
      <c r="BB72" s="233"/>
      <c r="BC72" s="234"/>
      <c r="BD72" s="337"/>
      <c r="BE72" s="338"/>
      <c r="BF72" s="338"/>
      <c r="BG72" s="338"/>
      <c r="BH72" s="339"/>
      <c r="BI72" s="50"/>
      <c r="BJ72" s="51"/>
      <c r="BK72" s="51"/>
      <c r="BL72" s="51"/>
      <c r="BM72" s="52"/>
      <c r="BN72" s="53">
        <f t="shared" si="22"/>
        <v>66.900000000000006</v>
      </c>
      <c r="BO72" s="53">
        <f t="shared" si="23"/>
        <v>66.900000000000006</v>
      </c>
      <c r="BP72" s="305"/>
    </row>
    <row r="73" spans="1:68" ht="33.75" customHeight="1" x14ac:dyDescent="0.4">
      <c r="A73" s="38"/>
      <c r="B73" s="79"/>
      <c r="C73" s="80"/>
      <c r="D73" s="133">
        <f>D72</f>
        <v>71.3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29"/>
        <v>75.578000000000003</v>
      </c>
      <c r="L73" s="106">
        <f t="shared" si="30"/>
        <v>76.290999999999997</v>
      </c>
      <c r="M73" s="107">
        <f t="shared" si="31"/>
        <v>77.003999999999991</v>
      </c>
      <c r="N73" s="107">
        <f t="shared" si="32"/>
        <v>77.716999999999999</v>
      </c>
      <c r="O73" s="108">
        <f t="shared" si="33"/>
        <v>78.429999999999993</v>
      </c>
      <c r="P73" s="50"/>
      <c r="Q73" s="51"/>
      <c r="R73" s="51"/>
      <c r="S73" s="51"/>
      <c r="T73" s="52"/>
      <c r="U73" s="177"/>
      <c r="V73" s="178"/>
      <c r="W73" s="178"/>
      <c r="X73" s="178"/>
      <c r="Y73" s="178"/>
      <c r="Z73" s="232"/>
      <c r="AA73" s="233"/>
      <c r="AB73" s="233"/>
      <c r="AC73" s="233"/>
      <c r="AD73" s="234"/>
      <c r="AE73" s="50"/>
      <c r="AF73" s="51"/>
      <c r="AG73" s="51"/>
      <c r="AH73" s="51"/>
      <c r="AI73" s="52"/>
      <c r="AJ73" s="50"/>
      <c r="AK73" s="51"/>
      <c r="AL73" s="51"/>
      <c r="AM73" s="51"/>
      <c r="AN73" s="52"/>
      <c r="AO73" s="177"/>
      <c r="AP73" s="178"/>
      <c r="AQ73" s="178"/>
      <c r="AR73" s="178"/>
      <c r="AS73" s="178"/>
      <c r="AT73" s="50"/>
      <c r="AU73" s="51"/>
      <c r="AV73" s="51"/>
      <c r="AW73" s="51"/>
      <c r="AX73" s="52"/>
      <c r="AY73" s="232"/>
      <c r="AZ73" s="233"/>
      <c r="BA73" s="233"/>
      <c r="BB73" s="233"/>
      <c r="BC73" s="234"/>
      <c r="BD73" s="50"/>
      <c r="BE73" s="51"/>
      <c r="BF73" s="51"/>
      <c r="BG73" s="51"/>
      <c r="BH73" s="52"/>
      <c r="BI73" s="177"/>
      <c r="BJ73" s="178"/>
      <c r="BK73" s="178"/>
      <c r="BL73" s="178"/>
      <c r="BM73" s="190"/>
      <c r="BN73" s="53">
        <f t="shared" si="22"/>
        <v>0</v>
      </c>
      <c r="BO73" s="53">
        <f t="shared" si="23"/>
        <v>0</v>
      </c>
      <c r="BP73" s="305"/>
    </row>
    <row r="74" spans="1:68" ht="33.75" customHeight="1" x14ac:dyDescent="0.4">
      <c r="A74" s="38"/>
      <c r="B74" s="79"/>
      <c r="C74" s="80"/>
      <c r="D74" s="133">
        <f>D72</f>
        <v>71.3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29"/>
        <v>75.578000000000003</v>
      </c>
      <c r="L74" s="106">
        <f t="shared" si="30"/>
        <v>76.290999999999997</v>
      </c>
      <c r="M74" s="107">
        <f t="shared" si="31"/>
        <v>77.003999999999991</v>
      </c>
      <c r="N74" s="107">
        <f t="shared" si="32"/>
        <v>77.716999999999999</v>
      </c>
      <c r="O74" s="108">
        <f t="shared" si="33"/>
        <v>78.429999999999993</v>
      </c>
      <c r="P74" s="50"/>
      <c r="Q74" s="51"/>
      <c r="R74" s="51"/>
      <c r="S74" s="51"/>
      <c r="T74" s="52"/>
      <c r="U74" s="177"/>
      <c r="V74" s="178"/>
      <c r="W74" s="178"/>
      <c r="X74" s="178"/>
      <c r="Y74" s="178"/>
      <c r="Z74" s="232"/>
      <c r="AA74" s="233"/>
      <c r="AB74" s="233"/>
      <c r="AC74" s="233"/>
      <c r="AD74" s="234"/>
      <c r="AE74" s="50"/>
      <c r="AF74" s="51"/>
      <c r="AG74" s="51"/>
      <c r="AH74" s="51"/>
      <c r="AI74" s="52"/>
      <c r="AJ74" s="50"/>
      <c r="AK74" s="51"/>
      <c r="AL74" s="51"/>
      <c r="AM74" s="51"/>
      <c r="AN74" s="52"/>
      <c r="AO74" s="177"/>
      <c r="AP74" s="178"/>
      <c r="AQ74" s="178"/>
      <c r="AR74" s="178"/>
      <c r="AS74" s="178"/>
      <c r="AT74" s="50"/>
      <c r="AU74" s="51"/>
      <c r="AV74" s="51"/>
      <c r="AW74" s="51"/>
      <c r="AX74" s="52"/>
      <c r="AY74" s="232"/>
      <c r="AZ74" s="233"/>
      <c r="BA74" s="233"/>
      <c r="BB74" s="233"/>
      <c r="BC74" s="234"/>
      <c r="BD74" s="50"/>
      <c r="BE74" s="51"/>
      <c r="BF74" s="51"/>
      <c r="BG74" s="51"/>
      <c r="BH74" s="52"/>
      <c r="BI74" s="177"/>
      <c r="BJ74" s="178"/>
      <c r="BK74" s="178"/>
      <c r="BL74" s="178"/>
      <c r="BM74" s="190"/>
      <c r="BN74" s="53">
        <f t="shared" si="22"/>
        <v>0</v>
      </c>
      <c r="BO74" s="53">
        <f t="shared" si="23"/>
        <v>0</v>
      </c>
      <c r="BP74" s="305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3"/>
      <c r="E75" s="109"/>
      <c r="F75" s="110"/>
      <c r="G75" s="111"/>
      <c r="H75" s="111"/>
      <c r="I75" s="111"/>
      <c r="J75" s="112"/>
      <c r="K75" s="105">
        <f t="shared" si="29"/>
        <v>0</v>
      </c>
      <c r="L75" s="106">
        <f t="shared" si="30"/>
        <v>0</v>
      </c>
      <c r="M75" s="107">
        <f t="shared" si="31"/>
        <v>0</v>
      </c>
      <c r="N75" s="107">
        <f t="shared" si="32"/>
        <v>0</v>
      </c>
      <c r="O75" s="108">
        <f t="shared" si="33"/>
        <v>0</v>
      </c>
      <c r="P75" s="66"/>
      <c r="Q75" s="67"/>
      <c r="R75" s="68"/>
      <c r="S75" s="67"/>
      <c r="T75" s="69"/>
      <c r="U75" s="179"/>
      <c r="V75" s="180"/>
      <c r="W75" s="178"/>
      <c r="X75" s="180"/>
      <c r="Y75" s="180"/>
      <c r="Z75" s="235"/>
      <c r="AA75" s="236"/>
      <c r="AB75" s="237"/>
      <c r="AC75" s="236"/>
      <c r="AD75" s="238"/>
      <c r="AE75" s="66"/>
      <c r="AF75" s="67"/>
      <c r="AG75" s="68"/>
      <c r="AH75" s="67"/>
      <c r="AI75" s="69"/>
      <c r="AJ75" s="66"/>
      <c r="AK75" s="67"/>
      <c r="AL75" s="68"/>
      <c r="AM75" s="67"/>
      <c r="AN75" s="69"/>
      <c r="AO75" s="179"/>
      <c r="AP75" s="180"/>
      <c r="AQ75" s="178"/>
      <c r="AR75" s="180"/>
      <c r="AS75" s="180"/>
      <c r="AT75" s="66"/>
      <c r="AU75" s="67"/>
      <c r="AV75" s="68"/>
      <c r="AW75" s="67"/>
      <c r="AX75" s="69"/>
      <c r="AY75" s="235"/>
      <c r="AZ75" s="236"/>
      <c r="BA75" s="237"/>
      <c r="BB75" s="236"/>
      <c r="BC75" s="238"/>
      <c r="BD75" s="66"/>
      <c r="BE75" s="67"/>
      <c r="BF75" s="68"/>
      <c r="BG75" s="67"/>
      <c r="BH75" s="69"/>
      <c r="BI75" s="179"/>
      <c r="BJ75" s="180"/>
      <c r="BK75" s="178"/>
      <c r="BL75" s="180"/>
      <c r="BM75" s="191"/>
      <c r="BN75" s="53">
        <f t="shared" si="22"/>
        <v>0</v>
      </c>
      <c r="BO75" s="53">
        <f t="shared" si="23"/>
        <v>0</v>
      </c>
      <c r="BP75" s="305"/>
    </row>
    <row r="76" spans="1:68" ht="57.75" customHeight="1" x14ac:dyDescent="0.4">
      <c r="A76" s="38" t="s">
        <v>60</v>
      </c>
      <c r="B76" s="79" t="s">
        <v>62</v>
      </c>
      <c r="C76" s="80" t="str">
        <f>'рекоменд.цены на Август 2019'!B42</f>
        <v>Молоко 2,5% жирности (в пленке, пастеризованное), в расфасовке 0,9 л</v>
      </c>
      <c r="D76" s="133">
        <v>34.5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29"/>
        <v>40.020000000000003</v>
      </c>
      <c r="L76" s="106">
        <f t="shared" si="30"/>
        <v>40.365000000000002</v>
      </c>
      <c r="M76" s="107">
        <f t="shared" si="31"/>
        <v>40.71</v>
      </c>
      <c r="N76" s="107">
        <f t="shared" si="32"/>
        <v>41.055</v>
      </c>
      <c r="O76" s="108">
        <f t="shared" si="33"/>
        <v>41.4</v>
      </c>
      <c r="P76" s="337"/>
      <c r="Q76" s="338"/>
      <c r="R76" s="338"/>
      <c r="S76" s="338"/>
      <c r="T76" s="339"/>
      <c r="U76" s="337"/>
      <c r="V76" s="338"/>
      <c r="W76" s="338"/>
      <c r="X76" s="338"/>
      <c r="Y76" s="339"/>
      <c r="Z76" s="367">
        <v>39.67</v>
      </c>
      <c r="AA76" s="368">
        <v>25.2</v>
      </c>
      <c r="AB76" s="368">
        <f t="shared" ref="AB76" si="35">IF(Z76=0," ",IF(ISBLANK(Z76)," ",Z76*AA76))</f>
        <v>999.68399999999997</v>
      </c>
      <c r="AC76" s="368" t="s">
        <v>273</v>
      </c>
      <c r="AD76" s="369" t="s">
        <v>274</v>
      </c>
      <c r="AE76" s="367"/>
      <c r="AF76" s="368"/>
      <c r="AG76" s="368"/>
      <c r="AH76" s="368"/>
      <c r="AI76" s="369"/>
      <c r="AJ76" s="367"/>
      <c r="AK76" s="368"/>
      <c r="AL76" s="368"/>
      <c r="AM76" s="368"/>
      <c r="AN76" s="369"/>
      <c r="AO76" s="367">
        <f>AQ76/AP76</f>
        <v>27</v>
      </c>
      <c r="AP76" s="368">
        <v>32</v>
      </c>
      <c r="AQ76" s="368">
        <v>864</v>
      </c>
      <c r="AR76" s="368" t="s">
        <v>230</v>
      </c>
      <c r="AS76" s="369" t="s">
        <v>233</v>
      </c>
      <c r="AT76" s="50"/>
      <c r="AU76" s="51"/>
      <c r="AV76" s="51"/>
      <c r="AW76" s="51"/>
      <c r="AX76" s="52"/>
      <c r="AY76" s="232"/>
      <c r="AZ76" s="233"/>
      <c r="BA76" s="233"/>
      <c r="BB76" s="233"/>
      <c r="BC76" s="234"/>
      <c r="BD76" s="337"/>
      <c r="BE76" s="338"/>
      <c r="BF76" s="338"/>
      <c r="BG76" s="338"/>
      <c r="BH76" s="339"/>
      <c r="BI76" s="337"/>
      <c r="BJ76" s="338"/>
      <c r="BK76" s="338"/>
      <c r="BL76" s="338"/>
      <c r="BM76" s="339"/>
      <c r="BN76" s="53">
        <f t="shared" si="22"/>
        <v>27</v>
      </c>
      <c r="BO76" s="53">
        <f t="shared" si="23"/>
        <v>39.67</v>
      </c>
      <c r="BP76" s="305"/>
    </row>
    <row r="77" spans="1:68" ht="41.1" customHeight="1" x14ac:dyDescent="0.4">
      <c r="A77" s="38"/>
      <c r="B77" s="79"/>
      <c r="C77" s="80"/>
      <c r="D77" s="133">
        <f>D76</f>
        <v>34.5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29"/>
        <v>40.020000000000003</v>
      </c>
      <c r="L77" s="106">
        <f t="shared" si="30"/>
        <v>40.365000000000002</v>
      </c>
      <c r="M77" s="107">
        <f t="shared" si="31"/>
        <v>40.71</v>
      </c>
      <c r="N77" s="107">
        <f t="shared" si="32"/>
        <v>41.055</v>
      </c>
      <c r="O77" s="108">
        <f t="shared" si="33"/>
        <v>41.4</v>
      </c>
      <c r="P77" s="232"/>
      <c r="Q77" s="233"/>
      <c r="R77" s="233"/>
      <c r="S77" s="233"/>
      <c r="T77" s="234"/>
      <c r="U77" s="177"/>
      <c r="V77" s="178"/>
      <c r="W77" s="178"/>
      <c r="X77" s="178"/>
      <c r="Y77" s="178"/>
      <c r="Z77" s="367"/>
      <c r="AA77" s="368"/>
      <c r="AB77" s="368"/>
      <c r="AC77" s="368"/>
      <c r="AD77" s="369"/>
      <c r="AE77" s="50"/>
      <c r="AF77" s="51"/>
      <c r="AG77" s="51"/>
      <c r="AH77" s="51"/>
      <c r="AI77" s="52"/>
      <c r="AJ77" s="50"/>
      <c r="AK77" s="51"/>
      <c r="AL77" s="51"/>
      <c r="AM77" s="51"/>
      <c r="AN77" s="52"/>
      <c r="AO77" s="177"/>
      <c r="AP77" s="178"/>
      <c r="AQ77" s="178"/>
      <c r="AR77" s="178"/>
      <c r="AS77" s="178"/>
      <c r="AT77" s="50"/>
      <c r="AU77" s="51"/>
      <c r="AV77" s="51"/>
      <c r="AW77" s="51"/>
      <c r="AX77" s="52"/>
      <c r="AY77" s="232"/>
      <c r="AZ77" s="233"/>
      <c r="BA77" s="233"/>
      <c r="BB77" s="233"/>
      <c r="BC77" s="234"/>
      <c r="BD77" s="50"/>
      <c r="BE77" s="51"/>
      <c r="BF77" s="51"/>
      <c r="BG77" s="51"/>
      <c r="BH77" s="52"/>
      <c r="BI77" s="337"/>
      <c r="BJ77" s="338"/>
      <c r="BK77" s="338"/>
      <c r="BL77" s="338"/>
      <c r="BM77" s="339"/>
      <c r="BN77" s="53">
        <f t="shared" si="22"/>
        <v>0</v>
      </c>
      <c r="BO77" s="53">
        <f t="shared" si="23"/>
        <v>0</v>
      </c>
      <c r="BP77" s="305"/>
    </row>
    <row r="78" spans="1:68" ht="41.1" customHeight="1" x14ac:dyDescent="0.4">
      <c r="A78" s="38"/>
      <c r="B78" s="79"/>
      <c r="C78" s="80"/>
      <c r="D78" s="133">
        <f>D76</f>
        <v>34.5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29"/>
        <v>40.020000000000003</v>
      </c>
      <c r="L78" s="106">
        <f t="shared" si="30"/>
        <v>40.365000000000002</v>
      </c>
      <c r="M78" s="107">
        <f t="shared" si="31"/>
        <v>40.71</v>
      </c>
      <c r="N78" s="107">
        <f t="shared" si="32"/>
        <v>41.055</v>
      </c>
      <c r="O78" s="108">
        <f t="shared" si="33"/>
        <v>41.4</v>
      </c>
      <c r="P78" s="232"/>
      <c r="Q78" s="233"/>
      <c r="R78" s="233"/>
      <c r="S78" s="233"/>
      <c r="T78" s="234"/>
      <c r="U78" s="177"/>
      <c r="V78" s="178"/>
      <c r="W78" s="178"/>
      <c r="X78" s="178"/>
      <c r="Y78" s="178"/>
      <c r="Z78" s="232"/>
      <c r="AA78" s="233"/>
      <c r="AB78" s="233"/>
      <c r="AC78" s="233"/>
      <c r="AD78" s="234"/>
      <c r="AE78" s="50"/>
      <c r="AF78" s="51"/>
      <c r="AG78" s="51"/>
      <c r="AH78" s="51"/>
      <c r="AI78" s="52"/>
      <c r="AJ78" s="50"/>
      <c r="AK78" s="51"/>
      <c r="AL78" s="51"/>
      <c r="AM78" s="51"/>
      <c r="AN78" s="52"/>
      <c r="AO78" s="177"/>
      <c r="AP78" s="178"/>
      <c r="AQ78" s="178"/>
      <c r="AR78" s="178"/>
      <c r="AS78" s="178"/>
      <c r="AT78" s="50"/>
      <c r="AU78" s="51"/>
      <c r="AV78" s="51"/>
      <c r="AW78" s="51"/>
      <c r="AX78" s="52"/>
      <c r="AY78" s="232"/>
      <c r="AZ78" s="233"/>
      <c r="BA78" s="233"/>
      <c r="BB78" s="233"/>
      <c r="BC78" s="234"/>
      <c r="BD78" s="50"/>
      <c r="BE78" s="51"/>
      <c r="BF78" s="51"/>
      <c r="BG78" s="51"/>
      <c r="BH78" s="52"/>
      <c r="BI78" s="232"/>
      <c r="BJ78" s="233"/>
      <c r="BK78" s="233"/>
      <c r="BL78" s="233"/>
      <c r="BM78" s="234"/>
      <c r="BN78" s="53">
        <f t="shared" si="22"/>
        <v>0</v>
      </c>
      <c r="BO78" s="53">
        <f t="shared" si="23"/>
        <v>0</v>
      </c>
      <c r="BP78" s="305"/>
    </row>
    <row r="79" spans="1:68" s="130" customFormat="1" ht="53.25" customHeight="1" x14ac:dyDescent="0.4">
      <c r="A79" s="129"/>
      <c r="B79" s="79" t="s">
        <v>128</v>
      </c>
      <c r="C79" s="80" t="str">
        <f>'рекоменд.цены на Август 2019'!B43</f>
        <v>Молоко 3,2% жирности (в пленке, пастеризованное), в расфасовке 0,9 л</v>
      </c>
      <c r="D79" s="133">
        <v>37.5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ref="K79:K81" si="36">$D79+($D79*(SUM($E79%,F79%)))</f>
        <v>43.5</v>
      </c>
      <c r="L79" s="106">
        <f t="shared" ref="L79:L81" si="37">$D79+(($D79*SUM($E79,G79)/100))</f>
        <v>43.875</v>
      </c>
      <c r="M79" s="107">
        <f t="shared" ref="M79:M81" si="38">$D79+(($D79*($E79+H79)/100))</f>
        <v>44.25</v>
      </c>
      <c r="N79" s="107">
        <f t="shared" ref="N79:N81" si="39">$D79+(($D79*($E79+I79)/100))</f>
        <v>44.625</v>
      </c>
      <c r="O79" s="108">
        <f t="shared" ref="O79:O81" si="40">$D79+(($D79*($E79+J79)/100))</f>
        <v>45</v>
      </c>
      <c r="P79" s="232"/>
      <c r="Q79" s="233"/>
      <c r="R79" s="233"/>
      <c r="S79" s="233"/>
      <c r="T79" s="234"/>
      <c r="U79" s="177"/>
      <c r="V79" s="178"/>
      <c r="W79" s="178"/>
      <c r="X79" s="178"/>
      <c r="Y79" s="178"/>
      <c r="Z79" s="232"/>
      <c r="AA79" s="233"/>
      <c r="AB79" s="233"/>
      <c r="AC79" s="233"/>
      <c r="AD79" s="234"/>
      <c r="AE79" s="50"/>
      <c r="AF79" s="51"/>
      <c r="AG79" s="51"/>
      <c r="AH79" s="51"/>
      <c r="AI79" s="52"/>
      <c r="AJ79" s="50"/>
      <c r="AK79" s="51"/>
      <c r="AL79" s="51"/>
      <c r="AM79" s="51"/>
      <c r="AN79" s="52"/>
      <c r="AO79" s="177"/>
      <c r="AP79" s="178"/>
      <c r="AQ79" s="178"/>
      <c r="AR79" s="178"/>
      <c r="AS79" s="178"/>
      <c r="AT79" s="367">
        <v>44.31</v>
      </c>
      <c r="AU79" s="368">
        <v>31</v>
      </c>
      <c r="AV79" s="368">
        <f t="shared" ref="AV79" si="41">IF(AT79=0," ",IF(ISBLANK(AT79)," ",AT79*AU79))</f>
        <v>1373.6100000000001</v>
      </c>
      <c r="AW79" s="368" t="s">
        <v>255</v>
      </c>
      <c r="AX79" s="369" t="s">
        <v>260</v>
      </c>
      <c r="AY79" s="232"/>
      <c r="AZ79" s="233"/>
      <c r="BA79" s="233"/>
      <c r="BB79" s="233"/>
      <c r="BC79" s="234"/>
      <c r="BD79" s="50"/>
      <c r="BE79" s="51"/>
      <c r="BF79" s="51"/>
      <c r="BG79" s="51"/>
      <c r="BH79" s="52"/>
      <c r="BI79" s="50"/>
      <c r="BJ79" s="51"/>
      <c r="BK79" s="51"/>
      <c r="BL79" s="51"/>
      <c r="BM79" s="52"/>
      <c r="BN79" s="53">
        <f t="shared" si="22"/>
        <v>44.31</v>
      </c>
      <c r="BO79" s="53">
        <f t="shared" si="23"/>
        <v>44.31</v>
      </c>
      <c r="BP79" s="305"/>
    </row>
    <row r="80" spans="1:68" s="130" customFormat="1" ht="41.1" customHeight="1" x14ac:dyDescent="0.4">
      <c r="A80" s="129"/>
      <c r="B80" s="79"/>
      <c r="C80" s="80"/>
      <c r="D80" s="133">
        <f>D79</f>
        <v>37.5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36"/>
        <v>43.5</v>
      </c>
      <c r="L80" s="106">
        <f t="shared" si="37"/>
        <v>43.875</v>
      </c>
      <c r="M80" s="107">
        <f t="shared" si="38"/>
        <v>44.25</v>
      </c>
      <c r="N80" s="107">
        <f t="shared" si="39"/>
        <v>44.625</v>
      </c>
      <c r="O80" s="108">
        <f t="shared" si="40"/>
        <v>45</v>
      </c>
      <c r="P80" s="232"/>
      <c r="Q80" s="233"/>
      <c r="R80" s="233"/>
      <c r="S80" s="233"/>
      <c r="T80" s="234"/>
      <c r="U80" s="177"/>
      <c r="V80" s="178"/>
      <c r="W80" s="178"/>
      <c r="X80" s="178"/>
      <c r="Y80" s="178"/>
      <c r="Z80" s="232"/>
      <c r="AA80" s="233"/>
      <c r="AB80" s="233"/>
      <c r="AC80" s="233"/>
      <c r="AD80" s="234"/>
      <c r="AE80" s="50"/>
      <c r="AF80" s="51"/>
      <c r="AG80" s="51"/>
      <c r="AH80" s="51"/>
      <c r="AI80" s="52"/>
      <c r="AJ80" s="50"/>
      <c r="AK80" s="51"/>
      <c r="AL80" s="51"/>
      <c r="AM80" s="51"/>
      <c r="AN80" s="52"/>
      <c r="AO80" s="177"/>
      <c r="AP80" s="178"/>
      <c r="AQ80" s="178"/>
      <c r="AR80" s="178"/>
      <c r="AS80" s="178"/>
      <c r="AT80" s="232"/>
      <c r="AU80" s="233"/>
      <c r="AV80" s="233"/>
      <c r="AW80" s="233"/>
      <c r="AX80" s="234"/>
      <c r="AY80" s="232"/>
      <c r="AZ80" s="233"/>
      <c r="BA80" s="233"/>
      <c r="BB80" s="233"/>
      <c r="BC80" s="234"/>
      <c r="BD80" s="50"/>
      <c r="BE80" s="51"/>
      <c r="BF80" s="51"/>
      <c r="BG80" s="51"/>
      <c r="BH80" s="52"/>
      <c r="BI80" s="50"/>
      <c r="BJ80" s="51"/>
      <c r="BK80" s="51"/>
      <c r="BL80" s="51"/>
      <c r="BM80" s="52"/>
      <c r="BN80" s="53">
        <f t="shared" si="22"/>
        <v>0</v>
      </c>
      <c r="BO80" s="53">
        <f t="shared" si="23"/>
        <v>0</v>
      </c>
      <c r="BP80" s="305"/>
    </row>
    <row r="81" spans="1:68" s="130" customFormat="1" ht="41.1" customHeight="1" x14ac:dyDescent="0.4">
      <c r="A81" s="129"/>
      <c r="B81" s="79"/>
      <c r="C81" s="80"/>
      <c r="D81" s="133">
        <f>D79</f>
        <v>37.5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36"/>
        <v>43.5</v>
      </c>
      <c r="L81" s="106">
        <f t="shared" si="37"/>
        <v>43.875</v>
      </c>
      <c r="M81" s="107">
        <f t="shared" si="38"/>
        <v>44.25</v>
      </c>
      <c r="N81" s="107">
        <f t="shared" si="39"/>
        <v>44.625</v>
      </c>
      <c r="O81" s="108">
        <f t="shared" si="40"/>
        <v>45</v>
      </c>
      <c r="P81" s="232"/>
      <c r="Q81" s="233"/>
      <c r="R81" s="233"/>
      <c r="S81" s="233"/>
      <c r="T81" s="234"/>
      <c r="U81" s="177"/>
      <c r="V81" s="178"/>
      <c r="W81" s="178"/>
      <c r="X81" s="178"/>
      <c r="Y81" s="178"/>
      <c r="Z81" s="232"/>
      <c r="AA81" s="233"/>
      <c r="AB81" s="233"/>
      <c r="AC81" s="233"/>
      <c r="AD81" s="234"/>
      <c r="AE81" s="50"/>
      <c r="AF81" s="51"/>
      <c r="AG81" s="51"/>
      <c r="AH81" s="51"/>
      <c r="AI81" s="52"/>
      <c r="AJ81" s="50"/>
      <c r="AK81" s="51"/>
      <c r="AL81" s="51"/>
      <c r="AM81" s="51"/>
      <c r="AN81" s="52"/>
      <c r="AO81" s="177"/>
      <c r="AP81" s="178"/>
      <c r="AQ81" s="178"/>
      <c r="AR81" s="178"/>
      <c r="AS81" s="178"/>
      <c r="AT81" s="232"/>
      <c r="AU81" s="233"/>
      <c r="AV81" s="233"/>
      <c r="AW81" s="233"/>
      <c r="AX81" s="234"/>
      <c r="AY81" s="232"/>
      <c r="AZ81" s="233"/>
      <c r="BA81" s="233"/>
      <c r="BB81" s="233"/>
      <c r="BC81" s="234"/>
      <c r="BD81" s="50"/>
      <c r="BE81" s="51"/>
      <c r="BF81" s="51"/>
      <c r="BG81" s="51"/>
      <c r="BH81" s="52"/>
      <c r="BI81" s="50"/>
      <c r="BJ81" s="51"/>
      <c r="BK81" s="51"/>
      <c r="BL81" s="51"/>
      <c r="BM81" s="52"/>
      <c r="BN81" s="53">
        <f t="shared" si="22"/>
        <v>0</v>
      </c>
      <c r="BO81" s="53">
        <f t="shared" si="23"/>
        <v>0</v>
      </c>
      <c r="BP81" s="305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Август 2019'!B44</f>
        <v>Сливочное масло, кг</v>
      </c>
      <c r="D82" s="133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29"/>
        <v>407</v>
      </c>
      <c r="L82" s="106">
        <f t="shared" si="30"/>
        <v>410.7</v>
      </c>
      <c r="M82" s="107">
        <f t="shared" si="31"/>
        <v>414.4</v>
      </c>
      <c r="N82" s="107">
        <f t="shared" si="32"/>
        <v>418.1</v>
      </c>
      <c r="O82" s="108">
        <f t="shared" si="33"/>
        <v>421.8</v>
      </c>
      <c r="P82" s="337"/>
      <c r="Q82" s="338"/>
      <c r="R82" s="338"/>
      <c r="S82" s="338"/>
      <c r="T82" s="339"/>
      <c r="U82" s="50"/>
      <c r="V82" s="51"/>
      <c r="W82" s="51"/>
      <c r="X82" s="51"/>
      <c r="Y82" s="52"/>
      <c r="Z82" s="367"/>
      <c r="AA82" s="368"/>
      <c r="AB82" s="368"/>
      <c r="AC82" s="368"/>
      <c r="AD82" s="369"/>
      <c r="AE82" s="337"/>
      <c r="AF82" s="338"/>
      <c r="AG82" s="338"/>
      <c r="AH82" s="338"/>
      <c r="AI82" s="339"/>
      <c r="AJ82" s="337"/>
      <c r="AK82" s="338"/>
      <c r="AL82" s="338"/>
      <c r="AM82" s="338"/>
      <c r="AN82" s="339"/>
      <c r="AO82" s="367">
        <f>AQ82/AP82</f>
        <v>290</v>
      </c>
      <c r="AP82" s="368">
        <v>8</v>
      </c>
      <c r="AQ82" s="368">
        <v>2320</v>
      </c>
      <c r="AR82" s="368" t="s">
        <v>230</v>
      </c>
      <c r="AS82" s="369" t="s">
        <v>234</v>
      </c>
      <c r="AT82" s="232"/>
      <c r="AU82" s="233"/>
      <c r="AV82" s="233"/>
      <c r="AW82" s="233"/>
      <c r="AX82" s="234"/>
      <c r="AY82" s="232"/>
      <c r="AZ82" s="233"/>
      <c r="BA82" s="233"/>
      <c r="BB82" s="233"/>
      <c r="BC82" s="234"/>
      <c r="BD82" s="337"/>
      <c r="BE82" s="338"/>
      <c r="BF82" s="338"/>
      <c r="BG82" s="338"/>
      <c r="BH82" s="339"/>
      <c r="BI82" s="337"/>
      <c r="BJ82" s="338"/>
      <c r="BK82" s="338"/>
      <c r="BL82" s="338"/>
      <c r="BM82" s="339"/>
      <c r="BN82" s="53">
        <f t="shared" si="22"/>
        <v>290</v>
      </c>
      <c r="BO82" s="53">
        <f t="shared" si="23"/>
        <v>290</v>
      </c>
      <c r="BP82" s="305"/>
    </row>
    <row r="83" spans="1:68" ht="41.1" customHeight="1" x14ac:dyDescent="0.4">
      <c r="A83" s="38"/>
      <c r="B83" s="79"/>
      <c r="C83" s="80"/>
      <c r="D83" s="133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29"/>
        <v>407</v>
      </c>
      <c r="L83" s="106">
        <f t="shared" si="30"/>
        <v>410.7</v>
      </c>
      <c r="M83" s="107">
        <f t="shared" si="31"/>
        <v>414.4</v>
      </c>
      <c r="N83" s="107">
        <f t="shared" si="32"/>
        <v>418.1</v>
      </c>
      <c r="O83" s="108">
        <f t="shared" si="33"/>
        <v>421.8</v>
      </c>
      <c r="P83" s="50"/>
      <c r="Q83" s="51"/>
      <c r="R83" s="51"/>
      <c r="S83" s="51"/>
      <c r="T83" s="52"/>
      <c r="U83" s="50"/>
      <c r="V83" s="51"/>
      <c r="W83" s="51"/>
      <c r="X83" s="51"/>
      <c r="Y83" s="52"/>
      <c r="Z83" s="232"/>
      <c r="AA83" s="233"/>
      <c r="AB83" s="233"/>
      <c r="AC83" s="233"/>
      <c r="AD83" s="234"/>
      <c r="AE83" s="50"/>
      <c r="AF83" s="51"/>
      <c r="AG83" s="51"/>
      <c r="AH83" s="51"/>
      <c r="AI83" s="52"/>
      <c r="AJ83" s="232"/>
      <c r="AK83" s="233"/>
      <c r="AL83" s="233"/>
      <c r="AM83" s="233"/>
      <c r="AN83" s="234"/>
      <c r="AO83" s="232"/>
      <c r="AP83" s="233"/>
      <c r="AQ83" s="233"/>
      <c r="AR83" s="233"/>
      <c r="AS83" s="234"/>
      <c r="AT83" s="50"/>
      <c r="AU83" s="51"/>
      <c r="AV83" s="51"/>
      <c r="AW83" s="51"/>
      <c r="AX83" s="52"/>
      <c r="AY83" s="232"/>
      <c r="AZ83" s="233"/>
      <c r="BA83" s="233"/>
      <c r="BB83" s="233"/>
      <c r="BC83" s="234"/>
      <c r="BD83" s="50"/>
      <c r="BE83" s="51"/>
      <c r="BF83" s="51"/>
      <c r="BG83" s="51"/>
      <c r="BH83" s="52"/>
      <c r="BI83" s="50"/>
      <c r="BJ83" s="51"/>
      <c r="BK83" s="51"/>
      <c r="BL83" s="51"/>
      <c r="BM83" s="52"/>
      <c r="BN83" s="53">
        <f t="shared" si="22"/>
        <v>0</v>
      </c>
      <c r="BO83" s="53">
        <f t="shared" si="23"/>
        <v>0</v>
      </c>
      <c r="BP83" s="305"/>
    </row>
    <row r="84" spans="1:68" ht="41.1" customHeight="1" x14ac:dyDescent="0.4">
      <c r="A84" s="38"/>
      <c r="B84" s="79"/>
      <c r="C84" s="80"/>
      <c r="D84" s="133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29"/>
        <v>407</v>
      </c>
      <c r="L84" s="106">
        <f t="shared" si="30"/>
        <v>410.7</v>
      </c>
      <c r="M84" s="107">
        <f t="shared" si="31"/>
        <v>414.4</v>
      </c>
      <c r="N84" s="107">
        <f t="shared" si="32"/>
        <v>418.1</v>
      </c>
      <c r="O84" s="108">
        <f t="shared" si="33"/>
        <v>421.8</v>
      </c>
      <c r="P84" s="50"/>
      <c r="Q84" s="51"/>
      <c r="R84" s="51"/>
      <c r="S84" s="51"/>
      <c r="T84" s="52"/>
      <c r="U84" s="177"/>
      <c r="V84" s="178"/>
      <c r="W84" s="178"/>
      <c r="X84" s="178"/>
      <c r="Y84" s="178"/>
      <c r="Z84" s="232"/>
      <c r="AA84" s="233"/>
      <c r="AB84" s="233"/>
      <c r="AC84" s="233"/>
      <c r="AD84" s="234"/>
      <c r="AE84" s="50"/>
      <c r="AF84" s="51"/>
      <c r="AG84" s="51"/>
      <c r="AH84" s="51"/>
      <c r="AI84" s="52"/>
      <c r="AJ84" s="232"/>
      <c r="AK84" s="233"/>
      <c r="AL84" s="233"/>
      <c r="AM84" s="233"/>
      <c r="AN84" s="234"/>
      <c r="AO84" s="232"/>
      <c r="AP84" s="233"/>
      <c r="AQ84" s="233"/>
      <c r="AR84" s="233"/>
      <c r="AS84" s="234"/>
      <c r="AT84" s="50"/>
      <c r="AU84" s="51"/>
      <c r="AV84" s="51"/>
      <c r="AW84" s="51"/>
      <c r="AX84" s="52"/>
      <c r="AY84" s="232"/>
      <c r="AZ84" s="233"/>
      <c r="BA84" s="233"/>
      <c r="BB84" s="233"/>
      <c r="BC84" s="234"/>
      <c r="BD84" s="50"/>
      <c r="BE84" s="51"/>
      <c r="BF84" s="51"/>
      <c r="BG84" s="51"/>
      <c r="BH84" s="52"/>
      <c r="BI84" s="50"/>
      <c r="BJ84" s="51"/>
      <c r="BK84" s="51"/>
      <c r="BL84" s="51"/>
      <c r="BM84" s="52"/>
      <c r="BN84" s="53">
        <f t="shared" ref="BN84:BN117" si="42">MIN($P84,$U84,$Z84,$AE84,$AJ84,$AO84,$AT84,$AY84,$BD84,$BI84)</f>
        <v>0</v>
      </c>
      <c r="BO84" s="53">
        <f t="shared" ref="BO84:BO117" si="43">MAX($P84,$U84,$Z84,$AE84,$AJ84,$AO84,$AT84,$AY84,$BD84,$BI84)</f>
        <v>0</v>
      </c>
      <c r="BP84" s="305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3"/>
      <c r="E85" s="109"/>
      <c r="F85" s="110"/>
      <c r="G85" s="111"/>
      <c r="H85" s="111"/>
      <c r="I85" s="111"/>
      <c r="J85" s="112"/>
      <c r="K85" s="105">
        <f t="shared" si="29"/>
        <v>0</v>
      </c>
      <c r="L85" s="106">
        <f t="shared" si="30"/>
        <v>0</v>
      </c>
      <c r="M85" s="107">
        <f t="shared" si="31"/>
        <v>0</v>
      </c>
      <c r="N85" s="107">
        <f t="shared" si="32"/>
        <v>0</v>
      </c>
      <c r="O85" s="108">
        <f t="shared" si="33"/>
        <v>0</v>
      </c>
      <c r="P85" s="66"/>
      <c r="Q85" s="67"/>
      <c r="R85" s="68"/>
      <c r="S85" s="67"/>
      <c r="T85" s="69"/>
      <c r="U85" s="179"/>
      <c r="V85" s="180"/>
      <c r="W85" s="178"/>
      <c r="X85" s="180"/>
      <c r="Y85" s="180"/>
      <c r="Z85" s="235"/>
      <c r="AA85" s="236"/>
      <c r="AB85" s="237"/>
      <c r="AC85" s="236"/>
      <c r="AD85" s="238"/>
      <c r="AE85" s="66"/>
      <c r="AF85" s="67"/>
      <c r="AG85" s="68"/>
      <c r="AH85" s="67"/>
      <c r="AI85" s="69"/>
      <c r="AJ85" s="235"/>
      <c r="AK85" s="236"/>
      <c r="AL85" s="237"/>
      <c r="AM85" s="236"/>
      <c r="AN85" s="238"/>
      <c r="AO85" s="235"/>
      <c r="AP85" s="236"/>
      <c r="AQ85" s="237"/>
      <c r="AR85" s="236"/>
      <c r="AS85" s="238"/>
      <c r="AT85" s="66"/>
      <c r="AU85" s="67"/>
      <c r="AV85" s="68"/>
      <c r="AW85" s="67"/>
      <c r="AX85" s="69"/>
      <c r="AY85" s="235"/>
      <c r="AZ85" s="236"/>
      <c r="BA85" s="237"/>
      <c r="BB85" s="236"/>
      <c r="BC85" s="238"/>
      <c r="BD85" s="66"/>
      <c r="BE85" s="67"/>
      <c r="BF85" s="68"/>
      <c r="BG85" s="67"/>
      <c r="BH85" s="69"/>
      <c r="BI85" s="66"/>
      <c r="BJ85" s="67"/>
      <c r="BK85" s="68"/>
      <c r="BL85" s="67"/>
      <c r="BM85" s="69"/>
      <c r="BN85" s="53">
        <f t="shared" si="42"/>
        <v>0</v>
      </c>
      <c r="BO85" s="53">
        <f t="shared" si="43"/>
        <v>0</v>
      </c>
      <c r="BP85" s="305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Август 2019'!B46</f>
        <v>Пропаренный шелушеный рис, кг</v>
      </c>
      <c r="D86" s="133">
        <v>45.9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29"/>
        <v>48.195</v>
      </c>
      <c r="L86" s="106">
        <f t="shared" si="30"/>
        <v>48.653999999999996</v>
      </c>
      <c r="M86" s="107">
        <f t="shared" si="31"/>
        <v>49.113</v>
      </c>
      <c r="N86" s="107">
        <f t="shared" si="32"/>
        <v>49.571999999999996</v>
      </c>
      <c r="O86" s="108">
        <f t="shared" si="33"/>
        <v>50.030999999999999</v>
      </c>
      <c r="P86" s="337"/>
      <c r="Q86" s="338"/>
      <c r="R86" s="338"/>
      <c r="S86" s="338"/>
      <c r="T86" s="339"/>
      <c r="U86" s="50"/>
      <c r="V86" s="51"/>
      <c r="W86" s="51"/>
      <c r="X86" s="51"/>
      <c r="Y86" s="52"/>
      <c r="Z86" s="232"/>
      <c r="AA86" s="233"/>
      <c r="AB86" s="233"/>
      <c r="AC86" s="233"/>
      <c r="AD86" s="234"/>
      <c r="AE86" s="50"/>
      <c r="AF86" s="51"/>
      <c r="AG86" s="51"/>
      <c r="AH86" s="51"/>
      <c r="AI86" s="52"/>
      <c r="AJ86" s="232"/>
      <c r="AK86" s="233"/>
      <c r="AL86" s="233"/>
      <c r="AM86" s="233"/>
      <c r="AN86" s="234"/>
      <c r="AO86" s="232"/>
      <c r="AP86" s="233"/>
      <c r="AQ86" s="233"/>
      <c r="AR86" s="233"/>
      <c r="AS86" s="234"/>
      <c r="AT86" s="50"/>
      <c r="AU86" s="51"/>
      <c r="AV86" s="51"/>
      <c r="AW86" s="51"/>
      <c r="AX86" s="52"/>
      <c r="AY86" s="232"/>
      <c r="AZ86" s="233"/>
      <c r="BA86" s="233"/>
      <c r="BB86" s="233"/>
      <c r="BC86" s="234"/>
      <c r="BD86" s="50"/>
      <c r="BE86" s="51"/>
      <c r="BF86" s="51"/>
      <c r="BG86" s="51"/>
      <c r="BH86" s="52"/>
      <c r="BI86" s="50"/>
      <c r="BJ86" s="51"/>
      <c r="BK86" s="51"/>
      <c r="BL86" s="51"/>
      <c r="BM86" s="52"/>
      <c r="BN86" s="53">
        <f t="shared" si="42"/>
        <v>0</v>
      </c>
      <c r="BO86" s="53">
        <f t="shared" si="43"/>
        <v>0</v>
      </c>
      <c r="BP86" s="306"/>
    </row>
    <row r="87" spans="1:68" ht="41.1" customHeight="1" x14ac:dyDescent="0.4">
      <c r="A87" s="38"/>
      <c r="B87" s="79"/>
      <c r="C87" s="80"/>
      <c r="D87" s="133">
        <f>D86</f>
        <v>45.9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29"/>
        <v>48.195</v>
      </c>
      <c r="L87" s="106">
        <f t="shared" si="30"/>
        <v>48.653999999999996</v>
      </c>
      <c r="M87" s="107">
        <f t="shared" si="31"/>
        <v>49.113</v>
      </c>
      <c r="N87" s="107">
        <f t="shared" si="32"/>
        <v>49.571999999999996</v>
      </c>
      <c r="O87" s="108">
        <f t="shared" si="33"/>
        <v>50.030999999999999</v>
      </c>
      <c r="P87" s="50"/>
      <c r="Q87" s="51"/>
      <c r="R87" s="51"/>
      <c r="S87" s="51"/>
      <c r="T87" s="52"/>
      <c r="U87" s="50"/>
      <c r="V87" s="51"/>
      <c r="W87" s="51"/>
      <c r="X87" s="51"/>
      <c r="Y87" s="52"/>
      <c r="Z87" s="232"/>
      <c r="AA87" s="233"/>
      <c r="AB87" s="233"/>
      <c r="AC87" s="233"/>
      <c r="AD87" s="234"/>
      <c r="AE87" s="50"/>
      <c r="AF87" s="51"/>
      <c r="AG87" s="51"/>
      <c r="AH87" s="51"/>
      <c r="AI87" s="52"/>
      <c r="AJ87" s="232"/>
      <c r="AK87" s="233"/>
      <c r="AL87" s="233"/>
      <c r="AM87" s="233"/>
      <c r="AN87" s="234"/>
      <c r="AO87" s="232"/>
      <c r="AP87" s="233"/>
      <c r="AQ87" s="233"/>
      <c r="AR87" s="233"/>
      <c r="AS87" s="234"/>
      <c r="AT87" s="50"/>
      <c r="AU87" s="51"/>
      <c r="AV87" s="51"/>
      <c r="AW87" s="51"/>
      <c r="AX87" s="52"/>
      <c r="AY87" s="232"/>
      <c r="AZ87" s="233"/>
      <c r="BA87" s="233"/>
      <c r="BB87" s="233"/>
      <c r="BC87" s="234"/>
      <c r="BD87" s="50"/>
      <c r="BE87" s="51"/>
      <c r="BF87" s="51"/>
      <c r="BG87" s="51"/>
      <c r="BH87" s="52"/>
      <c r="BI87" s="50"/>
      <c r="BJ87" s="51"/>
      <c r="BK87" s="51"/>
      <c r="BL87" s="51"/>
      <c r="BM87" s="52"/>
      <c r="BN87" s="53">
        <f t="shared" si="42"/>
        <v>0</v>
      </c>
      <c r="BO87" s="53">
        <f t="shared" si="43"/>
        <v>0</v>
      </c>
      <c r="BP87" s="305"/>
    </row>
    <row r="88" spans="1:68" ht="41.1" customHeight="1" x14ac:dyDescent="0.4">
      <c r="A88" s="38"/>
      <c r="B88" s="79"/>
      <c r="C88" s="80"/>
      <c r="D88" s="133">
        <f>D86</f>
        <v>45.9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29"/>
        <v>48.195</v>
      </c>
      <c r="L88" s="106">
        <f t="shared" si="30"/>
        <v>48.653999999999996</v>
      </c>
      <c r="M88" s="107">
        <f t="shared" si="31"/>
        <v>49.113</v>
      </c>
      <c r="N88" s="107">
        <f t="shared" si="32"/>
        <v>49.571999999999996</v>
      </c>
      <c r="O88" s="108">
        <f t="shared" si="33"/>
        <v>50.030999999999999</v>
      </c>
      <c r="P88" s="50"/>
      <c r="Q88" s="51"/>
      <c r="R88" s="51"/>
      <c r="S88" s="51"/>
      <c r="T88" s="52"/>
      <c r="U88" s="50"/>
      <c r="V88" s="51"/>
      <c r="W88" s="51"/>
      <c r="X88" s="51"/>
      <c r="Y88" s="52"/>
      <c r="Z88" s="232"/>
      <c r="AA88" s="233"/>
      <c r="AB88" s="233"/>
      <c r="AC88" s="233"/>
      <c r="AD88" s="234"/>
      <c r="AE88" s="50"/>
      <c r="AF88" s="51"/>
      <c r="AG88" s="51"/>
      <c r="AH88" s="51"/>
      <c r="AI88" s="52"/>
      <c r="AJ88" s="232"/>
      <c r="AK88" s="233"/>
      <c r="AL88" s="233"/>
      <c r="AM88" s="233"/>
      <c r="AN88" s="234"/>
      <c r="AO88" s="232"/>
      <c r="AP88" s="233"/>
      <c r="AQ88" s="233"/>
      <c r="AR88" s="233"/>
      <c r="AS88" s="234"/>
      <c r="AT88" s="50"/>
      <c r="AU88" s="51"/>
      <c r="AV88" s="51"/>
      <c r="AW88" s="51"/>
      <c r="AX88" s="52"/>
      <c r="AY88" s="232"/>
      <c r="AZ88" s="233"/>
      <c r="BA88" s="233"/>
      <c r="BB88" s="233"/>
      <c r="BC88" s="234"/>
      <c r="BD88" s="50"/>
      <c r="BE88" s="51"/>
      <c r="BF88" s="51"/>
      <c r="BG88" s="51"/>
      <c r="BH88" s="52"/>
      <c r="BI88" s="50"/>
      <c r="BJ88" s="51"/>
      <c r="BK88" s="51"/>
      <c r="BL88" s="51"/>
      <c r="BM88" s="52"/>
      <c r="BN88" s="53">
        <f t="shared" si="42"/>
        <v>0</v>
      </c>
      <c r="BO88" s="53">
        <f t="shared" si="43"/>
        <v>0</v>
      </c>
      <c r="BP88" s="305"/>
    </row>
    <row r="89" spans="1:68" ht="65.25" customHeight="1" x14ac:dyDescent="0.4">
      <c r="A89" s="38" t="s">
        <v>70</v>
      </c>
      <c r="B89" s="79" t="s">
        <v>71</v>
      </c>
      <c r="C89" s="80" t="str">
        <f>'рекоменд.цены на Август 2019'!B47</f>
        <v>Мука пшеничная хлебопекарная высший сорт (в таре), кг</v>
      </c>
      <c r="D89" s="133">
        <v>20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29"/>
        <v>23.8</v>
      </c>
      <c r="L89" s="106">
        <f t="shared" si="30"/>
        <v>24</v>
      </c>
      <c r="M89" s="107">
        <f t="shared" si="31"/>
        <v>24.2</v>
      </c>
      <c r="N89" s="107">
        <f t="shared" si="32"/>
        <v>24.4</v>
      </c>
      <c r="O89" s="108">
        <f t="shared" si="33"/>
        <v>24.6</v>
      </c>
      <c r="P89" s="232"/>
      <c r="Q89" s="233"/>
      <c r="R89" s="233"/>
      <c r="S89" s="233"/>
      <c r="T89" s="234"/>
      <c r="U89" s="50"/>
      <c r="V89" s="51"/>
      <c r="W89" s="51"/>
      <c r="X89" s="51"/>
      <c r="Y89" s="52"/>
      <c r="Z89" s="337"/>
      <c r="AA89" s="338"/>
      <c r="AB89" s="338"/>
      <c r="AC89" s="338"/>
      <c r="AD89" s="339"/>
      <c r="AE89" s="232"/>
      <c r="AF89" s="233"/>
      <c r="AG89" s="233"/>
      <c r="AH89" s="233"/>
      <c r="AI89" s="234"/>
      <c r="AJ89" s="232"/>
      <c r="AK89" s="233"/>
      <c r="AL89" s="233"/>
      <c r="AM89" s="233"/>
      <c r="AN89" s="234"/>
      <c r="AO89" s="232"/>
      <c r="AP89" s="233"/>
      <c r="AQ89" s="233"/>
      <c r="AR89" s="233"/>
      <c r="AS89" s="234"/>
      <c r="AT89" s="50"/>
      <c r="AU89" s="51"/>
      <c r="AV89" s="51"/>
      <c r="AW89" s="51"/>
      <c r="AX89" s="52"/>
      <c r="AY89" s="232"/>
      <c r="AZ89" s="233"/>
      <c r="BA89" s="233"/>
      <c r="BB89" s="233"/>
      <c r="BC89" s="234"/>
      <c r="BD89" s="50"/>
      <c r="BE89" s="51"/>
      <c r="BF89" s="51"/>
      <c r="BG89" s="51"/>
      <c r="BH89" s="52"/>
      <c r="BI89" s="337"/>
      <c r="BJ89" s="338"/>
      <c r="BK89" s="338"/>
      <c r="BL89" s="338"/>
      <c r="BM89" s="339"/>
      <c r="BN89" s="53">
        <f t="shared" si="42"/>
        <v>0</v>
      </c>
      <c r="BO89" s="53">
        <f t="shared" si="43"/>
        <v>0</v>
      </c>
      <c r="BP89" s="306"/>
    </row>
    <row r="90" spans="1:68" ht="48.75" customHeight="1" x14ac:dyDescent="0.4">
      <c r="A90" s="38"/>
      <c r="B90" s="79"/>
      <c r="C90" s="80"/>
      <c r="D90" s="133">
        <f>D89</f>
        <v>20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29"/>
        <v>23.8</v>
      </c>
      <c r="L90" s="106">
        <f t="shared" si="30"/>
        <v>24</v>
      </c>
      <c r="M90" s="107">
        <f t="shared" si="31"/>
        <v>24.2</v>
      </c>
      <c r="N90" s="107">
        <f t="shared" si="32"/>
        <v>24.4</v>
      </c>
      <c r="O90" s="108">
        <f t="shared" si="33"/>
        <v>24.6</v>
      </c>
      <c r="P90" s="50"/>
      <c r="Q90" s="51"/>
      <c r="R90" s="51"/>
      <c r="S90" s="51"/>
      <c r="T90" s="52"/>
      <c r="U90" s="50"/>
      <c r="V90" s="51"/>
      <c r="W90" s="51"/>
      <c r="X90" s="51"/>
      <c r="Y90" s="52"/>
      <c r="Z90" s="232"/>
      <c r="AA90" s="233"/>
      <c r="AB90" s="233"/>
      <c r="AC90" s="233"/>
      <c r="AD90" s="234"/>
      <c r="AE90" s="50"/>
      <c r="AF90" s="51"/>
      <c r="AG90" s="51"/>
      <c r="AH90" s="51"/>
      <c r="AI90" s="52"/>
      <c r="AJ90" s="232"/>
      <c r="AK90" s="233"/>
      <c r="AL90" s="233"/>
      <c r="AM90" s="233"/>
      <c r="AN90" s="234"/>
      <c r="AO90" s="232"/>
      <c r="AP90" s="233"/>
      <c r="AQ90" s="233"/>
      <c r="AR90" s="233"/>
      <c r="AS90" s="234"/>
      <c r="AT90" s="50"/>
      <c r="AU90" s="51"/>
      <c r="AV90" s="51"/>
      <c r="AW90" s="51"/>
      <c r="AX90" s="52"/>
      <c r="AY90" s="232"/>
      <c r="AZ90" s="233"/>
      <c r="BA90" s="233"/>
      <c r="BB90" s="233"/>
      <c r="BC90" s="234"/>
      <c r="BD90" s="50"/>
      <c r="BE90" s="51"/>
      <c r="BF90" s="51"/>
      <c r="BG90" s="51"/>
      <c r="BH90" s="52"/>
      <c r="BI90" s="50"/>
      <c r="BJ90" s="51"/>
      <c r="BK90" s="51"/>
      <c r="BL90" s="51"/>
      <c r="BM90" s="52"/>
      <c r="BN90" s="53">
        <f t="shared" si="42"/>
        <v>0</v>
      </c>
      <c r="BO90" s="53">
        <f t="shared" si="43"/>
        <v>0</v>
      </c>
      <c r="BP90" s="305"/>
    </row>
    <row r="91" spans="1:68" ht="48.75" customHeight="1" x14ac:dyDescent="0.4">
      <c r="A91" s="38"/>
      <c r="B91" s="79"/>
      <c r="C91" s="80"/>
      <c r="D91" s="133">
        <f>D89</f>
        <v>20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29"/>
        <v>23.8</v>
      </c>
      <c r="L91" s="106">
        <f t="shared" si="30"/>
        <v>24</v>
      </c>
      <c r="M91" s="107">
        <f t="shared" si="31"/>
        <v>24.2</v>
      </c>
      <c r="N91" s="107">
        <f t="shared" si="32"/>
        <v>24.4</v>
      </c>
      <c r="O91" s="108">
        <f t="shared" si="33"/>
        <v>24.6</v>
      </c>
      <c r="P91" s="50"/>
      <c r="Q91" s="51"/>
      <c r="R91" s="51"/>
      <c r="S91" s="51"/>
      <c r="T91" s="52"/>
      <c r="U91" s="50"/>
      <c r="V91" s="51"/>
      <c r="W91" s="51"/>
      <c r="X91" s="51"/>
      <c r="Y91" s="52"/>
      <c r="Z91" s="232"/>
      <c r="AA91" s="233"/>
      <c r="AB91" s="233"/>
      <c r="AC91" s="233"/>
      <c r="AD91" s="234"/>
      <c r="AE91" s="50"/>
      <c r="AF91" s="51"/>
      <c r="AG91" s="51"/>
      <c r="AH91" s="51"/>
      <c r="AI91" s="52"/>
      <c r="AJ91" s="232"/>
      <c r="AK91" s="233"/>
      <c r="AL91" s="233"/>
      <c r="AM91" s="233"/>
      <c r="AN91" s="234"/>
      <c r="AO91" s="232"/>
      <c r="AP91" s="233"/>
      <c r="AQ91" s="233"/>
      <c r="AR91" s="233"/>
      <c r="AS91" s="234"/>
      <c r="AT91" s="50"/>
      <c r="AU91" s="51"/>
      <c r="AV91" s="51"/>
      <c r="AW91" s="51"/>
      <c r="AX91" s="52"/>
      <c r="AY91" s="232"/>
      <c r="AZ91" s="233"/>
      <c r="BA91" s="233"/>
      <c r="BB91" s="233"/>
      <c r="BC91" s="234"/>
      <c r="BD91" s="50"/>
      <c r="BE91" s="51"/>
      <c r="BF91" s="51"/>
      <c r="BG91" s="51"/>
      <c r="BH91" s="52"/>
      <c r="BI91" s="50"/>
      <c r="BJ91" s="51"/>
      <c r="BK91" s="51"/>
      <c r="BL91" s="51"/>
      <c r="BM91" s="52"/>
      <c r="BN91" s="53">
        <f t="shared" si="42"/>
        <v>0</v>
      </c>
      <c r="BO91" s="53">
        <f t="shared" si="43"/>
        <v>0</v>
      </c>
      <c r="BP91" s="305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Август 2019'!B48</f>
        <v>Мука ржано - обдирная, кг</v>
      </c>
      <c r="D92" s="133">
        <v>16.7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29"/>
        <v>19.872999999999998</v>
      </c>
      <c r="L92" s="106">
        <f t="shared" si="30"/>
        <v>20.04</v>
      </c>
      <c r="M92" s="107">
        <f t="shared" si="31"/>
        <v>20.207000000000001</v>
      </c>
      <c r="N92" s="107">
        <f t="shared" si="32"/>
        <v>20.373999999999999</v>
      </c>
      <c r="O92" s="108">
        <f t="shared" si="33"/>
        <v>20.541</v>
      </c>
      <c r="P92" s="50"/>
      <c r="Q92" s="51"/>
      <c r="R92" s="51"/>
      <c r="S92" s="51"/>
      <c r="T92" s="52"/>
      <c r="U92" s="50"/>
      <c r="V92" s="51"/>
      <c r="W92" s="51"/>
      <c r="X92" s="51"/>
      <c r="Y92" s="52"/>
      <c r="Z92" s="232"/>
      <c r="AA92" s="233"/>
      <c r="AB92" s="233"/>
      <c r="AC92" s="233"/>
      <c r="AD92" s="234"/>
      <c r="AE92" s="50"/>
      <c r="AF92" s="51"/>
      <c r="AG92" s="51"/>
      <c r="AH92" s="51"/>
      <c r="AI92" s="52"/>
      <c r="AJ92" s="232"/>
      <c r="AK92" s="233"/>
      <c r="AL92" s="233"/>
      <c r="AM92" s="233"/>
      <c r="AN92" s="234"/>
      <c r="AO92" s="232"/>
      <c r="AP92" s="233"/>
      <c r="AQ92" s="233"/>
      <c r="AR92" s="233"/>
      <c r="AS92" s="234"/>
      <c r="AT92" s="50"/>
      <c r="AU92" s="51"/>
      <c r="AV92" s="51"/>
      <c r="AW92" s="51"/>
      <c r="AX92" s="52"/>
      <c r="AY92" s="232"/>
      <c r="AZ92" s="233"/>
      <c r="BA92" s="233"/>
      <c r="BB92" s="233"/>
      <c r="BC92" s="234"/>
      <c r="BD92" s="50"/>
      <c r="BE92" s="51"/>
      <c r="BF92" s="51"/>
      <c r="BG92" s="51"/>
      <c r="BH92" s="52"/>
      <c r="BI92" s="50"/>
      <c r="BJ92" s="51"/>
      <c r="BK92" s="51"/>
      <c r="BL92" s="51"/>
      <c r="BM92" s="52"/>
      <c r="BN92" s="53">
        <f t="shared" si="42"/>
        <v>0</v>
      </c>
      <c r="BO92" s="53">
        <f t="shared" si="43"/>
        <v>0</v>
      </c>
      <c r="BP92" s="305"/>
    </row>
    <row r="93" spans="1:68" ht="41.1" customHeight="1" x14ac:dyDescent="0.4">
      <c r="A93" s="38"/>
      <c r="B93" s="79"/>
      <c r="C93" s="80"/>
      <c r="D93" s="133">
        <f>D92</f>
        <v>16.7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29"/>
        <v>19.872999999999998</v>
      </c>
      <c r="L93" s="106">
        <f t="shared" si="30"/>
        <v>20.04</v>
      </c>
      <c r="M93" s="107">
        <f t="shared" si="31"/>
        <v>20.207000000000001</v>
      </c>
      <c r="N93" s="107">
        <f t="shared" si="32"/>
        <v>20.373999999999999</v>
      </c>
      <c r="O93" s="108">
        <f t="shared" si="33"/>
        <v>20.541</v>
      </c>
      <c r="P93" s="50"/>
      <c r="Q93" s="51"/>
      <c r="R93" s="51"/>
      <c r="S93" s="51"/>
      <c r="T93" s="52"/>
      <c r="U93" s="50"/>
      <c r="V93" s="51"/>
      <c r="W93" s="51"/>
      <c r="X93" s="51"/>
      <c r="Y93" s="52"/>
      <c r="Z93" s="232"/>
      <c r="AA93" s="233"/>
      <c r="AB93" s="233"/>
      <c r="AC93" s="233"/>
      <c r="AD93" s="234"/>
      <c r="AE93" s="50"/>
      <c r="AF93" s="51"/>
      <c r="AG93" s="51"/>
      <c r="AH93" s="51"/>
      <c r="AI93" s="52"/>
      <c r="AJ93" s="232"/>
      <c r="AK93" s="233"/>
      <c r="AL93" s="233"/>
      <c r="AM93" s="233"/>
      <c r="AN93" s="234"/>
      <c r="AO93" s="232"/>
      <c r="AP93" s="233"/>
      <c r="AQ93" s="233"/>
      <c r="AR93" s="233"/>
      <c r="AS93" s="234"/>
      <c r="AT93" s="50"/>
      <c r="AU93" s="51"/>
      <c r="AV93" s="51"/>
      <c r="AW93" s="51"/>
      <c r="AX93" s="52"/>
      <c r="AY93" s="232"/>
      <c r="AZ93" s="233"/>
      <c r="BA93" s="233"/>
      <c r="BB93" s="233"/>
      <c r="BC93" s="234"/>
      <c r="BD93" s="50"/>
      <c r="BE93" s="51"/>
      <c r="BF93" s="51"/>
      <c r="BG93" s="51"/>
      <c r="BH93" s="52"/>
      <c r="BI93" s="50"/>
      <c r="BJ93" s="51"/>
      <c r="BK93" s="51"/>
      <c r="BL93" s="51"/>
      <c r="BM93" s="52"/>
      <c r="BN93" s="53">
        <f t="shared" si="42"/>
        <v>0</v>
      </c>
      <c r="BO93" s="53">
        <f t="shared" si="43"/>
        <v>0</v>
      </c>
      <c r="BP93" s="305"/>
    </row>
    <row r="94" spans="1:68" ht="41.1" customHeight="1" x14ac:dyDescent="0.4">
      <c r="A94" s="38"/>
      <c r="B94" s="79"/>
      <c r="C94" s="80"/>
      <c r="D94" s="133">
        <f>D92</f>
        <v>16.7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29"/>
        <v>19.872999999999998</v>
      </c>
      <c r="L94" s="106">
        <f t="shared" si="30"/>
        <v>20.04</v>
      </c>
      <c r="M94" s="107">
        <f t="shared" si="31"/>
        <v>20.207000000000001</v>
      </c>
      <c r="N94" s="107">
        <f t="shared" si="32"/>
        <v>20.373999999999999</v>
      </c>
      <c r="O94" s="108">
        <f t="shared" si="33"/>
        <v>20.541</v>
      </c>
      <c r="P94" s="50"/>
      <c r="Q94" s="51"/>
      <c r="R94" s="51"/>
      <c r="S94" s="51"/>
      <c r="T94" s="52"/>
      <c r="U94" s="50"/>
      <c r="V94" s="51"/>
      <c r="W94" s="51"/>
      <c r="X94" s="51"/>
      <c r="Y94" s="52"/>
      <c r="Z94" s="232"/>
      <c r="AA94" s="233"/>
      <c r="AB94" s="233"/>
      <c r="AC94" s="233"/>
      <c r="AD94" s="234"/>
      <c r="AE94" s="50"/>
      <c r="AF94" s="51"/>
      <c r="AG94" s="51"/>
      <c r="AH94" s="51"/>
      <c r="AI94" s="52"/>
      <c r="AJ94" s="232"/>
      <c r="AK94" s="233"/>
      <c r="AL94" s="233"/>
      <c r="AM94" s="233"/>
      <c r="AN94" s="234"/>
      <c r="AO94" s="232"/>
      <c r="AP94" s="233"/>
      <c r="AQ94" s="233"/>
      <c r="AR94" s="233"/>
      <c r="AS94" s="234"/>
      <c r="AT94" s="50"/>
      <c r="AU94" s="51"/>
      <c r="AV94" s="51"/>
      <c r="AW94" s="51"/>
      <c r="AX94" s="52"/>
      <c r="AY94" s="232"/>
      <c r="AZ94" s="233"/>
      <c r="BA94" s="233"/>
      <c r="BB94" s="233"/>
      <c r="BC94" s="234"/>
      <c r="BD94" s="50"/>
      <c r="BE94" s="51"/>
      <c r="BF94" s="51"/>
      <c r="BG94" s="51"/>
      <c r="BH94" s="52"/>
      <c r="BI94" s="50"/>
      <c r="BJ94" s="51"/>
      <c r="BK94" s="51"/>
      <c r="BL94" s="51"/>
      <c r="BM94" s="52"/>
      <c r="BN94" s="53">
        <f t="shared" si="42"/>
        <v>0</v>
      </c>
      <c r="BO94" s="53">
        <f t="shared" si="43"/>
        <v>0</v>
      </c>
      <c r="BP94" s="305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Август 2019'!B49</f>
        <v>Гречневая крупа, кг</v>
      </c>
      <c r="D95" s="133">
        <v>27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29"/>
        <v>28.89</v>
      </c>
      <c r="L95" s="106">
        <f t="shared" si="30"/>
        <v>29.16</v>
      </c>
      <c r="M95" s="107">
        <f t="shared" si="31"/>
        <v>29.43</v>
      </c>
      <c r="N95" s="107">
        <f t="shared" si="32"/>
        <v>29.7</v>
      </c>
      <c r="O95" s="108">
        <f t="shared" si="33"/>
        <v>29.97</v>
      </c>
      <c r="P95" s="337"/>
      <c r="Q95" s="338"/>
      <c r="R95" s="338"/>
      <c r="S95" s="338"/>
      <c r="T95" s="339"/>
      <c r="U95" s="50"/>
      <c r="V95" s="51"/>
      <c r="W95" s="51"/>
      <c r="X95" s="51"/>
      <c r="Y95" s="52"/>
      <c r="Z95" s="232"/>
      <c r="AA95" s="233"/>
      <c r="AB95" s="233"/>
      <c r="AC95" s="233"/>
      <c r="AD95" s="234"/>
      <c r="AE95" s="337"/>
      <c r="AF95" s="338"/>
      <c r="AG95" s="338"/>
      <c r="AH95" s="338"/>
      <c r="AI95" s="339"/>
      <c r="AJ95" s="232"/>
      <c r="AK95" s="233"/>
      <c r="AL95" s="233"/>
      <c r="AM95" s="233"/>
      <c r="AN95" s="234"/>
      <c r="AO95" s="232"/>
      <c r="AP95" s="233"/>
      <c r="AQ95" s="233"/>
      <c r="AR95" s="233"/>
      <c r="AS95" s="234"/>
      <c r="AT95" s="50"/>
      <c r="AU95" s="51"/>
      <c r="AV95" s="51"/>
      <c r="AW95" s="51"/>
      <c r="AX95" s="52"/>
      <c r="AY95" s="232"/>
      <c r="AZ95" s="233"/>
      <c r="BA95" s="233"/>
      <c r="BB95" s="233"/>
      <c r="BC95" s="234"/>
      <c r="BD95" s="50"/>
      <c r="BE95" s="51"/>
      <c r="BF95" s="51"/>
      <c r="BG95" s="51"/>
      <c r="BH95" s="52"/>
      <c r="BI95" s="50"/>
      <c r="BJ95" s="51"/>
      <c r="BK95" s="51"/>
      <c r="BL95" s="51"/>
      <c r="BM95" s="52"/>
      <c r="BN95" s="53">
        <f t="shared" si="42"/>
        <v>0</v>
      </c>
      <c r="BO95" s="53">
        <f t="shared" si="43"/>
        <v>0</v>
      </c>
      <c r="BP95" s="305"/>
    </row>
    <row r="96" spans="1:68" ht="41.1" customHeight="1" x14ac:dyDescent="0.4">
      <c r="A96" s="38"/>
      <c r="B96" s="79"/>
      <c r="C96" s="80"/>
      <c r="D96" s="133">
        <f>D95</f>
        <v>27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29"/>
        <v>28.89</v>
      </c>
      <c r="L96" s="106">
        <f t="shared" si="30"/>
        <v>29.16</v>
      </c>
      <c r="M96" s="107">
        <f t="shared" si="31"/>
        <v>29.43</v>
      </c>
      <c r="N96" s="107">
        <f t="shared" si="32"/>
        <v>29.7</v>
      </c>
      <c r="O96" s="108">
        <f t="shared" si="33"/>
        <v>29.97</v>
      </c>
      <c r="P96" s="50"/>
      <c r="Q96" s="51"/>
      <c r="R96" s="51"/>
      <c r="S96" s="51"/>
      <c r="T96" s="52"/>
      <c r="U96" s="50"/>
      <c r="V96" s="51"/>
      <c r="W96" s="51"/>
      <c r="X96" s="51"/>
      <c r="Y96" s="52"/>
      <c r="Z96" s="232"/>
      <c r="AA96" s="233"/>
      <c r="AB96" s="233"/>
      <c r="AC96" s="233"/>
      <c r="AD96" s="234"/>
      <c r="AE96" s="50"/>
      <c r="AF96" s="51"/>
      <c r="AG96" s="51"/>
      <c r="AH96" s="51"/>
      <c r="AI96" s="52"/>
      <c r="AJ96" s="232"/>
      <c r="AK96" s="233"/>
      <c r="AL96" s="233"/>
      <c r="AM96" s="233"/>
      <c r="AN96" s="234"/>
      <c r="AO96" s="232"/>
      <c r="AP96" s="233"/>
      <c r="AQ96" s="233"/>
      <c r="AR96" s="233"/>
      <c r="AS96" s="234"/>
      <c r="AT96" s="50"/>
      <c r="AU96" s="51"/>
      <c r="AV96" s="51"/>
      <c r="AW96" s="51"/>
      <c r="AX96" s="52"/>
      <c r="AY96" s="232"/>
      <c r="AZ96" s="233"/>
      <c r="BA96" s="233"/>
      <c r="BB96" s="233"/>
      <c r="BC96" s="234"/>
      <c r="BD96" s="50"/>
      <c r="BE96" s="51"/>
      <c r="BF96" s="51"/>
      <c r="BG96" s="51"/>
      <c r="BH96" s="52"/>
      <c r="BI96" s="50"/>
      <c r="BJ96" s="51"/>
      <c r="BK96" s="51"/>
      <c r="BL96" s="51"/>
      <c r="BM96" s="52"/>
      <c r="BN96" s="53">
        <f t="shared" si="42"/>
        <v>0</v>
      </c>
      <c r="BO96" s="53">
        <f t="shared" si="43"/>
        <v>0</v>
      </c>
      <c r="BP96" s="305"/>
    </row>
    <row r="97" spans="1:68" ht="41.1" customHeight="1" x14ac:dyDescent="0.4">
      <c r="A97" s="38"/>
      <c r="B97" s="79"/>
      <c r="C97" s="80"/>
      <c r="D97" s="133">
        <f>D95</f>
        <v>27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29"/>
        <v>28.89</v>
      </c>
      <c r="L97" s="106">
        <f t="shared" si="30"/>
        <v>29.16</v>
      </c>
      <c r="M97" s="107">
        <f t="shared" si="31"/>
        <v>29.43</v>
      </c>
      <c r="N97" s="107">
        <f t="shared" si="32"/>
        <v>29.7</v>
      </c>
      <c r="O97" s="108">
        <f t="shared" si="33"/>
        <v>29.97</v>
      </c>
      <c r="P97" s="50"/>
      <c r="Q97" s="51"/>
      <c r="R97" s="51"/>
      <c r="S97" s="51"/>
      <c r="T97" s="52"/>
      <c r="U97" s="50"/>
      <c r="V97" s="51"/>
      <c r="W97" s="51"/>
      <c r="X97" s="51"/>
      <c r="Y97" s="52"/>
      <c r="Z97" s="232"/>
      <c r="AA97" s="233"/>
      <c r="AB97" s="233"/>
      <c r="AC97" s="233"/>
      <c r="AD97" s="234"/>
      <c r="AE97" s="50"/>
      <c r="AF97" s="51"/>
      <c r="AG97" s="51"/>
      <c r="AH97" s="51"/>
      <c r="AI97" s="52"/>
      <c r="AJ97" s="232"/>
      <c r="AK97" s="233"/>
      <c r="AL97" s="233"/>
      <c r="AM97" s="233"/>
      <c r="AN97" s="234"/>
      <c r="AO97" s="232"/>
      <c r="AP97" s="233"/>
      <c r="AQ97" s="233"/>
      <c r="AR97" s="233"/>
      <c r="AS97" s="234"/>
      <c r="AT97" s="50"/>
      <c r="AU97" s="51"/>
      <c r="AV97" s="51"/>
      <c r="AW97" s="51"/>
      <c r="AX97" s="52"/>
      <c r="AY97" s="232"/>
      <c r="AZ97" s="233"/>
      <c r="BA97" s="233"/>
      <c r="BB97" s="233"/>
      <c r="BC97" s="234"/>
      <c r="BD97" s="50"/>
      <c r="BE97" s="51"/>
      <c r="BF97" s="51"/>
      <c r="BG97" s="51"/>
      <c r="BH97" s="52"/>
      <c r="BI97" s="50"/>
      <c r="BJ97" s="51"/>
      <c r="BK97" s="51"/>
      <c r="BL97" s="51"/>
      <c r="BM97" s="52"/>
      <c r="BN97" s="53">
        <f t="shared" si="42"/>
        <v>0</v>
      </c>
      <c r="BO97" s="53">
        <f t="shared" si="43"/>
        <v>0</v>
      </c>
      <c r="BP97" s="305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Август 2019'!B50</f>
        <v>Пшено (крупа из просо), кг</v>
      </c>
      <c r="D98" s="133">
        <v>57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29"/>
        <v>58.71</v>
      </c>
      <c r="L98" s="106">
        <f t="shared" si="30"/>
        <v>59.28</v>
      </c>
      <c r="M98" s="107">
        <f t="shared" si="31"/>
        <v>59.85</v>
      </c>
      <c r="N98" s="107">
        <f t="shared" si="32"/>
        <v>60.42</v>
      </c>
      <c r="O98" s="108">
        <f t="shared" si="33"/>
        <v>60.99</v>
      </c>
      <c r="P98" s="50"/>
      <c r="Q98" s="51"/>
      <c r="R98" s="51"/>
      <c r="S98" s="51"/>
      <c r="T98" s="52"/>
      <c r="U98" s="50"/>
      <c r="V98" s="51"/>
      <c r="W98" s="51"/>
      <c r="X98" s="51"/>
      <c r="Y98" s="52"/>
      <c r="Z98" s="232"/>
      <c r="AA98" s="233"/>
      <c r="AB98" s="233"/>
      <c r="AC98" s="233"/>
      <c r="AD98" s="234"/>
      <c r="AE98" s="232"/>
      <c r="AF98" s="233"/>
      <c r="AG98" s="233"/>
      <c r="AH98" s="233"/>
      <c r="AI98" s="234"/>
      <c r="AJ98" s="232"/>
      <c r="AK98" s="233"/>
      <c r="AL98" s="233"/>
      <c r="AM98" s="233"/>
      <c r="AN98" s="234"/>
      <c r="AO98" s="232"/>
      <c r="AP98" s="233"/>
      <c r="AQ98" s="233"/>
      <c r="AR98" s="233"/>
      <c r="AS98" s="234"/>
      <c r="AT98" s="232"/>
      <c r="AU98" s="233"/>
      <c r="AV98" s="233"/>
      <c r="AW98" s="233"/>
      <c r="AX98" s="234"/>
      <c r="AY98" s="232"/>
      <c r="AZ98" s="233"/>
      <c r="BA98" s="233"/>
      <c r="BB98" s="233"/>
      <c r="BC98" s="234"/>
      <c r="BD98" s="50"/>
      <c r="BE98" s="51"/>
      <c r="BF98" s="51"/>
      <c r="BG98" s="51"/>
      <c r="BH98" s="52"/>
      <c r="BI98" s="232"/>
      <c r="BJ98" s="233"/>
      <c r="BK98" s="233"/>
      <c r="BL98" s="233"/>
      <c r="BM98" s="234"/>
      <c r="BN98" s="53">
        <f t="shared" si="42"/>
        <v>0</v>
      </c>
      <c r="BO98" s="53">
        <f t="shared" si="43"/>
        <v>0</v>
      </c>
      <c r="BP98" s="305"/>
    </row>
    <row r="99" spans="1:68" ht="41.1" customHeight="1" x14ac:dyDescent="0.4">
      <c r="A99" s="38"/>
      <c r="B99" s="79"/>
      <c r="C99" s="80"/>
      <c r="D99" s="133">
        <f>D98</f>
        <v>57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29"/>
        <v>58.71</v>
      </c>
      <c r="L99" s="106">
        <f t="shared" si="30"/>
        <v>59.28</v>
      </c>
      <c r="M99" s="107">
        <f t="shared" si="31"/>
        <v>59.85</v>
      </c>
      <c r="N99" s="107">
        <f t="shared" si="32"/>
        <v>60.42</v>
      </c>
      <c r="O99" s="108">
        <f t="shared" si="33"/>
        <v>60.99</v>
      </c>
      <c r="P99" s="50"/>
      <c r="Q99" s="51"/>
      <c r="R99" s="51"/>
      <c r="S99" s="51"/>
      <c r="T99" s="52"/>
      <c r="U99" s="50"/>
      <c r="V99" s="51"/>
      <c r="W99" s="51"/>
      <c r="X99" s="51"/>
      <c r="Y99" s="52"/>
      <c r="Z99" s="232"/>
      <c r="AA99" s="233"/>
      <c r="AB99" s="233"/>
      <c r="AC99" s="233"/>
      <c r="AD99" s="234"/>
      <c r="AE99" s="232"/>
      <c r="AF99" s="233"/>
      <c r="AG99" s="233"/>
      <c r="AH99" s="233"/>
      <c r="AI99" s="234"/>
      <c r="AJ99" s="232"/>
      <c r="AK99" s="233"/>
      <c r="AL99" s="233"/>
      <c r="AM99" s="233"/>
      <c r="AN99" s="234"/>
      <c r="AO99" s="232"/>
      <c r="AP99" s="233"/>
      <c r="AQ99" s="233"/>
      <c r="AR99" s="233"/>
      <c r="AS99" s="234"/>
      <c r="AT99" s="232"/>
      <c r="AU99" s="233"/>
      <c r="AV99" s="233"/>
      <c r="AW99" s="233"/>
      <c r="AX99" s="234"/>
      <c r="AY99" s="232"/>
      <c r="AZ99" s="233"/>
      <c r="BA99" s="233"/>
      <c r="BB99" s="233"/>
      <c r="BC99" s="234"/>
      <c r="BD99" s="50"/>
      <c r="BE99" s="51"/>
      <c r="BF99" s="51"/>
      <c r="BG99" s="51"/>
      <c r="BH99" s="52"/>
      <c r="BI99" s="232"/>
      <c r="BJ99" s="233"/>
      <c r="BK99" s="233"/>
      <c r="BL99" s="233"/>
      <c r="BM99" s="234"/>
      <c r="BN99" s="53">
        <f t="shared" si="42"/>
        <v>0</v>
      </c>
      <c r="BO99" s="53">
        <f t="shared" si="43"/>
        <v>0</v>
      </c>
      <c r="BP99" s="305"/>
    </row>
    <row r="100" spans="1:68" ht="41.1" customHeight="1" x14ac:dyDescent="0.4">
      <c r="A100" s="38"/>
      <c r="B100" s="79"/>
      <c r="C100" s="80"/>
      <c r="D100" s="133">
        <f>D98</f>
        <v>57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29"/>
        <v>58.71</v>
      </c>
      <c r="L100" s="106">
        <f t="shared" si="30"/>
        <v>59.28</v>
      </c>
      <c r="M100" s="107">
        <f t="shared" si="31"/>
        <v>59.85</v>
      </c>
      <c r="N100" s="107">
        <f t="shared" si="32"/>
        <v>60.42</v>
      </c>
      <c r="O100" s="108">
        <f t="shared" si="33"/>
        <v>60.99</v>
      </c>
      <c r="P100" s="50"/>
      <c r="Q100" s="51"/>
      <c r="R100" s="51"/>
      <c r="S100" s="51"/>
      <c r="T100" s="52"/>
      <c r="U100" s="50"/>
      <c r="V100" s="51"/>
      <c r="W100" s="51"/>
      <c r="X100" s="51"/>
      <c r="Y100" s="52"/>
      <c r="Z100" s="232"/>
      <c r="AA100" s="233"/>
      <c r="AB100" s="233"/>
      <c r="AC100" s="233"/>
      <c r="AD100" s="234"/>
      <c r="AE100" s="232"/>
      <c r="AF100" s="233"/>
      <c r="AG100" s="233"/>
      <c r="AH100" s="233"/>
      <c r="AI100" s="234"/>
      <c r="AJ100" s="232"/>
      <c r="AK100" s="233"/>
      <c r="AL100" s="233"/>
      <c r="AM100" s="233"/>
      <c r="AN100" s="234"/>
      <c r="AO100" s="232"/>
      <c r="AP100" s="233"/>
      <c r="AQ100" s="233"/>
      <c r="AR100" s="233"/>
      <c r="AS100" s="234"/>
      <c r="AT100" s="232"/>
      <c r="AU100" s="233"/>
      <c r="AV100" s="233"/>
      <c r="AW100" s="233"/>
      <c r="AX100" s="234"/>
      <c r="AY100" s="232"/>
      <c r="AZ100" s="233"/>
      <c r="BA100" s="233"/>
      <c r="BB100" s="233"/>
      <c r="BC100" s="234"/>
      <c r="BD100" s="50"/>
      <c r="BE100" s="51"/>
      <c r="BF100" s="51"/>
      <c r="BG100" s="51"/>
      <c r="BH100" s="52"/>
      <c r="BI100" s="232"/>
      <c r="BJ100" s="233"/>
      <c r="BK100" s="233"/>
      <c r="BL100" s="233"/>
      <c r="BM100" s="234"/>
      <c r="BN100" s="53">
        <f t="shared" si="42"/>
        <v>0</v>
      </c>
      <c r="BO100" s="53">
        <f t="shared" si="43"/>
        <v>0</v>
      </c>
      <c r="BP100" s="305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3"/>
      <c r="E101" s="109"/>
      <c r="F101" s="110"/>
      <c r="G101" s="111"/>
      <c r="H101" s="111"/>
      <c r="I101" s="111"/>
      <c r="J101" s="112"/>
      <c r="K101" s="105">
        <f t="shared" si="29"/>
        <v>0</v>
      </c>
      <c r="L101" s="106">
        <f t="shared" si="30"/>
        <v>0</v>
      </c>
      <c r="M101" s="107">
        <f t="shared" si="31"/>
        <v>0</v>
      </c>
      <c r="N101" s="107">
        <f t="shared" si="32"/>
        <v>0</v>
      </c>
      <c r="O101" s="108">
        <f t="shared" si="33"/>
        <v>0</v>
      </c>
      <c r="P101" s="66"/>
      <c r="Q101" s="67"/>
      <c r="R101" s="68"/>
      <c r="S101" s="67"/>
      <c r="T101" s="69"/>
      <c r="U101" s="66"/>
      <c r="V101" s="67"/>
      <c r="W101" s="68"/>
      <c r="X101" s="67"/>
      <c r="Y101" s="69"/>
      <c r="Z101" s="235"/>
      <c r="AA101" s="236"/>
      <c r="AB101" s="237"/>
      <c r="AC101" s="236"/>
      <c r="AD101" s="238"/>
      <c r="AE101" s="235"/>
      <c r="AF101" s="236"/>
      <c r="AG101" s="237"/>
      <c r="AH101" s="236"/>
      <c r="AI101" s="238"/>
      <c r="AJ101" s="235"/>
      <c r="AK101" s="236"/>
      <c r="AL101" s="237"/>
      <c r="AM101" s="236"/>
      <c r="AN101" s="238"/>
      <c r="AO101" s="235"/>
      <c r="AP101" s="236"/>
      <c r="AQ101" s="237"/>
      <c r="AR101" s="236"/>
      <c r="AS101" s="238"/>
      <c r="AT101" s="235"/>
      <c r="AU101" s="236"/>
      <c r="AV101" s="237"/>
      <c r="AW101" s="236"/>
      <c r="AX101" s="238"/>
      <c r="AY101" s="235"/>
      <c r="AZ101" s="236"/>
      <c r="BA101" s="237"/>
      <c r="BB101" s="236"/>
      <c r="BC101" s="238"/>
      <c r="BD101" s="66"/>
      <c r="BE101" s="67"/>
      <c r="BF101" s="68"/>
      <c r="BG101" s="67"/>
      <c r="BH101" s="69"/>
      <c r="BI101" s="235"/>
      <c r="BJ101" s="236"/>
      <c r="BK101" s="237"/>
      <c r="BL101" s="236"/>
      <c r="BM101" s="238"/>
      <c r="BN101" s="53">
        <f t="shared" si="42"/>
        <v>0</v>
      </c>
      <c r="BO101" s="53">
        <f t="shared" si="43"/>
        <v>0</v>
      </c>
      <c r="BP101" s="305"/>
    </row>
    <row r="102" spans="1:68" ht="41.1" customHeight="1" x14ac:dyDescent="0.4">
      <c r="A102" s="38" t="s">
        <v>83</v>
      </c>
      <c r="B102" s="79" t="s">
        <v>84</v>
      </c>
      <c r="C102" s="80" t="str">
        <f>'рекоменд.цены на Август 2019'!B52</f>
        <v>Хлеб ржано - пшеничный формовой, 0,7 кг</v>
      </c>
      <c r="D102" s="133">
        <f>'рекоменд.цены на Август 2019'!C52</f>
        <v>21.1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29"/>
        <v>21.733000000000001</v>
      </c>
      <c r="L102" s="106">
        <f t="shared" si="30"/>
        <v>21.944000000000003</v>
      </c>
      <c r="M102" s="107">
        <f t="shared" si="31"/>
        <v>22.155000000000001</v>
      </c>
      <c r="N102" s="107">
        <f t="shared" si="32"/>
        <v>22.366</v>
      </c>
      <c r="O102" s="108">
        <f t="shared" si="33"/>
        <v>22.577000000000002</v>
      </c>
      <c r="P102" s="50"/>
      <c r="Q102" s="51"/>
      <c r="R102" s="51"/>
      <c r="S102" s="51"/>
      <c r="T102" s="52"/>
      <c r="U102" s="337"/>
      <c r="V102" s="338"/>
      <c r="W102" s="338"/>
      <c r="X102" s="338"/>
      <c r="Y102" s="339"/>
      <c r="Z102" s="337"/>
      <c r="AA102" s="338"/>
      <c r="AB102" s="338"/>
      <c r="AC102" s="338"/>
      <c r="AD102" s="339"/>
      <c r="AE102" s="232"/>
      <c r="AF102" s="233"/>
      <c r="AG102" s="233"/>
      <c r="AH102" s="233"/>
      <c r="AI102" s="234"/>
      <c r="AJ102" s="232"/>
      <c r="AK102" s="233"/>
      <c r="AL102" s="233"/>
      <c r="AM102" s="233"/>
      <c r="AN102" s="234"/>
      <c r="AO102" s="232"/>
      <c r="AP102" s="233"/>
      <c r="AQ102" s="233"/>
      <c r="AR102" s="233"/>
      <c r="AS102" s="234"/>
      <c r="AT102" s="367">
        <v>20.5</v>
      </c>
      <c r="AU102" s="368">
        <v>16</v>
      </c>
      <c r="AV102" s="368">
        <f t="shared" ref="AV102" si="44">IF(AT102=0," ",IF(ISBLANK(AT102)," ",AT102*AU102))</f>
        <v>328</v>
      </c>
      <c r="AW102" s="368" t="s">
        <v>258</v>
      </c>
      <c r="AX102" s="369" t="s">
        <v>260</v>
      </c>
      <c r="AY102" s="232"/>
      <c r="AZ102" s="233"/>
      <c r="BA102" s="233"/>
      <c r="BB102" s="233"/>
      <c r="BC102" s="234"/>
      <c r="BD102" s="367"/>
      <c r="BE102" s="368"/>
      <c r="BF102" s="368"/>
      <c r="BG102" s="368"/>
      <c r="BH102" s="369"/>
      <c r="BI102" s="337"/>
      <c r="BJ102" s="338"/>
      <c r="BK102" s="338"/>
      <c r="BL102" s="338"/>
      <c r="BM102" s="339"/>
      <c r="BN102" s="53">
        <f t="shared" si="42"/>
        <v>20.5</v>
      </c>
      <c r="BO102" s="53">
        <f t="shared" si="43"/>
        <v>20.5</v>
      </c>
      <c r="BP102" s="305"/>
    </row>
    <row r="103" spans="1:68" ht="41.1" customHeight="1" x14ac:dyDescent="0.4">
      <c r="A103" s="38"/>
      <c r="B103" s="79"/>
      <c r="C103" s="80"/>
      <c r="D103" s="133">
        <f>D102</f>
        <v>21.1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ref="K103:K117" si="45">$D103+($D103*(SUM($E103%,F103%)))</f>
        <v>21.733000000000001</v>
      </c>
      <c r="L103" s="106">
        <f t="shared" ref="L103:L117" si="46">$D103+(($D103*SUM($E103,G103)/100))</f>
        <v>21.944000000000003</v>
      </c>
      <c r="M103" s="107">
        <f t="shared" ref="M103:M117" si="47">$D103+(($D103*($E103+H103)/100))</f>
        <v>22.155000000000001</v>
      </c>
      <c r="N103" s="107">
        <f t="shared" ref="N103:N117" si="48">$D103+(($D103*($E103+I103)/100))</f>
        <v>22.366</v>
      </c>
      <c r="O103" s="108">
        <f t="shared" ref="O103:O117" si="49">$D103+(($D103*($E103+J103)/100))</f>
        <v>22.577000000000002</v>
      </c>
      <c r="P103" s="50"/>
      <c r="Q103" s="51"/>
      <c r="R103" s="51"/>
      <c r="S103" s="51"/>
      <c r="T103" s="52"/>
      <c r="U103" s="337"/>
      <c r="V103" s="338"/>
      <c r="W103" s="338"/>
      <c r="X103" s="338"/>
      <c r="Y103" s="339"/>
      <c r="Z103" s="337"/>
      <c r="AA103" s="338"/>
      <c r="AB103" s="338"/>
      <c r="AC103" s="338"/>
      <c r="AD103" s="339"/>
      <c r="AE103" s="232"/>
      <c r="AF103" s="233"/>
      <c r="AG103" s="233"/>
      <c r="AH103" s="233"/>
      <c r="AI103" s="234"/>
      <c r="AJ103" s="232"/>
      <c r="AK103" s="233"/>
      <c r="AL103" s="233"/>
      <c r="AM103" s="233"/>
      <c r="AN103" s="234"/>
      <c r="AO103" s="232"/>
      <c r="AP103" s="233"/>
      <c r="AQ103" s="233"/>
      <c r="AR103" s="233"/>
      <c r="AS103" s="234"/>
      <c r="AT103" s="232"/>
      <c r="AU103" s="233"/>
      <c r="AV103" s="233"/>
      <c r="AW103" s="233"/>
      <c r="AX103" s="234"/>
      <c r="AY103" s="232"/>
      <c r="AZ103" s="233"/>
      <c r="BA103" s="233"/>
      <c r="BB103" s="233"/>
      <c r="BC103" s="234"/>
      <c r="BD103" s="232"/>
      <c r="BE103" s="233"/>
      <c r="BF103" s="233"/>
      <c r="BG103" s="233"/>
      <c r="BH103" s="234"/>
      <c r="BI103" s="232"/>
      <c r="BJ103" s="233"/>
      <c r="BK103" s="233"/>
      <c r="BL103" s="233"/>
      <c r="BM103" s="234"/>
      <c r="BN103" s="53">
        <f t="shared" si="42"/>
        <v>0</v>
      </c>
      <c r="BO103" s="53">
        <f t="shared" si="43"/>
        <v>0</v>
      </c>
      <c r="BP103" s="305"/>
    </row>
    <row r="104" spans="1:68" ht="41.1" customHeight="1" x14ac:dyDescent="0.4">
      <c r="A104" s="38"/>
      <c r="B104" s="79"/>
      <c r="C104" s="80"/>
      <c r="D104" s="133">
        <f>D102</f>
        <v>21.1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45"/>
        <v>21.733000000000001</v>
      </c>
      <c r="L104" s="106">
        <f t="shared" si="46"/>
        <v>21.944000000000003</v>
      </c>
      <c r="M104" s="107">
        <f t="shared" si="47"/>
        <v>22.155000000000001</v>
      </c>
      <c r="N104" s="107">
        <f t="shared" si="48"/>
        <v>22.366</v>
      </c>
      <c r="O104" s="108">
        <f t="shared" si="49"/>
        <v>22.577000000000002</v>
      </c>
      <c r="P104" s="50"/>
      <c r="Q104" s="51"/>
      <c r="R104" s="51"/>
      <c r="S104" s="51"/>
      <c r="T104" s="52"/>
      <c r="U104" s="337"/>
      <c r="V104" s="338"/>
      <c r="W104" s="338"/>
      <c r="X104" s="338"/>
      <c r="Y104" s="339"/>
      <c r="Z104" s="337"/>
      <c r="AA104" s="338"/>
      <c r="AB104" s="338"/>
      <c r="AC104" s="338"/>
      <c r="AD104" s="339"/>
      <c r="AE104" s="232"/>
      <c r="AF104" s="233"/>
      <c r="AG104" s="233"/>
      <c r="AH104" s="233"/>
      <c r="AI104" s="234"/>
      <c r="AJ104" s="232"/>
      <c r="AK104" s="233"/>
      <c r="AL104" s="233"/>
      <c r="AM104" s="233"/>
      <c r="AN104" s="234"/>
      <c r="AO104" s="232"/>
      <c r="AP104" s="233"/>
      <c r="AQ104" s="233"/>
      <c r="AR104" s="233"/>
      <c r="AS104" s="234"/>
      <c r="AT104" s="232"/>
      <c r="AU104" s="233"/>
      <c r="AV104" s="233"/>
      <c r="AW104" s="233"/>
      <c r="AX104" s="234"/>
      <c r="AY104" s="232"/>
      <c r="AZ104" s="233"/>
      <c r="BA104" s="233"/>
      <c r="BB104" s="233"/>
      <c r="BC104" s="234"/>
      <c r="BD104" s="232"/>
      <c r="BE104" s="233"/>
      <c r="BF104" s="233"/>
      <c r="BG104" s="233"/>
      <c r="BH104" s="234"/>
      <c r="BI104" s="232"/>
      <c r="BJ104" s="233"/>
      <c r="BK104" s="233"/>
      <c r="BL104" s="233"/>
      <c r="BM104" s="234"/>
      <c r="BN104" s="53">
        <f t="shared" si="42"/>
        <v>0</v>
      </c>
      <c r="BO104" s="53">
        <f t="shared" si="43"/>
        <v>0</v>
      </c>
      <c r="BP104" s="305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Август 2019'!B53</f>
        <v>Хлеб "Дарницкий" подовый,0,7 кг</v>
      </c>
      <c r="D105" s="133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45"/>
        <v>23.071999999999999</v>
      </c>
      <c r="L105" s="106">
        <f t="shared" si="46"/>
        <v>23.295999999999999</v>
      </c>
      <c r="M105" s="107">
        <f t="shared" si="47"/>
        <v>23.52</v>
      </c>
      <c r="N105" s="107">
        <f t="shared" si="48"/>
        <v>23.744</v>
      </c>
      <c r="O105" s="108">
        <f t="shared" si="49"/>
        <v>23.968</v>
      </c>
      <c r="P105" s="232"/>
      <c r="Q105" s="233"/>
      <c r="R105" s="233"/>
      <c r="S105" s="233"/>
      <c r="T105" s="234"/>
      <c r="U105" s="232"/>
      <c r="V105" s="233"/>
      <c r="W105" s="233"/>
      <c r="X105" s="233"/>
      <c r="Y105" s="234"/>
      <c r="Z105" s="367">
        <v>21.1</v>
      </c>
      <c r="AA105" s="368">
        <v>6</v>
      </c>
      <c r="AB105" s="368">
        <f t="shared" ref="AB105:AB108" si="50">IF(Z105=0," ",IF(ISBLANK(Z105)," ",Z105*AA105))</f>
        <v>126.60000000000001</v>
      </c>
      <c r="AC105" s="368" t="s">
        <v>275</v>
      </c>
      <c r="AD105" s="369" t="s">
        <v>276</v>
      </c>
      <c r="AE105" s="367"/>
      <c r="AF105" s="368"/>
      <c r="AG105" s="368"/>
      <c r="AH105" s="368"/>
      <c r="AI105" s="369"/>
      <c r="AJ105" s="367"/>
      <c r="AK105" s="368"/>
      <c r="AL105" s="368"/>
      <c r="AM105" s="368"/>
      <c r="AN105" s="369"/>
      <c r="AO105" s="367"/>
      <c r="AP105" s="368"/>
      <c r="AQ105" s="368"/>
      <c r="AR105" s="368"/>
      <c r="AS105" s="369"/>
      <c r="AT105" s="232"/>
      <c r="AU105" s="233"/>
      <c r="AV105" s="233"/>
      <c r="AW105" s="233"/>
      <c r="AX105" s="234"/>
      <c r="AY105" s="232"/>
      <c r="AZ105" s="233"/>
      <c r="BA105" s="233"/>
      <c r="BB105" s="233"/>
      <c r="BC105" s="234"/>
      <c r="BD105" s="232"/>
      <c r="BE105" s="233"/>
      <c r="BF105" s="233"/>
      <c r="BG105" s="233"/>
      <c r="BH105" s="234"/>
      <c r="BI105" s="232"/>
      <c r="BJ105" s="233"/>
      <c r="BK105" s="233"/>
      <c r="BL105" s="233"/>
      <c r="BM105" s="234"/>
      <c r="BN105" s="53">
        <f t="shared" si="42"/>
        <v>21.1</v>
      </c>
      <c r="BO105" s="53">
        <f t="shared" si="43"/>
        <v>21.1</v>
      </c>
      <c r="BP105" s="305"/>
    </row>
    <row r="106" spans="1:68" ht="41.1" customHeight="1" x14ac:dyDescent="0.4">
      <c r="A106" s="38"/>
      <c r="B106" s="79"/>
      <c r="C106" s="80"/>
      <c r="D106" s="133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45"/>
        <v>23.071999999999999</v>
      </c>
      <c r="L106" s="106">
        <f t="shared" si="46"/>
        <v>23.295999999999999</v>
      </c>
      <c r="M106" s="107">
        <f t="shared" si="47"/>
        <v>23.52</v>
      </c>
      <c r="N106" s="107">
        <f t="shared" si="48"/>
        <v>23.744</v>
      </c>
      <c r="O106" s="108">
        <f t="shared" si="49"/>
        <v>23.968</v>
      </c>
      <c r="P106" s="232"/>
      <c r="Q106" s="233"/>
      <c r="R106" s="233"/>
      <c r="S106" s="233"/>
      <c r="T106" s="234"/>
      <c r="U106" s="232"/>
      <c r="V106" s="233"/>
      <c r="W106" s="233"/>
      <c r="X106" s="233"/>
      <c r="Y106" s="234"/>
      <c r="Z106" s="367"/>
      <c r="AA106" s="368"/>
      <c r="AB106" s="368" t="str">
        <f t="shared" si="50"/>
        <v xml:space="preserve"> </v>
      </c>
      <c r="AC106" s="368"/>
      <c r="AD106" s="369"/>
      <c r="AE106" s="232"/>
      <c r="AF106" s="233"/>
      <c r="AG106" s="233"/>
      <c r="AH106" s="233"/>
      <c r="AI106" s="234"/>
      <c r="AJ106" s="232"/>
      <c r="AK106" s="233"/>
      <c r="AL106" s="233"/>
      <c r="AM106" s="233"/>
      <c r="AN106" s="234"/>
      <c r="AO106" s="232"/>
      <c r="AP106" s="233"/>
      <c r="AQ106" s="233"/>
      <c r="AR106" s="233"/>
      <c r="AS106" s="234"/>
      <c r="AT106" s="232"/>
      <c r="AU106" s="233"/>
      <c r="AV106" s="233"/>
      <c r="AW106" s="233"/>
      <c r="AX106" s="234"/>
      <c r="AY106" s="232"/>
      <c r="AZ106" s="233"/>
      <c r="BA106" s="233"/>
      <c r="BB106" s="233"/>
      <c r="BC106" s="234"/>
      <c r="BD106" s="232"/>
      <c r="BE106" s="233"/>
      <c r="BF106" s="233"/>
      <c r="BG106" s="233"/>
      <c r="BH106" s="234"/>
      <c r="BI106" s="232"/>
      <c r="BJ106" s="233"/>
      <c r="BK106" s="233"/>
      <c r="BL106" s="233"/>
      <c r="BM106" s="234"/>
      <c r="BN106" s="53">
        <f t="shared" si="42"/>
        <v>0</v>
      </c>
      <c r="BO106" s="53">
        <f t="shared" si="43"/>
        <v>0</v>
      </c>
      <c r="BP106" s="305"/>
    </row>
    <row r="107" spans="1:68" ht="41.1" customHeight="1" x14ac:dyDescent="0.4">
      <c r="A107" s="38"/>
      <c r="B107" s="79"/>
      <c r="C107" s="80"/>
      <c r="D107" s="133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45"/>
        <v>23.071999999999999</v>
      </c>
      <c r="L107" s="106">
        <f t="shared" si="46"/>
        <v>23.295999999999999</v>
      </c>
      <c r="M107" s="107">
        <f t="shared" si="47"/>
        <v>23.52</v>
      </c>
      <c r="N107" s="107">
        <f t="shared" si="48"/>
        <v>23.744</v>
      </c>
      <c r="O107" s="108">
        <f t="shared" si="49"/>
        <v>23.968</v>
      </c>
      <c r="P107" s="232"/>
      <c r="Q107" s="233"/>
      <c r="R107" s="233"/>
      <c r="S107" s="233"/>
      <c r="T107" s="234"/>
      <c r="U107" s="50"/>
      <c r="V107" s="51"/>
      <c r="W107" s="51"/>
      <c r="X107" s="51"/>
      <c r="Y107" s="52"/>
      <c r="Z107" s="367"/>
      <c r="AA107" s="368"/>
      <c r="AB107" s="368" t="str">
        <f t="shared" si="50"/>
        <v xml:space="preserve"> </v>
      </c>
      <c r="AC107" s="368"/>
      <c r="AD107" s="369"/>
      <c r="AE107" s="232"/>
      <c r="AF107" s="233"/>
      <c r="AG107" s="233"/>
      <c r="AH107" s="233"/>
      <c r="AI107" s="234"/>
      <c r="AJ107" s="232"/>
      <c r="AK107" s="233"/>
      <c r="AL107" s="233"/>
      <c r="AM107" s="233"/>
      <c r="AN107" s="234"/>
      <c r="AO107" s="232"/>
      <c r="AP107" s="233"/>
      <c r="AQ107" s="233"/>
      <c r="AR107" s="233"/>
      <c r="AS107" s="234"/>
      <c r="AT107" s="232"/>
      <c r="AU107" s="233"/>
      <c r="AV107" s="233"/>
      <c r="AW107" s="233"/>
      <c r="AX107" s="234"/>
      <c r="AY107" s="232"/>
      <c r="AZ107" s="233"/>
      <c r="BA107" s="233"/>
      <c r="BB107" s="233"/>
      <c r="BC107" s="234"/>
      <c r="BD107" s="232"/>
      <c r="BE107" s="233"/>
      <c r="BF107" s="233"/>
      <c r="BG107" s="233"/>
      <c r="BH107" s="234"/>
      <c r="BI107" s="232"/>
      <c r="BJ107" s="233"/>
      <c r="BK107" s="233"/>
      <c r="BL107" s="233"/>
      <c r="BM107" s="234"/>
      <c r="BN107" s="53">
        <f t="shared" si="42"/>
        <v>0</v>
      </c>
      <c r="BO107" s="53">
        <f t="shared" si="43"/>
        <v>0</v>
      </c>
      <c r="BP107" s="305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Август 2019'!B54</f>
        <v>Хлеб пшеничный формовой, 0,45 - 0,5 кг</v>
      </c>
      <c r="D108" s="133">
        <v>22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45"/>
        <v>22.66</v>
      </c>
      <c r="L108" s="106">
        <f t="shared" si="46"/>
        <v>22.88</v>
      </c>
      <c r="M108" s="107">
        <f t="shared" si="47"/>
        <v>23.1</v>
      </c>
      <c r="N108" s="107">
        <f t="shared" si="48"/>
        <v>23.32</v>
      </c>
      <c r="O108" s="108">
        <f t="shared" si="49"/>
        <v>23.54</v>
      </c>
      <c r="P108" s="232"/>
      <c r="Q108" s="233"/>
      <c r="R108" s="233"/>
      <c r="S108" s="233"/>
      <c r="T108" s="234"/>
      <c r="U108" s="337"/>
      <c r="V108" s="338"/>
      <c r="W108" s="338"/>
      <c r="X108" s="338"/>
      <c r="Y108" s="339"/>
      <c r="Z108" s="367">
        <v>20.9</v>
      </c>
      <c r="AA108" s="368">
        <v>13</v>
      </c>
      <c r="AB108" s="368">
        <f t="shared" si="50"/>
        <v>271.7</v>
      </c>
      <c r="AC108" s="368" t="s">
        <v>275</v>
      </c>
      <c r="AD108" s="369" t="s">
        <v>276</v>
      </c>
      <c r="AE108" s="232"/>
      <c r="AF108" s="233"/>
      <c r="AG108" s="233"/>
      <c r="AH108" s="233"/>
      <c r="AI108" s="234"/>
      <c r="AJ108" s="232"/>
      <c r="AK108" s="233"/>
      <c r="AL108" s="233"/>
      <c r="AM108" s="233"/>
      <c r="AN108" s="234"/>
      <c r="AO108" s="232"/>
      <c r="AP108" s="233"/>
      <c r="AQ108" s="233"/>
      <c r="AR108" s="233"/>
      <c r="AS108" s="234"/>
      <c r="AT108" s="232"/>
      <c r="AU108" s="233"/>
      <c r="AV108" s="233"/>
      <c r="AW108" s="233"/>
      <c r="AX108" s="234"/>
      <c r="AY108" s="232"/>
      <c r="AZ108" s="233"/>
      <c r="BA108" s="233"/>
      <c r="BB108" s="233"/>
      <c r="BC108" s="234"/>
      <c r="BD108" s="232"/>
      <c r="BE108" s="233"/>
      <c r="BF108" s="233"/>
      <c r="BG108" s="233"/>
      <c r="BH108" s="234"/>
      <c r="BI108" s="232"/>
      <c r="BJ108" s="233"/>
      <c r="BK108" s="233"/>
      <c r="BL108" s="233"/>
      <c r="BM108" s="234"/>
      <c r="BN108" s="53">
        <f t="shared" si="42"/>
        <v>20.9</v>
      </c>
      <c r="BO108" s="53">
        <f t="shared" si="43"/>
        <v>20.9</v>
      </c>
      <c r="BP108" s="305"/>
    </row>
    <row r="109" spans="1:68" ht="41.1" customHeight="1" x14ac:dyDescent="0.4">
      <c r="A109" s="38"/>
      <c r="B109" s="79"/>
      <c r="C109" s="80"/>
      <c r="D109" s="133">
        <f>D108</f>
        <v>22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45"/>
        <v>22.66</v>
      </c>
      <c r="L109" s="106">
        <f t="shared" si="46"/>
        <v>22.88</v>
      </c>
      <c r="M109" s="107">
        <f t="shared" si="47"/>
        <v>23.1</v>
      </c>
      <c r="N109" s="107">
        <f t="shared" si="48"/>
        <v>23.32</v>
      </c>
      <c r="O109" s="108">
        <f t="shared" si="49"/>
        <v>23.54</v>
      </c>
      <c r="P109" s="232"/>
      <c r="Q109" s="233"/>
      <c r="R109" s="233"/>
      <c r="S109" s="233"/>
      <c r="T109" s="234"/>
      <c r="U109" s="337"/>
      <c r="V109" s="338"/>
      <c r="W109" s="338"/>
      <c r="X109" s="338"/>
      <c r="Y109" s="339"/>
      <c r="Z109" s="50"/>
      <c r="AA109" s="51"/>
      <c r="AB109" s="51"/>
      <c r="AC109" s="51"/>
      <c r="AD109" s="52"/>
      <c r="AE109" s="232"/>
      <c r="AF109" s="233"/>
      <c r="AG109" s="233"/>
      <c r="AH109" s="233"/>
      <c r="AI109" s="234"/>
      <c r="AJ109" s="232"/>
      <c r="AK109" s="233"/>
      <c r="AL109" s="233"/>
      <c r="AM109" s="233"/>
      <c r="AN109" s="234"/>
      <c r="AO109" s="232"/>
      <c r="AP109" s="233"/>
      <c r="AQ109" s="233"/>
      <c r="AR109" s="233"/>
      <c r="AS109" s="234"/>
      <c r="AT109" s="232"/>
      <c r="AU109" s="233"/>
      <c r="AV109" s="233"/>
      <c r="AW109" s="233"/>
      <c r="AX109" s="234"/>
      <c r="AY109" s="232"/>
      <c r="AZ109" s="233"/>
      <c r="BA109" s="233"/>
      <c r="BB109" s="233"/>
      <c r="BC109" s="234"/>
      <c r="BD109" s="232"/>
      <c r="BE109" s="233"/>
      <c r="BF109" s="233"/>
      <c r="BG109" s="233"/>
      <c r="BH109" s="234"/>
      <c r="BI109" s="232"/>
      <c r="BJ109" s="233"/>
      <c r="BK109" s="233"/>
      <c r="BL109" s="233"/>
      <c r="BM109" s="234"/>
      <c r="BN109" s="53">
        <f t="shared" si="42"/>
        <v>0</v>
      </c>
      <c r="BO109" s="53">
        <f t="shared" si="43"/>
        <v>0</v>
      </c>
      <c r="BP109" s="305"/>
    </row>
    <row r="110" spans="1:68" ht="41.1" customHeight="1" x14ac:dyDescent="0.4">
      <c r="A110" s="38"/>
      <c r="B110" s="79"/>
      <c r="C110" s="80"/>
      <c r="D110" s="133">
        <f>D108</f>
        <v>22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45"/>
        <v>22.66</v>
      </c>
      <c r="L110" s="106">
        <f t="shared" si="46"/>
        <v>22.88</v>
      </c>
      <c r="M110" s="107">
        <f t="shared" si="47"/>
        <v>23.1</v>
      </c>
      <c r="N110" s="107">
        <f t="shared" si="48"/>
        <v>23.32</v>
      </c>
      <c r="O110" s="108">
        <f t="shared" si="49"/>
        <v>23.54</v>
      </c>
      <c r="P110" s="232"/>
      <c r="Q110" s="233"/>
      <c r="R110" s="233"/>
      <c r="S110" s="233"/>
      <c r="T110" s="234"/>
      <c r="U110" s="337"/>
      <c r="V110" s="338"/>
      <c r="W110" s="338"/>
      <c r="X110" s="338"/>
      <c r="Y110" s="339"/>
      <c r="Z110" s="50"/>
      <c r="AA110" s="51"/>
      <c r="AB110" s="51"/>
      <c r="AC110" s="51"/>
      <c r="AD110" s="52"/>
      <c r="AE110" s="232"/>
      <c r="AF110" s="233"/>
      <c r="AG110" s="233"/>
      <c r="AH110" s="233"/>
      <c r="AI110" s="234"/>
      <c r="AJ110" s="232"/>
      <c r="AK110" s="233"/>
      <c r="AL110" s="233"/>
      <c r="AM110" s="233"/>
      <c r="AN110" s="234"/>
      <c r="AO110" s="232"/>
      <c r="AP110" s="233"/>
      <c r="AQ110" s="233"/>
      <c r="AR110" s="233"/>
      <c r="AS110" s="234"/>
      <c r="AT110" s="232"/>
      <c r="AU110" s="233"/>
      <c r="AV110" s="233"/>
      <c r="AW110" s="233"/>
      <c r="AX110" s="234"/>
      <c r="AY110" s="232"/>
      <c r="AZ110" s="233"/>
      <c r="BA110" s="233"/>
      <c r="BB110" s="233"/>
      <c r="BC110" s="234"/>
      <c r="BD110" s="232"/>
      <c r="BE110" s="233"/>
      <c r="BF110" s="233"/>
      <c r="BG110" s="233"/>
      <c r="BH110" s="234"/>
      <c r="BI110" s="232"/>
      <c r="BJ110" s="233"/>
      <c r="BK110" s="233"/>
      <c r="BL110" s="233"/>
      <c r="BM110" s="234"/>
      <c r="BN110" s="53">
        <f t="shared" si="42"/>
        <v>0</v>
      </c>
      <c r="BO110" s="53">
        <f t="shared" si="43"/>
        <v>0</v>
      </c>
      <c r="BP110" s="305"/>
    </row>
    <row r="111" spans="1:68" ht="41.1" customHeight="1" x14ac:dyDescent="0.4">
      <c r="A111" s="38" t="s">
        <v>88</v>
      </c>
      <c r="B111" s="79" t="s">
        <v>89</v>
      </c>
      <c r="C111" s="80" t="str">
        <f>'рекоменд.цены на Август 2019'!B55</f>
        <v>Батон нарезной из муки высшего сорта, 0,35 - 0,4 кг</v>
      </c>
      <c r="D111" s="133">
        <f>'рекоменд.цены на Август 2019'!C55</f>
        <v>20.3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45"/>
        <v>21.518000000000001</v>
      </c>
      <c r="L111" s="106">
        <f t="shared" si="46"/>
        <v>21.721</v>
      </c>
      <c r="M111" s="107">
        <f t="shared" si="47"/>
        <v>21.923999999999999</v>
      </c>
      <c r="N111" s="107">
        <f t="shared" si="48"/>
        <v>22.127000000000002</v>
      </c>
      <c r="O111" s="108">
        <f t="shared" si="49"/>
        <v>22.330000000000002</v>
      </c>
      <c r="P111" s="232"/>
      <c r="Q111" s="233"/>
      <c r="R111" s="233"/>
      <c r="S111" s="233"/>
      <c r="T111" s="234"/>
      <c r="U111" s="232"/>
      <c r="V111" s="233"/>
      <c r="W111" s="233"/>
      <c r="X111" s="233"/>
      <c r="Y111" s="234"/>
      <c r="Z111" s="50"/>
      <c r="AA111" s="51"/>
      <c r="AB111" s="51"/>
      <c r="AC111" s="51"/>
      <c r="AD111" s="52"/>
      <c r="AE111" s="367"/>
      <c r="AF111" s="368"/>
      <c r="AG111" s="368"/>
      <c r="AH111" s="368"/>
      <c r="AI111" s="369"/>
      <c r="AJ111" s="367"/>
      <c r="AK111" s="368"/>
      <c r="AL111" s="368"/>
      <c r="AM111" s="368"/>
      <c r="AN111" s="369"/>
      <c r="AO111" s="367"/>
      <c r="AP111" s="368"/>
      <c r="AQ111" s="368"/>
      <c r="AR111" s="368"/>
      <c r="AS111" s="369"/>
      <c r="AT111" s="367">
        <v>20.5</v>
      </c>
      <c r="AU111" s="368">
        <v>34</v>
      </c>
      <c r="AV111" s="368">
        <f t="shared" ref="AV111" si="51">IF(AT111=0," ",IF(ISBLANK(AT111)," ",AT111*AU111))</f>
        <v>697</v>
      </c>
      <c r="AW111" s="368" t="s">
        <v>259</v>
      </c>
      <c r="AX111" s="369" t="s">
        <v>260</v>
      </c>
      <c r="AY111" s="232"/>
      <c r="AZ111" s="233"/>
      <c r="BA111" s="233"/>
      <c r="BB111" s="233"/>
      <c r="BC111" s="234"/>
      <c r="BD111" s="367"/>
      <c r="BE111" s="368"/>
      <c r="BF111" s="368"/>
      <c r="BG111" s="368"/>
      <c r="BH111" s="369"/>
      <c r="BI111" s="337"/>
      <c r="BJ111" s="338"/>
      <c r="BK111" s="338"/>
      <c r="BL111" s="338"/>
      <c r="BM111" s="339"/>
      <c r="BN111" s="53">
        <f t="shared" si="42"/>
        <v>20.5</v>
      </c>
      <c r="BO111" s="53">
        <f t="shared" si="43"/>
        <v>20.5</v>
      </c>
      <c r="BP111" s="305"/>
    </row>
    <row r="112" spans="1:68" ht="41.1" customHeight="1" x14ac:dyDescent="0.4">
      <c r="A112" s="38"/>
      <c r="B112" s="79"/>
      <c r="C112" s="80"/>
      <c r="D112" s="133">
        <f>D111</f>
        <v>20.3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45"/>
        <v>21.518000000000001</v>
      </c>
      <c r="L112" s="106">
        <f t="shared" si="46"/>
        <v>21.721</v>
      </c>
      <c r="M112" s="107">
        <f t="shared" si="47"/>
        <v>21.923999999999999</v>
      </c>
      <c r="N112" s="107">
        <f t="shared" si="48"/>
        <v>22.127000000000002</v>
      </c>
      <c r="O112" s="108">
        <f t="shared" si="49"/>
        <v>22.330000000000002</v>
      </c>
      <c r="P112" s="232"/>
      <c r="Q112" s="233"/>
      <c r="R112" s="233"/>
      <c r="S112" s="233"/>
      <c r="T112" s="234"/>
      <c r="U112" s="177"/>
      <c r="V112" s="178"/>
      <c r="W112" s="178"/>
      <c r="X112" s="178"/>
      <c r="Y112" s="178"/>
      <c r="Z112" s="50"/>
      <c r="AA112" s="51"/>
      <c r="AB112" s="51"/>
      <c r="AC112" s="51"/>
      <c r="AD112" s="52"/>
      <c r="AE112" s="232"/>
      <c r="AF112" s="233"/>
      <c r="AG112" s="233"/>
      <c r="AH112" s="233"/>
      <c r="AI112" s="234"/>
      <c r="AJ112" s="232"/>
      <c r="AK112" s="233"/>
      <c r="AL112" s="233"/>
      <c r="AM112" s="233"/>
      <c r="AN112" s="234"/>
      <c r="AO112" s="50"/>
      <c r="AP112" s="51"/>
      <c r="AQ112" s="51"/>
      <c r="AR112" s="51"/>
      <c r="AS112" s="52"/>
      <c r="AT112" s="367"/>
      <c r="AU112" s="368"/>
      <c r="AV112" s="368"/>
      <c r="AW112" s="368"/>
      <c r="AX112" s="369"/>
      <c r="AY112" s="232"/>
      <c r="AZ112" s="233"/>
      <c r="BA112" s="233"/>
      <c r="BB112" s="233"/>
      <c r="BC112" s="234"/>
      <c r="BD112" s="50"/>
      <c r="BE112" s="51"/>
      <c r="BF112" s="51"/>
      <c r="BG112" s="51"/>
      <c r="BH112" s="52"/>
      <c r="BI112" s="50"/>
      <c r="BJ112" s="51"/>
      <c r="BK112" s="51"/>
      <c r="BL112" s="51"/>
      <c r="BM112" s="52"/>
      <c r="BN112" s="53">
        <f t="shared" si="42"/>
        <v>0</v>
      </c>
      <c r="BO112" s="53">
        <f t="shared" si="43"/>
        <v>0</v>
      </c>
      <c r="BP112" s="305"/>
    </row>
    <row r="113" spans="1:68" ht="41.1" customHeight="1" x14ac:dyDescent="0.4">
      <c r="A113" s="38"/>
      <c r="B113" s="79"/>
      <c r="C113" s="80"/>
      <c r="D113" s="133">
        <f>D111</f>
        <v>20.3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45"/>
        <v>21.518000000000001</v>
      </c>
      <c r="L113" s="106">
        <f t="shared" si="46"/>
        <v>21.721</v>
      </c>
      <c r="M113" s="107">
        <f t="shared" si="47"/>
        <v>21.923999999999999</v>
      </c>
      <c r="N113" s="107">
        <f t="shared" si="48"/>
        <v>22.127000000000002</v>
      </c>
      <c r="O113" s="108">
        <f t="shared" si="49"/>
        <v>22.330000000000002</v>
      </c>
      <c r="P113" s="232"/>
      <c r="Q113" s="233"/>
      <c r="R113" s="233"/>
      <c r="S113" s="233"/>
      <c r="T113" s="234"/>
      <c r="U113" s="177"/>
      <c r="V113" s="178"/>
      <c r="W113" s="178"/>
      <c r="X113" s="178"/>
      <c r="Y113" s="178"/>
      <c r="Z113" s="50"/>
      <c r="AA113" s="51"/>
      <c r="AB113" s="51"/>
      <c r="AC113" s="51"/>
      <c r="AD113" s="52"/>
      <c r="AE113" s="232"/>
      <c r="AF113" s="233"/>
      <c r="AG113" s="233"/>
      <c r="AH113" s="233"/>
      <c r="AI113" s="234"/>
      <c r="AJ113" s="232"/>
      <c r="AK113" s="233"/>
      <c r="AL113" s="233"/>
      <c r="AM113" s="233"/>
      <c r="AN113" s="234"/>
      <c r="AO113" s="50"/>
      <c r="AP113" s="51"/>
      <c r="AQ113" s="51"/>
      <c r="AR113" s="51"/>
      <c r="AS113" s="52"/>
      <c r="AT113" s="367"/>
      <c r="AU113" s="368"/>
      <c r="AV113" s="368"/>
      <c r="AW113" s="368"/>
      <c r="AX113" s="369"/>
      <c r="AY113" s="232"/>
      <c r="AZ113" s="233"/>
      <c r="BA113" s="233"/>
      <c r="BB113" s="233"/>
      <c r="BC113" s="234"/>
      <c r="BD113" s="50"/>
      <c r="BE113" s="51"/>
      <c r="BF113" s="51"/>
      <c r="BG113" s="51"/>
      <c r="BH113" s="52"/>
      <c r="BI113" s="50"/>
      <c r="BJ113" s="51"/>
      <c r="BK113" s="51"/>
      <c r="BL113" s="51"/>
      <c r="BM113" s="52"/>
      <c r="BN113" s="53">
        <f t="shared" si="42"/>
        <v>0</v>
      </c>
      <c r="BO113" s="53">
        <f t="shared" si="43"/>
        <v>0</v>
      </c>
      <c r="BP113" s="305"/>
    </row>
    <row r="114" spans="1:68" s="70" customFormat="1" ht="54.95" customHeight="1" x14ac:dyDescent="0.4">
      <c r="A114" s="59" t="s">
        <v>91</v>
      </c>
      <c r="B114" s="81" t="s">
        <v>92</v>
      </c>
      <c r="C114" s="82" t="s">
        <v>93</v>
      </c>
      <c r="D114" s="133"/>
      <c r="E114" s="109"/>
      <c r="F114" s="110"/>
      <c r="G114" s="111"/>
      <c r="H114" s="111"/>
      <c r="I114" s="111"/>
      <c r="J114" s="112"/>
      <c r="K114" s="105">
        <f t="shared" si="45"/>
        <v>0</v>
      </c>
      <c r="L114" s="106">
        <f t="shared" si="46"/>
        <v>0</v>
      </c>
      <c r="M114" s="107">
        <f t="shared" si="47"/>
        <v>0</v>
      </c>
      <c r="N114" s="107">
        <f t="shared" si="48"/>
        <v>0</v>
      </c>
      <c r="O114" s="108">
        <f t="shared" si="49"/>
        <v>0</v>
      </c>
      <c r="P114" s="235"/>
      <c r="Q114" s="236"/>
      <c r="R114" s="237"/>
      <c r="S114" s="236"/>
      <c r="T114" s="238"/>
      <c r="U114" s="179"/>
      <c r="V114" s="180"/>
      <c r="W114" s="178"/>
      <c r="X114" s="180"/>
      <c r="Y114" s="180"/>
      <c r="Z114" s="66"/>
      <c r="AA114" s="67"/>
      <c r="AB114" s="68"/>
      <c r="AC114" s="67"/>
      <c r="AD114" s="69"/>
      <c r="AE114" s="235"/>
      <c r="AF114" s="236"/>
      <c r="AG114" s="237"/>
      <c r="AH114" s="236"/>
      <c r="AI114" s="238"/>
      <c r="AJ114" s="235"/>
      <c r="AK114" s="236"/>
      <c r="AL114" s="237"/>
      <c r="AM114" s="236"/>
      <c r="AN114" s="238"/>
      <c r="AO114" s="66"/>
      <c r="AP114" s="67"/>
      <c r="AQ114" s="68"/>
      <c r="AR114" s="67"/>
      <c r="AS114" s="69"/>
      <c r="AT114" s="340"/>
      <c r="AU114" s="341"/>
      <c r="AV114" s="342"/>
      <c r="AW114" s="341"/>
      <c r="AX114" s="343"/>
      <c r="AY114" s="235"/>
      <c r="AZ114" s="236"/>
      <c r="BA114" s="237"/>
      <c r="BB114" s="236"/>
      <c r="BC114" s="238"/>
      <c r="BD114" s="66"/>
      <c r="BE114" s="67"/>
      <c r="BF114" s="68"/>
      <c r="BG114" s="67"/>
      <c r="BH114" s="69"/>
      <c r="BI114" s="66"/>
      <c r="BJ114" s="67"/>
      <c r="BK114" s="68"/>
      <c r="BL114" s="67"/>
      <c r="BM114" s="69"/>
      <c r="BN114" s="53">
        <f t="shared" si="42"/>
        <v>0</v>
      </c>
      <c r="BO114" s="53">
        <f t="shared" si="43"/>
        <v>0</v>
      </c>
      <c r="BP114" s="305"/>
    </row>
    <row r="115" spans="1:68" ht="40.5" customHeight="1" thickBot="1" x14ac:dyDescent="0.45">
      <c r="A115" s="38" t="s">
        <v>94</v>
      </c>
      <c r="B115" s="96" t="s">
        <v>95</v>
      </c>
      <c r="C115" s="97" t="str">
        <f>'рекоменд.цены на Август 2019'!B57</f>
        <v>Сахар-песок, кг</v>
      </c>
      <c r="D115" s="133">
        <v>30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45"/>
        <v>31.5</v>
      </c>
      <c r="L115" s="106">
        <f t="shared" si="46"/>
        <v>31.8</v>
      </c>
      <c r="M115" s="107">
        <f t="shared" si="47"/>
        <v>32.1</v>
      </c>
      <c r="N115" s="107">
        <f t="shared" si="48"/>
        <v>32.4</v>
      </c>
      <c r="O115" s="108">
        <f t="shared" si="49"/>
        <v>32.700000000000003</v>
      </c>
      <c r="P115" s="337"/>
      <c r="Q115" s="338"/>
      <c r="R115" s="338"/>
      <c r="S115" s="338"/>
      <c r="T115" s="339"/>
      <c r="U115" s="177"/>
      <c r="V115" s="178"/>
      <c r="W115" s="178"/>
      <c r="X115" s="178"/>
      <c r="Y115" s="178"/>
      <c r="Z115" s="50"/>
      <c r="AA115" s="51"/>
      <c r="AB115" s="51"/>
      <c r="AC115" s="51"/>
      <c r="AD115" s="52"/>
      <c r="AE115" s="232"/>
      <c r="AF115" s="233"/>
      <c r="AG115" s="233"/>
      <c r="AH115" s="233"/>
      <c r="AI115" s="234"/>
      <c r="AJ115" s="232"/>
      <c r="AK115" s="233"/>
      <c r="AL115" s="233"/>
      <c r="AM115" s="233"/>
      <c r="AN115" s="234"/>
      <c r="AO115" s="50"/>
      <c r="AP115" s="51"/>
      <c r="AQ115" s="51"/>
      <c r="AR115" s="51"/>
      <c r="AS115" s="52"/>
      <c r="AT115" s="367"/>
      <c r="AU115" s="368"/>
      <c r="AV115" s="368"/>
      <c r="AW115" s="368"/>
      <c r="AX115" s="369"/>
      <c r="AY115" s="232"/>
      <c r="AZ115" s="233"/>
      <c r="BA115" s="233"/>
      <c r="BB115" s="233"/>
      <c r="BC115" s="234"/>
      <c r="BD115" s="50"/>
      <c r="BE115" s="51"/>
      <c r="BF115" s="51"/>
      <c r="BG115" s="51"/>
      <c r="BH115" s="52"/>
      <c r="BI115" s="50"/>
      <c r="BJ115" s="51"/>
      <c r="BK115" s="51"/>
      <c r="BL115" s="51"/>
      <c r="BM115" s="52"/>
      <c r="BN115" s="53">
        <f t="shared" si="42"/>
        <v>0</v>
      </c>
      <c r="BO115" s="53">
        <f t="shared" si="43"/>
        <v>0</v>
      </c>
      <c r="BP115" s="306"/>
    </row>
    <row r="116" spans="1:68" ht="40.5" customHeight="1" thickTop="1" thickBot="1" x14ac:dyDescent="0.45">
      <c r="A116" s="99"/>
      <c r="B116" s="96"/>
      <c r="C116" s="97"/>
      <c r="D116" s="133">
        <f>D115</f>
        <v>30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45"/>
        <v>31.5</v>
      </c>
      <c r="L116" s="106">
        <f t="shared" si="46"/>
        <v>31.8</v>
      </c>
      <c r="M116" s="107">
        <f t="shared" si="47"/>
        <v>32.1</v>
      </c>
      <c r="N116" s="107">
        <f t="shared" si="48"/>
        <v>32.4</v>
      </c>
      <c r="O116" s="108">
        <f t="shared" si="49"/>
        <v>32.700000000000003</v>
      </c>
      <c r="P116" s="50"/>
      <c r="Q116" s="51"/>
      <c r="R116" s="51"/>
      <c r="S116" s="51"/>
      <c r="T116" s="52"/>
      <c r="U116" s="177"/>
      <c r="V116" s="178"/>
      <c r="W116" s="178"/>
      <c r="X116" s="178"/>
      <c r="Y116" s="178"/>
      <c r="Z116" s="50"/>
      <c r="AA116" s="51"/>
      <c r="AB116" s="51"/>
      <c r="AC116" s="51"/>
      <c r="AD116" s="51"/>
      <c r="AE116" s="232"/>
      <c r="AF116" s="233"/>
      <c r="AG116" s="233"/>
      <c r="AH116" s="233"/>
      <c r="AI116" s="234"/>
      <c r="AJ116" s="50"/>
      <c r="AK116" s="51"/>
      <c r="AL116" s="51"/>
      <c r="AM116" s="51"/>
      <c r="AN116" s="52"/>
      <c r="AO116" s="177"/>
      <c r="AP116" s="178"/>
      <c r="AQ116" s="178"/>
      <c r="AR116" s="178"/>
      <c r="AS116" s="178"/>
      <c r="AT116" s="50"/>
      <c r="AU116" s="51"/>
      <c r="AV116" s="51"/>
      <c r="AW116" s="51"/>
      <c r="AX116" s="51"/>
      <c r="AY116" s="177"/>
      <c r="AZ116" s="178"/>
      <c r="BA116" s="178"/>
      <c r="BB116" s="178"/>
      <c r="BC116" s="178"/>
      <c r="BD116" s="50"/>
      <c r="BE116" s="51"/>
      <c r="BF116" s="51"/>
      <c r="BG116" s="51"/>
      <c r="BH116" s="52"/>
      <c r="BI116" s="50"/>
      <c r="BJ116" s="51"/>
      <c r="BK116" s="51"/>
      <c r="BL116" s="51"/>
      <c r="BM116" s="52"/>
      <c r="BN116" s="53">
        <f t="shared" si="42"/>
        <v>0</v>
      </c>
      <c r="BO116" s="53">
        <f t="shared" si="43"/>
        <v>0</v>
      </c>
      <c r="BP116" s="305"/>
    </row>
    <row r="117" spans="1:68" ht="40.5" customHeight="1" thickTop="1" thickBot="1" x14ac:dyDescent="0.45">
      <c r="A117" s="99"/>
      <c r="B117" s="96"/>
      <c r="C117" s="97"/>
      <c r="D117" s="133">
        <f>D115</f>
        <v>30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45"/>
        <v>31.5</v>
      </c>
      <c r="L117" s="106">
        <f t="shared" si="46"/>
        <v>31.8</v>
      </c>
      <c r="M117" s="107">
        <f t="shared" si="47"/>
        <v>32.1</v>
      </c>
      <c r="N117" s="107">
        <f t="shared" si="48"/>
        <v>32.4</v>
      </c>
      <c r="O117" s="108">
        <f t="shared" si="49"/>
        <v>32.700000000000003</v>
      </c>
      <c r="P117" s="50"/>
      <c r="Q117" s="51"/>
      <c r="R117" s="51"/>
      <c r="S117" s="51"/>
      <c r="T117" s="52"/>
      <c r="U117" s="177"/>
      <c r="V117" s="178"/>
      <c r="W117" s="178"/>
      <c r="X117" s="178"/>
      <c r="Y117" s="178"/>
      <c r="Z117" s="50"/>
      <c r="AA117" s="51"/>
      <c r="AB117" s="51"/>
      <c r="AC117" s="51"/>
      <c r="AD117" s="51"/>
      <c r="AE117" s="177"/>
      <c r="AF117" s="178"/>
      <c r="AG117" s="178"/>
      <c r="AH117" s="178"/>
      <c r="AI117" s="190"/>
      <c r="AJ117" s="50"/>
      <c r="AK117" s="51"/>
      <c r="AL117" s="51"/>
      <c r="AM117" s="51"/>
      <c r="AN117" s="52"/>
      <c r="AO117" s="177"/>
      <c r="AP117" s="178"/>
      <c r="AQ117" s="178"/>
      <c r="AR117" s="178"/>
      <c r="AS117" s="178"/>
      <c r="AT117" s="50"/>
      <c r="AU117" s="51"/>
      <c r="AV117" s="51"/>
      <c r="AW117" s="51"/>
      <c r="AX117" s="51"/>
      <c r="AY117" s="177"/>
      <c r="AZ117" s="178"/>
      <c r="BA117" s="178"/>
      <c r="BB117" s="178"/>
      <c r="BC117" s="178"/>
      <c r="BD117" s="50"/>
      <c r="BE117" s="51"/>
      <c r="BF117" s="51"/>
      <c r="BG117" s="51"/>
      <c r="BH117" s="52"/>
      <c r="BI117" s="177"/>
      <c r="BJ117" s="178"/>
      <c r="BK117" s="178"/>
      <c r="BL117" s="178"/>
      <c r="BM117" s="190"/>
      <c r="BN117" s="53">
        <f t="shared" si="42"/>
        <v>0</v>
      </c>
      <c r="BO117" s="53">
        <f t="shared" si="43"/>
        <v>0</v>
      </c>
      <c r="BP117" s="305"/>
    </row>
    <row r="118" spans="1:68" s="138" customFormat="1" ht="36" customHeight="1" thickTop="1" thickBot="1" x14ac:dyDescent="0.45">
      <c r="B118" s="144">
        <v>2</v>
      </c>
      <c r="K118" s="140"/>
      <c r="L118" s="140"/>
      <c r="M118" s="140"/>
      <c r="N118" s="140"/>
      <c r="O118" s="140"/>
      <c r="BP118" s="305"/>
    </row>
    <row r="119" spans="1:68" ht="43.5" customHeight="1" thickTop="1" x14ac:dyDescent="0.4">
      <c r="B119" s="412" t="s">
        <v>0</v>
      </c>
      <c r="C119" s="414" t="s">
        <v>1</v>
      </c>
      <c r="D119" s="416" t="str">
        <f>D6</f>
        <v>Средняя цена без учета доставки на 02.08.2019, рублей</v>
      </c>
      <c r="E119" s="418" t="s">
        <v>6</v>
      </c>
      <c r="F119" s="420" t="s">
        <v>7</v>
      </c>
      <c r="G119" s="421"/>
      <c r="H119" s="421"/>
      <c r="I119" s="421"/>
      <c r="J119" s="422"/>
      <c r="K119" s="426" t="s">
        <v>8</v>
      </c>
      <c r="L119" s="427"/>
      <c r="M119" s="427"/>
      <c r="N119" s="427"/>
      <c r="O119" s="428"/>
      <c r="P119" s="409" t="s">
        <v>172</v>
      </c>
      <c r="Q119" s="410"/>
      <c r="R119" s="410"/>
      <c r="S119" s="410"/>
      <c r="T119" s="411"/>
      <c r="U119" s="409" t="s">
        <v>173</v>
      </c>
      <c r="V119" s="410"/>
      <c r="W119" s="410"/>
      <c r="X119" s="410"/>
      <c r="Y119" s="411"/>
      <c r="Z119" s="409" t="s">
        <v>174</v>
      </c>
      <c r="AA119" s="410"/>
      <c r="AB119" s="410"/>
      <c r="AC119" s="410"/>
      <c r="AD119" s="411"/>
      <c r="AE119" s="406" t="s">
        <v>184</v>
      </c>
      <c r="AF119" s="407"/>
      <c r="AG119" s="407"/>
      <c r="AH119" s="407"/>
      <c r="AI119" s="408"/>
      <c r="AJ119" s="432" t="s">
        <v>175</v>
      </c>
      <c r="AK119" s="410"/>
      <c r="AL119" s="410"/>
      <c r="AM119" s="410"/>
      <c r="AN119" s="411"/>
      <c r="AO119" s="406" t="s">
        <v>176</v>
      </c>
      <c r="AP119" s="407"/>
      <c r="AQ119" s="407"/>
      <c r="AR119" s="407"/>
      <c r="AS119" s="408"/>
      <c r="AT119" s="432" t="s">
        <v>177</v>
      </c>
      <c r="AU119" s="410"/>
      <c r="AV119" s="410"/>
      <c r="AW119" s="410"/>
      <c r="AX119" s="411"/>
      <c r="AY119" s="432" t="s">
        <v>183</v>
      </c>
      <c r="AZ119" s="410"/>
      <c r="BA119" s="410"/>
      <c r="BB119" s="410"/>
      <c r="BC119" s="411"/>
      <c r="BD119" s="409" t="s">
        <v>179</v>
      </c>
      <c r="BE119" s="410"/>
      <c r="BF119" s="410"/>
      <c r="BG119" s="410"/>
      <c r="BH119" s="411"/>
      <c r="BI119" s="432" t="s">
        <v>178</v>
      </c>
      <c r="BJ119" s="410"/>
      <c r="BK119" s="410"/>
      <c r="BL119" s="410"/>
      <c r="BM119" s="411"/>
      <c r="BN119" s="404" t="s">
        <v>97</v>
      </c>
      <c r="BO119" s="404" t="s">
        <v>98</v>
      </c>
      <c r="BP119" s="305"/>
    </row>
    <row r="120" spans="1:68" ht="126.75" customHeight="1" thickBot="1" x14ac:dyDescent="0.45">
      <c r="B120" s="413"/>
      <c r="C120" s="415"/>
      <c r="D120" s="417"/>
      <c r="E120" s="419"/>
      <c r="F120" s="423"/>
      <c r="G120" s="424"/>
      <c r="H120" s="424"/>
      <c r="I120" s="424"/>
      <c r="J120" s="425"/>
      <c r="K120" s="429"/>
      <c r="L120" s="430"/>
      <c r="M120" s="430"/>
      <c r="N120" s="430"/>
      <c r="O120" s="431"/>
      <c r="P120" s="11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8" t="s">
        <v>2</v>
      </c>
      <c r="V120" s="169" t="s">
        <v>3</v>
      </c>
      <c r="W120" s="170" t="s">
        <v>4</v>
      </c>
      <c r="X120" s="170" t="s">
        <v>5</v>
      </c>
      <c r="Y120" s="170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4" t="s">
        <v>2</v>
      </c>
      <c r="AF120" s="170" t="s">
        <v>3</v>
      </c>
      <c r="AG120" s="170" t="s">
        <v>4</v>
      </c>
      <c r="AH120" s="170" t="s">
        <v>5</v>
      </c>
      <c r="AI120" s="170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4" t="s">
        <v>2</v>
      </c>
      <c r="AP120" s="170" t="s">
        <v>3</v>
      </c>
      <c r="AQ120" s="170" t="s">
        <v>4</v>
      </c>
      <c r="AR120" s="170" t="s">
        <v>5</v>
      </c>
      <c r="AS120" s="170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4" t="s">
        <v>2</v>
      </c>
      <c r="AZ120" s="170" t="s">
        <v>3</v>
      </c>
      <c r="BA120" s="170" t="s">
        <v>4</v>
      </c>
      <c r="BB120" s="170" t="s">
        <v>5</v>
      </c>
      <c r="BC120" s="170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4" t="s">
        <v>2</v>
      </c>
      <c r="BJ120" s="170" t="s">
        <v>3</v>
      </c>
      <c r="BK120" s="170" t="s">
        <v>4</v>
      </c>
      <c r="BL120" s="170" t="s">
        <v>5</v>
      </c>
      <c r="BM120" s="170" t="s">
        <v>119</v>
      </c>
      <c r="BN120" s="405"/>
      <c r="BO120" s="405"/>
      <c r="BP120" s="305"/>
    </row>
    <row r="121" spans="1:68" ht="55.5" thickTop="1" thickBot="1" x14ac:dyDescent="0.45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71"/>
      <c r="V121" s="172"/>
      <c r="W121" s="173"/>
      <c r="X121" s="173"/>
      <c r="Y121" s="173"/>
      <c r="Z121" s="26"/>
      <c r="AA121" s="25"/>
      <c r="AB121" s="25"/>
      <c r="AC121" s="25"/>
      <c r="AD121" s="25"/>
      <c r="AE121" s="185"/>
      <c r="AF121" s="173"/>
      <c r="AG121" s="173"/>
      <c r="AH121" s="173"/>
      <c r="AI121" s="186"/>
      <c r="AJ121" s="26"/>
      <c r="AK121" s="25"/>
      <c r="AL121" s="25"/>
      <c r="AM121" s="25"/>
      <c r="AN121" s="27"/>
      <c r="AO121" s="185"/>
      <c r="AP121" s="173"/>
      <c r="AQ121" s="173"/>
      <c r="AR121" s="173"/>
      <c r="AS121" s="173"/>
      <c r="AT121" s="26"/>
      <c r="AU121" s="25"/>
      <c r="AV121" s="25"/>
      <c r="AW121" s="25"/>
      <c r="AX121" s="25"/>
      <c r="AY121" s="185"/>
      <c r="AZ121" s="173"/>
      <c r="BA121" s="173"/>
      <c r="BB121" s="173"/>
      <c r="BC121" s="173"/>
      <c r="BD121" s="26"/>
      <c r="BE121" s="25"/>
      <c r="BF121" s="25"/>
      <c r="BG121" s="25"/>
      <c r="BH121" s="27"/>
      <c r="BI121" s="185"/>
      <c r="BJ121" s="173"/>
      <c r="BK121" s="173"/>
      <c r="BL121" s="173"/>
      <c r="BM121" s="173"/>
      <c r="BN121" s="405"/>
      <c r="BO121" s="405"/>
      <c r="BP121" s="305"/>
    </row>
    <row r="122" spans="1:68" ht="31.5" thickTop="1" thickBot="1" x14ac:dyDescent="0.45">
      <c r="B122" s="29" t="s">
        <v>9</v>
      </c>
      <c r="C122" s="30">
        <v>2</v>
      </c>
      <c r="D122" s="31">
        <v>3</v>
      </c>
      <c r="E122" s="32">
        <v>9</v>
      </c>
      <c r="F122" s="396">
        <v>10</v>
      </c>
      <c r="G122" s="396"/>
      <c r="H122" s="396"/>
      <c r="I122" s="396"/>
      <c r="J122" s="397"/>
      <c r="K122" s="398">
        <v>11</v>
      </c>
      <c r="L122" s="399"/>
      <c r="M122" s="399"/>
      <c r="N122" s="399"/>
      <c r="O122" s="400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4">
        <v>4</v>
      </c>
      <c r="V122" s="175">
        <v>5</v>
      </c>
      <c r="W122" s="176">
        <v>6</v>
      </c>
      <c r="X122" s="176">
        <v>7</v>
      </c>
      <c r="Y122" s="176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7">
        <v>4</v>
      </c>
      <c r="AF122" s="188">
        <v>5</v>
      </c>
      <c r="AG122" s="188">
        <v>6</v>
      </c>
      <c r="AH122" s="188">
        <v>7</v>
      </c>
      <c r="AI122" s="189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7">
        <v>4</v>
      </c>
      <c r="AP122" s="188">
        <v>5</v>
      </c>
      <c r="AQ122" s="188">
        <v>6</v>
      </c>
      <c r="AR122" s="188">
        <v>7</v>
      </c>
      <c r="AS122" s="188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7">
        <v>4</v>
      </c>
      <c r="AZ122" s="188">
        <v>5</v>
      </c>
      <c r="BA122" s="188">
        <v>6</v>
      </c>
      <c r="BB122" s="188">
        <v>7</v>
      </c>
      <c r="BC122" s="188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7">
        <v>4</v>
      </c>
      <c r="BJ122" s="188">
        <v>5</v>
      </c>
      <c r="BK122" s="188">
        <v>6</v>
      </c>
      <c r="BL122" s="188">
        <v>7</v>
      </c>
      <c r="BM122" s="188">
        <v>8</v>
      </c>
      <c r="BN122" s="37"/>
      <c r="BO122" s="37"/>
      <c r="BP122" s="305"/>
    </row>
    <row r="123" spans="1:68" ht="30.75" thickTop="1" x14ac:dyDescent="0.4">
      <c r="B123" s="39">
        <v>1</v>
      </c>
      <c r="C123" s="40" t="str">
        <f>C10</f>
        <v>Картофель, кг</v>
      </c>
      <c r="D123" s="41">
        <f>D10</f>
        <v>13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76" si="52">$D123+($D123*(SUM($E123%,F123%)))</f>
        <v>15.47</v>
      </c>
      <c r="L123" s="47">
        <f t="shared" ref="L123:L176" si="53">$D123+(($D123*SUM($E123,G123)/100))</f>
        <v>15.6</v>
      </c>
      <c r="M123" s="48">
        <f t="shared" ref="M123:M176" si="54">$D123+(($D123*($E123+H123)/100))</f>
        <v>15.73</v>
      </c>
      <c r="N123" s="48">
        <f t="shared" ref="N123:N176" si="55">$D123+(($D123*($E123+I123)/100))</f>
        <v>15.86</v>
      </c>
      <c r="O123" s="49">
        <f t="shared" ref="O123:O176" si="56">$D123+(($D123*($E123+J123)/100))</f>
        <v>15.99</v>
      </c>
      <c r="P123" s="337"/>
      <c r="Q123" s="338"/>
      <c r="R123" s="338"/>
      <c r="S123" s="338"/>
      <c r="T123" s="339"/>
      <c r="U123" s="337"/>
      <c r="V123" s="338"/>
      <c r="W123" s="338"/>
      <c r="X123" s="338"/>
      <c r="Y123" s="339"/>
      <c r="Z123" s="232"/>
      <c r="AA123" s="233"/>
      <c r="AB123" s="233"/>
      <c r="AC123" s="233"/>
      <c r="AD123" s="234"/>
      <c r="AE123" s="197"/>
      <c r="AF123" s="198"/>
      <c r="AG123" s="199"/>
      <c r="AH123" s="198"/>
      <c r="AI123" s="200"/>
      <c r="AJ123" s="367"/>
      <c r="AK123" s="368"/>
      <c r="AL123" s="368"/>
      <c r="AM123" s="368"/>
      <c r="AN123" s="369"/>
      <c r="AO123" s="367"/>
      <c r="AP123" s="368"/>
      <c r="AQ123" s="368"/>
      <c r="AR123" s="368"/>
      <c r="AS123" s="369"/>
      <c r="AT123" s="232"/>
      <c r="AU123" s="233"/>
      <c r="AV123" s="233"/>
      <c r="AW123" s="233"/>
      <c r="AX123" s="234"/>
      <c r="AY123" s="232"/>
      <c r="AZ123" s="233"/>
      <c r="BA123" s="233"/>
      <c r="BB123" s="233"/>
      <c r="BC123" s="234"/>
      <c r="BD123" s="50"/>
      <c r="BE123" s="51"/>
      <c r="BF123" s="51"/>
      <c r="BG123" s="51"/>
      <c r="BH123" s="52"/>
      <c r="BI123" s="367"/>
      <c r="BJ123" s="368"/>
      <c r="BK123" s="368"/>
      <c r="BL123" s="368"/>
      <c r="BM123" s="369"/>
      <c r="BN123" s="53">
        <f>MIN($P123,$U123,$Z123,$AE123,$AJ123,$AO123,$AT123,$AY123,$BD123,$BI123)</f>
        <v>0</v>
      </c>
      <c r="BO123" s="53">
        <f>MAX($P123,$U123,$Z123,$AE123,$AJ123,$AO123,$AT123,$AY123,$BD123,$BI123)</f>
        <v>0</v>
      </c>
      <c r="BP123" s="306"/>
    </row>
    <row r="124" spans="1:68" ht="30" x14ac:dyDescent="0.4">
      <c r="B124" s="54"/>
      <c r="C124" s="55"/>
      <c r="D124" s="41">
        <f t="shared" ref="D124:D155" si="57">D11</f>
        <v>13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52"/>
        <v>15.47</v>
      </c>
      <c r="L124" s="47">
        <f t="shared" si="53"/>
        <v>15.6</v>
      </c>
      <c r="M124" s="48">
        <f t="shared" si="54"/>
        <v>15.73</v>
      </c>
      <c r="N124" s="48">
        <f t="shared" si="55"/>
        <v>15.86</v>
      </c>
      <c r="O124" s="49">
        <f t="shared" si="56"/>
        <v>15.99</v>
      </c>
      <c r="P124" s="50"/>
      <c r="Q124" s="51"/>
      <c r="R124" s="51"/>
      <c r="S124" s="51"/>
      <c r="T124" s="52"/>
      <c r="U124" s="177"/>
      <c r="V124" s="178"/>
      <c r="W124" s="178"/>
      <c r="X124" s="178"/>
      <c r="Y124" s="178"/>
      <c r="Z124" s="50"/>
      <c r="AA124" s="51"/>
      <c r="AB124" s="51"/>
      <c r="AC124" s="51"/>
      <c r="AD124" s="51"/>
      <c r="AE124" s="50"/>
      <c r="AF124" s="51"/>
      <c r="AG124" s="51"/>
      <c r="AH124" s="51"/>
      <c r="AI124" s="52"/>
      <c r="AJ124" s="50"/>
      <c r="AK124" s="51"/>
      <c r="AL124" s="51"/>
      <c r="AM124" s="51"/>
      <c r="AN124" s="52"/>
      <c r="AO124" s="177"/>
      <c r="AP124" s="178"/>
      <c r="AQ124" s="178"/>
      <c r="AR124" s="178"/>
      <c r="AS124" s="178"/>
      <c r="AT124" s="50"/>
      <c r="AU124" s="51"/>
      <c r="AV124" s="51"/>
      <c r="AW124" s="51"/>
      <c r="AX124" s="51"/>
      <c r="AY124" s="177"/>
      <c r="AZ124" s="178"/>
      <c r="BA124" s="178"/>
      <c r="BB124" s="178"/>
      <c r="BC124" s="178"/>
      <c r="BD124" s="50"/>
      <c r="BE124" s="51"/>
      <c r="BF124" s="51"/>
      <c r="BG124" s="51"/>
      <c r="BH124" s="52"/>
      <c r="BI124" s="177"/>
      <c r="BJ124" s="178"/>
      <c r="BK124" s="178"/>
      <c r="BL124" s="178"/>
      <c r="BM124" s="190"/>
      <c r="BN124" s="53"/>
      <c r="BO124" s="53"/>
      <c r="BP124" s="305"/>
    </row>
    <row r="125" spans="1:68" ht="30" x14ac:dyDescent="0.4">
      <c r="B125" s="56"/>
      <c r="C125" s="55"/>
      <c r="D125" s="41">
        <f t="shared" si="57"/>
        <v>13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52"/>
        <v>15.47</v>
      </c>
      <c r="L125" s="47">
        <f t="shared" si="53"/>
        <v>15.6</v>
      </c>
      <c r="M125" s="48">
        <f t="shared" si="54"/>
        <v>15.73</v>
      </c>
      <c r="N125" s="48">
        <f t="shared" si="55"/>
        <v>15.86</v>
      </c>
      <c r="O125" s="49">
        <f t="shared" si="56"/>
        <v>15.99</v>
      </c>
      <c r="P125" s="50"/>
      <c r="Q125" s="57"/>
      <c r="R125" s="51"/>
      <c r="S125" s="51"/>
      <c r="T125" s="52"/>
      <c r="U125" s="177"/>
      <c r="V125" s="178"/>
      <c r="W125" s="178"/>
      <c r="X125" s="178"/>
      <c r="Y125" s="178"/>
      <c r="Z125" s="50"/>
      <c r="AA125" s="51"/>
      <c r="AB125" s="51"/>
      <c r="AC125" s="51"/>
      <c r="AD125" s="51"/>
      <c r="AE125" s="177"/>
      <c r="AF125" s="178"/>
      <c r="AG125" s="178"/>
      <c r="AH125" s="178"/>
      <c r="AI125" s="190"/>
      <c r="AJ125" s="50"/>
      <c r="AK125" s="51"/>
      <c r="AL125" s="51"/>
      <c r="AM125" s="51"/>
      <c r="AN125" s="52"/>
      <c r="AO125" s="177"/>
      <c r="AP125" s="178"/>
      <c r="AQ125" s="178"/>
      <c r="AR125" s="178"/>
      <c r="AS125" s="178"/>
      <c r="AT125" s="50"/>
      <c r="AU125" s="51"/>
      <c r="AV125" s="51"/>
      <c r="AW125" s="51"/>
      <c r="AX125" s="51"/>
      <c r="AY125" s="177"/>
      <c r="AZ125" s="178"/>
      <c r="BA125" s="178"/>
      <c r="BB125" s="178"/>
      <c r="BC125" s="178"/>
      <c r="BD125" s="50"/>
      <c r="BE125" s="51"/>
      <c r="BF125" s="51"/>
      <c r="BG125" s="51"/>
      <c r="BH125" s="52"/>
      <c r="BI125" s="177"/>
      <c r="BJ125" s="178"/>
      <c r="BK125" s="178"/>
      <c r="BL125" s="178"/>
      <c r="BM125" s="190"/>
      <c r="BN125" s="53"/>
      <c r="BO125" s="53"/>
      <c r="BP125" s="305"/>
    </row>
    <row r="126" spans="1:68" ht="58.5" x14ac:dyDescent="0.4">
      <c r="B126" s="60">
        <v>2</v>
      </c>
      <c r="C126" s="61" t="s">
        <v>17</v>
      </c>
      <c r="D126" s="41">
        <f t="shared" si="57"/>
        <v>0</v>
      </c>
      <c r="E126" s="62"/>
      <c r="F126" s="63"/>
      <c r="G126" s="64"/>
      <c r="H126" s="64"/>
      <c r="I126" s="64"/>
      <c r="J126" s="65"/>
      <c r="K126" s="46">
        <f t="shared" si="52"/>
        <v>0</v>
      </c>
      <c r="L126" s="47">
        <f t="shared" si="53"/>
        <v>0</v>
      </c>
      <c r="M126" s="48">
        <f t="shared" si="54"/>
        <v>0</v>
      </c>
      <c r="N126" s="48">
        <f t="shared" si="55"/>
        <v>0</v>
      </c>
      <c r="O126" s="49">
        <f t="shared" si="56"/>
        <v>0</v>
      </c>
      <c r="P126" s="66"/>
      <c r="Q126" s="67"/>
      <c r="R126" s="68"/>
      <c r="S126" s="67"/>
      <c r="T126" s="69"/>
      <c r="U126" s="179"/>
      <c r="V126" s="180"/>
      <c r="W126" s="178"/>
      <c r="X126" s="180"/>
      <c r="Y126" s="180"/>
      <c r="Z126" s="66"/>
      <c r="AA126" s="67"/>
      <c r="AB126" s="68"/>
      <c r="AC126" s="67"/>
      <c r="AD126" s="67"/>
      <c r="AE126" s="179"/>
      <c r="AF126" s="180"/>
      <c r="AG126" s="178"/>
      <c r="AH126" s="180"/>
      <c r="AI126" s="191"/>
      <c r="AJ126" s="66"/>
      <c r="AK126" s="67"/>
      <c r="AL126" s="68"/>
      <c r="AM126" s="67"/>
      <c r="AN126" s="69"/>
      <c r="AO126" s="179"/>
      <c r="AP126" s="180"/>
      <c r="AQ126" s="178"/>
      <c r="AR126" s="180"/>
      <c r="AS126" s="180"/>
      <c r="AT126" s="66"/>
      <c r="AU126" s="67"/>
      <c r="AV126" s="68"/>
      <c r="AW126" s="67"/>
      <c r="AX126" s="67"/>
      <c r="AY126" s="179"/>
      <c r="AZ126" s="180"/>
      <c r="BA126" s="178"/>
      <c r="BB126" s="180"/>
      <c r="BC126" s="180"/>
      <c r="BD126" s="66"/>
      <c r="BE126" s="67"/>
      <c r="BF126" s="68"/>
      <c r="BG126" s="67"/>
      <c r="BH126" s="69"/>
      <c r="BI126" s="179"/>
      <c r="BJ126" s="180"/>
      <c r="BK126" s="178"/>
      <c r="BL126" s="180"/>
      <c r="BM126" s="191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305"/>
    </row>
    <row r="127" spans="1:68" ht="30" x14ac:dyDescent="0.4">
      <c r="B127" s="39" t="s">
        <v>18</v>
      </c>
      <c r="C127" s="40" t="str">
        <f>C14</f>
        <v>Столовая морковь н/у, кг</v>
      </c>
      <c r="D127" s="41">
        <f t="shared" si="57"/>
        <v>25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52"/>
        <v>30.75</v>
      </c>
      <c r="L127" s="47">
        <f t="shared" si="53"/>
        <v>31</v>
      </c>
      <c r="M127" s="48">
        <f t="shared" si="54"/>
        <v>31.25</v>
      </c>
      <c r="N127" s="48">
        <f t="shared" si="55"/>
        <v>31.5</v>
      </c>
      <c r="O127" s="49">
        <f t="shared" si="56"/>
        <v>31.75</v>
      </c>
      <c r="P127" s="232"/>
      <c r="Q127" s="233"/>
      <c r="R127" s="233"/>
      <c r="S127" s="233"/>
      <c r="T127" s="234"/>
      <c r="U127" s="337"/>
      <c r="V127" s="338"/>
      <c r="W127" s="338"/>
      <c r="X127" s="338"/>
      <c r="Y127" s="339"/>
      <c r="Z127" s="232"/>
      <c r="AA127" s="233"/>
      <c r="AB127" s="233"/>
      <c r="AC127" s="233"/>
      <c r="AD127" s="234"/>
      <c r="AE127" s="197"/>
      <c r="AF127" s="198"/>
      <c r="AG127" s="199"/>
      <c r="AH127" s="198"/>
      <c r="AI127" s="222"/>
      <c r="AJ127" s="337"/>
      <c r="AK127" s="338"/>
      <c r="AL127" s="338"/>
      <c r="AM127" s="338"/>
      <c r="AN127" s="339"/>
      <c r="AO127" s="367"/>
      <c r="AP127" s="368"/>
      <c r="AQ127" s="368"/>
      <c r="AR127" s="368"/>
      <c r="AS127" s="369"/>
      <c r="AT127" s="232"/>
      <c r="AU127" s="233"/>
      <c r="AV127" s="233"/>
      <c r="AW127" s="233"/>
      <c r="AX127" s="234"/>
      <c r="AY127" s="337"/>
      <c r="AZ127" s="338"/>
      <c r="BA127" s="338"/>
      <c r="BB127" s="338"/>
      <c r="BC127" s="339"/>
      <c r="BD127" s="367"/>
      <c r="BE127" s="368"/>
      <c r="BF127" s="368"/>
      <c r="BG127" s="368"/>
      <c r="BH127" s="369"/>
      <c r="BI127" s="232"/>
      <c r="BJ127" s="233"/>
      <c r="BK127" s="233"/>
      <c r="BL127" s="233"/>
      <c r="BM127" s="234"/>
      <c r="BN127" s="53"/>
      <c r="BO127" s="53"/>
      <c r="BP127" s="306"/>
    </row>
    <row r="128" spans="1:68" ht="30" x14ac:dyDescent="0.4">
      <c r="B128" s="54"/>
      <c r="C128" s="55"/>
      <c r="D128" s="41">
        <f t="shared" si="57"/>
        <v>25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52"/>
        <v>30.75</v>
      </c>
      <c r="L128" s="47">
        <f t="shared" si="53"/>
        <v>31</v>
      </c>
      <c r="M128" s="48">
        <f t="shared" si="54"/>
        <v>31.25</v>
      </c>
      <c r="N128" s="48">
        <f t="shared" si="55"/>
        <v>31.5</v>
      </c>
      <c r="O128" s="49">
        <f t="shared" si="56"/>
        <v>31.75</v>
      </c>
      <c r="P128" s="50"/>
      <c r="Q128" s="51"/>
      <c r="R128" s="51"/>
      <c r="S128" s="51"/>
      <c r="T128" s="52"/>
      <c r="U128" s="177"/>
      <c r="V128" s="178"/>
      <c r="W128" s="178"/>
      <c r="X128" s="178"/>
      <c r="Y128" s="178"/>
      <c r="Z128" s="50"/>
      <c r="AA128" s="51"/>
      <c r="AB128" s="51"/>
      <c r="AC128" s="51"/>
      <c r="AD128" s="51"/>
      <c r="AE128" s="177"/>
      <c r="AF128" s="178"/>
      <c r="AG128" s="178"/>
      <c r="AH128" s="178"/>
      <c r="AI128" s="190"/>
      <c r="AJ128" s="50"/>
      <c r="AK128" s="51"/>
      <c r="AL128" s="51"/>
      <c r="AM128" s="51"/>
      <c r="AN128" s="52"/>
      <c r="AO128" s="177"/>
      <c r="AP128" s="178"/>
      <c r="AQ128" s="178"/>
      <c r="AR128" s="178"/>
      <c r="AS128" s="178"/>
      <c r="AT128" s="50"/>
      <c r="AU128" s="51"/>
      <c r="AV128" s="51"/>
      <c r="AW128" s="51"/>
      <c r="AX128" s="51"/>
      <c r="AY128" s="177"/>
      <c r="AZ128" s="178"/>
      <c r="BA128" s="178"/>
      <c r="BB128" s="178"/>
      <c r="BC128" s="178"/>
      <c r="BD128" s="367"/>
      <c r="BE128" s="368"/>
      <c r="BF128" s="368"/>
      <c r="BG128" s="368"/>
      <c r="BH128" s="369"/>
      <c r="BI128" s="177"/>
      <c r="BJ128" s="178"/>
      <c r="BK128" s="178"/>
      <c r="BL128" s="178"/>
      <c r="BM128" s="190"/>
      <c r="BN128" s="53"/>
      <c r="BO128" s="53"/>
      <c r="BP128" s="306"/>
    </row>
    <row r="129" spans="2:68" ht="30" x14ac:dyDescent="0.4">
      <c r="B129" s="56"/>
      <c r="C129" s="55"/>
      <c r="D129" s="41">
        <f t="shared" si="57"/>
        <v>25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52"/>
        <v>30.75</v>
      </c>
      <c r="L129" s="47">
        <f t="shared" si="53"/>
        <v>31</v>
      </c>
      <c r="M129" s="48">
        <f t="shared" si="54"/>
        <v>31.25</v>
      </c>
      <c r="N129" s="48">
        <f t="shared" si="55"/>
        <v>31.5</v>
      </c>
      <c r="O129" s="49">
        <f t="shared" si="56"/>
        <v>31.75</v>
      </c>
      <c r="P129" s="50"/>
      <c r="Q129" s="51"/>
      <c r="R129" s="51"/>
      <c r="S129" s="51"/>
      <c r="T129" s="52"/>
      <c r="U129" s="177"/>
      <c r="V129" s="178"/>
      <c r="W129" s="178"/>
      <c r="X129" s="178"/>
      <c r="Y129" s="178"/>
      <c r="Z129" s="50"/>
      <c r="AA129" s="51"/>
      <c r="AB129" s="51"/>
      <c r="AC129" s="51"/>
      <c r="AD129" s="51"/>
      <c r="AE129" s="177"/>
      <c r="AF129" s="178"/>
      <c r="AG129" s="178"/>
      <c r="AH129" s="178"/>
      <c r="AI129" s="190"/>
      <c r="AJ129" s="50"/>
      <c r="AK129" s="51"/>
      <c r="AL129" s="51"/>
      <c r="AM129" s="51"/>
      <c r="AN129" s="52"/>
      <c r="AO129" s="177"/>
      <c r="AP129" s="178"/>
      <c r="AQ129" s="178"/>
      <c r="AR129" s="178"/>
      <c r="AS129" s="178"/>
      <c r="AT129" s="50"/>
      <c r="AU129" s="51"/>
      <c r="AV129" s="51"/>
      <c r="AW129" s="51"/>
      <c r="AX129" s="51"/>
      <c r="AY129" s="177"/>
      <c r="AZ129" s="178"/>
      <c r="BA129" s="178"/>
      <c r="BB129" s="178"/>
      <c r="BC129" s="178"/>
      <c r="BD129" s="367"/>
      <c r="BE129" s="368"/>
      <c r="BF129" s="368"/>
      <c r="BG129" s="368"/>
      <c r="BH129" s="369"/>
      <c r="BI129" s="177"/>
      <c r="BJ129" s="178"/>
      <c r="BK129" s="178"/>
      <c r="BL129" s="178"/>
      <c r="BM129" s="190"/>
      <c r="BN129" s="53"/>
      <c r="BO129" s="53"/>
      <c r="BP129" s="305"/>
    </row>
    <row r="130" spans="2:68" ht="30" x14ac:dyDescent="0.4">
      <c r="B130" s="71" t="s">
        <v>19</v>
      </c>
      <c r="C130" s="40" t="str">
        <f>C17</f>
        <v>Столовая свекла н/у, кг</v>
      </c>
      <c r="D130" s="41">
        <f t="shared" si="57"/>
        <v>15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52"/>
        <v>19.2</v>
      </c>
      <c r="L130" s="47">
        <f t="shared" si="53"/>
        <v>19.350000000000001</v>
      </c>
      <c r="M130" s="48">
        <f t="shared" si="54"/>
        <v>19.5</v>
      </c>
      <c r="N130" s="48">
        <f t="shared" si="55"/>
        <v>19.649999999999999</v>
      </c>
      <c r="O130" s="49">
        <f t="shared" si="56"/>
        <v>19.8</v>
      </c>
      <c r="P130" s="337"/>
      <c r="Q130" s="338"/>
      <c r="R130" s="338"/>
      <c r="S130" s="338"/>
      <c r="T130" s="339"/>
      <c r="U130" s="337"/>
      <c r="V130" s="338"/>
      <c r="W130" s="338"/>
      <c r="X130" s="338"/>
      <c r="Y130" s="339"/>
      <c r="Z130" s="232"/>
      <c r="AA130" s="233"/>
      <c r="AB130" s="233"/>
      <c r="AC130" s="233"/>
      <c r="AD130" s="234"/>
      <c r="AE130" s="197"/>
      <c r="AF130" s="198"/>
      <c r="AG130" s="199"/>
      <c r="AH130" s="198"/>
      <c r="AI130" s="222"/>
      <c r="AJ130" s="367"/>
      <c r="AK130" s="368"/>
      <c r="AL130" s="368"/>
      <c r="AM130" s="368"/>
      <c r="AN130" s="369"/>
      <c r="AO130" s="337"/>
      <c r="AP130" s="338"/>
      <c r="AQ130" s="338"/>
      <c r="AR130" s="338"/>
      <c r="AS130" s="339"/>
      <c r="AT130" s="232"/>
      <c r="AU130" s="233"/>
      <c r="AV130" s="233"/>
      <c r="AW130" s="233"/>
      <c r="AX130" s="234"/>
      <c r="AY130" s="232"/>
      <c r="AZ130" s="233"/>
      <c r="BA130" s="233"/>
      <c r="BB130" s="233"/>
      <c r="BC130" s="234"/>
      <c r="BD130" s="367"/>
      <c r="BE130" s="368"/>
      <c r="BF130" s="368"/>
      <c r="BG130" s="368"/>
      <c r="BH130" s="369"/>
      <c r="BI130" s="367"/>
      <c r="BJ130" s="368"/>
      <c r="BK130" s="368"/>
      <c r="BL130" s="368"/>
      <c r="BM130" s="369"/>
      <c r="BN130" s="53"/>
      <c r="BO130" s="53"/>
      <c r="BP130" s="306"/>
    </row>
    <row r="131" spans="2:68" ht="30" x14ac:dyDescent="0.4">
      <c r="B131" s="73"/>
      <c r="C131" s="74"/>
      <c r="D131" s="41">
        <f t="shared" si="57"/>
        <v>15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52"/>
        <v>19.2</v>
      </c>
      <c r="L131" s="47">
        <f t="shared" si="53"/>
        <v>19.350000000000001</v>
      </c>
      <c r="M131" s="48">
        <f t="shared" si="54"/>
        <v>19.5</v>
      </c>
      <c r="N131" s="48">
        <f t="shared" si="55"/>
        <v>19.649999999999999</v>
      </c>
      <c r="O131" s="49">
        <f t="shared" si="56"/>
        <v>19.8</v>
      </c>
      <c r="P131" s="50"/>
      <c r="Q131" s="51"/>
      <c r="R131" s="51"/>
      <c r="S131" s="51"/>
      <c r="T131" s="52"/>
      <c r="U131" s="232"/>
      <c r="V131" s="233"/>
      <c r="W131" s="233"/>
      <c r="X131" s="233"/>
      <c r="Y131" s="234"/>
      <c r="Z131" s="232"/>
      <c r="AA131" s="233"/>
      <c r="AB131" s="233"/>
      <c r="AC131" s="233"/>
      <c r="AD131" s="234"/>
      <c r="AE131" s="177"/>
      <c r="AF131" s="178"/>
      <c r="AG131" s="178"/>
      <c r="AH131" s="178"/>
      <c r="AI131" s="190"/>
      <c r="AJ131" s="337"/>
      <c r="AK131" s="338"/>
      <c r="AL131" s="338"/>
      <c r="AM131" s="338"/>
      <c r="AN131" s="339"/>
      <c r="AO131" s="232"/>
      <c r="AP131" s="233"/>
      <c r="AQ131" s="233"/>
      <c r="AR131" s="233"/>
      <c r="AS131" s="234"/>
      <c r="AT131" s="232"/>
      <c r="AU131" s="233"/>
      <c r="AV131" s="233"/>
      <c r="AW131" s="233"/>
      <c r="AX131" s="234"/>
      <c r="AY131" s="232"/>
      <c r="AZ131" s="233"/>
      <c r="BA131" s="233"/>
      <c r="BB131" s="233"/>
      <c r="BC131" s="234"/>
      <c r="BD131" s="367"/>
      <c r="BE131" s="368"/>
      <c r="BF131" s="368"/>
      <c r="BG131" s="368"/>
      <c r="BH131" s="369"/>
      <c r="BI131" s="367"/>
      <c r="BJ131" s="368"/>
      <c r="BK131" s="368"/>
      <c r="BL131" s="368"/>
      <c r="BM131" s="369"/>
      <c r="BN131" s="53"/>
      <c r="BO131" s="53"/>
      <c r="BP131" s="305"/>
    </row>
    <row r="132" spans="2:68" ht="30" x14ac:dyDescent="0.4">
      <c r="B132" s="73"/>
      <c r="C132" s="74"/>
      <c r="D132" s="41">
        <f t="shared" si="57"/>
        <v>15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52"/>
        <v>19.2</v>
      </c>
      <c r="L132" s="47">
        <f t="shared" si="53"/>
        <v>19.350000000000001</v>
      </c>
      <c r="M132" s="48">
        <f t="shared" si="54"/>
        <v>19.5</v>
      </c>
      <c r="N132" s="48">
        <f t="shared" si="55"/>
        <v>19.649999999999999</v>
      </c>
      <c r="O132" s="49">
        <f t="shared" si="56"/>
        <v>19.8</v>
      </c>
      <c r="P132" s="50"/>
      <c r="Q132" s="51"/>
      <c r="R132" s="51"/>
      <c r="S132" s="51"/>
      <c r="T132" s="52"/>
      <c r="U132" s="232"/>
      <c r="V132" s="233"/>
      <c r="W132" s="233"/>
      <c r="X132" s="233"/>
      <c r="Y132" s="234"/>
      <c r="Z132" s="232"/>
      <c r="AA132" s="233"/>
      <c r="AB132" s="233"/>
      <c r="AC132" s="233"/>
      <c r="AD132" s="234"/>
      <c r="AE132" s="177"/>
      <c r="AF132" s="178"/>
      <c r="AG132" s="178"/>
      <c r="AH132" s="178"/>
      <c r="AI132" s="190"/>
      <c r="AJ132" s="337"/>
      <c r="AK132" s="338"/>
      <c r="AL132" s="338"/>
      <c r="AM132" s="338"/>
      <c r="AN132" s="339"/>
      <c r="AO132" s="232"/>
      <c r="AP132" s="233"/>
      <c r="AQ132" s="233"/>
      <c r="AR132" s="233"/>
      <c r="AS132" s="234"/>
      <c r="AT132" s="232"/>
      <c r="AU132" s="233"/>
      <c r="AV132" s="233"/>
      <c r="AW132" s="233"/>
      <c r="AX132" s="234"/>
      <c r="AY132" s="232"/>
      <c r="AZ132" s="233"/>
      <c r="BA132" s="233"/>
      <c r="BB132" s="233"/>
      <c r="BC132" s="234"/>
      <c r="BD132" s="367"/>
      <c r="BE132" s="368"/>
      <c r="BF132" s="368"/>
      <c r="BG132" s="368"/>
      <c r="BH132" s="369"/>
      <c r="BI132" s="367"/>
      <c r="BJ132" s="368"/>
      <c r="BK132" s="368"/>
      <c r="BL132" s="368"/>
      <c r="BM132" s="369"/>
      <c r="BN132" s="53"/>
      <c r="BO132" s="53"/>
      <c r="BP132" s="305"/>
    </row>
    <row r="133" spans="2:68" ht="54" x14ac:dyDescent="0.4">
      <c r="B133" s="71" t="s">
        <v>21</v>
      </c>
      <c r="C133" s="40" t="str">
        <f>C20</f>
        <v>Лук репчатый н/у, кг</v>
      </c>
      <c r="D133" s="41">
        <f t="shared" si="57"/>
        <v>23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52"/>
        <v>29.44</v>
      </c>
      <c r="L133" s="47">
        <f t="shared" si="53"/>
        <v>29.9</v>
      </c>
      <c r="M133" s="48">
        <f t="shared" si="54"/>
        <v>30.36</v>
      </c>
      <c r="N133" s="48">
        <f t="shared" si="55"/>
        <v>30.59</v>
      </c>
      <c r="O133" s="49">
        <f t="shared" si="56"/>
        <v>30.82</v>
      </c>
      <c r="P133" s="337"/>
      <c r="Q133" s="338"/>
      <c r="R133" s="338"/>
      <c r="S133" s="338"/>
      <c r="T133" s="339"/>
      <c r="U133" s="337"/>
      <c r="V133" s="338"/>
      <c r="W133" s="338"/>
      <c r="X133" s="338"/>
      <c r="Y133" s="339"/>
      <c r="Z133" s="232"/>
      <c r="AA133" s="233"/>
      <c r="AB133" s="233"/>
      <c r="AC133" s="233"/>
      <c r="AD133" s="234"/>
      <c r="AE133" s="50"/>
      <c r="AF133" s="51"/>
      <c r="AG133" s="51"/>
      <c r="AH133" s="51"/>
      <c r="AI133" s="52"/>
      <c r="AJ133" s="367"/>
      <c r="AK133" s="368"/>
      <c r="AL133" s="368"/>
      <c r="AM133" s="368"/>
      <c r="AN133" s="369"/>
      <c r="AO133" s="367"/>
      <c r="AP133" s="368"/>
      <c r="AQ133" s="368"/>
      <c r="AR133" s="368"/>
      <c r="AS133" s="369"/>
      <c r="AT133" s="232"/>
      <c r="AU133" s="233"/>
      <c r="AV133" s="233"/>
      <c r="AW133" s="233"/>
      <c r="AX133" s="234"/>
      <c r="AY133" s="367"/>
      <c r="AZ133" s="368"/>
      <c r="BA133" s="368"/>
      <c r="BB133" s="368"/>
      <c r="BC133" s="369"/>
      <c r="BD133" s="367"/>
      <c r="BE133" s="368"/>
      <c r="BF133" s="368"/>
      <c r="BG133" s="368"/>
      <c r="BH133" s="369"/>
      <c r="BI133" s="367">
        <v>29</v>
      </c>
      <c r="BJ133" s="368">
        <v>30</v>
      </c>
      <c r="BK133" s="368">
        <v>870</v>
      </c>
      <c r="BL133" s="368" t="s">
        <v>345</v>
      </c>
      <c r="BM133" s="369" t="s">
        <v>346</v>
      </c>
      <c r="BN133" s="53">
        <f t="shared" ref="BN133:BN164" si="58">MIN($P133,$U133,$Z133,$AE133,$AJ133,$AO133,$AT133,$AY133,$BD133,$BI133)</f>
        <v>29</v>
      </c>
      <c r="BO133" s="53">
        <f t="shared" ref="BO133:BO164" si="59">MAX($P133,$U133,$Z133,$AE133,$AJ133,$AO133,$AT133,$AY133,$BD133,$BI133)</f>
        <v>29</v>
      </c>
      <c r="BP133" s="306"/>
    </row>
    <row r="134" spans="2:68" ht="30" x14ac:dyDescent="0.4">
      <c r="B134" s="73"/>
      <c r="C134" s="74"/>
      <c r="D134" s="41">
        <f t="shared" si="57"/>
        <v>23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52"/>
        <v>29.44</v>
      </c>
      <c r="L134" s="47">
        <f t="shared" si="53"/>
        <v>29.9</v>
      </c>
      <c r="M134" s="48">
        <f t="shared" si="54"/>
        <v>30.36</v>
      </c>
      <c r="N134" s="48">
        <f t="shared" si="55"/>
        <v>30.59</v>
      </c>
      <c r="O134" s="49">
        <f t="shared" si="56"/>
        <v>30.82</v>
      </c>
      <c r="P134" s="232"/>
      <c r="Q134" s="233"/>
      <c r="R134" s="233"/>
      <c r="S134" s="233"/>
      <c r="T134" s="234"/>
      <c r="U134" s="232"/>
      <c r="V134" s="233"/>
      <c r="W134" s="233"/>
      <c r="X134" s="233"/>
      <c r="Y134" s="234"/>
      <c r="Z134" s="232"/>
      <c r="AA134" s="233"/>
      <c r="AB134" s="233"/>
      <c r="AC134" s="233"/>
      <c r="AD134" s="234"/>
      <c r="AE134" s="50"/>
      <c r="AF134" s="51"/>
      <c r="AG134" s="51"/>
      <c r="AH134" s="51"/>
      <c r="AI134" s="52"/>
      <c r="AJ134" s="367"/>
      <c r="AK134" s="368"/>
      <c r="AL134" s="368"/>
      <c r="AM134" s="368"/>
      <c r="AN134" s="369"/>
      <c r="AO134" s="367"/>
      <c r="AP134" s="368"/>
      <c r="AQ134" s="368"/>
      <c r="AR134" s="368"/>
      <c r="AS134" s="369"/>
      <c r="AT134" s="232"/>
      <c r="AU134" s="233"/>
      <c r="AV134" s="233"/>
      <c r="AW134" s="233"/>
      <c r="AX134" s="234"/>
      <c r="AY134" s="367"/>
      <c r="AZ134" s="368"/>
      <c r="BA134" s="368"/>
      <c r="BB134" s="368"/>
      <c r="BC134" s="369"/>
      <c r="BD134" s="367"/>
      <c r="BE134" s="368"/>
      <c r="BF134" s="368"/>
      <c r="BG134" s="368"/>
      <c r="BH134" s="369"/>
      <c r="BI134" s="367"/>
      <c r="BJ134" s="368"/>
      <c r="BK134" s="368"/>
      <c r="BL134" s="368"/>
      <c r="BM134" s="369"/>
      <c r="BN134" s="53">
        <f t="shared" si="58"/>
        <v>0</v>
      </c>
      <c r="BO134" s="53">
        <f t="shared" si="59"/>
        <v>0</v>
      </c>
      <c r="BP134" s="306"/>
    </row>
    <row r="135" spans="2:68" ht="30" x14ac:dyDescent="0.4">
      <c r="B135" s="73"/>
      <c r="C135" s="74"/>
      <c r="D135" s="41">
        <f t="shared" si="57"/>
        <v>23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52"/>
        <v>29.44</v>
      </c>
      <c r="L135" s="47">
        <f t="shared" si="53"/>
        <v>29.9</v>
      </c>
      <c r="M135" s="48">
        <f t="shared" si="54"/>
        <v>30.36</v>
      </c>
      <c r="N135" s="48">
        <f t="shared" si="55"/>
        <v>30.59</v>
      </c>
      <c r="O135" s="49">
        <f t="shared" si="56"/>
        <v>30.82</v>
      </c>
      <c r="P135" s="232"/>
      <c r="Q135" s="233"/>
      <c r="R135" s="233"/>
      <c r="S135" s="233"/>
      <c r="T135" s="234"/>
      <c r="U135" s="232"/>
      <c r="V135" s="233"/>
      <c r="W135" s="233"/>
      <c r="X135" s="233"/>
      <c r="Y135" s="234"/>
      <c r="Z135" s="232"/>
      <c r="AA135" s="233"/>
      <c r="AB135" s="233"/>
      <c r="AC135" s="233"/>
      <c r="AD135" s="234"/>
      <c r="AE135" s="50"/>
      <c r="AF135" s="51"/>
      <c r="AG135" s="51"/>
      <c r="AH135" s="51"/>
      <c r="AI135" s="52"/>
      <c r="AJ135" s="367"/>
      <c r="AK135" s="368"/>
      <c r="AL135" s="368"/>
      <c r="AM135" s="368"/>
      <c r="AN135" s="369"/>
      <c r="AO135" s="367"/>
      <c r="AP135" s="368"/>
      <c r="AQ135" s="368"/>
      <c r="AR135" s="368"/>
      <c r="AS135" s="369"/>
      <c r="AT135" s="232"/>
      <c r="AU135" s="233"/>
      <c r="AV135" s="233"/>
      <c r="AW135" s="233"/>
      <c r="AX135" s="234"/>
      <c r="AY135" s="367"/>
      <c r="AZ135" s="368"/>
      <c r="BA135" s="368"/>
      <c r="BB135" s="368"/>
      <c r="BC135" s="369"/>
      <c r="BD135" s="367"/>
      <c r="BE135" s="368"/>
      <c r="BF135" s="368"/>
      <c r="BG135" s="368"/>
      <c r="BH135" s="369"/>
      <c r="BI135" s="367"/>
      <c r="BJ135" s="368"/>
      <c r="BK135" s="368"/>
      <c r="BL135" s="368"/>
      <c r="BM135" s="369"/>
      <c r="BN135" s="53">
        <f t="shared" si="58"/>
        <v>0</v>
      </c>
      <c r="BO135" s="53">
        <f t="shared" si="59"/>
        <v>0</v>
      </c>
      <c r="BP135" s="305"/>
    </row>
    <row r="136" spans="2:68" ht="54" x14ac:dyDescent="0.4">
      <c r="B136" s="71" t="s">
        <v>23</v>
      </c>
      <c r="C136" s="40" t="str">
        <f>C23</f>
        <v>Капуста н/у, кг</v>
      </c>
      <c r="D136" s="41">
        <f t="shared" si="57"/>
        <v>14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52"/>
        <v>16.66</v>
      </c>
      <c r="L136" s="47">
        <f t="shared" si="53"/>
        <v>16.8</v>
      </c>
      <c r="M136" s="48">
        <f t="shared" si="54"/>
        <v>16.940000000000001</v>
      </c>
      <c r="N136" s="48">
        <f t="shared" si="55"/>
        <v>17.079999999999998</v>
      </c>
      <c r="O136" s="49">
        <f t="shared" si="56"/>
        <v>17.079999999999998</v>
      </c>
      <c r="P136" s="337"/>
      <c r="Q136" s="338"/>
      <c r="R136" s="338"/>
      <c r="S136" s="338"/>
      <c r="T136" s="339"/>
      <c r="U136" s="337"/>
      <c r="V136" s="338"/>
      <c r="W136" s="338"/>
      <c r="X136" s="338"/>
      <c r="Y136" s="339"/>
      <c r="Z136" s="337"/>
      <c r="AA136" s="338"/>
      <c r="AB136" s="338"/>
      <c r="AC136" s="338"/>
      <c r="AD136" s="339"/>
      <c r="AE136" s="197"/>
      <c r="AF136" s="198"/>
      <c r="AG136" s="199"/>
      <c r="AH136" s="198"/>
      <c r="AI136" s="222"/>
      <c r="AJ136" s="367"/>
      <c r="AK136" s="368"/>
      <c r="AL136" s="368"/>
      <c r="AM136" s="368"/>
      <c r="AN136" s="369"/>
      <c r="AO136" s="367"/>
      <c r="AP136" s="368"/>
      <c r="AQ136" s="368"/>
      <c r="AR136" s="368"/>
      <c r="AS136" s="369"/>
      <c r="AT136" s="232"/>
      <c r="AU136" s="233"/>
      <c r="AV136" s="233"/>
      <c r="AW136" s="233"/>
      <c r="AX136" s="234"/>
      <c r="AY136" s="367"/>
      <c r="AZ136" s="368"/>
      <c r="BA136" s="368"/>
      <c r="BB136" s="368"/>
      <c r="BC136" s="369"/>
      <c r="BD136" s="367"/>
      <c r="BE136" s="368"/>
      <c r="BF136" s="368"/>
      <c r="BG136" s="368"/>
      <c r="BH136" s="369"/>
      <c r="BI136" s="367">
        <v>16.5</v>
      </c>
      <c r="BJ136" s="368">
        <v>29.4</v>
      </c>
      <c r="BK136" s="368">
        <v>485.1</v>
      </c>
      <c r="BL136" s="368" t="s">
        <v>345</v>
      </c>
      <c r="BM136" s="369" t="s">
        <v>346</v>
      </c>
      <c r="BN136" s="53">
        <f t="shared" si="58"/>
        <v>16.5</v>
      </c>
      <c r="BO136" s="53">
        <f t="shared" si="59"/>
        <v>16.5</v>
      </c>
      <c r="BP136" s="306"/>
    </row>
    <row r="137" spans="2:68" ht="30" x14ac:dyDescent="0.4">
      <c r="B137" s="73"/>
      <c r="C137" s="74"/>
      <c r="D137" s="41">
        <f t="shared" si="57"/>
        <v>14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52"/>
        <v>16.66</v>
      </c>
      <c r="L137" s="47">
        <f t="shared" si="53"/>
        <v>16.8</v>
      </c>
      <c r="M137" s="48">
        <f t="shared" si="54"/>
        <v>16.940000000000001</v>
      </c>
      <c r="N137" s="48">
        <f t="shared" si="55"/>
        <v>17.079999999999998</v>
      </c>
      <c r="O137" s="49">
        <f t="shared" si="56"/>
        <v>17.079999999999998</v>
      </c>
      <c r="P137" s="232"/>
      <c r="Q137" s="233"/>
      <c r="R137" s="233"/>
      <c r="S137" s="233"/>
      <c r="T137" s="234"/>
      <c r="U137" s="232"/>
      <c r="V137" s="233"/>
      <c r="W137" s="233"/>
      <c r="X137" s="233"/>
      <c r="Y137" s="234"/>
      <c r="Z137" s="232"/>
      <c r="AA137" s="233"/>
      <c r="AB137" s="233"/>
      <c r="AC137" s="233"/>
      <c r="AD137" s="234"/>
      <c r="AE137" s="50"/>
      <c r="AF137" s="51"/>
      <c r="AG137" s="51"/>
      <c r="AH137" s="51"/>
      <c r="AI137" s="52"/>
      <c r="AJ137" s="367"/>
      <c r="AK137" s="368"/>
      <c r="AL137" s="368"/>
      <c r="AM137" s="368"/>
      <c r="AN137" s="369"/>
      <c r="AO137" s="232"/>
      <c r="AP137" s="233"/>
      <c r="AQ137" s="233"/>
      <c r="AR137" s="233"/>
      <c r="AS137" s="234"/>
      <c r="AT137" s="232"/>
      <c r="AU137" s="233"/>
      <c r="AV137" s="233"/>
      <c r="AW137" s="233"/>
      <c r="AX137" s="234"/>
      <c r="AY137" s="367"/>
      <c r="AZ137" s="368"/>
      <c r="BA137" s="368"/>
      <c r="BB137" s="368"/>
      <c r="BC137" s="369"/>
      <c r="BD137" s="337"/>
      <c r="BE137" s="338"/>
      <c r="BF137" s="338"/>
      <c r="BG137" s="338"/>
      <c r="BH137" s="339"/>
      <c r="BI137" s="232"/>
      <c r="BJ137" s="233"/>
      <c r="BK137" s="233"/>
      <c r="BL137" s="233"/>
      <c r="BM137" s="234"/>
      <c r="BN137" s="53">
        <f t="shared" si="58"/>
        <v>0</v>
      </c>
      <c r="BO137" s="53">
        <f t="shared" si="59"/>
        <v>0</v>
      </c>
      <c r="BP137" s="306"/>
    </row>
    <row r="138" spans="2:68" ht="30" x14ac:dyDescent="0.4">
      <c r="B138" s="75"/>
      <c r="C138" s="76"/>
      <c r="D138" s="41">
        <f t="shared" si="57"/>
        <v>14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52"/>
        <v>16.66</v>
      </c>
      <c r="L138" s="47">
        <f t="shared" si="53"/>
        <v>16.8</v>
      </c>
      <c r="M138" s="48">
        <f t="shared" si="54"/>
        <v>16.940000000000001</v>
      </c>
      <c r="N138" s="48">
        <f t="shared" si="55"/>
        <v>17.079999999999998</v>
      </c>
      <c r="O138" s="49">
        <f t="shared" si="56"/>
        <v>17.079999999999998</v>
      </c>
      <c r="P138" s="232"/>
      <c r="Q138" s="233"/>
      <c r="R138" s="233"/>
      <c r="S138" s="233"/>
      <c r="T138" s="234"/>
      <c r="U138" s="232"/>
      <c r="V138" s="233"/>
      <c r="W138" s="233"/>
      <c r="X138" s="233"/>
      <c r="Y138" s="234"/>
      <c r="Z138" s="232"/>
      <c r="AA138" s="233"/>
      <c r="AB138" s="233"/>
      <c r="AC138" s="233"/>
      <c r="AD138" s="234"/>
      <c r="AE138" s="50"/>
      <c r="AF138" s="51"/>
      <c r="AG138" s="51"/>
      <c r="AH138" s="51"/>
      <c r="AI138" s="52"/>
      <c r="AJ138" s="367"/>
      <c r="AK138" s="368"/>
      <c r="AL138" s="368"/>
      <c r="AM138" s="368"/>
      <c r="AN138" s="369"/>
      <c r="AO138" s="232"/>
      <c r="AP138" s="233"/>
      <c r="AQ138" s="233"/>
      <c r="AR138" s="233"/>
      <c r="AS138" s="234"/>
      <c r="AT138" s="232"/>
      <c r="AU138" s="233"/>
      <c r="AV138" s="233"/>
      <c r="AW138" s="233"/>
      <c r="AX138" s="234"/>
      <c r="AY138" s="367"/>
      <c r="AZ138" s="368"/>
      <c r="BA138" s="368"/>
      <c r="BB138" s="368"/>
      <c r="BC138" s="369"/>
      <c r="BD138" s="337"/>
      <c r="BE138" s="338"/>
      <c r="BF138" s="338"/>
      <c r="BG138" s="338"/>
      <c r="BH138" s="339"/>
      <c r="BI138" s="232"/>
      <c r="BJ138" s="233"/>
      <c r="BK138" s="233"/>
      <c r="BL138" s="233"/>
      <c r="BM138" s="234"/>
      <c r="BN138" s="53">
        <f t="shared" si="58"/>
        <v>0</v>
      </c>
      <c r="BO138" s="53">
        <f t="shared" si="59"/>
        <v>0</v>
      </c>
      <c r="BP138" s="305"/>
    </row>
    <row r="139" spans="2:68" ht="58.5" x14ac:dyDescent="0.4">
      <c r="B139" s="60" t="s">
        <v>25</v>
      </c>
      <c r="C139" s="61" t="s">
        <v>26</v>
      </c>
      <c r="D139" s="41">
        <f t="shared" si="57"/>
        <v>0</v>
      </c>
      <c r="E139" s="62"/>
      <c r="F139" s="63"/>
      <c r="G139" s="64"/>
      <c r="H139" s="64"/>
      <c r="I139" s="64"/>
      <c r="J139" s="65"/>
      <c r="K139" s="46">
        <f t="shared" si="52"/>
        <v>0</v>
      </c>
      <c r="L139" s="47">
        <f t="shared" si="53"/>
        <v>0</v>
      </c>
      <c r="M139" s="48">
        <f t="shared" si="54"/>
        <v>0</v>
      </c>
      <c r="N139" s="48">
        <f t="shared" si="55"/>
        <v>0</v>
      </c>
      <c r="O139" s="49">
        <f t="shared" si="56"/>
        <v>0</v>
      </c>
      <c r="P139" s="235"/>
      <c r="Q139" s="236"/>
      <c r="R139" s="237"/>
      <c r="S139" s="236"/>
      <c r="T139" s="238"/>
      <c r="U139" s="235"/>
      <c r="V139" s="236"/>
      <c r="W139" s="237"/>
      <c r="X139" s="236"/>
      <c r="Y139" s="238"/>
      <c r="Z139" s="235"/>
      <c r="AA139" s="236"/>
      <c r="AB139" s="237"/>
      <c r="AC139" s="236"/>
      <c r="AD139" s="238"/>
      <c r="AE139" s="66"/>
      <c r="AF139" s="67"/>
      <c r="AG139" s="68"/>
      <c r="AH139" s="67"/>
      <c r="AI139" s="69"/>
      <c r="AJ139" s="340"/>
      <c r="AK139" s="341"/>
      <c r="AL139" s="342"/>
      <c r="AM139" s="341"/>
      <c r="AN139" s="343"/>
      <c r="AO139" s="235"/>
      <c r="AP139" s="236"/>
      <c r="AQ139" s="237"/>
      <c r="AR139" s="236"/>
      <c r="AS139" s="238"/>
      <c r="AT139" s="235"/>
      <c r="AU139" s="236"/>
      <c r="AV139" s="237"/>
      <c r="AW139" s="236"/>
      <c r="AX139" s="238"/>
      <c r="AY139" s="340"/>
      <c r="AZ139" s="341"/>
      <c r="BA139" s="342"/>
      <c r="BB139" s="341"/>
      <c r="BC139" s="343"/>
      <c r="BD139" s="340"/>
      <c r="BE139" s="341"/>
      <c r="BF139" s="342"/>
      <c r="BG139" s="341"/>
      <c r="BH139" s="343"/>
      <c r="BI139" s="235"/>
      <c r="BJ139" s="236"/>
      <c r="BK139" s="237"/>
      <c r="BL139" s="236"/>
      <c r="BM139" s="238"/>
      <c r="BN139" s="53">
        <f t="shared" si="58"/>
        <v>0</v>
      </c>
      <c r="BO139" s="53">
        <f t="shared" si="59"/>
        <v>0</v>
      </c>
      <c r="BP139" s="305"/>
    </row>
    <row r="140" spans="2:68" ht="34.5" customHeight="1" x14ac:dyDescent="0.4">
      <c r="B140" s="71" t="s">
        <v>28</v>
      </c>
      <c r="C140" s="40" t="str">
        <f>C27</f>
        <v>Куриные яйца 1 категории, 10 шт</v>
      </c>
      <c r="D140" s="41">
        <f t="shared" si="57"/>
        <v>40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52"/>
        <v>47.6</v>
      </c>
      <c r="L140" s="47">
        <f t="shared" si="53"/>
        <v>48</v>
      </c>
      <c r="M140" s="48">
        <f t="shared" si="54"/>
        <v>48.4</v>
      </c>
      <c r="N140" s="48">
        <f t="shared" si="55"/>
        <v>48.8</v>
      </c>
      <c r="O140" s="49">
        <f t="shared" si="56"/>
        <v>49.2</v>
      </c>
      <c r="P140" s="232"/>
      <c r="Q140" s="233"/>
      <c r="R140" s="233"/>
      <c r="S140" s="233"/>
      <c r="T140" s="234"/>
      <c r="U140" s="337"/>
      <c r="V140" s="338"/>
      <c r="W140" s="338"/>
      <c r="X140" s="338"/>
      <c r="Y140" s="339"/>
      <c r="Z140" s="367"/>
      <c r="AA140" s="368"/>
      <c r="AB140" s="368"/>
      <c r="AC140" s="368"/>
      <c r="AD140" s="369"/>
      <c r="AE140" s="50"/>
      <c r="AF140" s="51"/>
      <c r="AG140" s="51"/>
      <c r="AH140" s="51"/>
      <c r="AI140" s="52"/>
      <c r="AJ140" s="367"/>
      <c r="AK140" s="368"/>
      <c r="AL140" s="368"/>
      <c r="AM140" s="368"/>
      <c r="AN140" s="369"/>
      <c r="AO140" s="337"/>
      <c r="AP140" s="338"/>
      <c r="AQ140" s="338"/>
      <c r="AR140" s="338"/>
      <c r="AS140" s="339"/>
      <c r="AT140" s="367"/>
      <c r="AU140" s="368"/>
      <c r="AV140" s="368"/>
      <c r="AW140" s="368"/>
      <c r="AX140" s="369"/>
      <c r="AY140" s="367"/>
      <c r="AZ140" s="368"/>
      <c r="BA140" s="368"/>
      <c r="BB140" s="368"/>
      <c r="BC140" s="369"/>
      <c r="BD140" s="337"/>
      <c r="BE140" s="338"/>
      <c r="BF140" s="338"/>
      <c r="BG140" s="338"/>
      <c r="BH140" s="339"/>
      <c r="BI140" s="232"/>
      <c r="BJ140" s="233"/>
      <c r="BK140" s="233"/>
      <c r="BL140" s="233"/>
      <c r="BM140" s="234"/>
      <c r="BN140" s="53">
        <f t="shared" si="58"/>
        <v>0</v>
      </c>
      <c r="BO140" s="53">
        <f t="shared" si="59"/>
        <v>0</v>
      </c>
      <c r="BP140" s="305"/>
    </row>
    <row r="141" spans="2:68" ht="30" x14ac:dyDescent="0.4">
      <c r="B141" s="73"/>
      <c r="C141" s="74"/>
      <c r="D141" s="41">
        <f t="shared" si="57"/>
        <v>40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52"/>
        <v>47.6</v>
      </c>
      <c r="L141" s="47">
        <f t="shared" si="53"/>
        <v>48</v>
      </c>
      <c r="M141" s="48">
        <f t="shared" si="54"/>
        <v>48.4</v>
      </c>
      <c r="N141" s="48">
        <f t="shared" si="55"/>
        <v>48.8</v>
      </c>
      <c r="O141" s="49">
        <f t="shared" si="56"/>
        <v>49.2</v>
      </c>
      <c r="P141" s="50"/>
      <c r="Q141" s="51"/>
      <c r="R141" s="51"/>
      <c r="S141" s="51"/>
      <c r="T141" s="52"/>
      <c r="U141" s="232"/>
      <c r="V141" s="233"/>
      <c r="W141" s="233"/>
      <c r="X141" s="233"/>
      <c r="Y141" s="234"/>
      <c r="Z141" s="50"/>
      <c r="AA141" s="51"/>
      <c r="AB141" s="51"/>
      <c r="AC141" s="51"/>
      <c r="AD141" s="52"/>
      <c r="AE141" s="177"/>
      <c r="AF141" s="178"/>
      <c r="AG141" s="178"/>
      <c r="AH141" s="178"/>
      <c r="AI141" s="190"/>
      <c r="AJ141" s="50"/>
      <c r="AK141" s="51"/>
      <c r="AL141" s="51"/>
      <c r="AM141" s="51"/>
      <c r="AN141" s="52"/>
      <c r="AO141" s="177"/>
      <c r="AP141" s="178"/>
      <c r="AQ141" s="178"/>
      <c r="AR141" s="178"/>
      <c r="AS141" s="178"/>
      <c r="AT141" s="232"/>
      <c r="AU141" s="233"/>
      <c r="AV141" s="233"/>
      <c r="AW141" s="233"/>
      <c r="AX141" s="234"/>
      <c r="AY141" s="50"/>
      <c r="AZ141" s="51"/>
      <c r="BA141" s="51"/>
      <c r="BB141" s="51"/>
      <c r="BC141" s="52"/>
      <c r="BD141" s="337"/>
      <c r="BE141" s="338"/>
      <c r="BF141" s="338"/>
      <c r="BG141" s="338"/>
      <c r="BH141" s="339"/>
      <c r="BI141" s="50"/>
      <c r="BJ141" s="51"/>
      <c r="BK141" s="51"/>
      <c r="BL141" s="51"/>
      <c r="BM141" s="52"/>
      <c r="BN141" s="53">
        <f t="shared" si="58"/>
        <v>0</v>
      </c>
      <c r="BO141" s="53">
        <f t="shared" si="59"/>
        <v>0</v>
      </c>
      <c r="BP141" s="305"/>
    </row>
    <row r="142" spans="2:68" ht="30" x14ac:dyDescent="0.4">
      <c r="B142" s="75"/>
      <c r="C142" s="76"/>
      <c r="D142" s="41">
        <f t="shared" si="57"/>
        <v>40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52"/>
        <v>47.6</v>
      </c>
      <c r="L142" s="47">
        <f t="shared" si="53"/>
        <v>48</v>
      </c>
      <c r="M142" s="48">
        <f t="shared" si="54"/>
        <v>48.4</v>
      </c>
      <c r="N142" s="48">
        <f t="shared" si="55"/>
        <v>48.8</v>
      </c>
      <c r="O142" s="49">
        <f t="shared" si="56"/>
        <v>49.2</v>
      </c>
      <c r="P142" s="50"/>
      <c r="Q142" s="51"/>
      <c r="R142" s="51"/>
      <c r="S142" s="51"/>
      <c r="T142" s="52"/>
      <c r="U142" s="232"/>
      <c r="V142" s="233"/>
      <c r="W142" s="233"/>
      <c r="X142" s="233"/>
      <c r="Y142" s="234"/>
      <c r="Z142" s="50"/>
      <c r="AA142" s="51"/>
      <c r="AB142" s="51"/>
      <c r="AC142" s="51"/>
      <c r="AD142" s="52"/>
      <c r="AE142" s="177"/>
      <c r="AF142" s="178"/>
      <c r="AG142" s="178"/>
      <c r="AH142" s="178"/>
      <c r="AI142" s="190"/>
      <c r="AJ142" s="50"/>
      <c r="AK142" s="51"/>
      <c r="AL142" s="51"/>
      <c r="AM142" s="51"/>
      <c r="AN142" s="52"/>
      <c r="AO142" s="177"/>
      <c r="AP142" s="178"/>
      <c r="AQ142" s="178"/>
      <c r="AR142" s="178"/>
      <c r="AS142" s="178"/>
      <c r="AT142" s="235"/>
      <c r="AU142" s="236"/>
      <c r="AV142" s="237"/>
      <c r="AW142" s="236"/>
      <c r="AX142" s="238"/>
      <c r="AY142" s="50"/>
      <c r="AZ142" s="51"/>
      <c r="BA142" s="51"/>
      <c r="BB142" s="51"/>
      <c r="BC142" s="52"/>
      <c r="BD142" s="337"/>
      <c r="BE142" s="338"/>
      <c r="BF142" s="338"/>
      <c r="BG142" s="338"/>
      <c r="BH142" s="339"/>
      <c r="BI142" s="177"/>
      <c r="BJ142" s="178"/>
      <c r="BK142" s="178"/>
      <c r="BL142" s="178"/>
      <c r="BM142" s="190"/>
      <c r="BN142" s="53">
        <f t="shared" si="58"/>
        <v>0</v>
      </c>
      <c r="BO142" s="53">
        <f t="shared" si="59"/>
        <v>0</v>
      </c>
      <c r="BP142" s="305"/>
    </row>
    <row r="143" spans="2:68" ht="37.5" customHeight="1" x14ac:dyDescent="0.4">
      <c r="B143" s="77" t="s">
        <v>30</v>
      </c>
      <c r="C143" s="40" t="str">
        <f>C30</f>
        <v>Куриные яйца 2 категории, 10 шт</v>
      </c>
      <c r="D143" s="41">
        <f t="shared" si="57"/>
        <v>30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52"/>
        <v>35.700000000000003</v>
      </c>
      <c r="L143" s="47">
        <f t="shared" si="53"/>
        <v>36</v>
      </c>
      <c r="M143" s="48">
        <f t="shared" si="54"/>
        <v>36.299999999999997</v>
      </c>
      <c r="N143" s="48">
        <f t="shared" si="55"/>
        <v>36.6</v>
      </c>
      <c r="O143" s="49">
        <f t="shared" si="56"/>
        <v>36.9</v>
      </c>
      <c r="P143" s="50"/>
      <c r="Q143" s="51"/>
      <c r="R143" s="51"/>
      <c r="S143" s="51"/>
      <c r="T143" s="52"/>
      <c r="U143" s="232"/>
      <c r="V143" s="233"/>
      <c r="W143" s="233"/>
      <c r="X143" s="233"/>
      <c r="Y143" s="234"/>
      <c r="Z143" s="50"/>
      <c r="AA143" s="51"/>
      <c r="AB143" s="51"/>
      <c r="AC143" s="51"/>
      <c r="AD143" s="52"/>
      <c r="AE143" s="177"/>
      <c r="AF143" s="178"/>
      <c r="AG143" s="178"/>
      <c r="AH143" s="178"/>
      <c r="AI143" s="190"/>
      <c r="AJ143" s="50"/>
      <c r="AK143" s="51"/>
      <c r="AL143" s="51"/>
      <c r="AM143" s="51"/>
      <c r="AN143" s="52"/>
      <c r="AO143" s="177"/>
      <c r="AP143" s="178"/>
      <c r="AQ143" s="178"/>
      <c r="AR143" s="178"/>
      <c r="AS143" s="178"/>
      <c r="AT143" s="232"/>
      <c r="AU143" s="233"/>
      <c r="AV143" s="233"/>
      <c r="AW143" s="233"/>
      <c r="AX143" s="234"/>
      <c r="AY143" s="50"/>
      <c r="AZ143" s="51"/>
      <c r="BA143" s="51"/>
      <c r="BB143" s="51"/>
      <c r="BC143" s="52"/>
      <c r="BD143" s="337"/>
      <c r="BE143" s="338"/>
      <c r="BF143" s="338"/>
      <c r="BG143" s="338"/>
      <c r="BH143" s="339"/>
      <c r="BI143" s="177"/>
      <c r="BJ143" s="178"/>
      <c r="BK143" s="178"/>
      <c r="BL143" s="178"/>
      <c r="BM143" s="190"/>
      <c r="BN143" s="53">
        <f t="shared" si="58"/>
        <v>0</v>
      </c>
      <c r="BO143" s="53">
        <f t="shared" si="59"/>
        <v>0</v>
      </c>
      <c r="BP143" s="305"/>
    </row>
    <row r="144" spans="2:68" ht="30" x14ac:dyDescent="0.4">
      <c r="B144" s="79"/>
      <c r="C144" s="80"/>
      <c r="D144" s="41">
        <f t="shared" si="57"/>
        <v>30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52"/>
        <v>35.700000000000003</v>
      </c>
      <c r="L144" s="47">
        <f t="shared" si="53"/>
        <v>36</v>
      </c>
      <c r="M144" s="48">
        <f t="shared" si="54"/>
        <v>36.299999999999997</v>
      </c>
      <c r="N144" s="48">
        <f t="shared" si="55"/>
        <v>36.6</v>
      </c>
      <c r="O144" s="49">
        <f t="shared" si="56"/>
        <v>36.9</v>
      </c>
      <c r="P144" s="50"/>
      <c r="Q144" s="51"/>
      <c r="R144" s="51"/>
      <c r="S144" s="51"/>
      <c r="T144" s="52"/>
      <c r="U144" s="232"/>
      <c r="V144" s="233"/>
      <c r="W144" s="233"/>
      <c r="X144" s="233"/>
      <c r="Y144" s="234"/>
      <c r="Z144" s="50"/>
      <c r="AA144" s="51"/>
      <c r="AB144" s="51"/>
      <c r="AC144" s="51"/>
      <c r="AD144" s="52"/>
      <c r="AE144" s="177"/>
      <c r="AF144" s="178"/>
      <c r="AG144" s="178"/>
      <c r="AH144" s="178"/>
      <c r="AI144" s="190"/>
      <c r="AJ144" s="50"/>
      <c r="AK144" s="51"/>
      <c r="AL144" s="51"/>
      <c r="AM144" s="51"/>
      <c r="AN144" s="52"/>
      <c r="AO144" s="177"/>
      <c r="AP144" s="178"/>
      <c r="AQ144" s="178"/>
      <c r="AR144" s="178"/>
      <c r="AS144" s="178"/>
      <c r="AT144" s="232"/>
      <c r="AU144" s="233"/>
      <c r="AV144" s="233"/>
      <c r="AW144" s="233"/>
      <c r="AX144" s="234"/>
      <c r="AY144" s="50"/>
      <c r="AZ144" s="51"/>
      <c r="BA144" s="51"/>
      <c r="BB144" s="51"/>
      <c r="BC144" s="52"/>
      <c r="BD144" s="337"/>
      <c r="BE144" s="338"/>
      <c r="BF144" s="338"/>
      <c r="BG144" s="338"/>
      <c r="BH144" s="339"/>
      <c r="BI144" s="177"/>
      <c r="BJ144" s="178"/>
      <c r="BK144" s="178"/>
      <c r="BL144" s="178"/>
      <c r="BM144" s="190"/>
      <c r="BN144" s="53">
        <f t="shared" si="58"/>
        <v>0</v>
      </c>
      <c r="BO144" s="53">
        <f t="shared" si="59"/>
        <v>0</v>
      </c>
      <c r="BP144" s="305"/>
    </row>
    <row r="145" spans="2:68" ht="30" x14ac:dyDescent="0.4">
      <c r="B145" s="79"/>
      <c r="C145" s="80"/>
      <c r="D145" s="41">
        <f t="shared" si="57"/>
        <v>30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52"/>
        <v>35.700000000000003</v>
      </c>
      <c r="L145" s="47">
        <f t="shared" si="53"/>
        <v>36</v>
      </c>
      <c r="M145" s="48">
        <f t="shared" si="54"/>
        <v>36.299999999999997</v>
      </c>
      <c r="N145" s="48">
        <f t="shared" si="55"/>
        <v>36.6</v>
      </c>
      <c r="O145" s="49">
        <f t="shared" si="56"/>
        <v>36.9</v>
      </c>
      <c r="P145" s="50"/>
      <c r="Q145" s="51"/>
      <c r="R145" s="51"/>
      <c r="S145" s="51"/>
      <c r="T145" s="52"/>
      <c r="U145" s="232"/>
      <c r="V145" s="233"/>
      <c r="W145" s="233"/>
      <c r="X145" s="233"/>
      <c r="Y145" s="234"/>
      <c r="Z145" s="50"/>
      <c r="AA145" s="51"/>
      <c r="AB145" s="51"/>
      <c r="AC145" s="51"/>
      <c r="AD145" s="52"/>
      <c r="AE145" s="177"/>
      <c r="AF145" s="178"/>
      <c r="AG145" s="178"/>
      <c r="AH145" s="178"/>
      <c r="AI145" s="190"/>
      <c r="AJ145" s="50"/>
      <c r="AK145" s="51"/>
      <c r="AL145" s="51"/>
      <c r="AM145" s="51"/>
      <c r="AN145" s="52"/>
      <c r="AO145" s="177"/>
      <c r="AP145" s="178"/>
      <c r="AQ145" s="178"/>
      <c r="AR145" s="178"/>
      <c r="AS145" s="178"/>
      <c r="AT145" s="232"/>
      <c r="AU145" s="233"/>
      <c r="AV145" s="233"/>
      <c r="AW145" s="233"/>
      <c r="AX145" s="234"/>
      <c r="AY145" s="50"/>
      <c r="AZ145" s="51"/>
      <c r="BA145" s="51"/>
      <c r="BB145" s="51"/>
      <c r="BC145" s="52"/>
      <c r="BD145" s="337"/>
      <c r="BE145" s="338"/>
      <c r="BF145" s="338"/>
      <c r="BG145" s="338"/>
      <c r="BH145" s="339"/>
      <c r="BI145" s="177"/>
      <c r="BJ145" s="178"/>
      <c r="BK145" s="178"/>
      <c r="BL145" s="178"/>
      <c r="BM145" s="190"/>
      <c r="BN145" s="53">
        <f t="shared" si="58"/>
        <v>0</v>
      </c>
      <c r="BO145" s="53">
        <f t="shared" si="59"/>
        <v>0</v>
      </c>
      <c r="BP145" s="305"/>
    </row>
    <row r="146" spans="2:68" ht="30" x14ac:dyDescent="0.4">
      <c r="B146" s="81" t="s">
        <v>32</v>
      </c>
      <c r="C146" s="82" t="s">
        <v>33</v>
      </c>
      <c r="D146" s="41">
        <f t="shared" si="57"/>
        <v>0</v>
      </c>
      <c r="E146" s="62"/>
      <c r="F146" s="63"/>
      <c r="G146" s="64"/>
      <c r="H146" s="64"/>
      <c r="I146" s="64"/>
      <c r="J146" s="65"/>
      <c r="K146" s="46">
        <f t="shared" si="52"/>
        <v>0</v>
      </c>
      <c r="L146" s="47">
        <f t="shared" si="53"/>
        <v>0</v>
      </c>
      <c r="M146" s="48">
        <f t="shared" si="54"/>
        <v>0</v>
      </c>
      <c r="N146" s="48">
        <f t="shared" si="55"/>
        <v>0</v>
      </c>
      <c r="O146" s="49">
        <f t="shared" si="56"/>
        <v>0</v>
      </c>
      <c r="P146" s="66"/>
      <c r="Q146" s="67"/>
      <c r="R146" s="68"/>
      <c r="S146" s="67"/>
      <c r="T146" s="69"/>
      <c r="U146" s="235"/>
      <c r="V146" s="236"/>
      <c r="W146" s="237"/>
      <c r="X146" s="236"/>
      <c r="Y146" s="238"/>
      <c r="Z146" s="66"/>
      <c r="AA146" s="67"/>
      <c r="AB146" s="68"/>
      <c r="AC146" s="67"/>
      <c r="AD146" s="69"/>
      <c r="AE146" s="179"/>
      <c r="AF146" s="180"/>
      <c r="AG146" s="178"/>
      <c r="AH146" s="180"/>
      <c r="AI146" s="191"/>
      <c r="AJ146" s="66"/>
      <c r="AK146" s="67"/>
      <c r="AL146" s="68"/>
      <c r="AM146" s="67"/>
      <c r="AN146" s="69"/>
      <c r="AO146" s="179"/>
      <c r="AP146" s="180"/>
      <c r="AQ146" s="178"/>
      <c r="AR146" s="180"/>
      <c r="AS146" s="180"/>
      <c r="AT146" s="235"/>
      <c r="AU146" s="236"/>
      <c r="AV146" s="237"/>
      <c r="AW146" s="236"/>
      <c r="AX146" s="238"/>
      <c r="AY146" s="66"/>
      <c r="AZ146" s="67"/>
      <c r="BA146" s="68"/>
      <c r="BB146" s="67"/>
      <c r="BC146" s="69"/>
      <c r="BD146" s="340"/>
      <c r="BE146" s="341"/>
      <c r="BF146" s="342"/>
      <c r="BG146" s="341"/>
      <c r="BH146" s="343"/>
      <c r="BI146" s="179"/>
      <c r="BJ146" s="180"/>
      <c r="BK146" s="178"/>
      <c r="BL146" s="180"/>
      <c r="BM146" s="191"/>
      <c r="BN146" s="53">
        <f t="shared" si="58"/>
        <v>0</v>
      </c>
      <c r="BO146" s="53">
        <f t="shared" si="59"/>
        <v>0</v>
      </c>
      <c r="BP146" s="305"/>
    </row>
    <row r="147" spans="2:68" ht="30" x14ac:dyDescent="0.4">
      <c r="B147" s="79" t="s">
        <v>35</v>
      </c>
      <c r="C147" s="40" t="str">
        <f>C34</f>
        <v>Соль поваренная пищевая, кг</v>
      </c>
      <c r="D147" s="41">
        <f t="shared" si="57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52"/>
        <v>10.349</v>
      </c>
      <c r="L147" s="47">
        <f t="shared" si="53"/>
        <v>10.428000000000001</v>
      </c>
      <c r="M147" s="48">
        <f t="shared" si="54"/>
        <v>10.507</v>
      </c>
      <c r="N147" s="48">
        <f t="shared" si="55"/>
        <v>10.586</v>
      </c>
      <c r="O147" s="49">
        <f t="shared" si="56"/>
        <v>10.665000000000001</v>
      </c>
      <c r="P147" s="84"/>
      <c r="Q147" s="85"/>
      <c r="R147" s="51"/>
      <c r="S147" s="51"/>
      <c r="T147" s="52"/>
      <c r="U147" s="229"/>
      <c r="V147" s="230"/>
      <c r="W147" s="233"/>
      <c r="X147" s="233"/>
      <c r="Y147" s="234"/>
      <c r="Z147" s="84"/>
      <c r="AA147" s="85"/>
      <c r="AB147" s="51"/>
      <c r="AC147" s="85"/>
      <c r="AD147" s="86"/>
      <c r="AE147" s="179"/>
      <c r="AF147" s="180"/>
      <c r="AG147" s="178"/>
      <c r="AH147" s="180"/>
      <c r="AI147" s="191"/>
      <c r="AJ147" s="229"/>
      <c r="AK147" s="330"/>
      <c r="AL147" s="368"/>
      <c r="AM147" s="330"/>
      <c r="AN147" s="231"/>
      <c r="AO147" s="229"/>
      <c r="AP147" s="230"/>
      <c r="AQ147" s="233"/>
      <c r="AR147" s="230"/>
      <c r="AS147" s="231"/>
      <c r="AT147" s="229"/>
      <c r="AU147" s="230"/>
      <c r="AV147" s="233"/>
      <c r="AW147" s="233"/>
      <c r="AX147" s="234"/>
      <c r="AY147" s="229"/>
      <c r="AZ147" s="230"/>
      <c r="BA147" s="233"/>
      <c r="BB147" s="230"/>
      <c r="BC147" s="231"/>
      <c r="BD147" s="229"/>
      <c r="BE147" s="330"/>
      <c r="BF147" s="368"/>
      <c r="BG147" s="330"/>
      <c r="BH147" s="231"/>
      <c r="BI147" s="84"/>
      <c r="BJ147" s="85"/>
      <c r="BK147" s="51"/>
      <c r="BL147" s="85"/>
      <c r="BM147" s="86"/>
      <c r="BN147" s="53">
        <f t="shared" si="58"/>
        <v>0</v>
      </c>
      <c r="BO147" s="53">
        <f t="shared" si="59"/>
        <v>0</v>
      </c>
      <c r="BP147" s="305"/>
    </row>
    <row r="148" spans="2:68" ht="30" x14ac:dyDescent="0.4">
      <c r="B148" s="79"/>
      <c r="C148" s="80"/>
      <c r="D148" s="41">
        <f t="shared" si="57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52"/>
        <v>10.349</v>
      </c>
      <c r="L148" s="47">
        <f t="shared" si="53"/>
        <v>10.428000000000001</v>
      </c>
      <c r="M148" s="48">
        <f t="shared" si="54"/>
        <v>10.507</v>
      </c>
      <c r="N148" s="48">
        <f t="shared" si="55"/>
        <v>10.586</v>
      </c>
      <c r="O148" s="49">
        <f t="shared" si="56"/>
        <v>10.665000000000001</v>
      </c>
      <c r="P148" s="84"/>
      <c r="Q148" s="85"/>
      <c r="R148" s="51"/>
      <c r="S148" s="85"/>
      <c r="T148" s="86"/>
      <c r="U148" s="179"/>
      <c r="V148" s="180"/>
      <c r="W148" s="178"/>
      <c r="X148" s="180"/>
      <c r="Y148" s="180"/>
      <c r="Z148" s="84"/>
      <c r="AA148" s="85"/>
      <c r="AB148" s="51"/>
      <c r="AC148" s="85"/>
      <c r="AD148" s="85"/>
      <c r="AE148" s="179"/>
      <c r="AF148" s="180"/>
      <c r="AG148" s="178"/>
      <c r="AH148" s="180"/>
      <c r="AI148" s="191"/>
      <c r="AJ148" s="84"/>
      <c r="AK148" s="85"/>
      <c r="AL148" s="51"/>
      <c r="AM148" s="85"/>
      <c r="AN148" s="86"/>
      <c r="AO148" s="179"/>
      <c r="AP148" s="180"/>
      <c r="AQ148" s="178"/>
      <c r="AR148" s="180"/>
      <c r="AS148" s="180"/>
      <c r="AT148" s="84"/>
      <c r="AU148" s="85"/>
      <c r="AV148" s="51"/>
      <c r="AW148" s="85"/>
      <c r="AX148" s="85"/>
      <c r="AY148" s="229"/>
      <c r="AZ148" s="230"/>
      <c r="BA148" s="233"/>
      <c r="BB148" s="230"/>
      <c r="BC148" s="231"/>
      <c r="BD148" s="84"/>
      <c r="BE148" s="85"/>
      <c r="BF148" s="51"/>
      <c r="BG148" s="85"/>
      <c r="BH148" s="86"/>
      <c r="BI148" s="179"/>
      <c r="BJ148" s="180"/>
      <c r="BK148" s="178"/>
      <c r="BL148" s="180"/>
      <c r="BM148" s="191"/>
      <c r="BN148" s="53">
        <f t="shared" si="58"/>
        <v>0</v>
      </c>
      <c r="BO148" s="53">
        <f t="shared" si="59"/>
        <v>0</v>
      </c>
      <c r="BP148" s="305"/>
    </row>
    <row r="149" spans="2:68" ht="30" x14ac:dyDescent="0.4">
      <c r="B149" s="79"/>
      <c r="C149" s="80"/>
      <c r="D149" s="41">
        <f t="shared" si="57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52"/>
        <v>10.349</v>
      </c>
      <c r="L149" s="47">
        <f t="shared" si="53"/>
        <v>10.428000000000001</v>
      </c>
      <c r="M149" s="48">
        <f t="shared" si="54"/>
        <v>10.507</v>
      </c>
      <c r="N149" s="48">
        <f t="shared" si="55"/>
        <v>10.586</v>
      </c>
      <c r="O149" s="49">
        <f t="shared" si="56"/>
        <v>10.665000000000001</v>
      </c>
      <c r="P149" s="50"/>
      <c r="Q149" s="51"/>
      <c r="R149" s="51"/>
      <c r="S149" s="51"/>
      <c r="T149" s="52"/>
      <c r="U149" s="177"/>
      <c r="V149" s="178"/>
      <c r="W149" s="178"/>
      <c r="X149" s="178"/>
      <c r="Y149" s="178"/>
      <c r="Z149" s="50"/>
      <c r="AA149" s="51"/>
      <c r="AB149" s="51"/>
      <c r="AC149" s="51"/>
      <c r="AD149" s="51"/>
      <c r="AE149" s="177"/>
      <c r="AF149" s="178"/>
      <c r="AG149" s="178"/>
      <c r="AH149" s="178"/>
      <c r="AI149" s="190"/>
      <c r="AJ149" s="50"/>
      <c r="AK149" s="51"/>
      <c r="AL149" s="51"/>
      <c r="AM149" s="51"/>
      <c r="AN149" s="52"/>
      <c r="AO149" s="177"/>
      <c r="AP149" s="178"/>
      <c r="AQ149" s="178"/>
      <c r="AR149" s="178"/>
      <c r="AS149" s="178"/>
      <c r="AT149" s="50"/>
      <c r="AU149" s="51"/>
      <c r="AV149" s="51"/>
      <c r="AW149" s="51"/>
      <c r="AX149" s="51"/>
      <c r="AY149" s="232"/>
      <c r="AZ149" s="233"/>
      <c r="BA149" s="233"/>
      <c r="BB149" s="233"/>
      <c r="BC149" s="234"/>
      <c r="BD149" s="50"/>
      <c r="BE149" s="51"/>
      <c r="BF149" s="51"/>
      <c r="BG149" s="51"/>
      <c r="BH149" s="52"/>
      <c r="BI149" s="177"/>
      <c r="BJ149" s="178"/>
      <c r="BK149" s="178"/>
      <c r="BL149" s="178"/>
      <c r="BM149" s="190"/>
      <c r="BN149" s="53">
        <f t="shared" si="58"/>
        <v>0</v>
      </c>
      <c r="BO149" s="53">
        <f t="shared" si="59"/>
        <v>0</v>
      </c>
      <c r="BP149" s="305"/>
    </row>
    <row r="150" spans="2:68" ht="58.5" x14ac:dyDescent="0.4">
      <c r="B150" s="81" t="s">
        <v>37</v>
      </c>
      <c r="C150" s="82" t="s">
        <v>38</v>
      </c>
      <c r="D150" s="41">
        <f t="shared" si="57"/>
        <v>0</v>
      </c>
      <c r="E150" s="62"/>
      <c r="F150" s="63"/>
      <c r="G150" s="64"/>
      <c r="H150" s="64"/>
      <c r="I150" s="64"/>
      <c r="J150" s="65"/>
      <c r="K150" s="46">
        <f t="shared" si="52"/>
        <v>0</v>
      </c>
      <c r="L150" s="47">
        <f t="shared" si="53"/>
        <v>0</v>
      </c>
      <c r="M150" s="48">
        <f t="shared" si="54"/>
        <v>0</v>
      </c>
      <c r="N150" s="48">
        <f t="shared" si="55"/>
        <v>0</v>
      </c>
      <c r="O150" s="49">
        <f t="shared" si="56"/>
        <v>0</v>
      </c>
      <c r="P150" s="66"/>
      <c r="Q150" s="67"/>
      <c r="R150" s="68"/>
      <c r="S150" s="67"/>
      <c r="T150" s="69"/>
      <c r="U150" s="179"/>
      <c r="V150" s="180"/>
      <c r="W150" s="178"/>
      <c r="X150" s="180"/>
      <c r="Y150" s="180"/>
      <c r="Z150" s="66"/>
      <c r="AA150" s="67"/>
      <c r="AB150" s="68"/>
      <c r="AC150" s="67"/>
      <c r="AD150" s="67"/>
      <c r="AE150" s="179"/>
      <c r="AF150" s="180"/>
      <c r="AG150" s="178"/>
      <c r="AH150" s="180"/>
      <c r="AI150" s="191"/>
      <c r="AJ150" s="66"/>
      <c r="AK150" s="67"/>
      <c r="AL150" s="68"/>
      <c r="AM150" s="67"/>
      <c r="AN150" s="69"/>
      <c r="AO150" s="179"/>
      <c r="AP150" s="180"/>
      <c r="AQ150" s="178"/>
      <c r="AR150" s="180"/>
      <c r="AS150" s="180"/>
      <c r="AT150" s="66"/>
      <c r="AU150" s="67"/>
      <c r="AV150" s="68"/>
      <c r="AW150" s="67"/>
      <c r="AX150" s="67"/>
      <c r="AY150" s="235"/>
      <c r="AZ150" s="236"/>
      <c r="BA150" s="237"/>
      <c r="BB150" s="236"/>
      <c r="BC150" s="238"/>
      <c r="BD150" s="66"/>
      <c r="BE150" s="67"/>
      <c r="BF150" s="68"/>
      <c r="BG150" s="67"/>
      <c r="BH150" s="69"/>
      <c r="BI150" s="179"/>
      <c r="BJ150" s="180"/>
      <c r="BK150" s="178"/>
      <c r="BL150" s="180"/>
      <c r="BM150" s="191"/>
      <c r="BN150" s="53">
        <f t="shared" si="58"/>
        <v>0</v>
      </c>
      <c r="BO150" s="53">
        <f t="shared" si="59"/>
        <v>0</v>
      </c>
      <c r="BP150" s="305"/>
    </row>
    <row r="151" spans="2:68" ht="37.5" customHeight="1" x14ac:dyDescent="0.4">
      <c r="B151" s="79" t="s">
        <v>40</v>
      </c>
      <c r="C151" s="40" t="str">
        <f>C38</f>
        <v>Мясо КРС высшей упитанности в убойном весе</v>
      </c>
      <c r="D151" s="41">
        <f t="shared" si="57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52"/>
        <v>208.38600000000002</v>
      </c>
      <c r="L151" s="47">
        <f t="shared" si="53"/>
        <v>210.429</v>
      </c>
      <c r="M151" s="48">
        <f t="shared" si="54"/>
        <v>212.47200000000001</v>
      </c>
      <c r="N151" s="48">
        <f t="shared" si="55"/>
        <v>214.51500000000001</v>
      </c>
      <c r="O151" s="49">
        <f t="shared" si="56"/>
        <v>214.51500000000001</v>
      </c>
      <c r="P151" s="50"/>
      <c r="Q151" s="51"/>
      <c r="R151" s="51"/>
      <c r="S151" s="51"/>
      <c r="T151" s="52"/>
      <c r="U151" s="177"/>
      <c r="V151" s="178"/>
      <c r="W151" s="178"/>
      <c r="X151" s="178"/>
      <c r="Y151" s="178"/>
      <c r="Z151" s="50"/>
      <c r="AA151" s="51"/>
      <c r="AB151" s="51"/>
      <c r="AC151" s="51"/>
      <c r="AD151" s="51"/>
      <c r="AE151" s="177"/>
      <c r="AF151" s="178"/>
      <c r="AG151" s="178"/>
      <c r="AH151" s="178"/>
      <c r="AI151" s="190"/>
      <c r="AJ151" s="50"/>
      <c r="AK151" s="51"/>
      <c r="AL151" s="51"/>
      <c r="AM151" s="51"/>
      <c r="AN151" s="52"/>
      <c r="AO151" s="177"/>
      <c r="AP151" s="178"/>
      <c r="AQ151" s="178"/>
      <c r="AR151" s="178"/>
      <c r="AS151" s="178"/>
      <c r="AT151" s="50"/>
      <c r="AU151" s="51"/>
      <c r="AV151" s="51"/>
      <c r="AW151" s="51"/>
      <c r="AX151" s="51"/>
      <c r="AY151" s="232"/>
      <c r="AZ151" s="233"/>
      <c r="BA151" s="233"/>
      <c r="BB151" s="233"/>
      <c r="BC151" s="234"/>
      <c r="BD151" s="50"/>
      <c r="BE151" s="51"/>
      <c r="BF151" s="51"/>
      <c r="BG151" s="51"/>
      <c r="BH151" s="52"/>
      <c r="BI151" s="177"/>
      <c r="BJ151" s="178"/>
      <c r="BK151" s="178"/>
      <c r="BL151" s="178"/>
      <c r="BM151" s="190"/>
      <c r="BN151" s="53">
        <f t="shared" si="58"/>
        <v>0</v>
      </c>
      <c r="BO151" s="53">
        <f t="shared" si="59"/>
        <v>0</v>
      </c>
      <c r="BP151" s="305"/>
    </row>
    <row r="152" spans="2:68" ht="30" x14ac:dyDescent="0.4">
      <c r="B152" s="79"/>
      <c r="C152" s="80"/>
      <c r="D152" s="41">
        <f t="shared" si="57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52"/>
        <v>208.38600000000002</v>
      </c>
      <c r="L152" s="47">
        <f t="shared" si="53"/>
        <v>210.429</v>
      </c>
      <c r="M152" s="48">
        <f t="shared" si="54"/>
        <v>212.47200000000001</v>
      </c>
      <c r="N152" s="48">
        <f t="shared" si="55"/>
        <v>214.51500000000001</v>
      </c>
      <c r="O152" s="49">
        <f t="shared" si="56"/>
        <v>214.51500000000001</v>
      </c>
      <c r="P152" s="50"/>
      <c r="Q152" s="51"/>
      <c r="R152" s="51"/>
      <c r="S152" s="51"/>
      <c r="T152" s="52"/>
      <c r="U152" s="177"/>
      <c r="V152" s="178"/>
      <c r="W152" s="178"/>
      <c r="X152" s="178"/>
      <c r="Y152" s="178"/>
      <c r="Z152" s="50"/>
      <c r="AA152" s="51"/>
      <c r="AB152" s="51"/>
      <c r="AC152" s="51"/>
      <c r="AD152" s="51"/>
      <c r="AE152" s="177"/>
      <c r="AF152" s="178"/>
      <c r="AG152" s="178"/>
      <c r="AH152" s="178"/>
      <c r="AI152" s="190"/>
      <c r="AJ152" s="50"/>
      <c r="AK152" s="51"/>
      <c r="AL152" s="51"/>
      <c r="AM152" s="51"/>
      <c r="AN152" s="52"/>
      <c r="AO152" s="177"/>
      <c r="AP152" s="178"/>
      <c r="AQ152" s="178"/>
      <c r="AR152" s="178"/>
      <c r="AS152" s="178"/>
      <c r="AT152" s="50"/>
      <c r="AU152" s="51"/>
      <c r="AV152" s="51"/>
      <c r="AW152" s="51"/>
      <c r="AX152" s="51"/>
      <c r="AY152" s="232"/>
      <c r="AZ152" s="233"/>
      <c r="BA152" s="233"/>
      <c r="BB152" s="233"/>
      <c r="BC152" s="234"/>
      <c r="BD152" s="50"/>
      <c r="BE152" s="51"/>
      <c r="BF152" s="51"/>
      <c r="BG152" s="51"/>
      <c r="BH152" s="52"/>
      <c r="BI152" s="177"/>
      <c r="BJ152" s="178"/>
      <c r="BK152" s="178"/>
      <c r="BL152" s="178"/>
      <c r="BM152" s="190"/>
      <c r="BN152" s="53">
        <f t="shared" si="58"/>
        <v>0</v>
      </c>
      <c r="BO152" s="53">
        <f t="shared" si="59"/>
        <v>0</v>
      </c>
      <c r="BP152" s="305"/>
    </row>
    <row r="153" spans="2:68" ht="30" x14ac:dyDescent="0.4">
      <c r="B153" s="79"/>
      <c r="C153" s="80"/>
      <c r="D153" s="41">
        <f t="shared" si="57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52"/>
        <v>208.38600000000002</v>
      </c>
      <c r="L153" s="47">
        <f t="shared" si="53"/>
        <v>210.429</v>
      </c>
      <c r="M153" s="48">
        <f t="shared" si="54"/>
        <v>212.47200000000001</v>
      </c>
      <c r="N153" s="48">
        <f t="shared" si="55"/>
        <v>214.51500000000001</v>
      </c>
      <c r="O153" s="49">
        <f t="shared" si="56"/>
        <v>214.51500000000001</v>
      </c>
      <c r="P153" s="50"/>
      <c r="Q153" s="51"/>
      <c r="R153" s="51"/>
      <c r="S153" s="51"/>
      <c r="T153" s="52"/>
      <c r="U153" s="177"/>
      <c r="V153" s="178"/>
      <c r="W153" s="178"/>
      <c r="X153" s="178"/>
      <c r="Y153" s="178"/>
      <c r="Z153" s="50"/>
      <c r="AA153" s="51"/>
      <c r="AB153" s="51"/>
      <c r="AC153" s="51"/>
      <c r="AD153" s="51"/>
      <c r="AE153" s="177"/>
      <c r="AF153" s="178"/>
      <c r="AG153" s="178"/>
      <c r="AH153" s="178"/>
      <c r="AI153" s="190"/>
      <c r="AJ153" s="50"/>
      <c r="AK153" s="51"/>
      <c r="AL153" s="51"/>
      <c r="AM153" s="51"/>
      <c r="AN153" s="52"/>
      <c r="AO153" s="177"/>
      <c r="AP153" s="178"/>
      <c r="AQ153" s="178"/>
      <c r="AR153" s="178"/>
      <c r="AS153" s="178"/>
      <c r="AT153" s="50"/>
      <c r="AU153" s="51"/>
      <c r="AV153" s="51"/>
      <c r="AW153" s="51"/>
      <c r="AX153" s="51"/>
      <c r="AY153" s="232"/>
      <c r="AZ153" s="233"/>
      <c r="BA153" s="233"/>
      <c r="BB153" s="233"/>
      <c r="BC153" s="234"/>
      <c r="BD153" s="50"/>
      <c r="BE153" s="51"/>
      <c r="BF153" s="51"/>
      <c r="BG153" s="51"/>
      <c r="BH153" s="52"/>
      <c r="BI153" s="177"/>
      <c r="BJ153" s="178"/>
      <c r="BK153" s="178"/>
      <c r="BL153" s="178"/>
      <c r="BM153" s="190"/>
      <c r="BN153" s="53">
        <f t="shared" si="58"/>
        <v>0</v>
      </c>
      <c r="BO153" s="53">
        <f t="shared" si="59"/>
        <v>0</v>
      </c>
      <c r="BP153" s="305"/>
    </row>
    <row r="154" spans="2:68" ht="39.75" customHeight="1" x14ac:dyDescent="0.4">
      <c r="B154" s="79" t="s">
        <v>41</v>
      </c>
      <c r="C154" s="40" t="str">
        <f>C41</f>
        <v>Мясо КРС средней упитанности в убойном весе</v>
      </c>
      <c r="D154" s="41">
        <f t="shared" si="57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52"/>
        <v>199.10399999999998</v>
      </c>
      <c r="L154" s="47">
        <f t="shared" si="53"/>
        <v>201.05599999999998</v>
      </c>
      <c r="M154" s="48">
        <f t="shared" si="54"/>
        <v>203.00799999999998</v>
      </c>
      <c r="N154" s="48">
        <f t="shared" si="55"/>
        <v>204.95999999999998</v>
      </c>
      <c r="O154" s="49">
        <f t="shared" si="56"/>
        <v>204.95999999999998</v>
      </c>
      <c r="P154" s="50"/>
      <c r="Q154" s="51"/>
      <c r="R154" s="51"/>
      <c r="S154" s="51"/>
      <c r="T154" s="52"/>
      <c r="U154" s="177"/>
      <c r="V154" s="178"/>
      <c r="W154" s="178"/>
      <c r="X154" s="178"/>
      <c r="Y154" s="178"/>
      <c r="Z154" s="50"/>
      <c r="AA154" s="51"/>
      <c r="AB154" s="51"/>
      <c r="AC154" s="51"/>
      <c r="AD154" s="51"/>
      <c r="AE154" s="177"/>
      <c r="AF154" s="178"/>
      <c r="AG154" s="178"/>
      <c r="AH154" s="178"/>
      <c r="AI154" s="190"/>
      <c r="AJ154" s="50"/>
      <c r="AK154" s="51"/>
      <c r="AL154" s="51"/>
      <c r="AM154" s="51"/>
      <c r="AN154" s="52"/>
      <c r="AO154" s="177"/>
      <c r="AP154" s="178"/>
      <c r="AQ154" s="178"/>
      <c r="AR154" s="178"/>
      <c r="AS154" s="178"/>
      <c r="AT154" s="50"/>
      <c r="AU154" s="51"/>
      <c r="AV154" s="51"/>
      <c r="AW154" s="51"/>
      <c r="AX154" s="51"/>
      <c r="AY154" s="232"/>
      <c r="AZ154" s="233"/>
      <c r="BA154" s="233"/>
      <c r="BB154" s="233"/>
      <c r="BC154" s="234"/>
      <c r="BD154" s="50"/>
      <c r="BE154" s="51"/>
      <c r="BF154" s="51"/>
      <c r="BG154" s="51"/>
      <c r="BH154" s="52"/>
      <c r="BI154" s="177"/>
      <c r="BJ154" s="178"/>
      <c r="BK154" s="178"/>
      <c r="BL154" s="178"/>
      <c r="BM154" s="190"/>
      <c r="BN154" s="53">
        <f t="shared" si="58"/>
        <v>0</v>
      </c>
      <c r="BO154" s="53">
        <f t="shared" si="59"/>
        <v>0</v>
      </c>
      <c r="BP154" s="305"/>
    </row>
    <row r="155" spans="2:68" ht="30" x14ac:dyDescent="0.4">
      <c r="B155" s="79"/>
      <c r="C155" s="80"/>
      <c r="D155" s="41">
        <f t="shared" si="57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52"/>
        <v>199.10399999999998</v>
      </c>
      <c r="L155" s="47">
        <f t="shared" si="53"/>
        <v>201.05599999999998</v>
      </c>
      <c r="M155" s="48">
        <f t="shared" si="54"/>
        <v>203.00799999999998</v>
      </c>
      <c r="N155" s="48">
        <f t="shared" si="55"/>
        <v>204.95999999999998</v>
      </c>
      <c r="O155" s="49">
        <f t="shared" si="56"/>
        <v>204.95999999999998</v>
      </c>
      <c r="P155" s="50"/>
      <c r="Q155" s="51"/>
      <c r="R155" s="51"/>
      <c r="S155" s="51"/>
      <c r="T155" s="52"/>
      <c r="U155" s="177"/>
      <c r="V155" s="178"/>
      <c r="W155" s="178"/>
      <c r="X155" s="178"/>
      <c r="Y155" s="178"/>
      <c r="Z155" s="50"/>
      <c r="AA155" s="51"/>
      <c r="AB155" s="51"/>
      <c r="AC155" s="51"/>
      <c r="AD155" s="51"/>
      <c r="AE155" s="177"/>
      <c r="AF155" s="178"/>
      <c r="AG155" s="178"/>
      <c r="AH155" s="178"/>
      <c r="AI155" s="190"/>
      <c r="AJ155" s="50"/>
      <c r="AK155" s="51"/>
      <c r="AL155" s="51"/>
      <c r="AM155" s="51"/>
      <c r="AN155" s="52"/>
      <c r="AO155" s="177"/>
      <c r="AP155" s="178"/>
      <c r="AQ155" s="178"/>
      <c r="AR155" s="178"/>
      <c r="AS155" s="178"/>
      <c r="AT155" s="50"/>
      <c r="AU155" s="51"/>
      <c r="AV155" s="51"/>
      <c r="AW155" s="51"/>
      <c r="AX155" s="51"/>
      <c r="AY155" s="232"/>
      <c r="AZ155" s="233"/>
      <c r="BA155" s="233"/>
      <c r="BB155" s="233"/>
      <c r="BC155" s="234"/>
      <c r="BD155" s="50"/>
      <c r="BE155" s="51"/>
      <c r="BF155" s="51"/>
      <c r="BG155" s="51"/>
      <c r="BH155" s="52"/>
      <c r="BI155" s="177"/>
      <c r="BJ155" s="178"/>
      <c r="BK155" s="178"/>
      <c r="BL155" s="178"/>
      <c r="BM155" s="190"/>
      <c r="BN155" s="53">
        <f t="shared" si="58"/>
        <v>0</v>
      </c>
      <c r="BO155" s="53">
        <f t="shared" si="59"/>
        <v>0</v>
      </c>
      <c r="BP155" s="305"/>
    </row>
    <row r="156" spans="2:68" ht="30" x14ac:dyDescent="0.4">
      <c r="B156" s="79"/>
      <c r="C156" s="80"/>
      <c r="D156" s="41">
        <f t="shared" ref="D156:D187" si="60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52"/>
        <v>199.10399999999998</v>
      </c>
      <c r="L156" s="47">
        <f t="shared" si="53"/>
        <v>201.05599999999998</v>
      </c>
      <c r="M156" s="48">
        <f t="shared" si="54"/>
        <v>203.00799999999998</v>
      </c>
      <c r="N156" s="48">
        <f t="shared" si="55"/>
        <v>204.95999999999998</v>
      </c>
      <c r="O156" s="49">
        <f t="shared" si="56"/>
        <v>204.95999999999998</v>
      </c>
      <c r="P156" s="50"/>
      <c r="Q156" s="51"/>
      <c r="R156" s="51"/>
      <c r="S156" s="51"/>
      <c r="T156" s="52"/>
      <c r="U156" s="177"/>
      <c r="V156" s="178"/>
      <c r="W156" s="178"/>
      <c r="X156" s="178"/>
      <c r="Y156" s="178"/>
      <c r="Z156" s="50"/>
      <c r="AA156" s="51"/>
      <c r="AB156" s="51"/>
      <c r="AC156" s="51"/>
      <c r="AD156" s="51"/>
      <c r="AE156" s="177"/>
      <c r="AF156" s="178"/>
      <c r="AG156" s="178"/>
      <c r="AH156" s="178"/>
      <c r="AI156" s="190"/>
      <c r="AJ156" s="50"/>
      <c r="AK156" s="51"/>
      <c r="AL156" s="51"/>
      <c r="AM156" s="51"/>
      <c r="AN156" s="52"/>
      <c r="AO156" s="177"/>
      <c r="AP156" s="178"/>
      <c r="AQ156" s="178"/>
      <c r="AR156" s="178"/>
      <c r="AS156" s="178"/>
      <c r="AT156" s="50"/>
      <c r="AU156" s="51"/>
      <c r="AV156" s="51"/>
      <c r="AW156" s="51"/>
      <c r="AX156" s="51"/>
      <c r="AY156" s="232"/>
      <c r="AZ156" s="233"/>
      <c r="BA156" s="233"/>
      <c r="BB156" s="233"/>
      <c r="BC156" s="234"/>
      <c r="BD156" s="50"/>
      <c r="BE156" s="51"/>
      <c r="BF156" s="51"/>
      <c r="BG156" s="51"/>
      <c r="BH156" s="52"/>
      <c r="BI156" s="177"/>
      <c r="BJ156" s="178"/>
      <c r="BK156" s="178"/>
      <c r="BL156" s="178"/>
      <c r="BM156" s="190"/>
      <c r="BN156" s="53">
        <f t="shared" si="58"/>
        <v>0</v>
      </c>
      <c r="BO156" s="53">
        <f t="shared" si="59"/>
        <v>0</v>
      </c>
      <c r="BP156" s="305"/>
    </row>
    <row r="157" spans="2:68" ht="41.25" customHeight="1" x14ac:dyDescent="0.4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60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52"/>
        <v>220.11600000000001</v>
      </c>
      <c r="L157" s="47">
        <f t="shared" si="53"/>
        <v>222.274</v>
      </c>
      <c r="M157" s="48">
        <f t="shared" si="54"/>
        <v>224.43200000000002</v>
      </c>
      <c r="N157" s="48">
        <f t="shared" si="55"/>
        <v>226.59</v>
      </c>
      <c r="O157" s="49">
        <f t="shared" si="56"/>
        <v>226.59</v>
      </c>
      <c r="P157" s="50"/>
      <c r="Q157" s="51"/>
      <c r="R157" s="51"/>
      <c r="S157" s="51"/>
      <c r="T157" s="52"/>
      <c r="U157" s="177"/>
      <c r="V157" s="178"/>
      <c r="W157" s="178"/>
      <c r="X157" s="178"/>
      <c r="Y157" s="178"/>
      <c r="Z157" s="50"/>
      <c r="AA157" s="51"/>
      <c r="AB157" s="51"/>
      <c r="AC157" s="51"/>
      <c r="AD157" s="51"/>
      <c r="AE157" s="177"/>
      <c r="AF157" s="178"/>
      <c r="AG157" s="178"/>
      <c r="AH157" s="178"/>
      <c r="AI157" s="190"/>
      <c r="AJ157" s="50"/>
      <c r="AK157" s="51"/>
      <c r="AL157" s="51"/>
      <c r="AM157" s="51"/>
      <c r="AN157" s="52"/>
      <c r="AO157" s="177"/>
      <c r="AP157" s="178"/>
      <c r="AQ157" s="178"/>
      <c r="AR157" s="178"/>
      <c r="AS157" s="178"/>
      <c r="AT157" s="50"/>
      <c r="AU157" s="51"/>
      <c r="AV157" s="51"/>
      <c r="AW157" s="51"/>
      <c r="AX157" s="51"/>
      <c r="AY157" s="232"/>
      <c r="AZ157" s="233"/>
      <c r="BA157" s="233"/>
      <c r="BB157" s="233"/>
      <c r="BC157" s="234"/>
      <c r="BD157" s="50"/>
      <c r="BE157" s="51"/>
      <c r="BF157" s="51"/>
      <c r="BG157" s="51"/>
      <c r="BH157" s="52"/>
      <c r="BI157" s="177"/>
      <c r="BJ157" s="178"/>
      <c r="BK157" s="178"/>
      <c r="BL157" s="178"/>
      <c r="BM157" s="190"/>
      <c r="BN157" s="53">
        <f t="shared" si="58"/>
        <v>0</v>
      </c>
      <c r="BO157" s="53">
        <f t="shared" si="59"/>
        <v>0</v>
      </c>
      <c r="BP157" s="305"/>
    </row>
    <row r="158" spans="2:68" ht="30" x14ac:dyDescent="0.4">
      <c r="B158" s="79"/>
      <c r="C158" s="80"/>
      <c r="D158" s="41">
        <f t="shared" si="60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52"/>
        <v>220.11600000000001</v>
      </c>
      <c r="L158" s="47">
        <f t="shared" si="53"/>
        <v>222.274</v>
      </c>
      <c r="M158" s="48">
        <f t="shared" si="54"/>
        <v>224.43200000000002</v>
      </c>
      <c r="N158" s="48">
        <f t="shared" si="55"/>
        <v>226.59</v>
      </c>
      <c r="O158" s="49">
        <f t="shared" si="56"/>
        <v>226.59</v>
      </c>
      <c r="P158" s="50"/>
      <c r="Q158" s="51"/>
      <c r="R158" s="51"/>
      <c r="S158" s="51"/>
      <c r="T158" s="52"/>
      <c r="U158" s="177"/>
      <c r="V158" s="178"/>
      <c r="W158" s="178"/>
      <c r="X158" s="178"/>
      <c r="Y158" s="178"/>
      <c r="Z158" s="50"/>
      <c r="AA158" s="51"/>
      <c r="AB158" s="51"/>
      <c r="AC158" s="51"/>
      <c r="AD158" s="51"/>
      <c r="AE158" s="177"/>
      <c r="AF158" s="178"/>
      <c r="AG158" s="178"/>
      <c r="AH158" s="178"/>
      <c r="AI158" s="190"/>
      <c r="AJ158" s="50"/>
      <c r="AK158" s="51"/>
      <c r="AL158" s="51"/>
      <c r="AM158" s="51"/>
      <c r="AN158" s="52"/>
      <c r="AO158" s="177"/>
      <c r="AP158" s="178"/>
      <c r="AQ158" s="178"/>
      <c r="AR158" s="178"/>
      <c r="AS158" s="178"/>
      <c r="AT158" s="50"/>
      <c r="AU158" s="51"/>
      <c r="AV158" s="51"/>
      <c r="AW158" s="51"/>
      <c r="AX158" s="51"/>
      <c r="AY158" s="232"/>
      <c r="AZ158" s="233"/>
      <c r="BA158" s="233"/>
      <c r="BB158" s="233"/>
      <c r="BC158" s="234"/>
      <c r="BD158" s="50"/>
      <c r="BE158" s="51"/>
      <c r="BF158" s="51"/>
      <c r="BG158" s="51"/>
      <c r="BH158" s="52"/>
      <c r="BI158" s="177"/>
      <c r="BJ158" s="178"/>
      <c r="BK158" s="178"/>
      <c r="BL158" s="178"/>
      <c r="BM158" s="190"/>
      <c r="BN158" s="53">
        <f t="shared" si="58"/>
        <v>0</v>
      </c>
      <c r="BO158" s="53">
        <f t="shared" si="59"/>
        <v>0</v>
      </c>
      <c r="BP158" s="305"/>
    </row>
    <row r="159" spans="2:68" ht="30" x14ac:dyDescent="0.4">
      <c r="B159" s="79"/>
      <c r="C159" s="80"/>
      <c r="D159" s="41">
        <f t="shared" si="60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52"/>
        <v>220.11600000000001</v>
      </c>
      <c r="L159" s="47">
        <f t="shared" si="53"/>
        <v>222.274</v>
      </c>
      <c r="M159" s="48">
        <f t="shared" si="54"/>
        <v>224.43200000000002</v>
      </c>
      <c r="N159" s="48">
        <f t="shared" si="55"/>
        <v>226.59</v>
      </c>
      <c r="O159" s="49">
        <f t="shared" si="56"/>
        <v>226.59</v>
      </c>
      <c r="P159" s="50"/>
      <c r="Q159" s="51"/>
      <c r="R159" s="51"/>
      <c r="S159" s="51"/>
      <c r="T159" s="52"/>
      <c r="U159" s="177"/>
      <c r="V159" s="178"/>
      <c r="W159" s="178"/>
      <c r="X159" s="178"/>
      <c r="Y159" s="178"/>
      <c r="Z159" s="50"/>
      <c r="AA159" s="51"/>
      <c r="AB159" s="51"/>
      <c r="AC159" s="51"/>
      <c r="AD159" s="51"/>
      <c r="AE159" s="177"/>
      <c r="AF159" s="178"/>
      <c r="AG159" s="178"/>
      <c r="AH159" s="178"/>
      <c r="AI159" s="190"/>
      <c r="AJ159" s="50"/>
      <c r="AK159" s="51"/>
      <c r="AL159" s="51"/>
      <c r="AM159" s="51"/>
      <c r="AN159" s="52"/>
      <c r="AO159" s="177"/>
      <c r="AP159" s="178"/>
      <c r="AQ159" s="178"/>
      <c r="AR159" s="178"/>
      <c r="AS159" s="178"/>
      <c r="AT159" s="50"/>
      <c r="AU159" s="51"/>
      <c r="AV159" s="51"/>
      <c r="AW159" s="51"/>
      <c r="AX159" s="51"/>
      <c r="AY159" s="232"/>
      <c r="AZ159" s="233"/>
      <c r="BA159" s="233"/>
      <c r="BB159" s="233"/>
      <c r="BC159" s="234"/>
      <c r="BD159" s="50"/>
      <c r="BE159" s="51"/>
      <c r="BF159" s="51"/>
      <c r="BG159" s="51"/>
      <c r="BH159" s="52"/>
      <c r="BI159" s="177"/>
      <c r="BJ159" s="178"/>
      <c r="BK159" s="178"/>
      <c r="BL159" s="178"/>
      <c r="BM159" s="190"/>
      <c r="BN159" s="53">
        <f t="shared" si="58"/>
        <v>0</v>
      </c>
      <c r="BO159" s="53">
        <f t="shared" si="59"/>
        <v>0</v>
      </c>
      <c r="BP159" s="305"/>
    </row>
    <row r="160" spans="2:68" ht="42.75" customHeight="1" x14ac:dyDescent="0.4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60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52"/>
        <v>215.83199999999999</v>
      </c>
      <c r="L160" s="47">
        <f t="shared" si="53"/>
        <v>217.94800000000001</v>
      </c>
      <c r="M160" s="48">
        <f t="shared" si="54"/>
        <v>220.06399999999999</v>
      </c>
      <c r="N160" s="48">
        <f t="shared" si="55"/>
        <v>222.18</v>
      </c>
      <c r="O160" s="49">
        <f t="shared" si="56"/>
        <v>222.18</v>
      </c>
      <c r="P160" s="50"/>
      <c r="Q160" s="51"/>
      <c r="R160" s="51"/>
      <c r="S160" s="51"/>
      <c r="T160" s="52"/>
      <c r="U160" s="177"/>
      <c r="V160" s="178"/>
      <c r="W160" s="178"/>
      <c r="X160" s="178"/>
      <c r="Y160" s="178"/>
      <c r="Z160" s="50"/>
      <c r="AA160" s="51"/>
      <c r="AB160" s="51"/>
      <c r="AC160" s="51"/>
      <c r="AD160" s="51"/>
      <c r="AE160" s="177"/>
      <c r="AF160" s="178"/>
      <c r="AG160" s="178"/>
      <c r="AH160" s="178"/>
      <c r="AI160" s="190"/>
      <c r="AJ160" s="50"/>
      <c r="AK160" s="51"/>
      <c r="AL160" s="51"/>
      <c r="AM160" s="51"/>
      <c r="AN160" s="52"/>
      <c r="AO160" s="177"/>
      <c r="AP160" s="178"/>
      <c r="AQ160" s="178"/>
      <c r="AR160" s="178"/>
      <c r="AS160" s="178"/>
      <c r="AT160" s="50"/>
      <c r="AU160" s="51"/>
      <c r="AV160" s="51"/>
      <c r="AW160" s="51"/>
      <c r="AX160" s="51"/>
      <c r="AY160" s="232"/>
      <c r="AZ160" s="233"/>
      <c r="BA160" s="233"/>
      <c r="BB160" s="233"/>
      <c r="BC160" s="234"/>
      <c r="BD160" s="50"/>
      <c r="BE160" s="51"/>
      <c r="BF160" s="51"/>
      <c r="BG160" s="51"/>
      <c r="BH160" s="52"/>
      <c r="BI160" s="177"/>
      <c r="BJ160" s="178"/>
      <c r="BK160" s="178"/>
      <c r="BL160" s="178"/>
      <c r="BM160" s="190"/>
      <c r="BN160" s="53">
        <f t="shared" si="58"/>
        <v>0</v>
      </c>
      <c r="BO160" s="53">
        <f t="shared" si="59"/>
        <v>0</v>
      </c>
      <c r="BP160" s="305"/>
    </row>
    <row r="161" spans="2:68" ht="30" x14ac:dyDescent="0.4">
      <c r="B161" s="79"/>
      <c r="C161" s="80"/>
      <c r="D161" s="41">
        <f t="shared" si="60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52"/>
        <v>215.83199999999999</v>
      </c>
      <c r="L161" s="47">
        <f t="shared" si="53"/>
        <v>217.94800000000001</v>
      </c>
      <c r="M161" s="48">
        <f t="shared" si="54"/>
        <v>220.06399999999999</v>
      </c>
      <c r="N161" s="48">
        <f t="shared" si="55"/>
        <v>222.18</v>
      </c>
      <c r="O161" s="49">
        <f t="shared" si="56"/>
        <v>222.18</v>
      </c>
      <c r="P161" s="50"/>
      <c r="Q161" s="51"/>
      <c r="R161" s="51"/>
      <c r="S161" s="51"/>
      <c r="T161" s="52"/>
      <c r="U161" s="177"/>
      <c r="V161" s="178"/>
      <c r="W161" s="178"/>
      <c r="X161" s="178"/>
      <c r="Y161" s="178"/>
      <c r="Z161" s="50"/>
      <c r="AA161" s="51"/>
      <c r="AB161" s="51"/>
      <c r="AC161" s="51"/>
      <c r="AD161" s="51"/>
      <c r="AE161" s="177"/>
      <c r="AF161" s="178"/>
      <c r="AG161" s="178"/>
      <c r="AH161" s="178"/>
      <c r="AI161" s="190"/>
      <c r="AJ161" s="50"/>
      <c r="AK161" s="51"/>
      <c r="AL161" s="51"/>
      <c r="AM161" s="51"/>
      <c r="AN161" s="52"/>
      <c r="AO161" s="177"/>
      <c r="AP161" s="178"/>
      <c r="AQ161" s="178"/>
      <c r="AR161" s="178"/>
      <c r="AS161" s="178"/>
      <c r="AT161" s="50"/>
      <c r="AU161" s="51"/>
      <c r="AV161" s="51"/>
      <c r="AW161" s="51"/>
      <c r="AX161" s="51"/>
      <c r="AY161" s="232"/>
      <c r="AZ161" s="233"/>
      <c r="BA161" s="233"/>
      <c r="BB161" s="233"/>
      <c r="BC161" s="234"/>
      <c r="BD161" s="50"/>
      <c r="BE161" s="51"/>
      <c r="BF161" s="51"/>
      <c r="BG161" s="51"/>
      <c r="BH161" s="52"/>
      <c r="BI161" s="177"/>
      <c r="BJ161" s="178"/>
      <c r="BK161" s="178"/>
      <c r="BL161" s="178"/>
      <c r="BM161" s="190"/>
      <c r="BN161" s="53">
        <f t="shared" si="58"/>
        <v>0</v>
      </c>
      <c r="BO161" s="53">
        <f t="shared" si="59"/>
        <v>0</v>
      </c>
      <c r="BP161" s="305"/>
    </row>
    <row r="162" spans="2:68" ht="30" x14ac:dyDescent="0.4">
      <c r="B162" s="79"/>
      <c r="C162" s="80"/>
      <c r="D162" s="41">
        <f t="shared" si="60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52"/>
        <v>215.83199999999999</v>
      </c>
      <c r="L162" s="47">
        <f t="shared" si="53"/>
        <v>217.94800000000001</v>
      </c>
      <c r="M162" s="48">
        <f t="shared" si="54"/>
        <v>220.06399999999999</v>
      </c>
      <c r="N162" s="48">
        <f t="shared" si="55"/>
        <v>222.18</v>
      </c>
      <c r="O162" s="49">
        <f t="shared" si="56"/>
        <v>222.18</v>
      </c>
      <c r="P162" s="50"/>
      <c r="Q162" s="51"/>
      <c r="R162" s="51"/>
      <c r="S162" s="51"/>
      <c r="T162" s="52"/>
      <c r="U162" s="177"/>
      <c r="V162" s="178"/>
      <c r="W162" s="178"/>
      <c r="X162" s="178"/>
      <c r="Y162" s="178"/>
      <c r="Z162" s="50"/>
      <c r="AA162" s="51"/>
      <c r="AB162" s="51"/>
      <c r="AC162" s="51"/>
      <c r="AD162" s="51"/>
      <c r="AE162" s="177"/>
      <c r="AF162" s="178"/>
      <c r="AG162" s="178"/>
      <c r="AH162" s="178"/>
      <c r="AI162" s="190"/>
      <c r="AJ162" s="50"/>
      <c r="AK162" s="51"/>
      <c r="AL162" s="51"/>
      <c r="AM162" s="51"/>
      <c r="AN162" s="52"/>
      <c r="AO162" s="177"/>
      <c r="AP162" s="178"/>
      <c r="AQ162" s="178"/>
      <c r="AR162" s="178"/>
      <c r="AS162" s="178"/>
      <c r="AT162" s="50"/>
      <c r="AU162" s="51"/>
      <c r="AV162" s="51"/>
      <c r="AW162" s="51"/>
      <c r="AX162" s="51"/>
      <c r="AY162" s="232"/>
      <c r="AZ162" s="233"/>
      <c r="BA162" s="233"/>
      <c r="BB162" s="233"/>
      <c r="BC162" s="234"/>
      <c r="BD162" s="50"/>
      <c r="BE162" s="51"/>
      <c r="BF162" s="51"/>
      <c r="BG162" s="51"/>
      <c r="BH162" s="52"/>
      <c r="BI162" s="177"/>
      <c r="BJ162" s="178"/>
      <c r="BK162" s="178"/>
      <c r="BL162" s="178"/>
      <c r="BM162" s="190"/>
      <c r="BN162" s="53">
        <f t="shared" si="58"/>
        <v>0</v>
      </c>
      <c r="BO162" s="53">
        <f t="shared" si="59"/>
        <v>0</v>
      </c>
      <c r="BP162" s="305"/>
    </row>
    <row r="163" spans="2:68" ht="45.75" customHeight="1" x14ac:dyDescent="0.4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60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52"/>
        <v>215.83199999999999</v>
      </c>
      <c r="L163" s="47">
        <f t="shared" si="53"/>
        <v>217.94800000000001</v>
      </c>
      <c r="M163" s="48">
        <f t="shared" si="54"/>
        <v>220.06399999999999</v>
      </c>
      <c r="N163" s="48">
        <f t="shared" si="55"/>
        <v>222.18</v>
      </c>
      <c r="O163" s="49">
        <f t="shared" si="56"/>
        <v>222.18</v>
      </c>
      <c r="P163" s="50"/>
      <c r="Q163" s="51"/>
      <c r="R163" s="51"/>
      <c r="S163" s="51"/>
      <c r="T163" s="52"/>
      <c r="U163" s="177"/>
      <c r="V163" s="178"/>
      <c r="W163" s="178"/>
      <c r="X163" s="178"/>
      <c r="Y163" s="178"/>
      <c r="Z163" s="50"/>
      <c r="AA163" s="51"/>
      <c r="AB163" s="51"/>
      <c r="AC163" s="51"/>
      <c r="AD163" s="51"/>
      <c r="AE163" s="177"/>
      <c r="AF163" s="178"/>
      <c r="AG163" s="178"/>
      <c r="AH163" s="178"/>
      <c r="AI163" s="190"/>
      <c r="AJ163" s="50"/>
      <c r="AK163" s="51"/>
      <c r="AL163" s="51"/>
      <c r="AM163" s="51"/>
      <c r="AN163" s="52"/>
      <c r="AO163" s="177"/>
      <c r="AP163" s="178"/>
      <c r="AQ163" s="178"/>
      <c r="AR163" s="178"/>
      <c r="AS163" s="178"/>
      <c r="AT163" s="50"/>
      <c r="AU163" s="51"/>
      <c r="AV163" s="51"/>
      <c r="AW163" s="51"/>
      <c r="AX163" s="51"/>
      <c r="AY163" s="232"/>
      <c r="AZ163" s="233"/>
      <c r="BA163" s="233"/>
      <c r="BB163" s="233"/>
      <c r="BC163" s="234"/>
      <c r="BD163" s="50"/>
      <c r="BE163" s="51"/>
      <c r="BF163" s="51"/>
      <c r="BG163" s="51"/>
      <c r="BH163" s="52"/>
      <c r="BI163" s="177"/>
      <c r="BJ163" s="178"/>
      <c r="BK163" s="178"/>
      <c r="BL163" s="178"/>
      <c r="BM163" s="190"/>
      <c r="BN163" s="53">
        <f t="shared" si="58"/>
        <v>0</v>
      </c>
      <c r="BO163" s="53">
        <f t="shared" si="59"/>
        <v>0</v>
      </c>
      <c r="BP163" s="305"/>
    </row>
    <row r="164" spans="2:68" ht="30" x14ac:dyDescent="0.4">
      <c r="B164" s="79"/>
      <c r="C164" s="80"/>
      <c r="D164" s="41">
        <f t="shared" si="60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52"/>
        <v>215.83199999999999</v>
      </c>
      <c r="L164" s="47">
        <f t="shared" si="53"/>
        <v>217.94800000000001</v>
      </c>
      <c r="M164" s="48">
        <f t="shared" si="54"/>
        <v>220.06399999999999</v>
      </c>
      <c r="N164" s="48">
        <f t="shared" si="55"/>
        <v>222.18</v>
      </c>
      <c r="O164" s="49">
        <f t="shared" si="56"/>
        <v>222.18</v>
      </c>
      <c r="P164" s="50"/>
      <c r="Q164" s="51"/>
      <c r="R164" s="51"/>
      <c r="S164" s="51"/>
      <c r="T164" s="52"/>
      <c r="U164" s="177"/>
      <c r="V164" s="178"/>
      <c r="W164" s="178"/>
      <c r="X164" s="178"/>
      <c r="Y164" s="178"/>
      <c r="Z164" s="50"/>
      <c r="AA164" s="51"/>
      <c r="AB164" s="51"/>
      <c r="AC164" s="51"/>
      <c r="AD164" s="51"/>
      <c r="AE164" s="177"/>
      <c r="AF164" s="178"/>
      <c r="AG164" s="178"/>
      <c r="AH164" s="178"/>
      <c r="AI164" s="190"/>
      <c r="AJ164" s="50"/>
      <c r="AK164" s="51"/>
      <c r="AL164" s="51"/>
      <c r="AM164" s="51"/>
      <c r="AN164" s="52"/>
      <c r="AO164" s="177"/>
      <c r="AP164" s="178"/>
      <c r="AQ164" s="178"/>
      <c r="AR164" s="178"/>
      <c r="AS164" s="178"/>
      <c r="AT164" s="50"/>
      <c r="AU164" s="51"/>
      <c r="AV164" s="51"/>
      <c r="AW164" s="51"/>
      <c r="AX164" s="51"/>
      <c r="AY164" s="232"/>
      <c r="AZ164" s="233"/>
      <c r="BA164" s="233"/>
      <c r="BB164" s="233"/>
      <c r="BC164" s="234"/>
      <c r="BD164" s="50"/>
      <c r="BE164" s="51"/>
      <c r="BF164" s="51"/>
      <c r="BG164" s="51"/>
      <c r="BH164" s="52"/>
      <c r="BI164" s="177"/>
      <c r="BJ164" s="178"/>
      <c r="BK164" s="178"/>
      <c r="BL164" s="178"/>
      <c r="BM164" s="190"/>
      <c r="BN164" s="53">
        <f t="shared" si="58"/>
        <v>0</v>
      </c>
      <c r="BO164" s="53">
        <f t="shared" si="59"/>
        <v>0</v>
      </c>
      <c r="BP164" s="305"/>
    </row>
    <row r="165" spans="2:68" ht="30" x14ac:dyDescent="0.4">
      <c r="B165" s="79"/>
      <c r="C165" s="80"/>
      <c r="D165" s="41">
        <f t="shared" si="60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52"/>
        <v>215.83199999999999</v>
      </c>
      <c r="L165" s="47">
        <f t="shared" si="53"/>
        <v>217.94800000000001</v>
      </c>
      <c r="M165" s="48">
        <f t="shared" si="54"/>
        <v>220.06399999999999</v>
      </c>
      <c r="N165" s="48">
        <f t="shared" si="55"/>
        <v>222.18</v>
      </c>
      <c r="O165" s="49">
        <f t="shared" si="56"/>
        <v>222.18</v>
      </c>
      <c r="P165" s="50"/>
      <c r="Q165" s="51"/>
      <c r="R165" s="51"/>
      <c r="S165" s="51"/>
      <c r="T165" s="52"/>
      <c r="U165" s="177"/>
      <c r="V165" s="178"/>
      <c r="W165" s="178"/>
      <c r="X165" s="178"/>
      <c r="Y165" s="178"/>
      <c r="Z165" s="50"/>
      <c r="AA165" s="51"/>
      <c r="AB165" s="51"/>
      <c r="AC165" s="51"/>
      <c r="AD165" s="51"/>
      <c r="AE165" s="177"/>
      <c r="AF165" s="178"/>
      <c r="AG165" s="178"/>
      <c r="AH165" s="178"/>
      <c r="AI165" s="190"/>
      <c r="AJ165" s="50"/>
      <c r="AK165" s="51"/>
      <c r="AL165" s="51"/>
      <c r="AM165" s="51"/>
      <c r="AN165" s="52"/>
      <c r="AO165" s="177"/>
      <c r="AP165" s="178"/>
      <c r="AQ165" s="178"/>
      <c r="AR165" s="178"/>
      <c r="AS165" s="178"/>
      <c r="AT165" s="50"/>
      <c r="AU165" s="51"/>
      <c r="AV165" s="51"/>
      <c r="AW165" s="51"/>
      <c r="AX165" s="51"/>
      <c r="AY165" s="232"/>
      <c r="AZ165" s="233"/>
      <c r="BA165" s="233"/>
      <c r="BB165" s="233"/>
      <c r="BC165" s="234"/>
      <c r="BD165" s="50"/>
      <c r="BE165" s="51"/>
      <c r="BF165" s="51"/>
      <c r="BG165" s="51"/>
      <c r="BH165" s="52"/>
      <c r="BI165" s="177"/>
      <c r="BJ165" s="178"/>
      <c r="BK165" s="178"/>
      <c r="BL165" s="178"/>
      <c r="BM165" s="190"/>
      <c r="BN165" s="53">
        <f t="shared" ref="BN165:BN196" si="61">MIN($P165,$U165,$Z165,$AE165,$AJ165,$AO165,$AT165,$AY165,$BD165,$BI165)</f>
        <v>0</v>
      </c>
      <c r="BO165" s="53">
        <f t="shared" ref="BO165:BO196" si="62">MAX($P165,$U165,$Z165,$AE165,$AJ165,$AO165,$AT165,$AY165,$BD165,$BI165)</f>
        <v>0</v>
      </c>
      <c r="BP165" s="305"/>
    </row>
    <row r="166" spans="2:68" ht="39.75" customHeight="1" x14ac:dyDescent="0.4">
      <c r="B166" s="79" t="s">
        <v>45</v>
      </c>
      <c r="C166" s="40" t="str">
        <f>C53</f>
        <v>Свинина 2 категории в убойном весе, кг</v>
      </c>
      <c r="D166" s="41">
        <f t="shared" si="60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52"/>
        <v>130.96800000000002</v>
      </c>
      <c r="L166" s="47">
        <f t="shared" si="53"/>
        <v>132.25200000000001</v>
      </c>
      <c r="M166" s="48">
        <f t="shared" si="54"/>
        <v>133.536</v>
      </c>
      <c r="N166" s="48">
        <f t="shared" si="55"/>
        <v>134.82</v>
      </c>
      <c r="O166" s="49">
        <f t="shared" si="56"/>
        <v>134.82</v>
      </c>
      <c r="P166" s="50"/>
      <c r="Q166" s="51"/>
      <c r="R166" s="51"/>
      <c r="S166" s="51"/>
      <c r="T166" s="52"/>
      <c r="U166" s="177"/>
      <c r="V166" s="178"/>
      <c r="W166" s="178"/>
      <c r="X166" s="178"/>
      <c r="Y166" s="178"/>
      <c r="Z166" s="50"/>
      <c r="AA166" s="51"/>
      <c r="AB166" s="51"/>
      <c r="AC166" s="51"/>
      <c r="AD166" s="51"/>
      <c r="AE166" s="177"/>
      <c r="AF166" s="178"/>
      <c r="AG166" s="178"/>
      <c r="AH166" s="178"/>
      <c r="AI166" s="190"/>
      <c r="AJ166" s="50"/>
      <c r="AK166" s="51"/>
      <c r="AL166" s="51"/>
      <c r="AM166" s="51"/>
      <c r="AN166" s="52"/>
      <c r="AO166" s="177"/>
      <c r="AP166" s="178"/>
      <c r="AQ166" s="178"/>
      <c r="AR166" s="178"/>
      <c r="AS166" s="178"/>
      <c r="AT166" s="50"/>
      <c r="AU166" s="51"/>
      <c r="AV166" s="51"/>
      <c r="AW166" s="51"/>
      <c r="AX166" s="51"/>
      <c r="AY166" s="232"/>
      <c r="AZ166" s="233"/>
      <c r="BA166" s="233"/>
      <c r="BB166" s="233"/>
      <c r="BC166" s="234"/>
      <c r="BD166" s="50"/>
      <c r="BE166" s="51"/>
      <c r="BF166" s="51"/>
      <c r="BG166" s="51"/>
      <c r="BH166" s="52"/>
      <c r="BI166" s="177"/>
      <c r="BJ166" s="178"/>
      <c r="BK166" s="178"/>
      <c r="BL166" s="178"/>
      <c r="BM166" s="190"/>
      <c r="BN166" s="53">
        <f t="shared" si="61"/>
        <v>0</v>
      </c>
      <c r="BO166" s="53">
        <f t="shared" si="62"/>
        <v>0</v>
      </c>
      <c r="BP166" s="305"/>
    </row>
    <row r="167" spans="2:68" ht="30" x14ac:dyDescent="0.4">
      <c r="B167" s="79"/>
      <c r="C167" s="80"/>
      <c r="D167" s="41">
        <f t="shared" si="60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52"/>
        <v>130.96800000000002</v>
      </c>
      <c r="L167" s="47">
        <f t="shared" si="53"/>
        <v>132.25200000000001</v>
      </c>
      <c r="M167" s="48">
        <f t="shared" si="54"/>
        <v>133.536</v>
      </c>
      <c r="N167" s="48">
        <f t="shared" si="55"/>
        <v>134.82</v>
      </c>
      <c r="O167" s="49">
        <f t="shared" si="56"/>
        <v>134.82</v>
      </c>
      <c r="P167" s="50"/>
      <c r="Q167" s="51"/>
      <c r="R167" s="51"/>
      <c r="S167" s="51"/>
      <c r="T167" s="52"/>
      <c r="U167" s="177"/>
      <c r="V167" s="178"/>
      <c r="W167" s="178"/>
      <c r="X167" s="178"/>
      <c r="Y167" s="178"/>
      <c r="Z167" s="50"/>
      <c r="AA167" s="51"/>
      <c r="AB167" s="51"/>
      <c r="AC167" s="51"/>
      <c r="AD167" s="51"/>
      <c r="AE167" s="177"/>
      <c r="AF167" s="178"/>
      <c r="AG167" s="178"/>
      <c r="AH167" s="178"/>
      <c r="AI167" s="190"/>
      <c r="AJ167" s="50"/>
      <c r="AK167" s="51"/>
      <c r="AL167" s="51"/>
      <c r="AM167" s="51"/>
      <c r="AN167" s="52"/>
      <c r="AO167" s="177"/>
      <c r="AP167" s="178"/>
      <c r="AQ167" s="178"/>
      <c r="AR167" s="178"/>
      <c r="AS167" s="178"/>
      <c r="AT167" s="50"/>
      <c r="AU167" s="51"/>
      <c r="AV167" s="51"/>
      <c r="AW167" s="51"/>
      <c r="AX167" s="51"/>
      <c r="AY167" s="232"/>
      <c r="AZ167" s="233"/>
      <c r="BA167" s="233"/>
      <c r="BB167" s="233"/>
      <c r="BC167" s="234"/>
      <c r="BD167" s="50"/>
      <c r="BE167" s="51"/>
      <c r="BF167" s="51"/>
      <c r="BG167" s="51"/>
      <c r="BH167" s="52"/>
      <c r="BI167" s="177"/>
      <c r="BJ167" s="178"/>
      <c r="BK167" s="178"/>
      <c r="BL167" s="178"/>
      <c r="BM167" s="190"/>
      <c r="BN167" s="53">
        <f t="shared" si="61"/>
        <v>0</v>
      </c>
      <c r="BO167" s="53">
        <f t="shared" si="62"/>
        <v>0</v>
      </c>
      <c r="BP167" s="305"/>
    </row>
    <row r="168" spans="2:68" ht="30" x14ac:dyDescent="0.4">
      <c r="B168" s="79"/>
      <c r="C168" s="80"/>
      <c r="D168" s="41">
        <f t="shared" si="60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52"/>
        <v>130.96800000000002</v>
      </c>
      <c r="L168" s="47">
        <f t="shared" si="53"/>
        <v>132.25200000000001</v>
      </c>
      <c r="M168" s="48">
        <f t="shared" si="54"/>
        <v>133.536</v>
      </c>
      <c r="N168" s="48">
        <f t="shared" si="55"/>
        <v>134.82</v>
      </c>
      <c r="O168" s="49">
        <f t="shared" si="56"/>
        <v>134.82</v>
      </c>
      <c r="P168" s="50"/>
      <c r="Q168" s="51"/>
      <c r="R168" s="51"/>
      <c r="S168" s="51"/>
      <c r="T168" s="52"/>
      <c r="U168" s="177"/>
      <c r="V168" s="178"/>
      <c r="W168" s="178"/>
      <c r="X168" s="178"/>
      <c r="Y168" s="178"/>
      <c r="Z168" s="50"/>
      <c r="AA168" s="51"/>
      <c r="AB168" s="51"/>
      <c r="AC168" s="51"/>
      <c r="AD168" s="51"/>
      <c r="AE168" s="177"/>
      <c r="AF168" s="178"/>
      <c r="AG168" s="178"/>
      <c r="AH168" s="178"/>
      <c r="AI168" s="190"/>
      <c r="AJ168" s="50"/>
      <c r="AK168" s="51"/>
      <c r="AL168" s="51"/>
      <c r="AM168" s="51"/>
      <c r="AN168" s="52"/>
      <c r="AO168" s="177"/>
      <c r="AP168" s="178"/>
      <c r="AQ168" s="178"/>
      <c r="AR168" s="178"/>
      <c r="AS168" s="178"/>
      <c r="AT168" s="50"/>
      <c r="AU168" s="51"/>
      <c r="AV168" s="51"/>
      <c r="AW168" s="51"/>
      <c r="AX168" s="51"/>
      <c r="AY168" s="232"/>
      <c r="AZ168" s="233"/>
      <c r="BA168" s="233"/>
      <c r="BB168" s="233"/>
      <c r="BC168" s="234"/>
      <c r="BD168" s="50"/>
      <c r="BE168" s="51"/>
      <c r="BF168" s="51"/>
      <c r="BG168" s="51"/>
      <c r="BH168" s="52"/>
      <c r="BI168" s="177"/>
      <c r="BJ168" s="178"/>
      <c r="BK168" s="178"/>
      <c r="BL168" s="178"/>
      <c r="BM168" s="190"/>
      <c r="BN168" s="53">
        <f t="shared" si="61"/>
        <v>0</v>
      </c>
      <c r="BO168" s="53">
        <f t="shared" si="62"/>
        <v>0</v>
      </c>
      <c r="BP168" s="305"/>
    </row>
    <row r="169" spans="2:68" ht="54" customHeight="1" x14ac:dyDescent="0.4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60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52"/>
        <v>264.28200000000004</v>
      </c>
      <c r="L169" s="47">
        <f t="shared" si="53"/>
        <v>266.87300000000005</v>
      </c>
      <c r="M169" s="48">
        <f t="shared" si="54"/>
        <v>269.464</v>
      </c>
      <c r="N169" s="48">
        <f t="shared" si="55"/>
        <v>272.05500000000001</v>
      </c>
      <c r="O169" s="49">
        <f t="shared" si="56"/>
        <v>272.05500000000001</v>
      </c>
      <c r="P169" s="337"/>
      <c r="Q169" s="338"/>
      <c r="R169" s="338"/>
      <c r="S169" s="338"/>
      <c r="T169" s="339"/>
      <c r="U169" s="367"/>
      <c r="V169" s="368"/>
      <c r="W169" s="368"/>
      <c r="X169" s="368"/>
      <c r="Y169" s="369"/>
      <c r="Z169" s="232"/>
      <c r="AA169" s="233"/>
      <c r="AB169" s="233"/>
      <c r="AC169" s="233"/>
      <c r="AD169" s="234"/>
      <c r="AE169" s="197"/>
      <c r="AF169" s="198"/>
      <c r="AG169" s="199"/>
      <c r="AH169" s="198"/>
      <c r="AI169" s="200"/>
      <c r="AJ169" s="197"/>
      <c r="AK169" s="198"/>
      <c r="AL169" s="199"/>
      <c r="AM169" s="198"/>
      <c r="AN169" s="200"/>
      <c r="AO169" s="177"/>
      <c r="AP169" s="178"/>
      <c r="AQ169" s="178"/>
      <c r="AR169" s="178"/>
      <c r="AS169" s="178"/>
      <c r="AT169" s="232"/>
      <c r="AU169" s="233"/>
      <c r="AV169" s="233"/>
      <c r="AW169" s="233"/>
      <c r="AX169" s="234"/>
      <c r="AY169" s="232"/>
      <c r="AZ169" s="233"/>
      <c r="BA169" s="233"/>
      <c r="BB169" s="233"/>
      <c r="BC169" s="234"/>
      <c r="BD169" s="50"/>
      <c r="BE169" s="51"/>
      <c r="BF169" s="51"/>
      <c r="BG169" s="51"/>
      <c r="BH169" s="52"/>
      <c r="BI169" s="232"/>
      <c r="BJ169" s="233"/>
      <c r="BK169" s="233"/>
      <c r="BL169" s="233"/>
      <c r="BM169" s="234"/>
      <c r="BN169" s="53">
        <f t="shared" si="61"/>
        <v>0</v>
      </c>
      <c r="BO169" s="53">
        <f t="shared" si="62"/>
        <v>0</v>
      </c>
      <c r="BP169" s="305"/>
    </row>
    <row r="170" spans="2:68" ht="30" x14ac:dyDescent="0.4">
      <c r="B170" s="79"/>
      <c r="C170" s="80"/>
      <c r="D170" s="41">
        <f t="shared" si="60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52"/>
        <v>264.28200000000004</v>
      </c>
      <c r="L170" s="47">
        <f t="shared" si="53"/>
        <v>266.87300000000005</v>
      </c>
      <c r="M170" s="48">
        <f t="shared" si="54"/>
        <v>269.464</v>
      </c>
      <c r="N170" s="48">
        <f t="shared" si="55"/>
        <v>272.05500000000001</v>
      </c>
      <c r="O170" s="49">
        <f t="shared" si="56"/>
        <v>272.05500000000001</v>
      </c>
      <c r="P170" s="50"/>
      <c r="Q170" s="51"/>
      <c r="R170" s="51"/>
      <c r="S170" s="51"/>
      <c r="T170" s="52"/>
      <c r="U170" s="177"/>
      <c r="V170" s="178"/>
      <c r="W170" s="178"/>
      <c r="X170" s="178"/>
      <c r="Y170" s="178"/>
      <c r="Z170" s="50"/>
      <c r="AA170" s="51"/>
      <c r="AB170" s="51"/>
      <c r="AC170" s="51"/>
      <c r="AD170" s="51"/>
      <c r="AE170" s="177"/>
      <c r="AF170" s="178"/>
      <c r="AG170" s="178"/>
      <c r="AH170" s="178"/>
      <c r="AI170" s="178"/>
      <c r="AJ170" s="50"/>
      <c r="AK170" s="51"/>
      <c r="AL170" s="51"/>
      <c r="AM170" s="51"/>
      <c r="AN170" s="52"/>
      <c r="AO170" s="177"/>
      <c r="AP170" s="178"/>
      <c r="AQ170" s="178"/>
      <c r="AR170" s="178"/>
      <c r="AS170" s="178"/>
      <c r="AT170" s="50"/>
      <c r="AU170" s="51"/>
      <c r="AV170" s="51"/>
      <c r="AW170" s="51"/>
      <c r="AX170" s="51"/>
      <c r="AY170" s="232"/>
      <c r="AZ170" s="233"/>
      <c r="BA170" s="233"/>
      <c r="BB170" s="233"/>
      <c r="BC170" s="234"/>
      <c r="BD170" s="50"/>
      <c r="BE170" s="51"/>
      <c r="BF170" s="51"/>
      <c r="BG170" s="51"/>
      <c r="BH170" s="52"/>
      <c r="BI170" s="177"/>
      <c r="BJ170" s="178"/>
      <c r="BK170" s="178"/>
      <c r="BL170" s="178"/>
      <c r="BM170" s="190"/>
      <c r="BN170" s="53">
        <f t="shared" si="61"/>
        <v>0</v>
      </c>
      <c r="BO170" s="53">
        <f t="shared" si="62"/>
        <v>0</v>
      </c>
      <c r="BP170" s="305"/>
    </row>
    <row r="171" spans="2:68" ht="54" x14ac:dyDescent="0.4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60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52"/>
        <v>237.35399999999998</v>
      </c>
      <c r="L171" s="47">
        <f t="shared" si="53"/>
        <v>239.68099999999998</v>
      </c>
      <c r="M171" s="48">
        <f t="shared" si="54"/>
        <v>242.00799999999998</v>
      </c>
      <c r="N171" s="48">
        <f t="shared" si="55"/>
        <v>244.33499999999998</v>
      </c>
      <c r="O171" s="49">
        <f t="shared" si="56"/>
        <v>244.33499999999998</v>
      </c>
      <c r="P171" s="50"/>
      <c r="Q171" s="51"/>
      <c r="R171" s="51"/>
      <c r="S171" s="51"/>
      <c r="T171" s="52"/>
      <c r="U171" s="177"/>
      <c r="V171" s="178"/>
      <c r="W171" s="178"/>
      <c r="X171" s="178"/>
      <c r="Y171" s="178"/>
      <c r="Z171" s="50"/>
      <c r="AA171" s="51"/>
      <c r="AB171" s="51"/>
      <c r="AC171" s="51"/>
      <c r="AD171" s="51"/>
      <c r="AE171" s="177"/>
      <c r="AF171" s="178"/>
      <c r="AG171" s="178"/>
      <c r="AH171" s="178"/>
      <c r="AI171" s="178"/>
      <c r="AJ171" s="50"/>
      <c r="AK171" s="51"/>
      <c r="AL171" s="51"/>
      <c r="AM171" s="51"/>
      <c r="AN171" s="52"/>
      <c r="AO171" s="177"/>
      <c r="AP171" s="178"/>
      <c r="AQ171" s="178"/>
      <c r="AR171" s="178"/>
      <c r="AS171" s="178"/>
      <c r="AT171" s="50"/>
      <c r="AU171" s="51"/>
      <c r="AV171" s="51"/>
      <c r="AW171" s="51"/>
      <c r="AX171" s="51"/>
      <c r="AY171" s="232"/>
      <c r="AZ171" s="233"/>
      <c r="BA171" s="233"/>
      <c r="BB171" s="233"/>
      <c r="BC171" s="234"/>
      <c r="BD171" s="50"/>
      <c r="BE171" s="51"/>
      <c r="BF171" s="51"/>
      <c r="BG171" s="51"/>
      <c r="BH171" s="52"/>
      <c r="BI171" s="177"/>
      <c r="BJ171" s="178"/>
      <c r="BK171" s="178"/>
      <c r="BL171" s="178"/>
      <c r="BM171" s="190"/>
      <c r="BN171" s="53">
        <f t="shared" si="61"/>
        <v>0</v>
      </c>
      <c r="BO171" s="53">
        <f t="shared" si="62"/>
        <v>0</v>
      </c>
      <c r="BP171" s="305"/>
    </row>
    <row r="172" spans="2:68" ht="30" x14ac:dyDescent="0.4">
      <c r="B172" s="79"/>
      <c r="C172" s="80"/>
      <c r="D172" s="41">
        <f t="shared" si="60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52"/>
        <v>237.35399999999998</v>
      </c>
      <c r="L172" s="47">
        <f t="shared" si="53"/>
        <v>239.68099999999998</v>
      </c>
      <c r="M172" s="48">
        <f t="shared" si="54"/>
        <v>242.00799999999998</v>
      </c>
      <c r="N172" s="48">
        <f t="shared" si="55"/>
        <v>244.33499999999998</v>
      </c>
      <c r="O172" s="49">
        <f t="shared" si="56"/>
        <v>244.33499999999998</v>
      </c>
      <c r="P172" s="50"/>
      <c r="Q172" s="51"/>
      <c r="R172" s="51"/>
      <c r="S172" s="51"/>
      <c r="T172" s="52"/>
      <c r="U172" s="177"/>
      <c r="V172" s="178"/>
      <c r="W172" s="178"/>
      <c r="X172" s="178"/>
      <c r="Y172" s="178"/>
      <c r="Z172" s="50"/>
      <c r="AA172" s="51"/>
      <c r="AB172" s="51"/>
      <c r="AC172" s="51"/>
      <c r="AD172" s="51"/>
      <c r="AE172" s="177"/>
      <c r="AF172" s="178"/>
      <c r="AG172" s="178"/>
      <c r="AH172" s="178"/>
      <c r="AI172" s="178"/>
      <c r="AJ172" s="50"/>
      <c r="AK172" s="51"/>
      <c r="AL172" s="51"/>
      <c r="AM172" s="51"/>
      <c r="AN172" s="52"/>
      <c r="AO172" s="177"/>
      <c r="AP172" s="178"/>
      <c r="AQ172" s="178"/>
      <c r="AR172" s="178"/>
      <c r="AS172" s="178"/>
      <c r="AT172" s="50"/>
      <c r="AU172" s="51"/>
      <c r="AV172" s="51"/>
      <c r="AW172" s="51"/>
      <c r="AX172" s="51"/>
      <c r="AY172" s="232"/>
      <c r="AZ172" s="233"/>
      <c r="BA172" s="233"/>
      <c r="BB172" s="233"/>
      <c r="BC172" s="234"/>
      <c r="BD172" s="50"/>
      <c r="BE172" s="51"/>
      <c r="BF172" s="51"/>
      <c r="BG172" s="51"/>
      <c r="BH172" s="52"/>
      <c r="BI172" s="177"/>
      <c r="BJ172" s="178"/>
      <c r="BK172" s="178"/>
      <c r="BL172" s="178"/>
      <c r="BM172" s="190"/>
      <c r="BN172" s="53">
        <f t="shared" si="61"/>
        <v>0</v>
      </c>
      <c r="BO172" s="53">
        <f t="shared" si="62"/>
        <v>0</v>
      </c>
      <c r="BP172" s="305"/>
    </row>
    <row r="173" spans="2:68" ht="30" x14ac:dyDescent="0.4">
      <c r="B173" s="79"/>
      <c r="C173" s="80"/>
      <c r="D173" s="41">
        <f t="shared" si="60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52"/>
        <v>237.35399999999998</v>
      </c>
      <c r="L173" s="47">
        <f t="shared" si="53"/>
        <v>239.68099999999998</v>
      </c>
      <c r="M173" s="48">
        <f t="shared" si="54"/>
        <v>242.00799999999998</v>
      </c>
      <c r="N173" s="48">
        <f t="shared" si="55"/>
        <v>244.33499999999998</v>
      </c>
      <c r="O173" s="49">
        <f t="shared" si="56"/>
        <v>244.33499999999998</v>
      </c>
      <c r="P173" s="50"/>
      <c r="Q173" s="51"/>
      <c r="R173" s="51"/>
      <c r="S173" s="51"/>
      <c r="T173" s="52"/>
      <c r="U173" s="177"/>
      <c r="V173" s="178"/>
      <c r="W173" s="178"/>
      <c r="X173" s="178"/>
      <c r="Y173" s="178"/>
      <c r="Z173" s="50"/>
      <c r="AA173" s="51"/>
      <c r="AB173" s="51"/>
      <c r="AC173" s="51"/>
      <c r="AD173" s="51"/>
      <c r="AE173" s="177"/>
      <c r="AF173" s="178"/>
      <c r="AG173" s="178"/>
      <c r="AH173" s="178"/>
      <c r="AI173" s="178"/>
      <c r="AJ173" s="50"/>
      <c r="AK173" s="51"/>
      <c r="AL173" s="51"/>
      <c r="AM173" s="51"/>
      <c r="AN173" s="52"/>
      <c r="AO173" s="177"/>
      <c r="AP173" s="178"/>
      <c r="AQ173" s="178"/>
      <c r="AR173" s="178"/>
      <c r="AS173" s="178"/>
      <c r="AT173" s="50"/>
      <c r="AU173" s="51"/>
      <c r="AV173" s="51"/>
      <c r="AW173" s="51"/>
      <c r="AX173" s="51"/>
      <c r="AY173" s="232"/>
      <c r="AZ173" s="233"/>
      <c r="BA173" s="233"/>
      <c r="BB173" s="233"/>
      <c r="BC173" s="234"/>
      <c r="BD173" s="50"/>
      <c r="BE173" s="51"/>
      <c r="BF173" s="51"/>
      <c r="BG173" s="51"/>
      <c r="BH173" s="52"/>
      <c r="BI173" s="177"/>
      <c r="BJ173" s="178"/>
      <c r="BK173" s="178"/>
      <c r="BL173" s="178"/>
      <c r="BM173" s="190"/>
      <c r="BN173" s="53">
        <f t="shared" si="61"/>
        <v>0</v>
      </c>
      <c r="BO173" s="53">
        <f t="shared" si="62"/>
        <v>0</v>
      </c>
      <c r="BP173" s="305"/>
    </row>
    <row r="174" spans="2:68" ht="54" x14ac:dyDescent="0.4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60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52"/>
        <v>291.20999999999998</v>
      </c>
      <c r="L174" s="47">
        <f t="shared" si="53"/>
        <v>294.065</v>
      </c>
      <c r="M174" s="48">
        <f t="shared" si="54"/>
        <v>296.92</v>
      </c>
      <c r="N174" s="48">
        <f t="shared" si="55"/>
        <v>299.77499999999998</v>
      </c>
      <c r="O174" s="49">
        <f t="shared" si="56"/>
        <v>299.77499999999998</v>
      </c>
      <c r="P174" s="50"/>
      <c r="Q174" s="51"/>
      <c r="R174" s="51"/>
      <c r="S174" s="51"/>
      <c r="T174" s="52"/>
      <c r="U174" s="50"/>
      <c r="V174" s="51"/>
      <c r="W174" s="51"/>
      <c r="X174" s="51"/>
      <c r="Y174" s="52"/>
      <c r="Z174" s="50"/>
      <c r="AA174" s="51"/>
      <c r="AB174" s="51"/>
      <c r="AC174" s="51"/>
      <c r="AD174" s="51"/>
      <c r="AE174" s="50"/>
      <c r="AF174" s="51"/>
      <c r="AG174" s="51"/>
      <c r="AH174" s="51"/>
      <c r="AI174" s="52"/>
      <c r="AJ174" s="232"/>
      <c r="AK174" s="233"/>
      <c r="AL174" s="233"/>
      <c r="AM174" s="233"/>
      <c r="AN174" s="234"/>
      <c r="AO174" s="232"/>
      <c r="AP174" s="233"/>
      <c r="AQ174" s="233"/>
      <c r="AR174" s="233"/>
      <c r="AS174" s="234"/>
      <c r="AT174" s="50"/>
      <c r="AU174" s="51"/>
      <c r="AV174" s="51"/>
      <c r="AW174" s="51"/>
      <c r="AX174" s="51"/>
      <c r="AY174" s="232"/>
      <c r="AZ174" s="233"/>
      <c r="BA174" s="233"/>
      <c r="BB174" s="233"/>
      <c r="BC174" s="234"/>
      <c r="BD174" s="50"/>
      <c r="BE174" s="51"/>
      <c r="BF174" s="51"/>
      <c r="BG174" s="51"/>
      <c r="BH174" s="52"/>
      <c r="BI174" s="177"/>
      <c r="BJ174" s="178"/>
      <c r="BK174" s="178"/>
      <c r="BL174" s="178"/>
      <c r="BM174" s="190"/>
      <c r="BN174" s="53">
        <f t="shared" si="61"/>
        <v>0</v>
      </c>
      <c r="BO174" s="53">
        <f t="shared" si="62"/>
        <v>0</v>
      </c>
      <c r="BP174" s="305"/>
    </row>
    <row r="175" spans="2:68" ht="30" x14ac:dyDescent="0.4">
      <c r="B175" s="79"/>
      <c r="C175" s="80"/>
      <c r="D175" s="41">
        <f t="shared" si="60"/>
        <v>285.5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52"/>
        <v>291.20999999999998</v>
      </c>
      <c r="L175" s="47">
        <f t="shared" si="53"/>
        <v>294.065</v>
      </c>
      <c r="M175" s="48">
        <f t="shared" si="54"/>
        <v>296.92</v>
      </c>
      <c r="N175" s="48">
        <f t="shared" si="55"/>
        <v>299.77499999999998</v>
      </c>
      <c r="O175" s="49">
        <f t="shared" si="56"/>
        <v>299.77499999999998</v>
      </c>
      <c r="P175" s="50"/>
      <c r="Q175" s="51"/>
      <c r="R175" s="51"/>
      <c r="S175" s="51"/>
      <c r="T175" s="52"/>
      <c r="U175" s="177"/>
      <c r="V175" s="178"/>
      <c r="W175" s="178"/>
      <c r="X175" s="178"/>
      <c r="Y175" s="178"/>
      <c r="Z175" s="50"/>
      <c r="AA175" s="51"/>
      <c r="AB175" s="51"/>
      <c r="AC175" s="51"/>
      <c r="AD175" s="51"/>
      <c r="AE175" s="177"/>
      <c r="AF175" s="178"/>
      <c r="AG175" s="178"/>
      <c r="AH175" s="178"/>
      <c r="AI175" s="178"/>
      <c r="AJ175" s="50"/>
      <c r="AK175" s="51"/>
      <c r="AL175" s="51"/>
      <c r="AM175" s="51"/>
      <c r="AN175" s="52"/>
      <c r="AO175" s="177"/>
      <c r="AP175" s="178"/>
      <c r="AQ175" s="178"/>
      <c r="AR175" s="178"/>
      <c r="AS175" s="178"/>
      <c r="AT175" s="50"/>
      <c r="AU175" s="51"/>
      <c r="AV175" s="51"/>
      <c r="AW175" s="51"/>
      <c r="AX175" s="51"/>
      <c r="AY175" s="232"/>
      <c r="AZ175" s="233"/>
      <c r="BA175" s="233"/>
      <c r="BB175" s="233"/>
      <c r="BC175" s="234"/>
      <c r="BD175" s="50"/>
      <c r="BE175" s="51"/>
      <c r="BF175" s="51"/>
      <c r="BG175" s="51"/>
      <c r="BH175" s="52"/>
      <c r="BI175" s="177"/>
      <c r="BJ175" s="178"/>
      <c r="BK175" s="178"/>
      <c r="BL175" s="178"/>
      <c r="BM175" s="190"/>
      <c r="BN175" s="53">
        <f t="shared" si="61"/>
        <v>0</v>
      </c>
      <c r="BO175" s="53">
        <f t="shared" si="62"/>
        <v>0</v>
      </c>
      <c r="BP175" s="305"/>
    </row>
    <row r="176" spans="2:68" ht="30" x14ac:dyDescent="0.4">
      <c r="B176" s="79"/>
      <c r="C176" s="80"/>
      <c r="D176" s="41">
        <f t="shared" si="60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52"/>
        <v>291.20999999999998</v>
      </c>
      <c r="L176" s="47">
        <f t="shared" si="53"/>
        <v>294.065</v>
      </c>
      <c r="M176" s="48">
        <f t="shared" si="54"/>
        <v>296.92</v>
      </c>
      <c r="N176" s="48">
        <f t="shared" si="55"/>
        <v>299.77499999999998</v>
      </c>
      <c r="O176" s="49">
        <f t="shared" si="56"/>
        <v>299.77499999999998</v>
      </c>
      <c r="P176" s="50"/>
      <c r="Q176" s="51"/>
      <c r="R176" s="51"/>
      <c r="S176" s="51"/>
      <c r="T176" s="52"/>
      <c r="U176" s="177"/>
      <c r="V176" s="178"/>
      <c r="W176" s="178"/>
      <c r="X176" s="178"/>
      <c r="Y176" s="178"/>
      <c r="Z176" s="50"/>
      <c r="AA176" s="51"/>
      <c r="AB176" s="51"/>
      <c r="AC176" s="51"/>
      <c r="AD176" s="51"/>
      <c r="AE176" s="177"/>
      <c r="AF176" s="178"/>
      <c r="AG176" s="178"/>
      <c r="AH176" s="178"/>
      <c r="AI176" s="178"/>
      <c r="AJ176" s="50"/>
      <c r="AK176" s="51"/>
      <c r="AL176" s="51"/>
      <c r="AM176" s="51"/>
      <c r="AN176" s="52"/>
      <c r="AO176" s="177"/>
      <c r="AP176" s="178"/>
      <c r="AQ176" s="178"/>
      <c r="AR176" s="178"/>
      <c r="AS176" s="178"/>
      <c r="AT176" s="50"/>
      <c r="AU176" s="51"/>
      <c r="AV176" s="51"/>
      <c r="AW176" s="51"/>
      <c r="AX176" s="51"/>
      <c r="AY176" s="232"/>
      <c r="AZ176" s="233"/>
      <c r="BA176" s="233"/>
      <c r="BB176" s="233"/>
      <c r="BC176" s="234"/>
      <c r="BD176" s="50"/>
      <c r="BE176" s="51"/>
      <c r="BF176" s="51"/>
      <c r="BG176" s="51"/>
      <c r="BH176" s="52"/>
      <c r="BI176" s="177"/>
      <c r="BJ176" s="178"/>
      <c r="BK176" s="178"/>
      <c r="BL176" s="178"/>
      <c r="BM176" s="190"/>
      <c r="BN176" s="53">
        <f t="shared" si="61"/>
        <v>0</v>
      </c>
      <c r="BO176" s="53">
        <f t="shared" si="62"/>
        <v>0</v>
      </c>
      <c r="BP176" s="305"/>
    </row>
    <row r="177" spans="2:68" ht="36" x14ac:dyDescent="0.4">
      <c r="B177" s="79" t="s">
        <v>127</v>
      </c>
      <c r="C177" s="40" t="str">
        <f>C64</f>
        <v>Свинина 2 категории (ГОСТ Р53221-2008)*, кг</v>
      </c>
      <c r="D177" s="41">
        <f t="shared" si="60"/>
        <v>207.5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ref="K177:K182" si="63">$D177+($D177*(SUM($E177%,F177%)))</f>
        <v>211.65</v>
      </c>
      <c r="L177" s="47">
        <f t="shared" ref="L177:L182" si="64">$D177+(($D177*SUM($E177,G177)/100))</f>
        <v>213.72499999999999</v>
      </c>
      <c r="M177" s="48">
        <f t="shared" ref="M177:M182" si="65">$D177+(($D177*($E177+H177)/100))</f>
        <v>215.8</v>
      </c>
      <c r="N177" s="48">
        <f t="shared" ref="N177:N182" si="66">$D177+(($D177*($E177+I177)/100))</f>
        <v>217.875</v>
      </c>
      <c r="O177" s="49">
        <f t="shared" ref="O177:O182" si="67">$D177+(($D177*($E177+J177)/100))</f>
        <v>217.875</v>
      </c>
      <c r="P177" s="50"/>
      <c r="Q177" s="51"/>
      <c r="R177" s="51"/>
      <c r="S177" s="51"/>
      <c r="T177" s="52"/>
      <c r="U177" s="177"/>
      <c r="V177" s="178"/>
      <c r="W177" s="178"/>
      <c r="X177" s="178"/>
      <c r="Y177" s="178"/>
      <c r="Z177" s="50"/>
      <c r="AA177" s="51"/>
      <c r="AB177" s="51"/>
      <c r="AC177" s="51"/>
      <c r="AD177" s="51"/>
      <c r="AE177" s="177"/>
      <c r="AF177" s="178"/>
      <c r="AG177" s="178"/>
      <c r="AH177" s="178"/>
      <c r="AI177" s="178"/>
      <c r="AJ177" s="50"/>
      <c r="AK177" s="51"/>
      <c r="AL177" s="51"/>
      <c r="AM177" s="51"/>
      <c r="AN177" s="52"/>
      <c r="AO177" s="177"/>
      <c r="AP177" s="178"/>
      <c r="AQ177" s="178"/>
      <c r="AR177" s="178"/>
      <c r="AS177" s="178"/>
      <c r="AT177" s="50"/>
      <c r="AU177" s="51"/>
      <c r="AV177" s="51"/>
      <c r="AW177" s="51"/>
      <c r="AX177" s="51"/>
      <c r="AY177" s="232"/>
      <c r="AZ177" s="233"/>
      <c r="BA177" s="233"/>
      <c r="BB177" s="233"/>
      <c r="BC177" s="234"/>
      <c r="BD177" s="50"/>
      <c r="BE177" s="51"/>
      <c r="BF177" s="51"/>
      <c r="BG177" s="51"/>
      <c r="BH177" s="52"/>
      <c r="BI177" s="177"/>
      <c r="BJ177" s="178"/>
      <c r="BK177" s="178"/>
      <c r="BL177" s="178"/>
      <c r="BM177" s="190"/>
      <c r="BN177" s="53">
        <f t="shared" si="61"/>
        <v>0</v>
      </c>
      <c r="BO177" s="53">
        <f t="shared" si="62"/>
        <v>0</v>
      </c>
      <c r="BP177" s="305"/>
    </row>
    <row r="178" spans="2:68" ht="30" x14ac:dyDescent="0.4">
      <c r="B178" s="79"/>
      <c r="C178" s="80"/>
      <c r="D178" s="41">
        <f t="shared" si="60"/>
        <v>207.5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63"/>
        <v>211.65</v>
      </c>
      <c r="L178" s="47">
        <f t="shared" si="64"/>
        <v>213.72499999999999</v>
      </c>
      <c r="M178" s="48">
        <f t="shared" si="65"/>
        <v>215.8</v>
      </c>
      <c r="N178" s="48">
        <f t="shared" si="66"/>
        <v>217.875</v>
      </c>
      <c r="O178" s="49">
        <f t="shared" si="67"/>
        <v>217.875</v>
      </c>
      <c r="P178" s="50"/>
      <c r="Q178" s="51"/>
      <c r="R178" s="51"/>
      <c r="S178" s="51"/>
      <c r="T178" s="52"/>
      <c r="U178" s="177"/>
      <c r="V178" s="178"/>
      <c r="W178" s="178"/>
      <c r="X178" s="178"/>
      <c r="Y178" s="178"/>
      <c r="Z178" s="50"/>
      <c r="AA178" s="51"/>
      <c r="AB178" s="51"/>
      <c r="AC178" s="51"/>
      <c r="AD178" s="51"/>
      <c r="AE178" s="177"/>
      <c r="AF178" s="178"/>
      <c r="AG178" s="178"/>
      <c r="AH178" s="178"/>
      <c r="AI178" s="178"/>
      <c r="AJ178" s="50"/>
      <c r="AK178" s="51"/>
      <c r="AL178" s="51"/>
      <c r="AM178" s="51"/>
      <c r="AN178" s="52"/>
      <c r="AO178" s="177"/>
      <c r="AP178" s="178"/>
      <c r="AQ178" s="178"/>
      <c r="AR178" s="178"/>
      <c r="AS178" s="178"/>
      <c r="AT178" s="50"/>
      <c r="AU178" s="51"/>
      <c r="AV178" s="51"/>
      <c r="AW178" s="51"/>
      <c r="AX178" s="51"/>
      <c r="AY178" s="232"/>
      <c r="AZ178" s="233"/>
      <c r="BA178" s="233"/>
      <c r="BB178" s="233"/>
      <c r="BC178" s="234"/>
      <c r="BD178" s="50"/>
      <c r="BE178" s="51"/>
      <c r="BF178" s="51"/>
      <c r="BG178" s="51"/>
      <c r="BH178" s="52"/>
      <c r="BI178" s="177"/>
      <c r="BJ178" s="178"/>
      <c r="BK178" s="178"/>
      <c r="BL178" s="178"/>
      <c r="BM178" s="190"/>
      <c r="BN178" s="53">
        <f t="shared" si="61"/>
        <v>0</v>
      </c>
      <c r="BO178" s="53">
        <f t="shared" si="62"/>
        <v>0</v>
      </c>
      <c r="BP178" s="305"/>
    </row>
    <row r="179" spans="2:68" ht="30" x14ac:dyDescent="0.4">
      <c r="B179" s="79"/>
      <c r="C179" s="80"/>
      <c r="D179" s="41">
        <f t="shared" si="60"/>
        <v>207.5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63"/>
        <v>211.65</v>
      </c>
      <c r="L179" s="47">
        <f t="shared" si="64"/>
        <v>213.72499999999999</v>
      </c>
      <c r="M179" s="48">
        <f t="shared" si="65"/>
        <v>215.8</v>
      </c>
      <c r="N179" s="48">
        <f t="shared" si="66"/>
        <v>217.875</v>
      </c>
      <c r="O179" s="49">
        <f t="shared" si="67"/>
        <v>217.875</v>
      </c>
      <c r="P179" s="50"/>
      <c r="Q179" s="51"/>
      <c r="R179" s="51"/>
      <c r="S179" s="51"/>
      <c r="T179" s="52"/>
      <c r="U179" s="177"/>
      <c r="V179" s="178"/>
      <c r="W179" s="178"/>
      <c r="X179" s="178"/>
      <c r="Y179" s="178"/>
      <c r="Z179" s="50"/>
      <c r="AA179" s="51"/>
      <c r="AB179" s="51"/>
      <c r="AC179" s="51"/>
      <c r="AD179" s="51"/>
      <c r="AE179" s="177"/>
      <c r="AF179" s="178"/>
      <c r="AG179" s="178"/>
      <c r="AH179" s="178"/>
      <c r="AI179" s="178"/>
      <c r="AJ179" s="50"/>
      <c r="AK179" s="51"/>
      <c r="AL179" s="51"/>
      <c r="AM179" s="51"/>
      <c r="AN179" s="52"/>
      <c r="AO179" s="177"/>
      <c r="AP179" s="178"/>
      <c r="AQ179" s="178"/>
      <c r="AR179" s="178"/>
      <c r="AS179" s="178"/>
      <c r="AT179" s="50"/>
      <c r="AU179" s="51"/>
      <c r="AV179" s="51"/>
      <c r="AW179" s="51"/>
      <c r="AX179" s="51"/>
      <c r="AY179" s="232"/>
      <c r="AZ179" s="233"/>
      <c r="BA179" s="233"/>
      <c r="BB179" s="233"/>
      <c r="BC179" s="234"/>
      <c r="BD179" s="50"/>
      <c r="BE179" s="51"/>
      <c r="BF179" s="51"/>
      <c r="BG179" s="51"/>
      <c r="BH179" s="52"/>
      <c r="BI179" s="177"/>
      <c r="BJ179" s="178"/>
      <c r="BK179" s="178"/>
      <c r="BL179" s="178"/>
      <c r="BM179" s="190"/>
      <c r="BN179" s="53">
        <f t="shared" si="61"/>
        <v>0</v>
      </c>
      <c r="BO179" s="53">
        <f t="shared" si="62"/>
        <v>0</v>
      </c>
      <c r="BP179" s="305"/>
    </row>
    <row r="180" spans="2:68" ht="58.5" x14ac:dyDescent="0.4">
      <c r="B180" s="81" t="s">
        <v>47</v>
      </c>
      <c r="C180" s="82" t="s">
        <v>48</v>
      </c>
      <c r="D180" s="41">
        <f t="shared" si="60"/>
        <v>0</v>
      </c>
      <c r="E180" s="62"/>
      <c r="F180" s="63"/>
      <c r="G180" s="64"/>
      <c r="H180" s="64"/>
      <c r="I180" s="64"/>
      <c r="J180" s="65"/>
      <c r="K180" s="46">
        <f t="shared" si="63"/>
        <v>0</v>
      </c>
      <c r="L180" s="47">
        <f t="shared" si="64"/>
        <v>0</v>
      </c>
      <c r="M180" s="48">
        <f t="shared" si="65"/>
        <v>0</v>
      </c>
      <c r="N180" s="48">
        <f t="shared" si="66"/>
        <v>0</v>
      </c>
      <c r="O180" s="49">
        <f t="shared" si="67"/>
        <v>0</v>
      </c>
      <c r="P180" s="66"/>
      <c r="Q180" s="67"/>
      <c r="R180" s="68"/>
      <c r="S180" s="67"/>
      <c r="T180" s="69"/>
      <c r="U180" s="179"/>
      <c r="V180" s="180"/>
      <c r="W180" s="178"/>
      <c r="X180" s="180"/>
      <c r="Y180" s="180"/>
      <c r="Z180" s="66"/>
      <c r="AA180" s="67"/>
      <c r="AB180" s="68"/>
      <c r="AC180" s="67"/>
      <c r="AD180" s="67"/>
      <c r="AE180" s="179"/>
      <c r="AF180" s="180"/>
      <c r="AG180" s="178"/>
      <c r="AH180" s="180"/>
      <c r="AI180" s="180"/>
      <c r="AJ180" s="66"/>
      <c r="AK180" s="67"/>
      <c r="AL180" s="68"/>
      <c r="AM180" s="67"/>
      <c r="AN180" s="69"/>
      <c r="AO180" s="179"/>
      <c r="AP180" s="180"/>
      <c r="AQ180" s="178"/>
      <c r="AR180" s="180"/>
      <c r="AS180" s="180"/>
      <c r="AT180" s="66"/>
      <c r="AU180" s="67"/>
      <c r="AV180" s="68"/>
      <c r="AW180" s="67"/>
      <c r="AX180" s="67"/>
      <c r="AY180" s="235"/>
      <c r="AZ180" s="236"/>
      <c r="BA180" s="237"/>
      <c r="BB180" s="236"/>
      <c r="BC180" s="238"/>
      <c r="BD180" s="66"/>
      <c r="BE180" s="67"/>
      <c r="BF180" s="68"/>
      <c r="BG180" s="67"/>
      <c r="BH180" s="69"/>
      <c r="BI180" s="179"/>
      <c r="BJ180" s="180"/>
      <c r="BK180" s="178"/>
      <c r="BL180" s="180"/>
      <c r="BM180" s="191"/>
      <c r="BN180" s="53">
        <f t="shared" si="61"/>
        <v>0</v>
      </c>
      <c r="BO180" s="53">
        <f t="shared" si="62"/>
        <v>0</v>
      </c>
      <c r="BP180" s="305"/>
    </row>
    <row r="181" spans="2:68" ht="30" x14ac:dyDescent="0.4">
      <c r="B181" s="79" t="s">
        <v>50</v>
      </c>
      <c r="C181" s="40" t="str">
        <f>C68</f>
        <v>Мясо цыплят бройлеров, кг</v>
      </c>
      <c r="D181" s="41">
        <f t="shared" si="60"/>
        <v>125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63"/>
        <v>137.5</v>
      </c>
      <c r="L181" s="47">
        <f t="shared" si="64"/>
        <v>138.75</v>
      </c>
      <c r="M181" s="48">
        <f t="shared" si="65"/>
        <v>140</v>
      </c>
      <c r="N181" s="48">
        <f t="shared" si="66"/>
        <v>141.25</v>
      </c>
      <c r="O181" s="49">
        <f t="shared" si="67"/>
        <v>142.5</v>
      </c>
      <c r="P181" s="232"/>
      <c r="Q181" s="233"/>
      <c r="R181" s="233"/>
      <c r="S181" s="233"/>
      <c r="T181" s="234"/>
      <c r="U181" s="337"/>
      <c r="V181" s="338"/>
      <c r="W181" s="338"/>
      <c r="X181" s="338"/>
      <c r="Y181" s="339"/>
      <c r="Z181" s="232"/>
      <c r="AA181" s="233"/>
      <c r="AB181" s="233"/>
      <c r="AC181" s="233"/>
      <c r="AD181" s="234"/>
      <c r="AE181" s="197"/>
      <c r="AF181" s="198"/>
      <c r="AG181" s="199"/>
      <c r="AH181" s="198"/>
      <c r="AI181" s="222"/>
      <c r="AJ181" s="367"/>
      <c r="AK181" s="368"/>
      <c r="AL181" s="368"/>
      <c r="AM181" s="368"/>
      <c r="AN181" s="369"/>
      <c r="AO181" s="367"/>
      <c r="AP181" s="368"/>
      <c r="AQ181" s="368"/>
      <c r="AR181" s="368"/>
      <c r="AS181" s="369"/>
      <c r="AT181" s="232"/>
      <c r="AU181" s="233"/>
      <c r="AV181" s="233"/>
      <c r="AW181" s="233"/>
      <c r="AX181" s="234"/>
      <c r="AY181" s="232"/>
      <c r="AZ181" s="233"/>
      <c r="BA181" s="233"/>
      <c r="BB181" s="233"/>
      <c r="BC181" s="234"/>
      <c r="BD181" s="367"/>
      <c r="BE181" s="368"/>
      <c r="BF181" s="368"/>
      <c r="BG181" s="368"/>
      <c r="BH181" s="369"/>
      <c r="BI181" s="367"/>
      <c r="BJ181" s="368"/>
      <c r="BK181" s="368"/>
      <c r="BL181" s="368"/>
      <c r="BM181" s="369"/>
      <c r="BN181" s="53">
        <f t="shared" si="61"/>
        <v>0</v>
      </c>
      <c r="BO181" s="53">
        <f t="shared" si="62"/>
        <v>0</v>
      </c>
      <c r="BP181" s="305"/>
    </row>
    <row r="182" spans="2:68" ht="30" x14ac:dyDescent="0.4">
      <c r="B182" s="79"/>
      <c r="C182" s="80"/>
      <c r="D182" s="41">
        <f t="shared" si="60"/>
        <v>125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63"/>
        <v>137.5</v>
      </c>
      <c r="L182" s="47">
        <f t="shared" si="64"/>
        <v>138.75</v>
      </c>
      <c r="M182" s="48">
        <f t="shared" si="65"/>
        <v>140</v>
      </c>
      <c r="N182" s="48">
        <f t="shared" si="66"/>
        <v>141.25</v>
      </c>
      <c r="O182" s="49">
        <f t="shared" si="67"/>
        <v>142.5</v>
      </c>
      <c r="P182" s="232"/>
      <c r="Q182" s="233"/>
      <c r="R182" s="233"/>
      <c r="S182" s="233"/>
      <c r="T182" s="234"/>
      <c r="U182" s="50"/>
      <c r="V182" s="51"/>
      <c r="W182" s="51"/>
      <c r="X182" s="51"/>
      <c r="Y182" s="52"/>
      <c r="Z182" s="232"/>
      <c r="AA182" s="233"/>
      <c r="AB182" s="233"/>
      <c r="AC182" s="233"/>
      <c r="AD182" s="234"/>
      <c r="AE182" s="197"/>
      <c r="AF182" s="198"/>
      <c r="AG182" s="199"/>
      <c r="AH182" s="198"/>
      <c r="AI182" s="222"/>
      <c r="AJ182" s="232"/>
      <c r="AK182" s="233"/>
      <c r="AL182" s="233"/>
      <c r="AM182" s="233"/>
      <c r="AN182" s="234"/>
      <c r="AO182" s="232"/>
      <c r="AP182" s="233"/>
      <c r="AQ182" s="233"/>
      <c r="AR182" s="233"/>
      <c r="AS182" s="234"/>
      <c r="AT182" s="232"/>
      <c r="AU182" s="233"/>
      <c r="AV182" s="233"/>
      <c r="AW182" s="233"/>
      <c r="AX182" s="234"/>
      <c r="AY182" s="232"/>
      <c r="AZ182" s="233"/>
      <c r="BA182" s="233"/>
      <c r="BB182" s="233"/>
      <c r="BC182" s="234"/>
      <c r="BD182" s="367"/>
      <c r="BE182" s="368"/>
      <c r="BF182" s="368"/>
      <c r="BG182" s="368"/>
      <c r="BH182" s="369"/>
      <c r="BI182" s="232"/>
      <c r="BJ182" s="233"/>
      <c r="BK182" s="233"/>
      <c r="BL182" s="233"/>
      <c r="BM182" s="234"/>
      <c r="BN182" s="53">
        <f t="shared" si="61"/>
        <v>0</v>
      </c>
      <c r="BO182" s="53">
        <f t="shared" si="62"/>
        <v>0</v>
      </c>
      <c r="BP182" s="305"/>
    </row>
    <row r="183" spans="2:68" ht="30" x14ac:dyDescent="0.4">
      <c r="B183" s="79"/>
      <c r="C183" s="80"/>
      <c r="D183" s="41">
        <f t="shared" si="60"/>
        <v>125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232"/>
      <c r="Q183" s="233"/>
      <c r="R183" s="233"/>
      <c r="S183" s="233"/>
      <c r="T183" s="234"/>
      <c r="U183" s="50"/>
      <c r="V183" s="51"/>
      <c r="W183" s="51"/>
      <c r="X183" s="51"/>
      <c r="Y183" s="52"/>
      <c r="Z183" s="232"/>
      <c r="AA183" s="233"/>
      <c r="AB183" s="233"/>
      <c r="AC183" s="233"/>
      <c r="AD183" s="234"/>
      <c r="AE183" s="197"/>
      <c r="AF183" s="198"/>
      <c r="AG183" s="199"/>
      <c r="AH183" s="198"/>
      <c r="AI183" s="222"/>
      <c r="AJ183" s="232"/>
      <c r="AK183" s="233"/>
      <c r="AL183" s="233"/>
      <c r="AM183" s="233"/>
      <c r="AN183" s="234"/>
      <c r="AO183" s="232"/>
      <c r="AP183" s="233"/>
      <c r="AQ183" s="233"/>
      <c r="AR183" s="233"/>
      <c r="AS183" s="234"/>
      <c r="AT183" s="232"/>
      <c r="AU183" s="233"/>
      <c r="AV183" s="233"/>
      <c r="AW183" s="233"/>
      <c r="AX183" s="234"/>
      <c r="AY183" s="232"/>
      <c r="AZ183" s="233"/>
      <c r="BA183" s="233"/>
      <c r="BB183" s="233"/>
      <c r="BC183" s="234"/>
      <c r="BD183" s="367"/>
      <c r="BE183" s="368"/>
      <c r="BF183" s="368"/>
      <c r="BG183" s="368"/>
      <c r="BH183" s="369"/>
      <c r="BI183" s="232"/>
      <c r="BJ183" s="233"/>
      <c r="BK183" s="233"/>
      <c r="BL183" s="233"/>
      <c r="BM183" s="234"/>
      <c r="BN183" s="53">
        <f t="shared" si="61"/>
        <v>0</v>
      </c>
      <c r="BO183" s="53">
        <f t="shared" si="62"/>
        <v>0</v>
      </c>
      <c r="BP183" s="305"/>
    </row>
    <row r="184" spans="2:68" ht="39" x14ac:dyDescent="0.4">
      <c r="B184" s="81" t="s">
        <v>53</v>
      </c>
      <c r="C184" s="82" t="s">
        <v>54</v>
      </c>
      <c r="D184" s="41">
        <f t="shared" si="60"/>
        <v>0</v>
      </c>
      <c r="E184" s="89"/>
      <c r="F184" s="90"/>
      <c r="G184" s="91"/>
      <c r="H184" s="91"/>
      <c r="I184" s="91"/>
      <c r="J184" s="92"/>
      <c r="K184" s="46">
        <f t="shared" ref="K184:K230" si="68">$D184+($D184*(SUM($E184%,F184%)))</f>
        <v>0</v>
      </c>
      <c r="L184" s="47">
        <f t="shared" ref="L184:L230" si="69">$D184+(($D184*SUM($E184,G184)/100))</f>
        <v>0</v>
      </c>
      <c r="M184" s="48">
        <f t="shared" ref="M184:M230" si="70">$D184+(($D184*($E184+H184)/100))</f>
        <v>0</v>
      </c>
      <c r="N184" s="48">
        <f t="shared" ref="N184:N230" si="71">$D184+(($D184*($E184+I184)/100))</f>
        <v>0</v>
      </c>
      <c r="O184" s="49">
        <f t="shared" ref="O184:O230" si="72">$D184+(($D184*($E184+J184)/100))</f>
        <v>0</v>
      </c>
      <c r="P184" s="239"/>
      <c r="Q184" s="240"/>
      <c r="R184" s="237"/>
      <c r="S184" s="240"/>
      <c r="T184" s="241"/>
      <c r="U184" s="93"/>
      <c r="V184" s="94"/>
      <c r="W184" s="68"/>
      <c r="X184" s="94"/>
      <c r="Y184" s="95"/>
      <c r="Z184" s="239"/>
      <c r="AA184" s="240"/>
      <c r="AB184" s="237"/>
      <c r="AC184" s="240"/>
      <c r="AD184" s="241"/>
      <c r="AE184" s="226"/>
      <c r="AF184" s="227"/>
      <c r="AG184" s="203"/>
      <c r="AH184" s="227"/>
      <c r="AI184" s="228"/>
      <c r="AJ184" s="239"/>
      <c r="AK184" s="240"/>
      <c r="AL184" s="237"/>
      <c r="AM184" s="240"/>
      <c r="AN184" s="241"/>
      <c r="AO184" s="239"/>
      <c r="AP184" s="240"/>
      <c r="AQ184" s="237"/>
      <c r="AR184" s="240"/>
      <c r="AS184" s="241"/>
      <c r="AT184" s="239"/>
      <c r="AU184" s="240"/>
      <c r="AV184" s="237"/>
      <c r="AW184" s="240"/>
      <c r="AX184" s="241"/>
      <c r="AY184" s="239"/>
      <c r="AZ184" s="240"/>
      <c r="BA184" s="237"/>
      <c r="BB184" s="240"/>
      <c r="BC184" s="241"/>
      <c r="BD184" s="239"/>
      <c r="BE184" s="240"/>
      <c r="BF184" s="342"/>
      <c r="BG184" s="240"/>
      <c r="BH184" s="241"/>
      <c r="BI184" s="239"/>
      <c r="BJ184" s="240"/>
      <c r="BK184" s="237"/>
      <c r="BL184" s="240"/>
      <c r="BM184" s="241"/>
      <c r="BN184" s="53">
        <f t="shared" si="61"/>
        <v>0</v>
      </c>
      <c r="BO184" s="53">
        <f t="shared" si="62"/>
        <v>0</v>
      </c>
      <c r="BP184" s="305"/>
    </row>
    <row r="185" spans="2:68" ht="76.5" customHeight="1" x14ac:dyDescent="0.4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60"/>
        <v>71.3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68"/>
        <v>75.578000000000003</v>
      </c>
      <c r="L185" s="47">
        <f t="shared" si="69"/>
        <v>76.290999999999997</v>
      </c>
      <c r="M185" s="48">
        <f t="shared" si="70"/>
        <v>77.003999999999991</v>
      </c>
      <c r="N185" s="48">
        <f t="shared" si="71"/>
        <v>77.716999999999999</v>
      </c>
      <c r="O185" s="49">
        <f t="shared" si="72"/>
        <v>78.429999999999993</v>
      </c>
      <c r="P185" s="232"/>
      <c r="Q185" s="233"/>
      <c r="R185" s="233"/>
      <c r="S185" s="233"/>
      <c r="T185" s="234"/>
      <c r="U185" s="232"/>
      <c r="V185" s="233"/>
      <c r="W185" s="233"/>
      <c r="X185" s="233"/>
      <c r="Y185" s="234"/>
      <c r="Z185" s="337"/>
      <c r="AA185" s="338"/>
      <c r="AB185" s="338"/>
      <c r="AC185" s="338"/>
      <c r="AD185" s="339"/>
      <c r="AE185" s="197"/>
      <c r="AF185" s="198"/>
      <c r="AG185" s="199"/>
      <c r="AH185" s="198"/>
      <c r="AI185" s="200"/>
      <c r="AJ185" s="232"/>
      <c r="AK185" s="233"/>
      <c r="AL185" s="233"/>
      <c r="AM185" s="233"/>
      <c r="AN185" s="234"/>
      <c r="AO185" s="232"/>
      <c r="AP185" s="233"/>
      <c r="AQ185" s="233"/>
      <c r="AR185" s="233"/>
      <c r="AS185" s="234"/>
      <c r="AT185" s="232"/>
      <c r="AU185" s="233"/>
      <c r="AV185" s="233"/>
      <c r="AW185" s="233"/>
      <c r="AX185" s="234"/>
      <c r="AY185" s="232"/>
      <c r="AZ185" s="233"/>
      <c r="BA185" s="233"/>
      <c r="BB185" s="233"/>
      <c r="BC185" s="234"/>
      <c r="BD185" s="367"/>
      <c r="BE185" s="368"/>
      <c r="BF185" s="368"/>
      <c r="BG185" s="368"/>
      <c r="BH185" s="369"/>
      <c r="BI185" s="232"/>
      <c r="BJ185" s="233"/>
      <c r="BK185" s="233"/>
      <c r="BL185" s="233"/>
      <c r="BM185" s="234"/>
      <c r="BN185" s="53">
        <f t="shared" si="61"/>
        <v>0</v>
      </c>
      <c r="BO185" s="53">
        <f t="shared" si="62"/>
        <v>0</v>
      </c>
      <c r="BP185" s="306"/>
    </row>
    <row r="186" spans="2:68" ht="30" x14ac:dyDescent="0.4">
      <c r="B186" s="79"/>
      <c r="C186" s="80"/>
      <c r="D186" s="41">
        <f t="shared" si="60"/>
        <v>71.3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68"/>
        <v>75.578000000000003</v>
      </c>
      <c r="L186" s="47">
        <f t="shared" si="69"/>
        <v>76.290999999999997</v>
      </c>
      <c r="M186" s="48">
        <f t="shared" si="70"/>
        <v>77.003999999999991</v>
      </c>
      <c r="N186" s="48">
        <f t="shared" si="71"/>
        <v>77.716999999999999</v>
      </c>
      <c r="O186" s="49">
        <f t="shared" si="72"/>
        <v>78.429999999999993</v>
      </c>
      <c r="P186" s="50"/>
      <c r="Q186" s="51"/>
      <c r="R186" s="51"/>
      <c r="S186" s="51"/>
      <c r="T186" s="52"/>
      <c r="U186" s="177"/>
      <c r="V186" s="178"/>
      <c r="W186" s="178"/>
      <c r="X186" s="178"/>
      <c r="Y186" s="178"/>
      <c r="Z186" s="232"/>
      <c r="AA186" s="233"/>
      <c r="AB186" s="233"/>
      <c r="AC186" s="233"/>
      <c r="AD186" s="234"/>
      <c r="AE186" s="177"/>
      <c r="AF186" s="178"/>
      <c r="AG186" s="178"/>
      <c r="AH186" s="178"/>
      <c r="AI186" s="178"/>
      <c r="AJ186" s="232"/>
      <c r="AK186" s="233"/>
      <c r="AL186" s="233"/>
      <c r="AM186" s="233"/>
      <c r="AN186" s="234"/>
      <c r="AO186" s="232"/>
      <c r="AP186" s="233"/>
      <c r="AQ186" s="233"/>
      <c r="AR186" s="233"/>
      <c r="AS186" s="234"/>
      <c r="AT186" s="232"/>
      <c r="AU186" s="233"/>
      <c r="AV186" s="233"/>
      <c r="AW186" s="233"/>
      <c r="AX186" s="234"/>
      <c r="AY186" s="232"/>
      <c r="AZ186" s="233"/>
      <c r="BA186" s="233"/>
      <c r="BB186" s="233"/>
      <c r="BC186" s="234"/>
      <c r="BD186" s="232"/>
      <c r="BE186" s="233"/>
      <c r="BF186" s="233"/>
      <c r="BG186" s="233"/>
      <c r="BH186" s="234"/>
      <c r="BI186" s="232"/>
      <c r="BJ186" s="233"/>
      <c r="BK186" s="233"/>
      <c r="BL186" s="233"/>
      <c r="BM186" s="234"/>
      <c r="BN186" s="53">
        <f t="shared" si="61"/>
        <v>0</v>
      </c>
      <c r="BO186" s="53">
        <f t="shared" si="62"/>
        <v>0</v>
      </c>
      <c r="BP186" s="305"/>
    </row>
    <row r="187" spans="2:68" ht="30" x14ac:dyDescent="0.4">
      <c r="B187" s="79"/>
      <c r="C187" s="80"/>
      <c r="D187" s="41">
        <f t="shared" si="60"/>
        <v>71.3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68"/>
        <v>75.578000000000003</v>
      </c>
      <c r="L187" s="47">
        <f t="shared" si="69"/>
        <v>76.290999999999997</v>
      </c>
      <c r="M187" s="48">
        <f t="shared" si="70"/>
        <v>77.003999999999991</v>
      </c>
      <c r="N187" s="48">
        <f t="shared" si="71"/>
        <v>77.716999999999999</v>
      </c>
      <c r="O187" s="49">
        <f t="shared" si="72"/>
        <v>78.429999999999993</v>
      </c>
      <c r="P187" s="50"/>
      <c r="Q187" s="51"/>
      <c r="R187" s="51"/>
      <c r="S187" s="51"/>
      <c r="T187" s="52"/>
      <c r="U187" s="177"/>
      <c r="V187" s="178"/>
      <c r="W187" s="178"/>
      <c r="X187" s="178"/>
      <c r="Y187" s="178"/>
      <c r="Z187" s="232"/>
      <c r="AA187" s="233"/>
      <c r="AB187" s="233"/>
      <c r="AC187" s="233"/>
      <c r="AD187" s="234"/>
      <c r="AE187" s="177"/>
      <c r="AF187" s="178"/>
      <c r="AG187" s="178"/>
      <c r="AH187" s="178"/>
      <c r="AI187" s="178"/>
      <c r="AJ187" s="232"/>
      <c r="AK187" s="233"/>
      <c r="AL187" s="233"/>
      <c r="AM187" s="233"/>
      <c r="AN187" s="234"/>
      <c r="AO187" s="232"/>
      <c r="AP187" s="233"/>
      <c r="AQ187" s="233"/>
      <c r="AR187" s="233"/>
      <c r="AS187" s="234"/>
      <c r="AT187" s="232"/>
      <c r="AU187" s="233"/>
      <c r="AV187" s="233"/>
      <c r="AW187" s="233"/>
      <c r="AX187" s="234"/>
      <c r="AY187" s="232"/>
      <c r="AZ187" s="233"/>
      <c r="BA187" s="233"/>
      <c r="BB187" s="233"/>
      <c r="BC187" s="234"/>
      <c r="BD187" s="232"/>
      <c r="BE187" s="233"/>
      <c r="BF187" s="233"/>
      <c r="BG187" s="233"/>
      <c r="BH187" s="234"/>
      <c r="BI187" s="232"/>
      <c r="BJ187" s="233"/>
      <c r="BK187" s="233"/>
      <c r="BL187" s="233"/>
      <c r="BM187" s="234"/>
      <c r="BN187" s="53">
        <f t="shared" si="61"/>
        <v>0</v>
      </c>
      <c r="BO187" s="53">
        <f t="shared" si="62"/>
        <v>0</v>
      </c>
      <c r="BP187" s="305"/>
    </row>
    <row r="188" spans="2:68" ht="30" x14ac:dyDescent="0.4">
      <c r="B188" s="81" t="s">
        <v>58</v>
      </c>
      <c r="C188" s="82" t="s">
        <v>59</v>
      </c>
      <c r="D188" s="41">
        <f t="shared" ref="D188:D219" si="73">D75</f>
        <v>0</v>
      </c>
      <c r="E188" s="62"/>
      <c r="F188" s="63"/>
      <c r="G188" s="64"/>
      <c r="H188" s="64"/>
      <c r="I188" s="64"/>
      <c r="J188" s="65"/>
      <c r="K188" s="46">
        <f t="shared" si="68"/>
        <v>0</v>
      </c>
      <c r="L188" s="47">
        <f t="shared" si="69"/>
        <v>0</v>
      </c>
      <c r="M188" s="48">
        <f t="shared" si="70"/>
        <v>0</v>
      </c>
      <c r="N188" s="48">
        <f t="shared" si="71"/>
        <v>0</v>
      </c>
      <c r="O188" s="49">
        <f t="shared" si="72"/>
        <v>0</v>
      </c>
      <c r="P188" s="66"/>
      <c r="Q188" s="67"/>
      <c r="R188" s="68"/>
      <c r="S188" s="67"/>
      <c r="T188" s="69"/>
      <c r="U188" s="179"/>
      <c r="V188" s="180"/>
      <c r="W188" s="178"/>
      <c r="X188" s="180"/>
      <c r="Y188" s="180"/>
      <c r="Z188" s="235"/>
      <c r="AA188" s="236"/>
      <c r="AB188" s="237"/>
      <c r="AC188" s="236"/>
      <c r="AD188" s="238"/>
      <c r="AE188" s="179"/>
      <c r="AF188" s="180"/>
      <c r="AG188" s="178"/>
      <c r="AH188" s="180"/>
      <c r="AI188" s="180"/>
      <c r="AJ188" s="235"/>
      <c r="AK188" s="236"/>
      <c r="AL188" s="237"/>
      <c r="AM188" s="236"/>
      <c r="AN188" s="238"/>
      <c r="AO188" s="235"/>
      <c r="AP188" s="236"/>
      <c r="AQ188" s="237"/>
      <c r="AR188" s="236"/>
      <c r="AS188" s="238"/>
      <c r="AT188" s="235"/>
      <c r="AU188" s="236"/>
      <c r="AV188" s="237"/>
      <c r="AW188" s="236"/>
      <c r="AX188" s="238"/>
      <c r="AY188" s="235"/>
      <c r="AZ188" s="236"/>
      <c r="BA188" s="237"/>
      <c r="BB188" s="236"/>
      <c r="BC188" s="238"/>
      <c r="BD188" s="235"/>
      <c r="BE188" s="236"/>
      <c r="BF188" s="237"/>
      <c r="BG188" s="236"/>
      <c r="BH188" s="238"/>
      <c r="BI188" s="235"/>
      <c r="BJ188" s="236"/>
      <c r="BK188" s="237"/>
      <c r="BL188" s="236"/>
      <c r="BM188" s="238"/>
      <c r="BN188" s="53">
        <f t="shared" si="61"/>
        <v>0</v>
      </c>
      <c r="BO188" s="53">
        <f t="shared" si="62"/>
        <v>0</v>
      </c>
      <c r="BP188" s="305"/>
    </row>
    <row r="189" spans="2:68" ht="54" x14ac:dyDescent="0.4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73"/>
        <v>34.5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68"/>
        <v>40.020000000000003</v>
      </c>
      <c r="L189" s="47">
        <f t="shared" si="69"/>
        <v>40.365000000000002</v>
      </c>
      <c r="M189" s="48">
        <f t="shared" si="70"/>
        <v>40.71</v>
      </c>
      <c r="N189" s="48">
        <f t="shared" si="71"/>
        <v>41.055</v>
      </c>
      <c r="O189" s="49">
        <f t="shared" si="72"/>
        <v>41.4</v>
      </c>
      <c r="P189" s="50"/>
      <c r="Q189" s="51"/>
      <c r="R189" s="51"/>
      <c r="S189" s="51"/>
      <c r="T189" s="52"/>
      <c r="U189" s="367"/>
      <c r="V189" s="368"/>
      <c r="W189" s="368"/>
      <c r="X189" s="368"/>
      <c r="Y189" s="369"/>
      <c r="Z189" s="232"/>
      <c r="AA189" s="233"/>
      <c r="AB189" s="233"/>
      <c r="AC189" s="233"/>
      <c r="AD189" s="234"/>
      <c r="AE189" s="372"/>
      <c r="AF189" s="370"/>
      <c r="AG189" s="371"/>
      <c r="AH189" s="370"/>
      <c r="AI189" s="373"/>
      <c r="AJ189" s="367"/>
      <c r="AK189" s="368"/>
      <c r="AL189" s="368"/>
      <c r="AM189" s="368"/>
      <c r="AN189" s="369"/>
      <c r="AO189" s="232"/>
      <c r="AP189" s="233"/>
      <c r="AQ189" s="233"/>
      <c r="AR189" s="233"/>
      <c r="AS189" s="234"/>
      <c r="AT189" s="367"/>
      <c r="AU189" s="368"/>
      <c r="AV189" s="368"/>
      <c r="AW189" s="368"/>
      <c r="AX189" s="369"/>
      <c r="AY189" s="337"/>
      <c r="AZ189" s="338"/>
      <c r="BA189" s="338"/>
      <c r="BB189" s="338"/>
      <c r="BC189" s="339"/>
      <c r="BD189" s="232"/>
      <c r="BE189" s="233"/>
      <c r="BF189" s="233"/>
      <c r="BG189" s="233"/>
      <c r="BH189" s="234"/>
      <c r="BI189" s="232"/>
      <c r="BJ189" s="233"/>
      <c r="BK189" s="233"/>
      <c r="BL189" s="233"/>
      <c r="BM189" s="234"/>
      <c r="BN189" s="53">
        <f t="shared" si="61"/>
        <v>0</v>
      </c>
      <c r="BO189" s="53">
        <f t="shared" si="62"/>
        <v>0</v>
      </c>
      <c r="BP189" s="305"/>
    </row>
    <row r="190" spans="2:68" ht="30" x14ac:dyDescent="0.4">
      <c r="B190" s="79"/>
      <c r="C190" s="80"/>
      <c r="D190" s="41">
        <f t="shared" si="73"/>
        <v>34.5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68"/>
        <v>40.020000000000003</v>
      </c>
      <c r="L190" s="47">
        <f t="shared" si="69"/>
        <v>40.365000000000002</v>
      </c>
      <c r="M190" s="48">
        <f t="shared" si="70"/>
        <v>40.71</v>
      </c>
      <c r="N190" s="48">
        <f t="shared" si="71"/>
        <v>41.055</v>
      </c>
      <c r="O190" s="49">
        <f t="shared" si="72"/>
        <v>41.4</v>
      </c>
      <c r="P190" s="50"/>
      <c r="Q190" s="51"/>
      <c r="R190" s="51"/>
      <c r="S190" s="51"/>
      <c r="T190" s="52"/>
      <c r="U190" s="232"/>
      <c r="V190" s="233"/>
      <c r="W190" s="233"/>
      <c r="X190" s="233"/>
      <c r="Y190" s="234"/>
      <c r="Z190" s="232"/>
      <c r="AA190" s="233"/>
      <c r="AB190" s="233"/>
      <c r="AC190" s="233"/>
      <c r="AD190" s="234"/>
      <c r="AE190" s="177"/>
      <c r="AF190" s="178"/>
      <c r="AG190" s="178"/>
      <c r="AH190" s="178"/>
      <c r="AI190" s="178"/>
      <c r="AJ190" s="232"/>
      <c r="AK190" s="233"/>
      <c r="AL190" s="233"/>
      <c r="AM190" s="233"/>
      <c r="AN190" s="234"/>
      <c r="AO190" s="232"/>
      <c r="AP190" s="233"/>
      <c r="AQ190" s="233"/>
      <c r="AR190" s="233"/>
      <c r="AS190" s="234"/>
      <c r="AT190" s="232"/>
      <c r="AU190" s="233"/>
      <c r="AV190" s="233"/>
      <c r="AW190" s="233"/>
      <c r="AX190" s="234"/>
      <c r="AY190" s="232"/>
      <c r="AZ190" s="233"/>
      <c r="BA190" s="233"/>
      <c r="BB190" s="233"/>
      <c r="BC190" s="234"/>
      <c r="BD190" s="232"/>
      <c r="BE190" s="233"/>
      <c r="BF190" s="233"/>
      <c r="BG190" s="233"/>
      <c r="BH190" s="234"/>
      <c r="BI190" s="232"/>
      <c r="BJ190" s="233"/>
      <c r="BK190" s="233"/>
      <c r="BL190" s="233"/>
      <c r="BM190" s="234"/>
      <c r="BN190" s="53">
        <f t="shared" si="61"/>
        <v>0</v>
      </c>
      <c r="BO190" s="53">
        <f t="shared" si="62"/>
        <v>0</v>
      </c>
      <c r="BP190" s="305"/>
    </row>
    <row r="191" spans="2:68" ht="30" x14ac:dyDescent="0.4">
      <c r="B191" s="79"/>
      <c r="C191" s="80"/>
      <c r="D191" s="41">
        <f t="shared" si="73"/>
        <v>34.5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68"/>
        <v>40.020000000000003</v>
      </c>
      <c r="L191" s="47">
        <f t="shared" si="69"/>
        <v>40.365000000000002</v>
      </c>
      <c r="M191" s="48">
        <f t="shared" si="70"/>
        <v>40.71</v>
      </c>
      <c r="N191" s="48">
        <f t="shared" si="71"/>
        <v>41.055</v>
      </c>
      <c r="O191" s="49">
        <f t="shared" si="72"/>
        <v>41.4</v>
      </c>
      <c r="P191" s="50"/>
      <c r="Q191" s="51"/>
      <c r="R191" s="51"/>
      <c r="S191" s="51"/>
      <c r="T191" s="52"/>
      <c r="U191" s="232"/>
      <c r="V191" s="233"/>
      <c r="W191" s="233"/>
      <c r="X191" s="233"/>
      <c r="Y191" s="234"/>
      <c r="Z191" s="232"/>
      <c r="AA191" s="233"/>
      <c r="AB191" s="233"/>
      <c r="AC191" s="233"/>
      <c r="AD191" s="234"/>
      <c r="AE191" s="177"/>
      <c r="AF191" s="178"/>
      <c r="AG191" s="178"/>
      <c r="AH191" s="178"/>
      <c r="AI191" s="178"/>
      <c r="AJ191" s="232"/>
      <c r="AK191" s="233"/>
      <c r="AL191" s="233"/>
      <c r="AM191" s="233"/>
      <c r="AN191" s="234"/>
      <c r="AO191" s="232"/>
      <c r="AP191" s="233"/>
      <c r="AQ191" s="233"/>
      <c r="AR191" s="233"/>
      <c r="AS191" s="234"/>
      <c r="AT191" s="232"/>
      <c r="AU191" s="233"/>
      <c r="AV191" s="233"/>
      <c r="AW191" s="233"/>
      <c r="AX191" s="234"/>
      <c r="AY191" s="232"/>
      <c r="AZ191" s="233"/>
      <c r="BA191" s="233"/>
      <c r="BB191" s="233"/>
      <c r="BC191" s="234"/>
      <c r="BD191" s="232"/>
      <c r="BE191" s="233"/>
      <c r="BF191" s="233"/>
      <c r="BG191" s="233"/>
      <c r="BH191" s="234"/>
      <c r="BI191" s="232"/>
      <c r="BJ191" s="233"/>
      <c r="BK191" s="233"/>
      <c r="BL191" s="233"/>
      <c r="BM191" s="234"/>
      <c r="BN191" s="53">
        <f t="shared" si="61"/>
        <v>0</v>
      </c>
      <c r="BO191" s="53">
        <f t="shared" si="62"/>
        <v>0</v>
      </c>
      <c r="BP191" s="305"/>
    </row>
    <row r="192" spans="2:68" s="130" customFormat="1" ht="54" x14ac:dyDescent="0.4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73"/>
        <v>37.5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ref="K192:K194" si="74">$D192+($D192*(SUM($E192%,F192%)))</f>
        <v>43.5</v>
      </c>
      <c r="L192" s="47">
        <f t="shared" ref="L192:L194" si="75">$D192+(($D192*SUM($E192,G192)/100))</f>
        <v>43.875</v>
      </c>
      <c r="M192" s="48">
        <f t="shared" ref="M192:M194" si="76">$D192+(($D192*($E192+H192)/100))</f>
        <v>44.25</v>
      </c>
      <c r="N192" s="48">
        <f t="shared" ref="N192:N194" si="77">$D192+(($D192*($E192+I192)/100))</f>
        <v>44.625</v>
      </c>
      <c r="O192" s="49">
        <f t="shared" ref="O192:O194" si="78">$D192+(($D192*($E192+J192)/100))</f>
        <v>45</v>
      </c>
      <c r="P192" s="232"/>
      <c r="Q192" s="233"/>
      <c r="R192" s="233"/>
      <c r="S192" s="233"/>
      <c r="T192" s="234"/>
      <c r="U192" s="232"/>
      <c r="V192" s="233"/>
      <c r="W192" s="233"/>
      <c r="X192" s="233"/>
      <c r="Y192" s="234"/>
      <c r="Z192" s="367"/>
      <c r="AA192" s="368"/>
      <c r="AB192" s="368"/>
      <c r="AC192" s="368"/>
      <c r="AD192" s="369"/>
      <c r="AE192" s="50"/>
      <c r="AF192" s="51"/>
      <c r="AG192" s="51"/>
      <c r="AH192" s="51"/>
      <c r="AI192" s="52"/>
      <c r="AJ192" s="232"/>
      <c r="AK192" s="233"/>
      <c r="AL192" s="233"/>
      <c r="AM192" s="233"/>
      <c r="AN192" s="234"/>
      <c r="AO192" s="232"/>
      <c r="AP192" s="233"/>
      <c r="AQ192" s="233"/>
      <c r="AR192" s="233"/>
      <c r="AS192" s="234"/>
      <c r="AT192" s="232"/>
      <c r="AU192" s="233"/>
      <c r="AV192" s="233"/>
      <c r="AW192" s="233"/>
      <c r="AX192" s="234"/>
      <c r="AY192" s="232"/>
      <c r="AZ192" s="233"/>
      <c r="BA192" s="233"/>
      <c r="BB192" s="233"/>
      <c r="BC192" s="234"/>
      <c r="BD192" s="232"/>
      <c r="BE192" s="233"/>
      <c r="BF192" s="233"/>
      <c r="BG192" s="233"/>
      <c r="BH192" s="234"/>
      <c r="BI192" s="232"/>
      <c r="BJ192" s="233"/>
      <c r="BK192" s="233"/>
      <c r="BL192" s="233"/>
      <c r="BM192" s="234"/>
      <c r="BN192" s="53">
        <f t="shared" si="61"/>
        <v>0</v>
      </c>
      <c r="BO192" s="53">
        <f t="shared" si="62"/>
        <v>0</v>
      </c>
      <c r="BP192" s="305"/>
    </row>
    <row r="193" spans="2:68" s="130" customFormat="1" ht="30" x14ac:dyDescent="0.4">
      <c r="B193" s="79"/>
      <c r="C193" s="80"/>
      <c r="D193" s="41">
        <f t="shared" si="73"/>
        <v>37.5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74"/>
        <v>43.5</v>
      </c>
      <c r="L193" s="47">
        <f t="shared" si="75"/>
        <v>43.875</v>
      </c>
      <c r="M193" s="48">
        <f t="shared" si="76"/>
        <v>44.25</v>
      </c>
      <c r="N193" s="48">
        <f t="shared" si="77"/>
        <v>44.625</v>
      </c>
      <c r="O193" s="49">
        <f t="shared" si="78"/>
        <v>45</v>
      </c>
      <c r="P193" s="50"/>
      <c r="Q193" s="51"/>
      <c r="R193" s="51"/>
      <c r="S193" s="51"/>
      <c r="T193" s="52"/>
      <c r="U193" s="232"/>
      <c r="V193" s="233"/>
      <c r="W193" s="233"/>
      <c r="X193" s="233"/>
      <c r="Y193" s="234"/>
      <c r="Z193" s="232"/>
      <c r="AA193" s="233"/>
      <c r="AB193" s="233"/>
      <c r="AC193" s="233"/>
      <c r="AD193" s="234"/>
      <c r="AE193" s="50"/>
      <c r="AF193" s="51"/>
      <c r="AG193" s="51"/>
      <c r="AH193" s="51"/>
      <c r="AI193" s="52"/>
      <c r="AJ193" s="232"/>
      <c r="AK193" s="233"/>
      <c r="AL193" s="233"/>
      <c r="AM193" s="233"/>
      <c r="AN193" s="234"/>
      <c r="AO193" s="232"/>
      <c r="AP193" s="233"/>
      <c r="AQ193" s="233"/>
      <c r="AR193" s="233"/>
      <c r="AS193" s="234"/>
      <c r="AT193" s="232"/>
      <c r="AU193" s="233"/>
      <c r="AV193" s="233"/>
      <c r="AW193" s="233"/>
      <c r="AX193" s="234"/>
      <c r="AY193" s="232"/>
      <c r="AZ193" s="233"/>
      <c r="BA193" s="233"/>
      <c r="BB193" s="233"/>
      <c r="BC193" s="234"/>
      <c r="BD193" s="232"/>
      <c r="BE193" s="233"/>
      <c r="BF193" s="233"/>
      <c r="BG193" s="233"/>
      <c r="BH193" s="234"/>
      <c r="BI193" s="232"/>
      <c r="BJ193" s="233"/>
      <c r="BK193" s="233"/>
      <c r="BL193" s="233"/>
      <c r="BM193" s="234"/>
      <c r="BN193" s="53">
        <f t="shared" si="61"/>
        <v>0</v>
      </c>
      <c r="BO193" s="53">
        <f t="shared" si="62"/>
        <v>0</v>
      </c>
      <c r="BP193" s="305"/>
    </row>
    <row r="194" spans="2:68" s="130" customFormat="1" ht="30" x14ac:dyDescent="0.4">
      <c r="B194" s="79"/>
      <c r="C194" s="80"/>
      <c r="D194" s="41">
        <f t="shared" si="73"/>
        <v>37.5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74"/>
        <v>43.5</v>
      </c>
      <c r="L194" s="47">
        <f t="shared" si="75"/>
        <v>43.875</v>
      </c>
      <c r="M194" s="48">
        <f t="shared" si="76"/>
        <v>44.25</v>
      </c>
      <c r="N194" s="48">
        <f t="shared" si="77"/>
        <v>44.625</v>
      </c>
      <c r="O194" s="49">
        <f t="shared" si="78"/>
        <v>45</v>
      </c>
      <c r="P194" s="50"/>
      <c r="Q194" s="51"/>
      <c r="R194" s="51"/>
      <c r="S194" s="51"/>
      <c r="T194" s="52"/>
      <c r="U194" s="232"/>
      <c r="V194" s="233"/>
      <c r="W194" s="233"/>
      <c r="X194" s="233"/>
      <c r="Y194" s="234"/>
      <c r="Z194" s="232"/>
      <c r="AA194" s="233"/>
      <c r="AB194" s="233"/>
      <c r="AC194" s="233"/>
      <c r="AD194" s="234"/>
      <c r="AE194" s="177"/>
      <c r="AF194" s="178"/>
      <c r="AG194" s="178"/>
      <c r="AH194" s="178"/>
      <c r="AI194" s="178"/>
      <c r="AJ194" s="232"/>
      <c r="AK194" s="233"/>
      <c r="AL194" s="233"/>
      <c r="AM194" s="233"/>
      <c r="AN194" s="234"/>
      <c r="AO194" s="232"/>
      <c r="AP194" s="233"/>
      <c r="AQ194" s="233"/>
      <c r="AR194" s="233"/>
      <c r="AS194" s="234"/>
      <c r="AT194" s="232"/>
      <c r="AU194" s="233"/>
      <c r="AV194" s="233"/>
      <c r="AW194" s="233"/>
      <c r="AX194" s="234"/>
      <c r="AY194" s="232"/>
      <c r="AZ194" s="233"/>
      <c r="BA194" s="233"/>
      <c r="BB194" s="233"/>
      <c r="BC194" s="234"/>
      <c r="BD194" s="232"/>
      <c r="BE194" s="233"/>
      <c r="BF194" s="233"/>
      <c r="BG194" s="233"/>
      <c r="BH194" s="234"/>
      <c r="BI194" s="232"/>
      <c r="BJ194" s="233"/>
      <c r="BK194" s="233"/>
      <c r="BL194" s="233"/>
      <c r="BM194" s="234"/>
      <c r="BN194" s="53">
        <f t="shared" si="61"/>
        <v>0</v>
      </c>
      <c r="BO194" s="53">
        <f t="shared" si="62"/>
        <v>0</v>
      </c>
      <c r="BP194" s="305"/>
    </row>
    <row r="195" spans="2:68" ht="54" x14ac:dyDescent="0.4">
      <c r="B195" s="79" t="s">
        <v>131</v>
      </c>
      <c r="C195" s="40" t="str">
        <f>C82</f>
        <v>Сливочное масло, кг</v>
      </c>
      <c r="D195" s="41">
        <f t="shared" si="73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68"/>
        <v>407</v>
      </c>
      <c r="L195" s="47">
        <f t="shared" si="69"/>
        <v>410.7</v>
      </c>
      <c r="M195" s="48">
        <f t="shared" si="70"/>
        <v>414.4</v>
      </c>
      <c r="N195" s="48">
        <f t="shared" si="71"/>
        <v>418.1</v>
      </c>
      <c r="O195" s="49">
        <f t="shared" si="72"/>
        <v>421.8</v>
      </c>
      <c r="P195" s="50"/>
      <c r="Q195" s="51"/>
      <c r="R195" s="51"/>
      <c r="S195" s="51"/>
      <c r="T195" s="52"/>
      <c r="U195" s="337"/>
      <c r="V195" s="338"/>
      <c r="W195" s="338"/>
      <c r="X195" s="338"/>
      <c r="Y195" s="339"/>
      <c r="Z195" s="367"/>
      <c r="AA195" s="368"/>
      <c r="AB195" s="368"/>
      <c r="AC195" s="368"/>
      <c r="AD195" s="369"/>
      <c r="AE195" s="197"/>
      <c r="AF195" s="198"/>
      <c r="AG195" s="199"/>
      <c r="AH195" s="198"/>
      <c r="AI195" s="222"/>
      <c r="AJ195" s="337"/>
      <c r="AK195" s="338"/>
      <c r="AL195" s="338"/>
      <c r="AM195" s="338"/>
      <c r="AN195" s="339"/>
      <c r="AO195" s="337"/>
      <c r="AP195" s="338"/>
      <c r="AQ195" s="338"/>
      <c r="AR195" s="338"/>
      <c r="AS195" s="339"/>
      <c r="AT195" s="232"/>
      <c r="AU195" s="233"/>
      <c r="AV195" s="233"/>
      <c r="AW195" s="233"/>
      <c r="AX195" s="234"/>
      <c r="AY195" s="367"/>
      <c r="AZ195" s="368"/>
      <c r="BA195" s="368"/>
      <c r="BB195" s="368"/>
      <c r="BC195" s="369"/>
      <c r="BD195" s="367"/>
      <c r="BE195" s="368"/>
      <c r="BF195" s="368"/>
      <c r="BG195" s="368"/>
      <c r="BH195" s="369"/>
      <c r="BI195" s="367">
        <v>400</v>
      </c>
      <c r="BJ195" s="368">
        <v>10</v>
      </c>
      <c r="BK195" s="368">
        <v>4000</v>
      </c>
      <c r="BL195" s="368" t="s">
        <v>345</v>
      </c>
      <c r="BM195" s="210">
        <v>43684</v>
      </c>
      <c r="BN195" s="53">
        <f t="shared" si="61"/>
        <v>400</v>
      </c>
      <c r="BO195" s="53">
        <f t="shared" si="62"/>
        <v>400</v>
      </c>
      <c r="BP195" s="305"/>
    </row>
    <row r="196" spans="2:68" ht="30" x14ac:dyDescent="0.4">
      <c r="B196" s="79"/>
      <c r="C196" s="80"/>
      <c r="D196" s="41">
        <f t="shared" si="73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68"/>
        <v>407</v>
      </c>
      <c r="L196" s="47">
        <f t="shared" si="69"/>
        <v>410.7</v>
      </c>
      <c r="M196" s="48">
        <f t="shared" si="70"/>
        <v>414.4</v>
      </c>
      <c r="N196" s="48">
        <f t="shared" si="71"/>
        <v>418.1</v>
      </c>
      <c r="O196" s="49">
        <f t="shared" si="72"/>
        <v>421.8</v>
      </c>
      <c r="P196" s="50"/>
      <c r="Q196" s="51"/>
      <c r="R196" s="51"/>
      <c r="S196" s="51"/>
      <c r="T196" s="52"/>
      <c r="U196" s="232"/>
      <c r="V196" s="233"/>
      <c r="W196" s="233"/>
      <c r="X196" s="233"/>
      <c r="Y196" s="234"/>
      <c r="Z196" s="232"/>
      <c r="AA196" s="233"/>
      <c r="AB196" s="233"/>
      <c r="AC196" s="233"/>
      <c r="AD196" s="234"/>
      <c r="AE196" s="50"/>
      <c r="AF196" s="51"/>
      <c r="AG196" s="51"/>
      <c r="AH196" s="51"/>
      <c r="AI196" s="52"/>
      <c r="AJ196" s="232"/>
      <c r="AK196" s="233"/>
      <c r="AL196" s="233"/>
      <c r="AM196" s="233"/>
      <c r="AN196" s="234"/>
      <c r="AO196" s="232"/>
      <c r="AP196" s="233"/>
      <c r="AQ196" s="233"/>
      <c r="AR196" s="233"/>
      <c r="AS196" s="234"/>
      <c r="AT196" s="232"/>
      <c r="AU196" s="233"/>
      <c r="AV196" s="233"/>
      <c r="AW196" s="233"/>
      <c r="AX196" s="234"/>
      <c r="AY196" s="337"/>
      <c r="AZ196" s="338"/>
      <c r="BA196" s="338"/>
      <c r="BB196" s="338"/>
      <c r="BC196" s="339"/>
      <c r="BD196" s="337"/>
      <c r="BE196" s="338"/>
      <c r="BF196" s="338"/>
      <c r="BG196" s="338"/>
      <c r="BH196" s="339"/>
      <c r="BI196" s="232"/>
      <c r="BJ196" s="233"/>
      <c r="BK196" s="233"/>
      <c r="BL196" s="233"/>
      <c r="BM196" s="234"/>
      <c r="BN196" s="53">
        <f t="shared" si="61"/>
        <v>0</v>
      </c>
      <c r="BO196" s="53">
        <f t="shared" si="62"/>
        <v>0</v>
      </c>
      <c r="BP196" s="305"/>
    </row>
    <row r="197" spans="2:68" ht="30" x14ac:dyDescent="0.4">
      <c r="B197" s="79"/>
      <c r="C197" s="80"/>
      <c r="D197" s="41">
        <f t="shared" si="73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68"/>
        <v>407</v>
      </c>
      <c r="L197" s="47">
        <f t="shared" si="69"/>
        <v>410.7</v>
      </c>
      <c r="M197" s="48">
        <f t="shared" si="70"/>
        <v>414.4</v>
      </c>
      <c r="N197" s="48">
        <f t="shared" si="71"/>
        <v>418.1</v>
      </c>
      <c r="O197" s="49">
        <f t="shared" si="72"/>
        <v>421.8</v>
      </c>
      <c r="P197" s="50"/>
      <c r="Q197" s="51"/>
      <c r="R197" s="51"/>
      <c r="S197" s="51"/>
      <c r="T197" s="52"/>
      <c r="U197" s="232"/>
      <c r="V197" s="233"/>
      <c r="W197" s="233"/>
      <c r="X197" s="233"/>
      <c r="Y197" s="234"/>
      <c r="Z197" s="232"/>
      <c r="AA197" s="233"/>
      <c r="AB197" s="233"/>
      <c r="AC197" s="233"/>
      <c r="AD197" s="234"/>
      <c r="AE197" s="50"/>
      <c r="AF197" s="51"/>
      <c r="AG197" s="51"/>
      <c r="AH197" s="51"/>
      <c r="AI197" s="52"/>
      <c r="AJ197" s="232"/>
      <c r="AK197" s="233"/>
      <c r="AL197" s="233"/>
      <c r="AM197" s="233"/>
      <c r="AN197" s="234"/>
      <c r="AO197" s="232"/>
      <c r="AP197" s="233"/>
      <c r="AQ197" s="233"/>
      <c r="AR197" s="233"/>
      <c r="AS197" s="234"/>
      <c r="AT197" s="232"/>
      <c r="AU197" s="233"/>
      <c r="AV197" s="233"/>
      <c r="AW197" s="233"/>
      <c r="AX197" s="234"/>
      <c r="AY197" s="337"/>
      <c r="AZ197" s="338"/>
      <c r="BA197" s="338"/>
      <c r="BB197" s="338"/>
      <c r="BC197" s="339"/>
      <c r="BD197" s="337"/>
      <c r="BE197" s="338"/>
      <c r="BF197" s="338"/>
      <c r="BG197" s="338"/>
      <c r="BH197" s="339"/>
      <c r="BI197" s="232"/>
      <c r="BJ197" s="233"/>
      <c r="BK197" s="233"/>
      <c r="BL197" s="233"/>
      <c r="BM197" s="234"/>
      <c r="BN197" s="53">
        <f t="shared" ref="BN197:BN230" si="79">MIN($P197,$U197,$Z197,$AE197,$AJ197,$AO197,$AT197,$AY197,$BD197,$BI197)</f>
        <v>0</v>
      </c>
      <c r="BO197" s="53">
        <f t="shared" ref="BO197:BO230" si="80">MAX($P197,$U197,$Z197,$AE197,$AJ197,$AO197,$AT197,$AY197,$BD197,$BI197)</f>
        <v>0</v>
      </c>
      <c r="BP197" s="305"/>
    </row>
    <row r="198" spans="2:68" ht="39" x14ac:dyDescent="0.4">
      <c r="B198" s="81" t="s">
        <v>65</v>
      </c>
      <c r="C198" s="82" t="s">
        <v>66</v>
      </c>
      <c r="D198" s="41">
        <f t="shared" si="73"/>
        <v>0</v>
      </c>
      <c r="E198" s="62"/>
      <c r="F198" s="63"/>
      <c r="G198" s="64"/>
      <c r="H198" s="64"/>
      <c r="I198" s="64"/>
      <c r="J198" s="65"/>
      <c r="K198" s="46">
        <f t="shared" si="68"/>
        <v>0</v>
      </c>
      <c r="L198" s="47">
        <f t="shared" si="69"/>
        <v>0</v>
      </c>
      <c r="M198" s="48">
        <f t="shared" si="70"/>
        <v>0</v>
      </c>
      <c r="N198" s="48">
        <f t="shared" si="71"/>
        <v>0</v>
      </c>
      <c r="O198" s="49">
        <f t="shared" si="72"/>
        <v>0</v>
      </c>
      <c r="P198" s="66"/>
      <c r="Q198" s="67"/>
      <c r="R198" s="68"/>
      <c r="S198" s="67"/>
      <c r="T198" s="69"/>
      <c r="U198" s="235"/>
      <c r="V198" s="236"/>
      <c r="W198" s="237"/>
      <c r="X198" s="236"/>
      <c r="Y198" s="238"/>
      <c r="Z198" s="235"/>
      <c r="AA198" s="236"/>
      <c r="AB198" s="237"/>
      <c r="AC198" s="236"/>
      <c r="AD198" s="238"/>
      <c r="AE198" s="66"/>
      <c r="AF198" s="67"/>
      <c r="AG198" s="68"/>
      <c r="AH198" s="67"/>
      <c r="AI198" s="69"/>
      <c r="AJ198" s="235"/>
      <c r="AK198" s="236"/>
      <c r="AL198" s="237"/>
      <c r="AM198" s="236"/>
      <c r="AN198" s="238"/>
      <c r="AO198" s="235"/>
      <c r="AP198" s="236"/>
      <c r="AQ198" s="237"/>
      <c r="AR198" s="236"/>
      <c r="AS198" s="238"/>
      <c r="AT198" s="235"/>
      <c r="AU198" s="236"/>
      <c r="AV198" s="237"/>
      <c r="AW198" s="236"/>
      <c r="AX198" s="238"/>
      <c r="AY198" s="340"/>
      <c r="AZ198" s="341"/>
      <c r="BA198" s="342"/>
      <c r="BB198" s="341"/>
      <c r="BC198" s="343"/>
      <c r="BD198" s="340"/>
      <c r="BE198" s="341"/>
      <c r="BF198" s="342"/>
      <c r="BG198" s="341"/>
      <c r="BH198" s="343"/>
      <c r="BI198" s="235"/>
      <c r="BJ198" s="236"/>
      <c r="BK198" s="237"/>
      <c r="BL198" s="236"/>
      <c r="BM198" s="238"/>
      <c r="BN198" s="53">
        <f t="shared" si="79"/>
        <v>0</v>
      </c>
      <c r="BO198" s="53">
        <f t="shared" si="80"/>
        <v>0</v>
      </c>
      <c r="BP198" s="305"/>
    </row>
    <row r="199" spans="2:68" ht="36" x14ac:dyDescent="0.4">
      <c r="B199" s="79" t="s">
        <v>68</v>
      </c>
      <c r="C199" s="40" t="str">
        <f>C86</f>
        <v>Пропаренный шелушеный рис, кг</v>
      </c>
      <c r="D199" s="41">
        <f t="shared" si="73"/>
        <v>45.9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68"/>
        <v>48.195</v>
      </c>
      <c r="L199" s="47">
        <f t="shared" si="69"/>
        <v>48.653999999999996</v>
      </c>
      <c r="M199" s="48">
        <f t="shared" si="70"/>
        <v>49.113</v>
      </c>
      <c r="N199" s="48">
        <f t="shared" si="71"/>
        <v>49.571999999999996</v>
      </c>
      <c r="O199" s="49">
        <f t="shared" si="72"/>
        <v>50.030999999999999</v>
      </c>
      <c r="P199" s="50"/>
      <c r="Q199" s="51"/>
      <c r="R199" s="51"/>
      <c r="S199" s="51"/>
      <c r="T199" s="52"/>
      <c r="U199" s="232"/>
      <c r="V199" s="233"/>
      <c r="W199" s="233"/>
      <c r="X199" s="233"/>
      <c r="Y199" s="234"/>
      <c r="Z199" s="232"/>
      <c r="AA199" s="233"/>
      <c r="AB199" s="233"/>
      <c r="AC199" s="233"/>
      <c r="AD199" s="234"/>
      <c r="AE199" s="50"/>
      <c r="AF199" s="51"/>
      <c r="AG199" s="51"/>
      <c r="AH199" s="51"/>
      <c r="AI199" s="52"/>
      <c r="AJ199" s="232"/>
      <c r="AK199" s="233"/>
      <c r="AL199" s="233"/>
      <c r="AM199" s="233"/>
      <c r="AN199" s="234"/>
      <c r="AO199" s="232"/>
      <c r="AP199" s="233"/>
      <c r="AQ199" s="233"/>
      <c r="AR199" s="233"/>
      <c r="AS199" s="234"/>
      <c r="AT199" s="232"/>
      <c r="AU199" s="233"/>
      <c r="AV199" s="233"/>
      <c r="AW199" s="233"/>
      <c r="AX199" s="234"/>
      <c r="AY199" s="337"/>
      <c r="AZ199" s="338"/>
      <c r="BA199" s="338"/>
      <c r="BB199" s="338"/>
      <c r="BC199" s="339"/>
      <c r="BD199" s="337"/>
      <c r="BE199" s="338"/>
      <c r="BF199" s="338"/>
      <c r="BG199" s="338"/>
      <c r="BH199" s="339"/>
      <c r="BI199" s="232"/>
      <c r="BJ199" s="233"/>
      <c r="BK199" s="233"/>
      <c r="BL199" s="233"/>
      <c r="BM199" s="234"/>
      <c r="BN199" s="53">
        <f t="shared" si="79"/>
        <v>0</v>
      </c>
      <c r="BO199" s="53">
        <f t="shared" si="80"/>
        <v>0</v>
      </c>
      <c r="BP199" s="306"/>
    </row>
    <row r="200" spans="2:68" ht="30" x14ac:dyDescent="0.4">
      <c r="B200" s="79"/>
      <c r="C200" s="80"/>
      <c r="D200" s="41">
        <f t="shared" si="73"/>
        <v>45.9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68"/>
        <v>48.195</v>
      </c>
      <c r="L200" s="47">
        <f t="shared" si="69"/>
        <v>48.653999999999996</v>
      </c>
      <c r="M200" s="48">
        <f t="shared" si="70"/>
        <v>49.113</v>
      </c>
      <c r="N200" s="48">
        <f t="shared" si="71"/>
        <v>49.571999999999996</v>
      </c>
      <c r="O200" s="49">
        <f t="shared" si="72"/>
        <v>50.030999999999999</v>
      </c>
      <c r="P200" s="50"/>
      <c r="Q200" s="51"/>
      <c r="R200" s="51"/>
      <c r="S200" s="51"/>
      <c r="T200" s="52"/>
      <c r="U200" s="232"/>
      <c r="V200" s="233"/>
      <c r="W200" s="233"/>
      <c r="X200" s="233"/>
      <c r="Y200" s="234"/>
      <c r="Z200" s="232"/>
      <c r="AA200" s="233"/>
      <c r="AB200" s="233"/>
      <c r="AC200" s="233"/>
      <c r="AD200" s="234"/>
      <c r="AE200" s="50"/>
      <c r="AF200" s="51"/>
      <c r="AG200" s="51"/>
      <c r="AH200" s="51"/>
      <c r="AI200" s="52"/>
      <c r="AJ200" s="232"/>
      <c r="AK200" s="233"/>
      <c r="AL200" s="233"/>
      <c r="AM200" s="233"/>
      <c r="AN200" s="234"/>
      <c r="AO200" s="232"/>
      <c r="AP200" s="233"/>
      <c r="AQ200" s="233"/>
      <c r="AR200" s="233"/>
      <c r="AS200" s="234"/>
      <c r="AT200" s="232"/>
      <c r="AU200" s="233"/>
      <c r="AV200" s="233"/>
      <c r="AW200" s="233"/>
      <c r="AX200" s="234"/>
      <c r="AY200" s="337"/>
      <c r="AZ200" s="338"/>
      <c r="BA200" s="338"/>
      <c r="BB200" s="338"/>
      <c r="BC200" s="339"/>
      <c r="BD200" s="337"/>
      <c r="BE200" s="338"/>
      <c r="BF200" s="338"/>
      <c r="BG200" s="338"/>
      <c r="BH200" s="339"/>
      <c r="BI200" s="232"/>
      <c r="BJ200" s="233"/>
      <c r="BK200" s="233"/>
      <c r="BL200" s="233"/>
      <c r="BM200" s="234"/>
      <c r="BN200" s="53">
        <f t="shared" si="79"/>
        <v>0</v>
      </c>
      <c r="BO200" s="53">
        <f t="shared" si="80"/>
        <v>0</v>
      </c>
      <c r="BP200" s="305"/>
    </row>
    <row r="201" spans="2:68" ht="30" x14ac:dyDescent="0.4">
      <c r="B201" s="79"/>
      <c r="C201" s="80"/>
      <c r="D201" s="41">
        <f t="shared" si="73"/>
        <v>45.9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68"/>
        <v>48.195</v>
      </c>
      <c r="L201" s="47">
        <f t="shared" si="69"/>
        <v>48.653999999999996</v>
      </c>
      <c r="M201" s="48">
        <f t="shared" si="70"/>
        <v>49.113</v>
      </c>
      <c r="N201" s="48">
        <f t="shared" si="71"/>
        <v>49.571999999999996</v>
      </c>
      <c r="O201" s="49">
        <f t="shared" si="72"/>
        <v>50.030999999999999</v>
      </c>
      <c r="P201" s="50"/>
      <c r="Q201" s="51"/>
      <c r="R201" s="51"/>
      <c r="S201" s="51"/>
      <c r="T201" s="52"/>
      <c r="U201" s="232"/>
      <c r="V201" s="233"/>
      <c r="W201" s="233"/>
      <c r="X201" s="233"/>
      <c r="Y201" s="234"/>
      <c r="Z201" s="232"/>
      <c r="AA201" s="233"/>
      <c r="AB201" s="233"/>
      <c r="AC201" s="233"/>
      <c r="AD201" s="234"/>
      <c r="AE201" s="50"/>
      <c r="AF201" s="51"/>
      <c r="AG201" s="51"/>
      <c r="AH201" s="51"/>
      <c r="AI201" s="52"/>
      <c r="AJ201" s="232"/>
      <c r="AK201" s="233"/>
      <c r="AL201" s="233"/>
      <c r="AM201" s="233"/>
      <c r="AN201" s="234"/>
      <c r="AO201" s="232"/>
      <c r="AP201" s="233"/>
      <c r="AQ201" s="233"/>
      <c r="AR201" s="233"/>
      <c r="AS201" s="234"/>
      <c r="AT201" s="232"/>
      <c r="AU201" s="233"/>
      <c r="AV201" s="233"/>
      <c r="AW201" s="233"/>
      <c r="AX201" s="234"/>
      <c r="AY201" s="337"/>
      <c r="AZ201" s="338"/>
      <c r="BA201" s="338"/>
      <c r="BB201" s="338"/>
      <c r="BC201" s="339"/>
      <c r="BD201" s="337"/>
      <c r="BE201" s="338"/>
      <c r="BF201" s="338"/>
      <c r="BG201" s="338"/>
      <c r="BH201" s="339"/>
      <c r="BI201" s="232"/>
      <c r="BJ201" s="233"/>
      <c r="BK201" s="233"/>
      <c r="BL201" s="233"/>
      <c r="BM201" s="234"/>
      <c r="BN201" s="53">
        <f t="shared" si="79"/>
        <v>0</v>
      </c>
      <c r="BO201" s="53">
        <f t="shared" si="80"/>
        <v>0</v>
      </c>
      <c r="BP201" s="305"/>
    </row>
    <row r="202" spans="2:68" ht="54" x14ac:dyDescent="0.4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73"/>
        <v>20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68"/>
        <v>23.8</v>
      </c>
      <c r="L202" s="47">
        <f t="shared" si="69"/>
        <v>24</v>
      </c>
      <c r="M202" s="48">
        <f t="shared" si="70"/>
        <v>24.2</v>
      </c>
      <c r="N202" s="48">
        <f t="shared" si="71"/>
        <v>24.4</v>
      </c>
      <c r="O202" s="49">
        <f t="shared" si="72"/>
        <v>24.6</v>
      </c>
      <c r="P202" s="337"/>
      <c r="Q202" s="338"/>
      <c r="R202" s="338"/>
      <c r="S202" s="338"/>
      <c r="T202" s="339"/>
      <c r="U202" s="367"/>
      <c r="V202" s="368"/>
      <c r="W202" s="368"/>
      <c r="X202" s="368"/>
      <c r="Y202" s="369"/>
      <c r="Z202" s="367"/>
      <c r="AA202" s="368"/>
      <c r="AB202" s="368"/>
      <c r="AC202" s="368"/>
      <c r="AD202" s="369"/>
      <c r="AE202" s="50"/>
      <c r="AF202" s="51"/>
      <c r="AG202" s="51"/>
      <c r="AH202" s="51"/>
      <c r="AI202" s="52"/>
      <c r="AJ202" s="232"/>
      <c r="AK202" s="233"/>
      <c r="AL202" s="233"/>
      <c r="AM202" s="233"/>
      <c r="AN202" s="234"/>
      <c r="AO202" s="337"/>
      <c r="AP202" s="338"/>
      <c r="AQ202" s="338"/>
      <c r="AR202" s="338"/>
      <c r="AS202" s="339"/>
      <c r="AT202" s="232"/>
      <c r="AU202" s="233"/>
      <c r="AV202" s="233"/>
      <c r="AW202" s="233"/>
      <c r="AX202" s="234"/>
      <c r="AY202" s="337"/>
      <c r="AZ202" s="338"/>
      <c r="BA202" s="338"/>
      <c r="BB202" s="338"/>
      <c r="BC202" s="339"/>
      <c r="BD202" s="367"/>
      <c r="BE202" s="368"/>
      <c r="BF202" s="368"/>
      <c r="BG202" s="368"/>
      <c r="BH202" s="369"/>
      <c r="BI202" s="232"/>
      <c r="BJ202" s="233"/>
      <c r="BK202" s="233"/>
      <c r="BL202" s="233"/>
      <c r="BM202" s="234"/>
      <c r="BN202" s="53">
        <f t="shared" si="79"/>
        <v>0</v>
      </c>
      <c r="BO202" s="53">
        <f t="shared" si="80"/>
        <v>0</v>
      </c>
      <c r="BP202" s="306"/>
    </row>
    <row r="203" spans="2:68" ht="30" x14ac:dyDescent="0.4">
      <c r="B203" s="79"/>
      <c r="C203" s="80"/>
      <c r="D203" s="41">
        <f t="shared" si="73"/>
        <v>20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68"/>
        <v>23.8</v>
      </c>
      <c r="L203" s="47">
        <f t="shared" si="69"/>
        <v>24</v>
      </c>
      <c r="M203" s="48">
        <f t="shared" si="70"/>
        <v>24.2</v>
      </c>
      <c r="N203" s="48">
        <f t="shared" si="71"/>
        <v>24.4</v>
      </c>
      <c r="O203" s="49">
        <f t="shared" si="72"/>
        <v>24.6</v>
      </c>
      <c r="P203" s="232"/>
      <c r="Q203" s="233"/>
      <c r="R203" s="233"/>
      <c r="S203" s="233"/>
      <c r="T203" s="234"/>
      <c r="U203" s="232"/>
      <c r="V203" s="233"/>
      <c r="W203" s="233"/>
      <c r="X203" s="233"/>
      <c r="Y203" s="234"/>
      <c r="Z203" s="232"/>
      <c r="AA203" s="233"/>
      <c r="AB203" s="233"/>
      <c r="AC203" s="233"/>
      <c r="AD203" s="234"/>
      <c r="AE203" s="50"/>
      <c r="AF203" s="51"/>
      <c r="AG203" s="51"/>
      <c r="AH203" s="51"/>
      <c r="AI203" s="52"/>
      <c r="AJ203" s="232"/>
      <c r="AK203" s="233"/>
      <c r="AL203" s="233"/>
      <c r="AM203" s="233"/>
      <c r="AN203" s="234"/>
      <c r="AO203" s="232"/>
      <c r="AP203" s="233"/>
      <c r="AQ203" s="233"/>
      <c r="AR203" s="233"/>
      <c r="AS203" s="234"/>
      <c r="AT203" s="232"/>
      <c r="AU203" s="233"/>
      <c r="AV203" s="233"/>
      <c r="AW203" s="233"/>
      <c r="AX203" s="234"/>
      <c r="AY203" s="337"/>
      <c r="AZ203" s="338"/>
      <c r="BA203" s="338"/>
      <c r="BB203" s="338"/>
      <c r="BC203" s="339"/>
      <c r="BD203" s="367"/>
      <c r="BE203" s="368"/>
      <c r="BF203" s="368"/>
      <c r="BG203" s="368"/>
      <c r="BH203" s="369"/>
      <c r="BI203" s="232"/>
      <c r="BJ203" s="233"/>
      <c r="BK203" s="233"/>
      <c r="BL203" s="233"/>
      <c r="BM203" s="234"/>
      <c r="BN203" s="53">
        <f t="shared" si="79"/>
        <v>0</v>
      </c>
      <c r="BO203" s="53">
        <f t="shared" si="80"/>
        <v>0</v>
      </c>
      <c r="BP203" s="306"/>
    </row>
    <row r="204" spans="2:68" ht="30" x14ac:dyDescent="0.4">
      <c r="B204" s="79"/>
      <c r="C204" s="80"/>
      <c r="D204" s="41">
        <f t="shared" si="73"/>
        <v>20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68"/>
        <v>23.8</v>
      </c>
      <c r="L204" s="47">
        <f t="shared" si="69"/>
        <v>24</v>
      </c>
      <c r="M204" s="48">
        <f t="shared" si="70"/>
        <v>24.2</v>
      </c>
      <c r="N204" s="48">
        <f t="shared" si="71"/>
        <v>24.4</v>
      </c>
      <c r="O204" s="49">
        <f t="shared" si="72"/>
        <v>24.6</v>
      </c>
      <c r="P204" s="232"/>
      <c r="Q204" s="233"/>
      <c r="R204" s="233"/>
      <c r="S204" s="233"/>
      <c r="T204" s="234"/>
      <c r="U204" s="232"/>
      <c r="V204" s="233"/>
      <c r="W204" s="233"/>
      <c r="X204" s="233"/>
      <c r="Y204" s="234"/>
      <c r="Z204" s="232"/>
      <c r="AA204" s="233"/>
      <c r="AB204" s="233"/>
      <c r="AC204" s="233"/>
      <c r="AD204" s="234"/>
      <c r="AE204" s="50"/>
      <c r="AF204" s="51"/>
      <c r="AG204" s="51"/>
      <c r="AH204" s="51"/>
      <c r="AI204" s="52"/>
      <c r="AJ204" s="232"/>
      <c r="AK204" s="233"/>
      <c r="AL204" s="233"/>
      <c r="AM204" s="233"/>
      <c r="AN204" s="234"/>
      <c r="AO204" s="232"/>
      <c r="AP204" s="233"/>
      <c r="AQ204" s="233"/>
      <c r="AR204" s="233"/>
      <c r="AS204" s="234"/>
      <c r="AT204" s="232"/>
      <c r="AU204" s="233"/>
      <c r="AV204" s="233"/>
      <c r="AW204" s="233"/>
      <c r="AX204" s="234"/>
      <c r="AY204" s="337"/>
      <c r="AZ204" s="338"/>
      <c r="BA204" s="338"/>
      <c r="BB204" s="338"/>
      <c r="BC204" s="339"/>
      <c r="BD204" s="367"/>
      <c r="BE204" s="368"/>
      <c r="BF204" s="368"/>
      <c r="BG204" s="368"/>
      <c r="BH204" s="369"/>
      <c r="BI204" s="232"/>
      <c r="BJ204" s="233"/>
      <c r="BK204" s="233"/>
      <c r="BL204" s="233"/>
      <c r="BM204" s="234"/>
      <c r="BN204" s="53">
        <f t="shared" si="79"/>
        <v>0</v>
      </c>
      <c r="BO204" s="53">
        <f t="shared" si="80"/>
        <v>0</v>
      </c>
      <c r="BP204" s="305"/>
    </row>
    <row r="205" spans="2:68" ht="30" x14ac:dyDescent="0.4">
      <c r="B205" s="79" t="s">
        <v>72</v>
      </c>
      <c r="C205" s="40" t="str">
        <f>C92</f>
        <v>Мука ржано - обдирная, кг</v>
      </c>
      <c r="D205" s="41">
        <f t="shared" si="73"/>
        <v>16.7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68"/>
        <v>19.872999999999998</v>
      </c>
      <c r="L205" s="47">
        <f t="shared" si="69"/>
        <v>20.04</v>
      </c>
      <c r="M205" s="48">
        <f t="shared" si="70"/>
        <v>20.207000000000001</v>
      </c>
      <c r="N205" s="48">
        <f t="shared" si="71"/>
        <v>20.373999999999999</v>
      </c>
      <c r="O205" s="49">
        <f t="shared" si="72"/>
        <v>20.541</v>
      </c>
      <c r="P205" s="232"/>
      <c r="Q205" s="233"/>
      <c r="R205" s="233"/>
      <c r="S205" s="233"/>
      <c r="T205" s="234"/>
      <c r="U205" s="232"/>
      <c r="V205" s="233"/>
      <c r="W205" s="233"/>
      <c r="X205" s="233"/>
      <c r="Y205" s="234"/>
      <c r="Z205" s="232"/>
      <c r="AA205" s="233"/>
      <c r="AB205" s="233"/>
      <c r="AC205" s="233"/>
      <c r="AD205" s="234"/>
      <c r="AE205" s="50"/>
      <c r="AF205" s="51"/>
      <c r="AG205" s="51"/>
      <c r="AH205" s="51"/>
      <c r="AI205" s="52"/>
      <c r="AJ205" s="232"/>
      <c r="AK205" s="233"/>
      <c r="AL205" s="233"/>
      <c r="AM205" s="233"/>
      <c r="AN205" s="234"/>
      <c r="AO205" s="232"/>
      <c r="AP205" s="233"/>
      <c r="AQ205" s="233"/>
      <c r="AR205" s="233"/>
      <c r="AS205" s="234"/>
      <c r="AT205" s="232"/>
      <c r="AU205" s="233"/>
      <c r="AV205" s="233"/>
      <c r="AW205" s="233"/>
      <c r="AX205" s="234"/>
      <c r="AY205" s="337"/>
      <c r="AZ205" s="338"/>
      <c r="BA205" s="338"/>
      <c r="BB205" s="338"/>
      <c r="BC205" s="339"/>
      <c r="BD205" s="367"/>
      <c r="BE205" s="368"/>
      <c r="BF205" s="368"/>
      <c r="BG205" s="368"/>
      <c r="BH205" s="369"/>
      <c r="BI205" s="232"/>
      <c r="BJ205" s="233"/>
      <c r="BK205" s="233"/>
      <c r="BL205" s="233"/>
      <c r="BM205" s="234"/>
      <c r="BN205" s="53">
        <f t="shared" si="79"/>
        <v>0</v>
      </c>
      <c r="BO205" s="53">
        <f t="shared" si="80"/>
        <v>0</v>
      </c>
      <c r="BP205" s="305"/>
    </row>
    <row r="206" spans="2:68" ht="30" x14ac:dyDescent="0.4">
      <c r="B206" s="79"/>
      <c r="C206" s="80"/>
      <c r="D206" s="41">
        <f t="shared" si="73"/>
        <v>16.7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68"/>
        <v>19.872999999999998</v>
      </c>
      <c r="L206" s="47">
        <f t="shared" si="69"/>
        <v>20.04</v>
      </c>
      <c r="M206" s="48">
        <f t="shared" si="70"/>
        <v>20.207000000000001</v>
      </c>
      <c r="N206" s="48">
        <f t="shared" si="71"/>
        <v>20.373999999999999</v>
      </c>
      <c r="O206" s="49">
        <f t="shared" si="72"/>
        <v>20.541</v>
      </c>
      <c r="P206" s="232"/>
      <c r="Q206" s="233"/>
      <c r="R206" s="233"/>
      <c r="S206" s="233"/>
      <c r="T206" s="234"/>
      <c r="U206" s="232"/>
      <c r="V206" s="233"/>
      <c r="W206" s="233"/>
      <c r="X206" s="233"/>
      <c r="Y206" s="234"/>
      <c r="Z206" s="232"/>
      <c r="AA206" s="233"/>
      <c r="AB206" s="233"/>
      <c r="AC206" s="233"/>
      <c r="AD206" s="234"/>
      <c r="AE206" s="50"/>
      <c r="AF206" s="51"/>
      <c r="AG206" s="51"/>
      <c r="AH206" s="51"/>
      <c r="AI206" s="52"/>
      <c r="AJ206" s="232"/>
      <c r="AK206" s="233"/>
      <c r="AL206" s="233"/>
      <c r="AM206" s="233"/>
      <c r="AN206" s="234"/>
      <c r="AO206" s="232"/>
      <c r="AP206" s="233"/>
      <c r="AQ206" s="233"/>
      <c r="AR206" s="233"/>
      <c r="AS206" s="234"/>
      <c r="AT206" s="232"/>
      <c r="AU206" s="233"/>
      <c r="AV206" s="233"/>
      <c r="AW206" s="233"/>
      <c r="AX206" s="234"/>
      <c r="AY206" s="337"/>
      <c r="AZ206" s="338"/>
      <c r="BA206" s="338"/>
      <c r="BB206" s="338"/>
      <c r="BC206" s="339"/>
      <c r="BD206" s="367"/>
      <c r="BE206" s="368"/>
      <c r="BF206" s="368"/>
      <c r="BG206" s="368"/>
      <c r="BH206" s="369"/>
      <c r="BI206" s="232"/>
      <c r="BJ206" s="233"/>
      <c r="BK206" s="233"/>
      <c r="BL206" s="233"/>
      <c r="BM206" s="234"/>
      <c r="BN206" s="53">
        <f t="shared" si="79"/>
        <v>0</v>
      </c>
      <c r="BO206" s="53">
        <f t="shared" si="80"/>
        <v>0</v>
      </c>
      <c r="BP206" s="305"/>
    </row>
    <row r="207" spans="2:68" ht="30" x14ac:dyDescent="0.4">
      <c r="B207" s="79"/>
      <c r="C207" s="80"/>
      <c r="D207" s="41">
        <f t="shared" si="73"/>
        <v>16.7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68"/>
        <v>19.872999999999998</v>
      </c>
      <c r="L207" s="47">
        <f t="shared" si="69"/>
        <v>20.04</v>
      </c>
      <c r="M207" s="48">
        <f t="shared" si="70"/>
        <v>20.207000000000001</v>
      </c>
      <c r="N207" s="48">
        <f t="shared" si="71"/>
        <v>20.373999999999999</v>
      </c>
      <c r="O207" s="49">
        <f t="shared" si="72"/>
        <v>20.541</v>
      </c>
      <c r="P207" s="232"/>
      <c r="Q207" s="233"/>
      <c r="R207" s="233"/>
      <c r="S207" s="233"/>
      <c r="T207" s="234"/>
      <c r="U207" s="232"/>
      <c r="V207" s="233"/>
      <c r="W207" s="233"/>
      <c r="X207" s="233"/>
      <c r="Y207" s="234"/>
      <c r="Z207" s="232"/>
      <c r="AA207" s="233"/>
      <c r="AB207" s="233"/>
      <c r="AC207" s="233"/>
      <c r="AD207" s="234"/>
      <c r="AE207" s="50"/>
      <c r="AF207" s="51"/>
      <c r="AG207" s="51"/>
      <c r="AH207" s="51"/>
      <c r="AI207" s="52"/>
      <c r="AJ207" s="232"/>
      <c r="AK207" s="233"/>
      <c r="AL207" s="233"/>
      <c r="AM207" s="233"/>
      <c r="AN207" s="234"/>
      <c r="AO207" s="232"/>
      <c r="AP207" s="233"/>
      <c r="AQ207" s="233"/>
      <c r="AR207" s="233"/>
      <c r="AS207" s="234"/>
      <c r="AT207" s="232"/>
      <c r="AU207" s="233"/>
      <c r="AV207" s="233"/>
      <c r="AW207" s="233"/>
      <c r="AX207" s="234"/>
      <c r="AY207" s="337"/>
      <c r="AZ207" s="338"/>
      <c r="BA207" s="338"/>
      <c r="BB207" s="338"/>
      <c r="BC207" s="339"/>
      <c r="BD207" s="367"/>
      <c r="BE207" s="368"/>
      <c r="BF207" s="368"/>
      <c r="BG207" s="368"/>
      <c r="BH207" s="369"/>
      <c r="BI207" s="232"/>
      <c r="BJ207" s="233"/>
      <c r="BK207" s="233"/>
      <c r="BL207" s="233"/>
      <c r="BM207" s="234"/>
      <c r="BN207" s="53">
        <f t="shared" si="79"/>
        <v>0</v>
      </c>
      <c r="BO207" s="53">
        <f t="shared" si="80"/>
        <v>0</v>
      </c>
      <c r="BP207" s="305"/>
    </row>
    <row r="208" spans="2:68" ht="30" x14ac:dyDescent="0.4">
      <c r="B208" s="79" t="s">
        <v>75</v>
      </c>
      <c r="C208" s="40" t="str">
        <f>C95</f>
        <v>Гречневая крупа, кг</v>
      </c>
      <c r="D208" s="41">
        <f t="shared" si="73"/>
        <v>27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68"/>
        <v>28.89</v>
      </c>
      <c r="L208" s="47">
        <f t="shared" si="69"/>
        <v>29.16</v>
      </c>
      <c r="M208" s="48">
        <f t="shared" si="70"/>
        <v>29.43</v>
      </c>
      <c r="N208" s="48">
        <f t="shared" si="71"/>
        <v>29.7</v>
      </c>
      <c r="O208" s="49">
        <f t="shared" si="72"/>
        <v>29.97</v>
      </c>
      <c r="P208" s="232"/>
      <c r="Q208" s="233"/>
      <c r="R208" s="233"/>
      <c r="S208" s="233"/>
      <c r="T208" s="234"/>
      <c r="U208" s="232"/>
      <c r="V208" s="233"/>
      <c r="W208" s="233"/>
      <c r="X208" s="233"/>
      <c r="Y208" s="234"/>
      <c r="Z208" s="232"/>
      <c r="AA208" s="233"/>
      <c r="AB208" s="233"/>
      <c r="AC208" s="233"/>
      <c r="AD208" s="234"/>
      <c r="AE208" s="50"/>
      <c r="AF208" s="51"/>
      <c r="AG208" s="51"/>
      <c r="AH208" s="51"/>
      <c r="AI208" s="52"/>
      <c r="AJ208" s="337"/>
      <c r="AK208" s="338"/>
      <c r="AL208" s="338"/>
      <c r="AM208" s="338"/>
      <c r="AN208" s="339"/>
      <c r="AO208" s="232"/>
      <c r="AP208" s="233"/>
      <c r="AQ208" s="233"/>
      <c r="AR208" s="233"/>
      <c r="AS208" s="234"/>
      <c r="AT208" s="232"/>
      <c r="AU208" s="233"/>
      <c r="AV208" s="233"/>
      <c r="AW208" s="233"/>
      <c r="AX208" s="234"/>
      <c r="AY208" s="337"/>
      <c r="AZ208" s="338"/>
      <c r="BA208" s="338"/>
      <c r="BB208" s="338"/>
      <c r="BC208" s="339"/>
      <c r="BD208" s="367"/>
      <c r="BE208" s="368"/>
      <c r="BF208" s="368"/>
      <c r="BG208" s="368"/>
      <c r="BH208" s="369"/>
      <c r="BI208" s="232"/>
      <c r="BJ208" s="233"/>
      <c r="BK208" s="233"/>
      <c r="BL208" s="233"/>
      <c r="BM208" s="234"/>
      <c r="BN208" s="53">
        <f t="shared" si="79"/>
        <v>0</v>
      </c>
      <c r="BO208" s="53">
        <f t="shared" si="80"/>
        <v>0</v>
      </c>
      <c r="BP208" s="306"/>
    </row>
    <row r="209" spans="2:68" ht="30" x14ac:dyDescent="0.4">
      <c r="B209" s="79"/>
      <c r="C209" s="80"/>
      <c r="D209" s="41">
        <f t="shared" si="73"/>
        <v>27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68"/>
        <v>28.89</v>
      </c>
      <c r="L209" s="47">
        <f t="shared" si="69"/>
        <v>29.16</v>
      </c>
      <c r="M209" s="48">
        <f t="shared" si="70"/>
        <v>29.43</v>
      </c>
      <c r="N209" s="48">
        <f t="shared" si="71"/>
        <v>29.7</v>
      </c>
      <c r="O209" s="49">
        <f t="shared" si="72"/>
        <v>29.97</v>
      </c>
      <c r="P209" s="232"/>
      <c r="Q209" s="233"/>
      <c r="R209" s="233"/>
      <c r="S209" s="233"/>
      <c r="T209" s="234"/>
      <c r="U209" s="232"/>
      <c r="V209" s="233"/>
      <c r="W209" s="233"/>
      <c r="X209" s="233"/>
      <c r="Y209" s="234"/>
      <c r="Z209" s="232"/>
      <c r="AA209" s="233"/>
      <c r="AB209" s="233"/>
      <c r="AC209" s="233"/>
      <c r="AD209" s="234"/>
      <c r="AE209" s="50"/>
      <c r="AF209" s="51"/>
      <c r="AG209" s="51"/>
      <c r="AH209" s="51"/>
      <c r="AI209" s="52"/>
      <c r="AJ209" s="232"/>
      <c r="AK209" s="233"/>
      <c r="AL209" s="233"/>
      <c r="AM209" s="233"/>
      <c r="AN209" s="234"/>
      <c r="AO209" s="232"/>
      <c r="AP209" s="233"/>
      <c r="AQ209" s="233"/>
      <c r="AR209" s="233"/>
      <c r="AS209" s="234"/>
      <c r="AT209" s="232"/>
      <c r="AU209" s="233"/>
      <c r="AV209" s="233"/>
      <c r="AW209" s="233"/>
      <c r="AX209" s="234"/>
      <c r="AY209" s="232"/>
      <c r="AZ209" s="233"/>
      <c r="BA209" s="233"/>
      <c r="BB209" s="233"/>
      <c r="BC209" s="234"/>
      <c r="BD209" s="367"/>
      <c r="BE209" s="368"/>
      <c r="BF209" s="368"/>
      <c r="BG209" s="368"/>
      <c r="BH209" s="369"/>
      <c r="BI209" s="232"/>
      <c r="BJ209" s="233"/>
      <c r="BK209" s="233"/>
      <c r="BL209" s="233"/>
      <c r="BM209" s="234"/>
      <c r="BN209" s="53">
        <f t="shared" si="79"/>
        <v>0</v>
      </c>
      <c r="BO209" s="53">
        <f t="shared" si="80"/>
        <v>0</v>
      </c>
      <c r="BP209" s="305"/>
    </row>
    <row r="210" spans="2:68" ht="30" x14ac:dyDescent="0.4">
      <c r="B210" s="79"/>
      <c r="C210" s="80"/>
      <c r="D210" s="41">
        <f t="shared" si="73"/>
        <v>27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68"/>
        <v>28.89</v>
      </c>
      <c r="L210" s="47">
        <f t="shared" si="69"/>
        <v>29.16</v>
      </c>
      <c r="M210" s="48">
        <f t="shared" si="70"/>
        <v>29.43</v>
      </c>
      <c r="N210" s="48">
        <f t="shared" si="71"/>
        <v>29.7</v>
      </c>
      <c r="O210" s="49">
        <f t="shared" si="72"/>
        <v>29.97</v>
      </c>
      <c r="P210" s="232"/>
      <c r="Q210" s="233"/>
      <c r="R210" s="233"/>
      <c r="S210" s="233"/>
      <c r="T210" s="234"/>
      <c r="U210" s="232"/>
      <c r="V210" s="233"/>
      <c r="W210" s="233"/>
      <c r="X210" s="233"/>
      <c r="Y210" s="234"/>
      <c r="Z210" s="232"/>
      <c r="AA210" s="233"/>
      <c r="AB210" s="233"/>
      <c r="AC210" s="233"/>
      <c r="AD210" s="234"/>
      <c r="AE210" s="50"/>
      <c r="AF210" s="51"/>
      <c r="AG210" s="51"/>
      <c r="AH210" s="51"/>
      <c r="AI210" s="52"/>
      <c r="AJ210" s="232"/>
      <c r="AK210" s="233"/>
      <c r="AL210" s="233"/>
      <c r="AM210" s="233"/>
      <c r="AN210" s="234"/>
      <c r="AO210" s="232"/>
      <c r="AP210" s="233"/>
      <c r="AQ210" s="233"/>
      <c r="AR210" s="233"/>
      <c r="AS210" s="234"/>
      <c r="AT210" s="232"/>
      <c r="AU210" s="233"/>
      <c r="AV210" s="233"/>
      <c r="AW210" s="233"/>
      <c r="AX210" s="234"/>
      <c r="AY210" s="232"/>
      <c r="AZ210" s="233"/>
      <c r="BA210" s="233"/>
      <c r="BB210" s="233"/>
      <c r="BC210" s="234"/>
      <c r="BD210" s="367"/>
      <c r="BE210" s="368"/>
      <c r="BF210" s="368"/>
      <c r="BG210" s="368"/>
      <c r="BH210" s="369"/>
      <c r="BI210" s="232"/>
      <c r="BJ210" s="233"/>
      <c r="BK210" s="233"/>
      <c r="BL210" s="233"/>
      <c r="BM210" s="234"/>
      <c r="BN210" s="53">
        <f t="shared" si="79"/>
        <v>0</v>
      </c>
      <c r="BO210" s="53">
        <f t="shared" si="80"/>
        <v>0</v>
      </c>
      <c r="BP210" s="305"/>
    </row>
    <row r="211" spans="2:68" ht="30" x14ac:dyDescent="0.4">
      <c r="B211" s="79" t="s">
        <v>78</v>
      </c>
      <c r="C211" s="40" t="str">
        <f>C98</f>
        <v>Пшено (крупа из просо), кг</v>
      </c>
      <c r="D211" s="41">
        <f t="shared" si="73"/>
        <v>57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68"/>
        <v>58.71</v>
      </c>
      <c r="L211" s="47">
        <f t="shared" si="69"/>
        <v>59.28</v>
      </c>
      <c r="M211" s="48">
        <f t="shared" si="70"/>
        <v>59.85</v>
      </c>
      <c r="N211" s="48">
        <f t="shared" si="71"/>
        <v>60.42</v>
      </c>
      <c r="O211" s="49">
        <f t="shared" si="72"/>
        <v>60.99</v>
      </c>
      <c r="P211" s="232"/>
      <c r="Q211" s="233"/>
      <c r="R211" s="233"/>
      <c r="S211" s="233"/>
      <c r="T211" s="234"/>
      <c r="U211" s="232"/>
      <c r="V211" s="233"/>
      <c r="W211" s="233"/>
      <c r="X211" s="233"/>
      <c r="Y211" s="234"/>
      <c r="Z211" s="232"/>
      <c r="AA211" s="233"/>
      <c r="AB211" s="233"/>
      <c r="AC211" s="233"/>
      <c r="AD211" s="234"/>
      <c r="AE211" s="50"/>
      <c r="AF211" s="51"/>
      <c r="AG211" s="51"/>
      <c r="AH211" s="51"/>
      <c r="AI211" s="52"/>
      <c r="AJ211" s="232"/>
      <c r="AK211" s="233"/>
      <c r="AL211" s="233"/>
      <c r="AM211" s="233"/>
      <c r="AN211" s="234"/>
      <c r="AO211" s="232"/>
      <c r="AP211" s="233"/>
      <c r="AQ211" s="233"/>
      <c r="AR211" s="233"/>
      <c r="AS211" s="234"/>
      <c r="AT211" s="232"/>
      <c r="AU211" s="233"/>
      <c r="AV211" s="233"/>
      <c r="AW211" s="233"/>
      <c r="AX211" s="234"/>
      <c r="AY211" s="232"/>
      <c r="AZ211" s="233"/>
      <c r="BA211" s="233"/>
      <c r="BB211" s="233"/>
      <c r="BC211" s="234"/>
      <c r="BD211" s="367"/>
      <c r="BE211" s="368"/>
      <c r="BF211" s="368"/>
      <c r="BG211" s="368"/>
      <c r="BH211" s="369"/>
      <c r="BI211" s="232"/>
      <c r="BJ211" s="233"/>
      <c r="BK211" s="233"/>
      <c r="BL211" s="233"/>
      <c r="BM211" s="234"/>
      <c r="BN211" s="53">
        <f t="shared" si="79"/>
        <v>0</v>
      </c>
      <c r="BO211" s="53">
        <f t="shared" si="80"/>
        <v>0</v>
      </c>
      <c r="BP211" s="306"/>
    </row>
    <row r="212" spans="2:68" ht="30" x14ac:dyDescent="0.4">
      <c r="B212" s="79"/>
      <c r="C212" s="80"/>
      <c r="D212" s="41">
        <f t="shared" si="73"/>
        <v>57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68"/>
        <v>58.71</v>
      </c>
      <c r="L212" s="47">
        <f t="shared" si="69"/>
        <v>59.28</v>
      </c>
      <c r="M212" s="48">
        <f t="shared" si="70"/>
        <v>59.85</v>
      </c>
      <c r="N212" s="48">
        <f t="shared" si="71"/>
        <v>60.42</v>
      </c>
      <c r="O212" s="49">
        <f t="shared" si="72"/>
        <v>60.99</v>
      </c>
      <c r="P212" s="232"/>
      <c r="Q212" s="233"/>
      <c r="R212" s="233"/>
      <c r="S212" s="233"/>
      <c r="T212" s="234"/>
      <c r="U212" s="232"/>
      <c r="V212" s="233"/>
      <c r="W212" s="233"/>
      <c r="X212" s="233"/>
      <c r="Y212" s="234"/>
      <c r="Z212" s="232"/>
      <c r="AA212" s="233"/>
      <c r="AB212" s="233"/>
      <c r="AC212" s="233"/>
      <c r="AD212" s="234"/>
      <c r="AE212" s="50"/>
      <c r="AF212" s="51"/>
      <c r="AG212" s="51"/>
      <c r="AH212" s="51"/>
      <c r="AI212" s="52"/>
      <c r="AJ212" s="232"/>
      <c r="AK212" s="233"/>
      <c r="AL212" s="233"/>
      <c r="AM212" s="233"/>
      <c r="AN212" s="234"/>
      <c r="AO212" s="232"/>
      <c r="AP212" s="233"/>
      <c r="AQ212" s="233"/>
      <c r="AR212" s="233"/>
      <c r="AS212" s="234"/>
      <c r="AT212" s="232"/>
      <c r="AU212" s="233"/>
      <c r="AV212" s="233"/>
      <c r="AW212" s="233"/>
      <c r="AX212" s="234"/>
      <c r="AY212" s="232"/>
      <c r="AZ212" s="233"/>
      <c r="BA212" s="233"/>
      <c r="BB212" s="233"/>
      <c r="BC212" s="234"/>
      <c r="BD212" s="337"/>
      <c r="BE212" s="338"/>
      <c r="BF212" s="338"/>
      <c r="BG212" s="338"/>
      <c r="BH212" s="339"/>
      <c r="BI212" s="232"/>
      <c r="BJ212" s="233"/>
      <c r="BK212" s="233"/>
      <c r="BL212" s="233"/>
      <c r="BM212" s="234"/>
      <c r="BN212" s="53">
        <f t="shared" si="79"/>
        <v>0</v>
      </c>
      <c r="BO212" s="53">
        <f t="shared" si="80"/>
        <v>0</v>
      </c>
      <c r="BP212" s="305"/>
    </row>
    <row r="213" spans="2:68" ht="30" x14ac:dyDescent="0.4">
      <c r="B213" s="79"/>
      <c r="C213" s="80"/>
      <c r="D213" s="41">
        <f t="shared" si="73"/>
        <v>57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68"/>
        <v>58.71</v>
      </c>
      <c r="L213" s="47">
        <f t="shared" si="69"/>
        <v>59.28</v>
      </c>
      <c r="M213" s="48">
        <f t="shared" si="70"/>
        <v>59.85</v>
      </c>
      <c r="N213" s="48">
        <f t="shared" si="71"/>
        <v>60.42</v>
      </c>
      <c r="O213" s="49">
        <f t="shared" si="72"/>
        <v>60.99</v>
      </c>
      <c r="P213" s="232"/>
      <c r="Q213" s="233"/>
      <c r="R213" s="233"/>
      <c r="S213" s="233"/>
      <c r="T213" s="234"/>
      <c r="U213" s="232"/>
      <c r="V213" s="233"/>
      <c r="W213" s="233"/>
      <c r="X213" s="233"/>
      <c r="Y213" s="234"/>
      <c r="Z213" s="232"/>
      <c r="AA213" s="233"/>
      <c r="AB213" s="233"/>
      <c r="AC213" s="233"/>
      <c r="AD213" s="234"/>
      <c r="AE213" s="50"/>
      <c r="AF213" s="51"/>
      <c r="AG213" s="51"/>
      <c r="AH213" s="51"/>
      <c r="AI213" s="52"/>
      <c r="AJ213" s="232"/>
      <c r="AK213" s="233"/>
      <c r="AL213" s="233"/>
      <c r="AM213" s="233"/>
      <c r="AN213" s="234"/>
      <c r="AO213" s="232"/>
      <c r="AP213" s="233"/>
      <c r="AQ213" s="233"/>
      <c r="AR213" s="233"/>
      <c r="AS213" s="234"/>
      <c r="AT213" s="232"/>
      <c r="AU213" s="233"/>
      <c r="AV213" s="233"/>
      <c r="AW213" s="233"/>
      <c r="AX213" s="234"/>
      <c r="AY213" s="232"/>
      <c r="AZ213" s="233"/>
      <c r="BA213" s="233"/>
      <c r="BB213" s="233"/>
      <c r="BC213" s="234"/>
      <c r="BD213" s="337"/>
      <c r="BE213" s="338"/>
      <c r="BF213" s="338"/>
      <c r="BG213" s="338"/>
      <c r="BH213" s="339"/>
      <c r="BI213" s="232"/>
      <c r="BJ213" s="233"/>
      <c r="BK213" s="233"/>
      <c r="BL213" s="233"/>
      <c r="BM213" s="234"/>
      <c r="BN213" s="53">
        <f t="shared" si="79"/>
        <v>0</v>
      </c>
      <c r="BO213" s="53">
        <f t="shared" si="80"/>
        <v>0</v>
      </c>
      <c r="BP213" s="305"/>
    </row>
    <row r="214" spans="2:68" ht="78" x14ac:dyDescent="0.4">
      <c r="B214" s="81" t="s">
        <v>81</v>
      </c>
      <c r="C214" s="82" t="s">
        <v>82</v>
      </c>
      <c r="D214" s="41">
        <f t="shared" si="73"/>
        <v>0</v>
      </c>
      <c r="E214" s="62"/>
      <c r="F214" s="63"/>
      <c r="G214" s="64"/>
      <c r="H214" s="64"/>
      <c r="I214" s="64"/>
      <c r="J214" s="65"/>
      <c r="K214" s="46">
        <f t="shared" si="68"/>
        <v>0</v>
      </c>
      <c r="L214" s="47">
        <f t="shared" si="69"/>
        <v>0</v>
      </c>
      <c r="M214" s="48">
        <f t="shared" si="70"/>
        <v>0</v>
      </c>
      <c r="N214" s="48">
        <f t="shared" si="71"/>
        <v>0</v>
      </c>
      <c r="O214" s="49">
        <f t="shared" si="72"/>
        <v>0</v>
      </c>
      <c r="P214" s="235"/>
      <c r="Q214" s="236"/>
      <c r="R214" s="237"/>
      <c r="S214" s="236"/>
      <c r="T214" s="238"/>
      <c r="U214" s="235"/>
      <c r="V214" s="236"/>
      <c r="W214" s="237"/>
      <c r="X214" s="236"/>
      <c r="Y214" s="238"/>
      <c r="Z214" s="235"/>
      <c r="AA214" s="236"/>
      <c r="AB214" s="237"/>
      <c r="AC214" s="236"/>
      <c r="AD214" s="238"/>
      <c r="AE214" s="66"/>
      <c r="AF214" s="67"/>
      <c r="AG214" s="69"/>
      <c r="AH214" s="67"/>
      <c r="AI214" s="69"/>
      <c r="AJ214" s="235"/>
      <c r="AK214" s="236"/>
      <c r="AL214" s="237"/>
      <c r="AM214" s="236"/>
      <c r="AN214" s="238"/>
      <c r="AO214" s="235"/>
      <c r="AP214" s="236"/>
      <c r="AQ214" s="237"/>
      <c r="AR214" s="236"/>
      <c r="AS214" s="238"/>
      <c r="AT214" s="235"/>
      <c r="AU214" s="236"/>
      <c r="AV214" s="237"/>
      <c r="AW214" s="236"/>
      <c r="AX214" s="238"/>
      <c r="AY214" s="235"/>
      <c r="AZ214" s="236"/>
      <c r="BA214" s="237"/>
      <c r="BB214" s="236"/>
      <c r="BC214" s="238"/>
      <c r="BD214" s="340"/>
      <c r="BE214" s="341"/>
      <c r="BF214" s="342"/>
      <c r="BG214" s="341"/>
      <c r="BH214" s="343"/>
      <c r="BI214" s="235"/>
      <c r="BJ214" s="236"/>
      <c r="BK214" s="237"/>
      <c r="BL214" s="236"/>
      <c r="BM214" s="238"/>
      <c r="BN214" s="53">
        <f t="shared" si="79"/>
        <v>0</v>
      </c>
      <c r="BO214" s="53">
        <f t="shared" si="80"/>
        <v>0</v>
      </c>
      <c r="BP214" s="305"/>
    </row>
    <row r="215" spans="2:68" ht="54" x14ac:dyDescent="0.4">
      <c r="B215" s="79" t="s">
        <v>84</v>
      </c>
      <c r="C215" s="40" t="str">
        <f>C102</f>
        <v>Хлеб ржано - пшеничный формовой, 0,7 кг</v>
      </c>
      <c r="D215" s="41">
        <f t="shared" si="73"/>
        <v>21.1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68"/>
        <v>21.733000000000001</v>
      </c>
      <c r="L215" s="47">
        <f t="shared" si="69"/>
        <v>21.944000000000003</v>
      </c>
      <c r="M215" s="48">
        <f t="shared" si="70"/>
        <v>22.155000000000001</v>
      </c>
      <c r="N215" s="48">
        <f t="shared" si="71"/>
        <v>22.366</v>
      </c>
      <c r="O215" s="49">
        <f t="shared" si="72"/>
        <v>22.577000000000002</v>
      </c>
      <c r="P215" s="337"/>
      <c r="Q215" s="338"/>
      <c r="R215" s="338"/>
      <c r="S215" s="338"/>
      <c r="T215" s="339"/>
      <c r="U215" s="232"/>
      <c r="V215" s="233"/>
      <c r="W215" s="233"/>
      <c r="X215" s="233"/>
      <c r="Y215" s="234"/>
      <c r="Z215" s="367"/>
      <c r="AA215" s="368"/>
      <c r="AB215" s="368"/>
      <c r="AC215" s="368"/>
      <c r="AD215" s="369"/>
      <c r="AE215" s="377"/>
      <c r="AF215" s="374"/>
      <c r="AG215" s="375"/>
      <c r="AH215" s="374"/>
      <c r="AI215" s="376"/>
      <c r="AJ215" s="232"/>
      <c r="AK215" s="233"/>
      <c r="AL215" s="233"/>
      <c r="AM215" s="233"/>
      <c r="AN215" s="234"/>
      <c r="AO215" s="232"/>
      <c r="AP215" s="233"/>
      <c r="AQ215" s="233"/>
      <c r="AR215" s="233"/>
      <c r="AS215" s="234"/>
      <c r="AT215" s="367"/>
      <c r="AU215" s="368"/>
      <c r="AV215" s="368"/>
      <c r="AW215" s="368"/>
      <c r="AX215" s="369"/>
      <c r="AY215" s="367"/>
      <c r="AZ215" s="368"/>
      <c r="BA215" s="368"/>
      <c r="BB215" s="368"/>
      <c r="BC215" s="369"/>
      <c r="BD215" s="337"/>
      <c r="BE215" s="338"/>
      <c r="BF215" s="338"/>
      <c r="BG215" s="338"/>
      <c r="BH215" s="339"/>
      <c r="BI215" s="367">
        <v>22.5</v>
      </c>
      <c r="BJ215" s="368">
        <v>8</v>
      </c>
      <c r="BK215" s="368">
        <v>180</v>
      </c>
      <c r="BL215" s="368" t="s">
        <v>347</v>
      </c>
      <c r="BM215" s="369" t="s">
        <v>348</v>
      </c>
      <c r="BN215" s="53">
        <f t="shared" si="79"/>
        <v>22.5</v>
      </c>
      <c r="BO215" s="53">
        <f t="shared" si="80"/>
        <v>22.5</v>
      </c>
      <c r="BP215" s="305"/>
    </row>
    <row r="216" spans="2:68" ht="30" x14ac:dyDescent="0.4">
      <c r="B216" s="79"/>
      <c r="C216" s="80"/>
      <c r="D216" s="41">
        <f t="shared" si="73"/>
        <v>21.1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68"/>
        <v>21.733000000000001</v>
      </c>
      <c r="L216" s="47">
        <f t="shared" si="69"/>
        <v>21.944000000000003</v>
      </c>
      <c r="M216" s="48">
        <f t="shared" si="70"/>
        <v>22.155000000000001</v>
      </c>
      <c r="N216" s="48">
        <f t="shared" si="71"/>
        <v>22.366</v>
      </c>
      <c r="O216" s="49">
        <f t="shared" si="72"/>
        <v>22.577000000000002</v>
      </c>
      <c r="P216" s="232"/>
      <c r="Q216" s="233"/>
      <c r="R216" s="233"/>
      <c r="S216" s="233"/>
      <c r="T216" s="234"/>
      <c r="U216" s="232"/>
      <c r="V216" s="233"/>
      <c r="W216" s="233"/>
      <c r="X216" s="233"/>
      <c r="Y216" s="234"/>
      <c r="Z216" s="337"/>
      <c r="AA216" s="338"/>
      <c r="AB216" s="338"/>
      <c r="AC216" s="338"/>
      <c r="AD216" s="339"/>
      <c r="AE216" s="50"/>
      <c r="AF216" s="51"/>
      <c r="AG216" s="51"/>
      <c r="AH216" s="51"/>
      <c r="AI216" s="52"/>
      <c r="AJ216" s="232"/>
      <c r="AK216" s="233"/>
      <c r="AL216" s="233"/>
      <c r="AM216" s="233"/>
      <c r="AN216" s="234"/>
      <c r="AO216" s="232"/>
      <c r="AP216" s="233"/>
      <c r="AQ216" s="233"/>
      <c r="AR216" s="233"/>
      <c r="AS216" s="234"/>
      <c r="AT216" s="337"/>
      <c r="AU216" s="338"/>
      <c r="AV216" s="338"/>
      <c r="AW216" s="338"/>
      <c r="AX216" s="339"/>
      <c r="AY216" s="367"/>
      <c r="AZ216" s="368"/>
      <c r="BA216" s="368"/>
      <c r="BB216" s="368"/>
      <c r="BC216" s="369"/>
      <c r="BD216" s="232"/>
      <c r="BE216" s="233"/>
      <c r="BF216" s="233"/>
      <c r="BG216" s="233"/>
      <c r="BH216" s="234"/>
      <c r="BI216" s="367"/>
      <c r="BJ216" s="368"/>
      <c r="BK216" s="368"/>
      <c r="BL216" s="368"/>
      <c r="BM216" s="369"/>
      <c r="BN216" s="53">
        <f t="shared" si="79"/>
        <v>0</v>
      </c>
      <c r="BO216" s="53">
        <f t="shared" si="80"/>
        <v>0</v>
      </c>
      <c r="BP216" s="305"/>
    </row>
    <row r="217" spans="2:68" ht="30" x14ac:dyDescent="0.4">
      <c r="B217" s="79"/>
      <c r="C217" s="80"/>
      <c r="D217" s="41">
        <f t="shared" si="73"/>
        <v>21.1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68"/>
        <v>21.733000000000001</v>
      </c>
      <c r="L217" s="47">
        <f t="shared" si="69"/>
        <v>21.944000000000003</v>
      </c>
      <c r="M217" s="48">
        <f t="shared" si="70"/>
        <v>22.155000000000001</v>
      </c>
      <c r="N217" s="48">
        <f t="shared" si="71"/>
        <v>22.366</v>
      </c>
      <c r="O217" s="49">
        <f t="shared" si="72"/>
        <v>22.577000000000002</v>
      </c>
      <c r="P217" s="232"/>
      <c r="Q217" s="233"/>
      <c r="R217" s="233"/>
      <c r="S217" s="233"/>
      <c r="T217" s="234"/>
      <c r="U217" s="232"/>
      <c r="V217" s="233"/>
      <c r="W217" s="233"/>
      <c r="X217" s="233"/>
      <c r="Y217" s="234"/>
      <c r="Z217" s="337"/>
      <c r="AA217" s="338"/>
      <c r="AB217" s="338"/>
      <c r="AC217" s="338"/>
      <c r="AD217" s="339"/>
      <c r="AE217" s="50"/>
      <c r="AF217" s="51"/>
      <c r="AG217" s="51"/>
      <c r="AH217" s="51"/>
      <c r="AI217" s="52"/>
      <c r="AJ217" s="232"/>
      <c r="AK217" s="233"/>
      <c r="AL217" s="233"/>
      <c r="AM217" s="233"/>
      <c r="AN217" s="234"/>
      <c r="AO217" s="232"/>
      <c r="AP217" s="233"/>
      <c r="AQ217" s="233"/>
      <c r="AR217" s="233"/>
      <c r="AS217" s="234"/>
      <c r="AT217" s="337"/>
      <c r="AU217" s="338"/>
      <c r="AV217" s="338"/>
      <c r="AW217" s="338"/>
      <c r="AX217" s="339"/>
      <c r="AY217" s="367"/>
      <c r="AZ217" s="368"/>
      <c r="BA217" s="368"/>
      <c r="BB217" s="368"/>
      <c r="BC217" s="369"/>
      <c r="BD217" s="232"/>
      <c r="BE217" s="233"/>
      <c r="BF217" s="233"/>
      <c r="BG217" s="233"/>
      <c r="BH217" s="234"/>
      <c r="BI217" s="232"/>
      <c r="BJ217" s="233"/>
      <c r="BK217" s="233"/>
      <c r="BL217" s="233"/>
      <c r="BM217" s="234"/>
      <c r="BN217" s="53">
        <f t="shared" si="79"/>
        <v>0</v>
      </c>
      <c r="BO217" s="53">
        <f t="shared" si="80"/>
        <v>0</v>
      </c>
      <c r="BP217" s="305"/>
    </row>
    <row r="218" spans="2:68" ht="36" x14ac:dyDescent="0.4">
      <c r="B218" s="79" t="s">
        <v>85</v>
      </c>
      <c r="C218" s="40" t="str">
        <f>C105</f>
        <v>Хлеб "Дарницкий" подовый,0,7 кг</v>
      </c>
      <c r="D218" s="41">
        <f t="shared" si="73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68"/>
        <v>23.071999999999999</v>
      </c>
      <c r="L218" s="47">
        <f t="shared" si="69"/>
        <v>23.295999999999999</v>
      </c>
      <c r="M218" s="48">
        <f t="shared" si="70"/>
        <v>23.52</v>
      </c>
      <c r="N218" s="48">
        <f t="shared" si="71"/>
        <v>23.744</v>
      </c>
      <c r="O218" s="49">
        <f t="shared" si="72"/>
        <v>23.968</v>
      </c>
      <c r="P218" s="232"/>
      <c r="Q218" s="233"/>
      <c r="R218" s="233"/>
      <c r="S218" s="233"/>
      <c r="T218" s="234"/>
      <c r="U218" s="367"/>
      <c r="V218" s="368"/>
      <c r="W218" s="368"/>
      <c r="X218" s="368"/>
      <c r="Y218" s="369"/>
      <c r="Z218" s="337"/>
      <c r="AA218" s="338"/>
      <c r="AB218" s="338"/>
      <c r="AC218" s="338"/>
      <c r="AD218" s="339"/>
      <c r="AE218" s="50"/>
      <c r="AF218" s="51"/>
      <c r="AG218" s="51"/>
      <c r="AH218" s="51"/>
      <c r="AI218" s="52"/>
      <c r="AJ218" s="367"/>
      <c r="AK218" s="368"/>
      <c r="AL218" s="368"/>
      <c r="AM218" s="368"/>
      <c r="AN218" s="369"/>
      <c r="AO218" s="232"/>
      <c r="AP218" s="233"/>
      <c r="AQ218" s="233"/>
      <c r="AR218" s="233"/>
      <c r="AS218" s="234"/>
      <c r="AT218" s="337"/>
      <c r="AU218" s="338"/>
      <c r="AV218" s="338"/>
      <c r="AW218" s="338"/>
      <c r="AX218" s="339"/>
      <c r="AY218" s="367"/>
      <c r="AZ218" s="368"/>
      <c r="BA218" s="368"/>
      <c r="BB218" s="368"/>
      <c r="BC218" s="369"/>
      <c r="BD218" s="232"/>
      <c r="BE218" s="233"/>
      <c r="BF218" s="233"/>
      <c r="BG218" s="233"/>
      <c r="BH218" s="234"/>
      <c r="BI218" s="232"/>
      <c r="BJ218" s="233"/>
      <c r="BK218" s="233"/>
      <c r="BL218" s="233"/>
      <c r="BM218" s="234"/>
      <c r="BN218" s="53">
        <f t="shared" si="79"/>
        <v>0</v>
      </c>
      <c r="BO218" s="53">
        <f t="shared" si="80"/>
        <v>0</v>
      </c>
      <c r="BP218" s="305"/>
    </row>
    <row r="219" spans="2:68" ht="30" x14ac:dyDescent="0.4">
      <c r="B219" s="79"/>
      <c r="C219" s="80"/>
      <c r="D219" s="41">
        <f t="shared" si="73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68"/>
        <v>23.071999999999999</v>
      </c>
      <c r="L219" s="47">
        <f t="shared" si="69"/>
        <v>23.295999999999999</v>
      </c>
      <c r="M219" s="48">
        <f t="shared" si="70"/>
        <v>23.52</v>
      </c>
      <c r="N219" s="48">
        <f t="shared" si="71"/>
        <v>23.744</v>
      </c>
      <c r="O219" s="49">
        <f t="shared" si="72"/>
        <v>23.968</v>
      </c>
      <c r="P219" s="232"/>
      <c r="Q219" s="233"/>
      <c r="R219" s="233"/>
      <c r="S219" s="233"/>
      <c r="T219" s="234"/>
      <c r="U219" s="367"/>
      <c r="V219" s="368"/>
      <c r="W219" s="368"/>
      <c r="X219" s="368"/>
      <c r="Y219" s="369"/>
      <c r="Z219" s="337"/>
      <c r="AA219" s="338"/>
      <c r="AB219" s="338"/>
      <c r="AC219" s="338"/>
      <c r="AD219" s="339"/>
      <c r="AE219" s="50"/>
      <c r="AF219" s="51"/>
      <c r="AG219" s="51"/>
      <c r="AH219" s="51"/>
      <c r="AI219" s="52"/>
      <c r="AJ219" s="367"/>
      <c r="AK219" s="368"/>
      <c r="AL219" s="368"/>
      <c r="AM219" s="368"/>
      <c r="AN219" s="369"/>
      <c r="AO219" s="232"/>
      <c r="AP219" s="233"/>
      <c r="AQ219" s="233"/>
      <c r="AR219" s="233"/>
      <c r="AS219" s="234"/>
      <c r="AT219" s="337"/>
      <c r="AU219" s="338"/>
      <c r="AV219" s="338"/>
      <c r="AW219" s="338"/>
      <c r="AX219" s="339"/>
      <c r="AY219" s="367"/>
      <c r="AZ219" s="368"/>
      <c r="BA219" s="368"/>
      <c r="BB219" s="368"/>
      <c r="BC219" s="369"/>
      <c r="BD219" s="232"/>
      <c r="BE219" s="233"/>
      <c r="BF219" s="233"/>
      <c r="BG219" s="233"/>
      <c r="BH219" s="234"/>
      <c r="BI219" s="232"/>
      <c r="BJ219" s="233"/>
      <c r="BK219" s="233"/>
      <c r="BL219" s="233"/>
      <c r="BM219" s="234"/>
      <c r="BN219" s="53">
        <f t="shared" si="79"/>
        <v>0</v>
      </c>
      <c r="BO219" s="53">
        <f t="shared" si="80"/>
        <v>0</v>
      </c>
      <c r="BP219" s="305"/>
    </row>
    <row r="220" spans="2:68" ht="30" x14ac:dyDescent="0.4">
      <c r="B220" s="79"/>
      <c r="C220" s="80"/>
      <c r="D220" s="41">
        <f t="shared" ref="D220:D230" si="81">D107</f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68"/>
        <v>23.071999999999999</v>
      </c>
      <c r="L220" s="47">
        <f t="shared" si="69"/>
        <v>23.295999999999999</v>
      </c>
      <c r="M220" s="48">
        <f t="shared" si="70"/>
        <v>23.52</v>
      </c>
      <c r="N220" s="48">
        <f t="shared" si="71"/>
        <v>23.744</v>
      </c>
      <c r="O220" s="49">
        <f t="shared" si="72"/>
        <v>23.968</v>
      </c>
      <c r="P220" s="232"/>
      <c r="Q220" s="233"/>
      <c r="R220" s="233"/>
      <c r="S220" s="233"/>
      <c r="T220" s="234"/>
      <c r="U220" s="367"/>
      <c r="V220" s="368"/>
      <c r="W220" s="368"/>
      <c r="X220" s="368"/>
      <c r="Y220" s="369"/>
      <c r="Z220" s="337"/>
      <c r="AA220" s="338"/>
      <c r="AB220" s="338"/>
      <c r="AC220" s="338"/>
      <c r="AD220" s="339"/>
      <c r="AE220" s="50"/>
      <c r="AF220" s="51"/>
      <c r="AG220" s="51"/>
      <c r="AH220" s="51"/>
      <c r="AI220" s="52"/>
      <c r="AJ220" s="367"/>
      <c r="AK220" s="368"/>
      <c r="AL220" s="368"/>
      <c r="AM220" s="368"/>
      <c r="AN220" s="369"/>
      <c r="AO220" s="232"/>
      <c r="AP220" s="233"/>
      <c r="AQ220" s="233"/>
      <c r="AR220" s="233"/>
      <c r="AS220" s="234"/>
      <c r="AT220" s="337"/>
      <c r="AU220" s="338"/>
      <c r="AV220" s="338"/>
      <c r="AW220" s="338"/>
      <c r="AX220" s="339"/>
      <c r="AY220" s="367"/>
      <c r="AZ220" s="368"/>
      <c r="BA220" s="368"/>
      <c r="BB220" s="368"/>
      <c r="BC220" s="369"/>
      <c r="BD220" s="232"/>
      <c r="BE220" s="233"/>
      <c r="BF220" s="233"/>
      <c r="BG220" s="233"/>
      <c r="BH220" s="234"/>
      <c r="BI220" s="232"/>
      <c r="BJ220" s="233"/>
      <c r="BK220" s="233"/>
      <c r="BL220" s="233"/>
      <c r="BM220" s="234"/>
      <c r="BN220" s="53">
        <f t="shared" si="79"/>
        <v>0</v>
      </c>
      <c r="BO220" s="53">
        <f t="shared" si="80"/>
        <v>0</v>
      </c>
      <c r="BP220" s="305"/>
    </row>
    <row r="221" spans="2:68" ht="36" x14ac:dyDescent="0.4">
      <c r="B221" s="79" t="s">
        <v>87</v>
      </c>
      <c r="C221" s="40" t="str">
        <f>C108</f>
        <v>Хлеб пшеничный формовой, 0,45 - 0,5 кг</v>
      </c>
      <c r="D221" s="41">
        <f t="shared" si="81"/>
        <v>22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68"/>
        <v>22.66</v>
      </c>
      <c r="L221" s="47">
        <f t="shared" si="69"/>
        <v>22.88</v>
      </c>
      <c r="M221" s="48">
        <f t="shared" si="70"/>
        <v>23.1</v>
      </c>
      <c r="N221" s="48">
        <f t="shared" si="71"/>
        <v>23.32</v>
      </c>
      <c r="O221" s="49">
        <f t="shared" si="72"/>
        <v>23.54</v>
      </c>
      <c r="P221" s="232"/>
      <c r="Q221" s="233"/>
      <c r="R221" s="233"/>
      <c r="S221" s="233"/>
      <c r="T221" s="234"/>
      <c r="U221" s="367"/>
      <c r="V221" s="368"/>
      <c r="W221" s="368"/>
      <c r="X221" s="368"/>
      <c r="Y221" s="369"/>
      <c r="Z221" s="367"/>
      <c r="AA221" s="368"/>
      <c r="AB221" s="368"/>
      <c r="AC221" s="368"/>
      <c r="AD221" s="369"/>
      <c r="AE221" s="50"/>
      <c r="AF221" s="51"/>
      <c r="AG221" s="51"/>
      <c r="AH221" s="51"/>
      <c r="AI221" s="52"/>
      <c r="AJ221" s="367"/>
      <c r="AK221" s="368"/>
      <c r="AL221" s="368"/>
      <c r="AM221" s="368"/>
      <c r="AN221" s="369"/>
      <c r="AO221" s="232"/>
      <c r="AP221" s="233"/>
      <c r="AQ221" s="233"/>
      <c r="AR221" s="233"/>
      <c r="AS221" s="234"/>
      <c r="AT221" s="367"/>
      <c r="AU221" s="368"/>
      <c r="AV221" s="368"/>
      <c r="AW221" s="368"/>
      <c r="AX221" s="369"/>
      <c r="AY221" s="367"/>
      <c r="AZ221" s="368"/>
      <c r="BA221" s="368"/>
      <c r="BB221" s="368"/>
      <c r="BC221" s="369"/>
      <c r="BD221" s="232"/>
      <c r="BE221" s="233"/>
      <c r="BF221" s="233"/>
      <c r="BG221" s="233"/>
      <c r="BH221" s="234"/>
      <c r="BI221" s="232"/>
      <c r="BJ221" s="233"/>
      <c r="BK221" s="233"/>
      <c r="BL221" s="233"/>
      <c r="BM221" s="234"/>
      <c r="BN221" s="53">
        <f t="shared" si="79"/>
        <v>0</v>
      </c>
      <c r="BO221" s="53">
        <f t="shared" si="80"/>
        <v>0</v>
      </c>
      <c r="BP221" s="305"/>
    </row>
    <row r="222" spans="2:68" ht="30" x14ac:dyDescent="0.4">
      <c r="B222" s="79"/>
      <c r="C222" s="80"/>
      <c r="D222" s="41">
        <f t="shared" si="81"/>
        <v>22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68"/>
        <v>22.66</v>
      </c>
      <c r="L222" s="47">
        <f t="shared" si="69"/>
        <v>22.88</v>
      </c>
      <c r="M222" s="48">
        <f t="shared" si="70"/>
        <v>23.1</v>
      </c>
      <c r="N222" s="48">
        <f t="shared" si="71"/>
        <v>23.32</v>
      </c>
      <c r="O222" s="49">
        <f t="shared" si="72"/>
        <v>23.54</v>
      </c>
      <c r="P222" s="232"/>
      <c r="Q222" s="233"/>
      <c r="R222" s="233"/>
      <c r="S222" s="233"/>
      <c r="T222" s="234"/>
      <c r="U222" s="50"/>
      <c r="V222" s="51"/>
      <c r="W222" s="51"/>
      <c r="X222" s="51"/>
      <c r="Y222" s="52"/>
      <c r="Z222" s="232"/>
      <c r="AA222" s="233"/>
      <c r="AB222" s="233"/>
      <c r="AC222" s="233"/>
      <c r="AD222" s="234"/>
      <c r="AE222" s="50"/>
      <c r="AF222" s="51"/>
      <c r="AG222" s="51"/>
      <c r="AH222" s="51"/>
      <c r="AI222" s="52"/>
      <c r="AJ222" s="232"/>
      <c r="AK222" s="233"/>
      <c r="AL222" s="233"/>
      <c r="AM222" s="233"/>
      <c r="AN222" s="234"/>
      <c r="AO222" s="232"/>
      <c r="AP222" s="233"/>
      <c r="AQ222" s="233"/>
      <c r="AR222" s="233"/>
      <c r="AS222" s="234"/>
      <c r="AT222" s="232"/>
      <c r="AU222" s="233"/>
      <c r="AV222" s="233"/>
      <c r="AW222" s="233"/>
      <c r="AX222" s="234"/>
      <c r="AY222" s="232"/>
      <c r="AZ222" s="233"/>
      <c r="BA222" s="233"/>
      <c r="BB222" s="233"/>
      <c r="BC222" s="234"/>
      <c r="BD222" s="232"/>
      <c r="BE222" s="233"/>
      <c r="BF222" s="233"/>
      <c r="BG222" s="233"/>
      <c r="BH222" s="234"/>
      <c r="BI222" s="232"/>
      <c r="BJ222" s="233"/>
      <c r="BK222" s="233"/>
      <c r="BL222" s="233"/>
      <c r="BM222" s="234"/>
      <c r="BN222" s="53">
        <f t="shared" si="79"/>
        <v>0</v>
      </c>
      <c r="BO222" s="53">
        <f t="shared" si="80"/>
        <v>0</v>
      </c>
      <c r="BP222" s="305"/>
    </row>
    <row r="223" spans="2:68" ht="30" x14ac:dyDescent="0.4">
      <c r="B223" s="79"/>
      <c r="C223" s="80"/>
      <c r="D223" s="41">
        <f t="shared" si="81"/>
        <v>22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68"/>
        <v>22.66</v>
      </c>
      <c r="L223" s="47">
        <f t="shared" si="69"/>
        <v>22.88</v>
      </c>
      <c r="M223" s="48">
        <f t="shared" si="70"/>
        <v>23.1</v>
      </c>
      <c r="N223" s="48">
        <f t="shared" si="71"/>
        <v>23.32</v>
      </c>
      <c r="O223" s="49">
        <f t="shared" si="72"/>
        <v>23.54</v>
      </c>
      <c r="P223" s="232"/>
      <c r="Q223" s="233"/>
      <c r="R223" s="233"/>
      <c r="S223" s="233"/>
      <c r="T223" s="234"/>
      <c r="U223" s="50"/>
      <c r="V223" s="51"/>
      <c r="W223" s="51"/>
      <c r="X223" s="51"/>
      <c r="Y223" s="52"/>
      <c r="Z223" s="232"/>
      <c r="AA223" s="233"/>
      <c r="AB223" s="233"/>
      <c r="AC223" s="233"/>
      <c r="AD223" s="234"/>
      <c r="AE223" s="50"/>
      <c r="AF223" s="51"/>
      <c r="AG223" s="51"/>
      <c r="AH223" s="51"/>
      <c r="AI223" s="52"/>
      <c r="AJ223" s="232"/>
      <c r="AK223" s="233"/>
      <c r="AL223" s="233"/>
      <c r="AM223" s="233"/>
      <c r="AN223" s="234"/>
      <c r="AO223" s="232"/>
      <c r="AP223" s="233"/>
      <c r="AQ223" s="233"/>
      <c r="AR223" s="233"/>
      <c r="AS223" s="234"/>
      <c r="AT223" s="232"/>
      <c r="AU223" s="233"/>
      <c r="AV223" s="233"/>
      <c r="AW223" s="233"/>
      <c r="AX223" s="234"/>
      <c r="AY223" s="232"/>
      <c r="AZ223" s="233"/>
      <c r="BA223" s="233"/>
      <c r="BB223" s="233"/>
      <c r="BC223" s="234"/>
      <c r="BD223" s="232"/>
      <c r="BE223" s="233"/>
      <c r="BF223" s="233"/>
      <c r="BG223" s="233"/>
      <c r="BH223" s="234"/>
      <c r="BI223" s="232"/>
      <c r="BJ223" s="233"/>
      <c r="BK223" s="233"/>
      <c r="BL223" s="233"/>
      <c r="BM223" s="234"/>
      <c r="BN223" s="53">
        <f t="shared" si="79"/>
        <v>0</v>
      </c>
      <c r="BO223" s="53">
        <f t="shared" si="80"/>
        <v>0</v>
      </c>
      <c r="BP223" s="305"/>
    </row>
    <row r="224" spans="2:68" ht="54" x14ac:dyDescent="0.4">
      <c r="B224" s="79" t="s">
        <v>89</v>
      </c>
      <c r="C224" s="40" t="str">
        <f>C111</f>
        <v>Батон нарезной из муки высшего сорта, 0,35 - 0,4 кг</v>
      </c>
      <c r="D224" s="41">
        <f t="shared" si="81"/>
        <v>20.3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68"/>
        <v>21.518000000000001</v>
      </c>
      <c r="L224" s="47">
        <f t="shared" si="69"/>
        <v>21.721</v>
      </c>
      <c r="M224" s="48">
        <f t="shared" si="70"/>
        <v>21.923999999999999</v>
      </c>
      <c r="N224" s="48">
        <f t="shared" si="71"/>
        <v>22.127000000000002</v>
      </c>
      <c r="O224" s="49">
        <f t="shared" si="72"/>
        <v>22.330000000000002</v>
      </c>
      <c r="P224" s="337"/>
      <c r="Q224" s="338"/>
      <c r="R224" s="338"/>
      <c r="S224" s="338"/>
      <c r="T224" s="339"/>
      <c r="U224" s="50"/>
      <c r="V224" s="51"/>
      <c r="W224" s="51"/>
      <c r="X224" s="51"/>
      <c r="Y224" s="52"/>
      <c r="Z224" s="232"/>
      <c r="AA224" s="233"/>
      <c r="AB224" s="233"/>
      <c r="AC224" s="233"/>
      <c r="AD224" s="234"/>
      <c r="AE224" s="50"/>
      <c r="AF224" s="51"/>
      <c r="AG224" s="51"/>
      <c r="AH224" s="51"/>
      <c r="AI224" s="52"/>
      <c r="AJ224" s="232"/>
      <c r="AK224" s="233"/>
      <c r="AL224" s="233"/>
      <c r="AM224" s="233"/>
      <c r="AN224" s="234"/>
      <c r="AO224" s="232"/>
      <c r="AP224" s="233"/>
      <c r="AQ224" s="233"/>
      <c r="AR224" s="233"/>
      <c r="AS224" s="234"/>
      <c r="AT224" s="232"/>
      <c r="AU224" s="233"/>
      <c r="AV224" s="233"/>
      <c r="AW224" s="233"/>
      <c r="AX224" s="234"/>
      <c r="AY224" s="232"/>
      <c r="AZ224" s="233"/>
      <c r="BA224" s="233"/>
      <c r="BB224" s="233"/>
      <c r="BC224" s="234"/>
      <c r="BD224" s="232"/>
      <c r="BE224" s="233"/>
      <c r="BF224" s="233"/>
      <c r="BG224" s="233"/>
      <c r="BH224" s="234"/>
      <c r="BI224" s="367">
        <v>21</v>
      </c>
      <c r="BJ224" s="368">
        <v>8</v>
      </c>
      <c r="BK224" s="368">
        <v>168</v>
      </c>
      <c r="BL224" s="368" t="s">
        <v>347</v>
      </c>
      <c r="BM224" s="369" t="s">
        <v>349</v>
      </c>
      <c r="BN224" s="53">
        <f t="shared" si="79"/>
        <v>21</v>
      </c>
      <c r="BO224" s="53">
        <f t="shared" si="80"/>
        <v>21</v>
      </c>
      <c r="BP224" s="305"/>
    </row>
    <row r="225" spans="2:68" ht="30" x14ac:dyDescent="0.4">
      <c r="B225" s="79"/>
      <c r="C225" s="80"/>
      <c r="D225" s="41">
        <f t="shared" si="81"/>
        <v>20.3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68"/>
        <v>21.518000000000001</v>
      </c>
      <c r="L225" s="47">
        <f t="shared" si="69"/>
        <v>21.721</v>
      </c>
      <c r="M225" s="48">
        <f t="shared" si="70"/>
        <v>21.923999999999999</v>
      </c>
      <c r="N225" s="48">
        <f t="shared" si="71"/>
        <v>22.127000000000002</v>
      </c>
      <c r="O225" s="49">
        <f t="shared" si="72"/>
        <v>22.330000000000002</v>
      </c>
      <c r="P225" s="232"/>
      <c r="Q225" s="233"/>
      <c r="R225" s="233"/>
      <c r="S225" s="233"/>
      <c r="T225" s="234"/>
      <c r="U225" s="50"/>
      <c r="V225" s="51"/>
      <c r="W225" s="51"/>
      <c r="X225" s="51"/>
      <c r="Y225" s="52"/>
      <c r="Z225" s="232"/>
      <c r="AA225" s="233"/>
      <c r="AB225" s="233"/>
      <c r="AC225" s="233"/>
      <c r="AD225" s="234"/>
      <c r="AE225" s="50"/>
      <c r="AF225" s="51"/>
      <c r="AG225" s="51"/>
      <c r="AH225" s="51"/>
      <c r="AI225" s="52"/>
      <c r="AJ225" s="232"/>
      <c r="AK225" s="233"/>
      <c r="AL225" s="233"/>
      <c r="AM225" s="233"/>
      <c r="AN225" s="234"/>
      <c r="AO225" s="232"/>
      <c r="AP225" s="233"/>
      <c r="AQ225" s="233"/>
      <c r="AR225" s="233"/>
      <c r="AS225" s="234"/>
      <c r="AT225" s="232"/>
      <c r="AU225" s="233"/>
      <c r="AV225" s="233"/>
      <c r="AW225" s="233"/>
      <c r="AX225" s="234"/>
      <c r="AY225" s="232"/>
      <c r="AZ225" s="233"/>
      <c r="BA225" s="233"/>
      <c r="BB225" s="233"/>
      <c r="BC225" s="234"/>
      <c r="BD225" s="232"/>
      <c r="BE225" s="233"/>
      <c r="BF225" s="233"/>
      <c r="BG225" s="233"/>
      <c r="BH225" s="234"/>
      <c r="BI225" s="367"/>
      <c r="BJ225" s="368"/>
      <c r="BK225" s="368"/>
      <c r="BL225" s="368"/>
      <c r="BM225" s="369"/>
      <c r="BN225" s="53">
        <f t="shared" si="79"/>
        <v>0</v>
      </c>
      <c r="BO225" s="53">
        <f t="shared" si="80"/>
        <v>0</v>
      </c>
      <c r="BP225" s="305"/>
    </row>
    <row r="226" spans="2:68" ht="30" x14ac:dyDescent="0.4">
      <c r="B226" s="79"/>
      <c r="C226" s="80"/>
      <c r="D226" s="41">
        <f t="shared" si="81"/>
        <v>20.3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68"/>
        <v>21.518000000000001</v>
      </c>
      <c r="L226" s="47">
        <f t="shared" si="69"/>
        <v>21.721</v>
      </c>
      <c r="M226" s="48">
        <f t="shared" si="70"/>
        <v>21.923999999999999</v>
      </c>
      <c r="N226" s="48">
        <f t="shared" si="71"/>
        <v>22.127000000000002</v>
      </c>
      <c r="O226" s="49">
        <f t="shared" si="72"/>
        <v>22.330000000000002</v>
      </c>
      <c r="P226" s="232"/>
      <c r="Q226" s="233"/>
      <c r="R226" s="233"/>
      <c r="S226" s="233"/>
      <c r="T226" s="234"/>
      <c r="U226" s="50"/>
      <c r="V226" s="51"/>
      <c r="W226" s="51"/>
      <c r="X226" s="51"/>
      <c r="Y226" s="52"/>
      <c r="Z226" s="232"/>
      <c r="AA226" s="233"/>
      <c r="AB226" s="233"/>
      <c r="AC226" s="233"/>
      <c r="AD226" s="234"/>
      <c r="AE226" s="50"/>
      <c r="AF226" s="51"/>
      <c r="AG226" s="51"/>
      <c r="AH226" s="51"/>
      <c r="AI226" s="52"/>
      <c r="AJ226" s="232"/>
      <c r="AK226" s="233"/>
      <c r="AL226" s="233"/>
      <c r="AM226" s="233"/>
      <c r="AN226" s="234"/>
      <c r="AO226" s="232"/>
      <c r="AP226" s="233"/>
      <c r="AQ226" s="233"/>
      <c r="AR226" s="233"/>
      <c r="AS226" s="234"/>
      <c r="AT226" s="232"/>
      <c r="AU226" s="233"/>
      <c r="AV226" s="233"/>
      <c r="AW226" s="233"/>
      <c r="AX226" s="234"/>
      <c r="AY226" s="232"/>
      <c r="AZ226" s="233"/>
      <c r="BA226" s="233"/>
      <c r="BB226" s="233"/>
      <c r="BC226" s="234"/>
      <c r="BD226" s="232"/>
      <c r="BE226" s="233"/>
      <c r="BF226" s="233"/>
      <c r="BG226" s="233"/>
      <c r="BH226" s="234"/>
      <c r="BI226" s="337"/>
      <c r="BJ226" s="338"/>
      <c r="BK226" s="338"/>
      <c r="BL226" s="338"/>
      <c r="BM226" s="339"/>
      <c r="BN226" s="53">
        <f t="shared" si="79"/>
        <v>0</v>
      </c>
      <c r="BO226" s="53">
        <f t="shared" si="80"/>
        <v>0</v>
      </c>
      <c r="BP226" s="305"/>
    </row>
    <row r="227" spans="2:68" ht="30" x14ac:dyDescent="0.4">
      <c r="B227" s="81" t="s">
        <v>92</v>
      </c>
      <c r="C227" s="82" t="s">
        <v>93</v>
      </c>
      <c r="D227" s="41">
        <f t="shared" si="81"/>
        <v>0</v>
      </c>
      <c r="E227" s="62"/>
      <c r="F227" s="63"/>
      <c r="G227" s="64"/>
      <c r="H227" s="64"/>
      <c r="I227" s="64"/>
      <c r="J227" s="65"/>
      <c r="K227" s="46">
        <f t="shared" si="68"/>
        <v>0</v>
      </c>
      <c r="L227" s="47">
        <f t="shared" si="69"/>
        <v>0</v>
      </c>
      <c r="M227" s="48">
        <f t="shared" si="70"/>
        <v>0</v>
      </c>
      <c r="N227" s="48">
        <f t="shared" si="71"/>
        <v>0</v>
      </c>
      <c r="O227" s="49">
        <f t="shared" si="72"/>
        <v>0</v>
      </c>
      <c r="P227" s="235"/>
      <c r="Q227" s="236"/>
      <c r="R227" s="237"/>
      <c r="S227" s="236"/>
      <c r="T227" s="238"/>
      <c r="U227" s="66"/>
      <c r="V227" s="67"/>
      <c r="W227" s="68"/>
      <c r="X227" s="67"/>
      <c r="Y227" s="69"/>
      <c r="Z227" s="235"/>
      <c r="AA227" s="236"/>
      <c r="AB227" s="237"/>
      <c r="AC227" s="236"/>
      <c r="AD227" s="238"/>
      <c r="AE227" s="66"/>
      <c r="AF227" s="67"/>
      <c r="AG227" s="68"/>
      <c r="AH227" s="67"/>
      <c r="AI227" s="69"/>
      <c r="AJ227" s="235"/>
      <c r="AK227" s="236"/>
      <c r="AL227" s="237"/>
      <c r="AM227" s="236"/>
      <c r="AN227" s="238"/>
      <c r="AO227" s="235"/>
      <c r="AP227" s="236"/>
      <c r="AQ227" s="237"/>
      <c r="AR227" s="236"/>
      <c r="AS227" s="238"/>
      <c r="AT227" s="235"/>
      <c r="AU227" s="236"/>
      <c r="AV227" s="237"/>
      <c r="AW227" s="236"/>
      <c r="AX227" s="238"/>
      <c r="AY227" s="235"/>
      <c r="AZ227" s="236"/>
      <c r="BA227" s="237"/>
      <c r="BB227" s="236"/>
      <c r="BC227" s="238"/>
      <c r="BD227" s="235"/>
      <c r="BE227" s="236"/>
      <c r="BF227" s="237"/>
      <c r="BG227" s="236"/>
      <c r="BH227" s="238"/>
      <c r="BI227" s="66"/>
      <c r="BJ227" s="67"/>
      <c r="BK227" s="68"/>
      <c r="BL227" s="67"/>
      <c r="BM227" s="69"/>
      <c r="BN227" s="53">
        <f t="shared" si="79"/>
        <v>0</v>
      </c>
      <c r="BO227" s="53">
        <f t="shared" si="80"/>
        <v>0</v>
      </c>
      <c r="BP227" s="305"/>
    </row>
    <row r="228" spans="2:68" ht="30.75" thickBot="1" x14ac:dyDescent="0.45">
      <c r="B228" s="96" t="s">
        <v>95</v>
      </c>
      <c r="C228" s="40" t="str">
        <f>C115</f>
        <v>Сахар-песок, кг</v>
      </c>
      <c r="D228" s="41">
        <f t="shared" si="81"/>
        <v>30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68"/>
        <v>31.5</v>
      </c>
      <c r="L228" s="47">
        <f t="shared" si="69"/>
        <v>31.8</v>
      </c>
      <c r="M228" s="48">
        <f t="shared" si="70"/>
        <v>32.1</v>
      </c>
      <c r="N228" s="48">
        <f t="shared" si="71"/>
        <v>32.4</v>
      </c>
      <c r="O228" s="49">
        <f t="shared" si="72"/>
        <v>32.700000000000003</v>
      </c>
      <c r="P228" s="232"/>
      <c r="Q228" s="233"/>
      <c r="R228" s="233"/>
      <c r="S228" s="233"/>
      <c r="T228" s="234"/>
      <c r="U228" s="50"/>
      <c r="V228" s="51"/>
      <c r="W228" s="51"/>
      <c r="X228" s="51"/>
      <c r="Y228" s="52"/>
      <c r="Z228" s="232"/>
      <c r="AA228" s="233"/>
      <c r="AB228" s="233"/>
      <c r="AC228" s="233"/>
      <c r="AD228" s="234"/>
      <c r="AE228" s="50"/>
      <c r="AF228" s="51"/>
      <c r="AG228" s="51"/>
      <c r="AH228" s="51"/>
      <c r="AI228" s="52"/>
      <c r="AJ228" s="232"/>
      <c r="AK228" s="233"/>
      <c r="AL228" s="233"/>
      <c r="AM228" s="233"/>
      <c r="AN228" s="234"/>
      <c r="AO228" s="232"/>
      <c r="AP228" s="233"/>
      <c r="AQ228" s="233"/>
      <c r="AR228" s="233"/>
      <c r="AS228" s="234"/>
      <c r="AT228" s="232"/>
      <c r="AU228" s="233"/>
      <c r="AV228" s="233"/>
      <c r="AW228" s="233"/>
      <c r="AX228" s="234"/>
      <c r="AY228" s="232"/>
      <c r="AZ228" s="233"/>
      <c r="BA228" s="233"/>
      <c r="BB228" s="233"/>
      <c r="BC228" s="234"/>
      <c r="BD228" s="337"/>
      <c r="BE228" s="338"/>
      <c r="BF228" s="338"/>
      <c r="BG228" s="338"/>
      <c r="BH228" s="339"/>
      <c r="BI228" s="50"/>
      <c r="BJ228" s="51"/>
      <c r="BK228" s="51"/>
      <c r="BL228" s="51"/>
      <c r="BM228" s="52"/>
      <c r="BN228" s="53">
        <f t="shared" si="79"/>
        <v>0</v>
      </c>
      <c r="BO228" s="53">
        <f t="shared" si="80"/>
        <v>0</v>
      </c>
      <c r="BP228" s="306"/>
    </row>
    <row r="229" spans="2:68" ht="31.5" thickTop="1" thickBot="1" x14ac:dyDescent="0.45">
      <c r="B229" s="96"/>
      <c r="C229" s="97"/>
      <c r="D229" s="41">
        <f t="shared" si="81"/>
        <v>30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68"/>
        <v>31.5</v>
      </c>
      <c r="L229" s="47">
        <f t="shared" si="69"/>
        <v>31.8</v>
      </c>
      <c r="M229" s="48">
        <f t="shared" si="70"/>
        <v>32.1</v>
      </c>
      <c r="N229" s="48">
        <f t="shared" si="71"/>
        <v>32.4</v>
      </c>
      <c r="O229" s="49">
        <f t="shared" si="72"/>
        <v>32.700000000000003</v>
      </c>
      <c r="P229" s="50"/>
      <c r="Q229" s="51"/>
      <c r="R229" s="51"/>
      <c r="S229" s="51"/>
      <c r="T229" s="52"/>
      <c r="U229" s="177"/>
      <c r="V229" s="178"/>
      <c r="W229" s="178"/>
      <c r="X229" s="178"/>
      <c r="Y229" s="178"/>
      <c r="Z229" s="50"/>
      <c r="AA229" s="51"/>
      <c r="AB229" s="51"/>
      <c r="AC229" s="51"/>
      <c r="AD229" s="51"/>
      <c r="AE229" s="177"/>
      <c r="AF229" s="178"/>
      <c r="AG229" s="178"/>
      <c r="AH229" s="178"/>
      <c r="AI229" s="190"/>
      <c r="AJ229" s="50"/>
      <c r="AK229" s="51"/>
      <c r="AL229" s="51"/>
      <c r="AM229" s="51"/>
      <c r="AN229" s="52"/>
      <c r="AO229" s="177"/>
      <c r="AP229" s="178"/>
      <c r="AQ229" s="178"/>
      <c r="AR229" s="178"/>
      <c r="AS229" s="178"/>
      <c r="AT229" s="50"/>
      <c r="AU229" s="51"/>
      <c r="AV229" s="51"/>
      <c r="AW229" s="51"/>
      <c r="AX229" s="51"/>
      <c r="AY229" s="177"/>
      <c r="AZ229" s="178"/>
      <c r="BA229" s="178"/>
      <c r="BB229" s="178"/>
      <c r="BC229" s="178"/>
      <c r="BD229" s="50"/>
      <c r="BE229" s="51"/>
      <c r="BF229" s="51"/>
      <c r="BG229" s="51"/>
      <c r="BH229" s="52"/>
      <c r="BI229" s="177"/>
      <c r="BJ229" s="178"/>
      <c r="BK229" s="178"/>
      <c r="BL229" s="178"/>
      <c r="BM229" s="190"/>
      <c r="BN229" s="53">
        <f t="shared" si="79"/>
        <v>0</v>
      </c>
      <c r="BO229" s="53">
        <f t="shared" si="80"/>
        <v>0</v>
      </c>
      <c r="BP229" s="305"/>
    </row>
    <row r="230" spans="2:68" ht="31.5" thickTop="1" thickBot="1" x14ac:dyDescent="0.45">
      <c r="B230" s="96"/>
      <c r="C230" s="97"/>
      <c r="D230" s="41">
        <f t="shared" si="81"/>
        <v>30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68"/>
        <v>31.5</v>
      </c>
      <c r="L230" s="47">
        <f t="shared" si="69"/>
        <v>31.8</v>
      </c>
      <c r="M230" s="48">
        <f t="shared" si="70"/>
        <v>32.1</v>
      </c>
      <c r="N230" s="48">
        <f t="shared" si="71"/>
        <v>32.4</v>
      </c>
      <c r="O230" s="49">
        <f t="shared" si="72"/>
        <v>32.700000000000003</v>
      </c>
      <c r="P230" s="50"/>
      <c r="Q230" s="51"/>
      <c r="R230" s="51"/>
      <c r="S230" s="51"/>
      <c r="T230" s="52"/>
      <c r="U230" s="177"/>
      <c r="V230" s="178"/>
      <c r="W230" s="178"/>
      <c r="X230" s="178"/>
      <c r="Y230" s="178"/>
      <c r="Z230" s="50"/>
      <c r="AA230" s="51"/>
      <c r="AB230" s="51"/>
      <c r="AC230" s="51"/>
      <c r="AD230" s="51"/>
      <c r="AE230" s="177"/>
      <c r="AF230" s="178"/>
      <c r="AG230" s="178"/>
      <c r="AH230" s="178"/>
      <c r="AI230" s="190"/>
      <c r="AJ230" s="50"/>
      <c r="AK230" s="51"/>
      <c r="AL230" s="51"/>
      <c r="AM230" s="51"/>
      <c r="AN230" s="52"/>
      <c r="AO230" s="177"/>
      <c r="AP230" s="178"/>
      <c r="AQ230" s="178"/>
      <c r="AR230" s="178"/>
      <c r="AS230" s="178"/>
      <c r="AT230" s="50"/>
      <c r="AU230" s="51"/>
      <c r="AV230" s="51"/>
      <c r="AW230" s="51"/>
      <c r="AX230" s="51"/>
      <c r="AY230" s="177"/>
      <c r="AZ230" s="178"/>
      <c r="BA230" s="178"/>
      <c r="BB230" s="178"/>
      <c r="BC230" s="178"/>
      <c r="BD230" s="50"/>
      <c r="BE230" s="51"/>
      <c r="BF230" s="51"/>
      <c r="BG230" s="51"/>
      <c r="BH230" s="52"/>
      <c r="BI230" s="177"/>
      <c r="BJ230" s="178"/>
      <c r="BK230" s="178"/>
      <c r="BL230" s="178"/>
      <c r="BM230" s="190"/>
      <c r="BN230" s="53">
        <f t="shared" si="79"/>
        <v>0</v>
      </c>
      <c r="BO230" s="53">
        <f t="shared" si="80"/>
        <v>0</v>
      </c>
      <c r="BP230" s="305"/>
    </row>
    <row r="231" spans="2:68" s="138" customFormat="1" ht="34.5" customHeight="1" thickTop="1" thickBot="1" x14ac:dyDescent="0.45">
      <c r="B231" s="142">
        <v>3</v>
      </c>
      <c r="K231" s="140"/>
      <c r="L231" s="140"/>
      <c r="M231" s="140"/>
      <c r="N231" s="140"/>
      <c r="O231" s="140"/>
      <c r="BP231" s="305"/>
    </row>
    <row r="232" spans="2:68" ht="51.75" customHeight="1" thickTop="1" x14ac:dyDescent="0.4">
      <c r="B232" s="412" t="s">
        <v>0</v>
      </c>
      <c r="C232" s="414" t="s">
        <v>1</v>
      </c>
      <c r="D232" s="416" t="str">
        <f>D6</f>
        <v>Средняя цена без учета доставки на 02.08.2019, рублей</v>
      </c>
      <c r="E232" s="418" t="s">
        <v>6</v>
      </c>
      <c r="F232" s="420" t="s">
        <v>7</v>
      </c>
      <c r="G232" s="421"/>
      <c r="H232" s="421"/>
      <c r="I232" s="421"/>
      <c r="J232" s="422"/>
      <c r="K232" s="426" t="s">
        <v>8</v>
      </c>
      <c r="L232" s="427"/>
      <c r="M232" s="427"/>
      <c r="N232" s="427"/>
      <c r="O232" s="428"/>
      <c r="P232" s="409" t="s">
        <v>180</v>
      </c>
      <c r="Q232" s="410"/>
      <c r="R232" s="410"/>
      <c r="S232" s="410"/>
      <c r="T232" s="411"/>
      <c r="U232" s="406" t="s">
        <v>181</v>
      </c>
      <c r="V232" s="407"/>
      <c r="W232" s="407"/>
      <c r="X232" s="407"/>
      <c r="Y232" s="408"/>
      <c r="Z232" s="409" t="s">
        <v>190</v>
      </c>
      <c r="AA232" s="410"/>
      <c r="AB232" s="410"/>
      <c r="AC232" s="410"/>
      <c r="AD232" s="411"/>
      <c r="AE232" s="409" t="s">
        <v>195</v>
      </c>
      <c r="AF232" s="410"/>
      <c r="AG232" s="410"/>
      <c r="AH232" s="410"/>
      <c r="AI232" s="411"/>
      <c r="AJ232" s="406" t="s">
        <v>96</v>
      </c>
      <c r="AK232" s="407"/>
      <c r="AL232" s="407"/>
      <c r="AM232" s="407"/>
      <c r="AN232" s="408"/>
      <c r="AO232" s="406" t="s">
        <v>96</v>
      </c>
      <c r="AP232" s="407"/>
      <c r="AQ232" s="407"/>
      <c r="AR232" s="407"/>
      <c r="AS232" s="408"/>
      <c r="AT232" s="406" t="s">
        <v>96</v>
      </c>
      <c r="AU232" s="407"/>
      <c r="AV232" s="407"/>
      <c r="AW232" s="407"/>
      <c r="AX232" s="408"/>
      <c r="AY232" s="401" t="s">
        <v>96</v>
      </c>
      <c r="AZ232" s="402"/>
      <c r="BA232" s="402"/>
      <c r="BB232" s="402"/>
      <c r="BC232" s="403"/>
      <c r="BD232" s="406" t="s">
        <v>96</v>
      </c>
      <c r="BE232" s="407"/>
      <c r="BF232" s="407"/>
      <c r="BG232" s="407"/>
      <c r="BH232" s="408"/>
      <c r="BI232" s="401" t="s">
        <v>96</v>
      </c>
      <c r="BJ232" s="402"/>
      <c r="BK232" s="402"/>
      <c r="BL232" s="402"/>
      <c r="BM232" s="403"/>
      <c r="BN232" s="404" t="s">
        <v>97</v>
      </c>
      <c r="BO232" s="404" t="s">
        <v>98</v>
      </c>
      <c r="BP232" s="305"/>
    </row>
    <row r="233" spans="2:68" ht="126.75" customHeight="1" thickBot="1" x14ac:dyDescent="0.45">
      <c r="B233" s="413"/>
      <c r="C233" s="415"/>
      <c r="D233" s="417"/>
      <c r="E233" s="419"/>
      <c r="F233" s="423"/>
      <c r="G233" s="424"/>
      <c r="H233" s="424"/>
      <c r="I233" s="424"/>
      <c r="J233" s="425"/>
      <c r="K233" s="429"/>
      <c r="L233" s="430"/>
      <c r="M233" s="430"/>
      <c r="N233" s="430"/>
      <c r="O233" s="431"/>
      <c r="P233" s="11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8" t="s">
        <v>2</v>
      </c>
      <c r="V233" s="169" t="s">
        <v>3</v>
      </c>
      <c r="W233" s="170" t="s">
        <v>4</v>
      </c>
      <c r="X233" s="170" t="s">
        <v>5</v>
      </c>
      <c r="Y233" s="170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4" t="s">
        <v>2</v>
      </c>
      <c r="AF233" s="170" t="s">
        <v>3</v>
      </c>
      <c r="AG233" s="170" t="s">
        <v>4</v>
      </c>
      <c r="AH233" s="170" t="s">
        <v>5</v>
      </c>
      <c r="AI233" s="170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4" t="s">
        <v>2</v>
      </c>
      <c r="AP233" s="170" t="s">
        <v>3</v>
      </c>
      <c r="AQ233" s="170" t="s">
        <v>4</v>
      </c>
      <c r="AR233" s="170" t="s">
        <v>5</v>
      </c>
      <c r="AS233" s="170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4" t="s">
        <v>2</v>
      </c>
      <c r="AZ233" s="170" t="s">
        <v>3</v>
      </c>
      <c r="BA233" s="170" t="s">
        <v>4</v>
      </c>
      <c r="BB233" s="170" t="s">
        <v>5</v>
      </c>
      <c r="BC233" s="170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4" t="s">
        <v>2</v>
      </c>
      <c r="BJ233" s="170" t="s">
        <v>3</v>
      </c>
      <c r="BK233" s="170" t="s">
        <v>4</v>
      </c>
      <c r="BL233" s="170" t="s">
        <v>5</v>
      </c>
      <c r="BM233" s="170" t="s">
        <v>119</v>
      </c>
      <c r="BN233" s="405"/>
      <c r="BO233" s="405"/>
      <c r="BP233" s="305"/>
    </row>
    <row r="234" spans="2:68" ht="55.5" thickTop="1" thickBot="1" x14ac:dyDescent="0.45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71"/>
      <c r="V234" s="172"/>
      <c r="W234" s="173"/>
      <c r="X234" s="173"/>
      <c r="Y234" s="173"/>
      <c r="Z234" s="26"/>
      <c r="AA234" s="25"/>
      <c r="AB234" s="25"/>
      <c r="AC234" s="25"/>
      <c r="AD234" s="25"/>
      <c r="AE234" s="185"/>
      <c r="AF234" s="173"/>
      <c r="AG234" s="173"/>
      <c r="AH234" s="173"/>
      <c r="AI234" s="186"/>
      <c r="AJ234" s="26"/>
      <c r="AK234" s="25"/>
      <c r="AL234" s="25"/>
      <c r="AM234" s="25"/>
      <c r="AN234" s="27"/>
      <c r="AO234" s="185"/>
      <c r="AP234" s="173"/>
      <c r="AQ234" s="173"/>
      <c r="AR234" s="173"/>
      <c r="AS234" s="173"/>
      <c r="AT234" s="26"/>
      <c r="AU234" s="25"/>
      <c r="AV234" s="25"/>
      <c r="AW234" s="25"/>
      <c r="AX234" s="25"/>
      <c r="AY234" s="185"/>
      <c r="AZ234" s="173"/>
      <c r="BA234" s="173"/>
      <c r="BB234" s="173"/>
      <c r="BC234" s="173"/>
      <c r="BD234" s="26"/>
      <c r="BE234" s="25"/>
      <c r="BF234" s="25"/>
      <c r="BG234" s="25"/>
      <c r="BH234" s="27"/>
      <c r="BI234" s="185"/>
      <c r="BJ234" s="173"/>
      <c r="BK234" s="173"/>
      <c r="BL234" s="173"/>
      <c r="BM234" s="173"/>
      <c r="BN234" s="405"/>
      <c r="BO234" s="405"/>
      <c r="BP234" s="305"/>
    </row>
    <row r="235" spans="2:68" ht="31.5" thickTop="1" thickBot="1" x14ac:dyDescent="0.45">
      <c r="B235" s="29" t="s">
        <v>9</v>
      </c>
      <c r="C235" s="30">
        <v>2</v>
      </c>
      <c r="D235" s="31">
        <v>3</v>
      </c>
      <c r="E235" s="32">
        <v>9</v>
      </c>
      <c r="F235" s="396">
        <v>10</v>
      </c>
      <c r="G235" s="396"/>
      <c r="H235" s="396"/>
      <c r="I235" s="396"/>
      <c r="J235" s="397"/>
      <c r="K235" s="398">
        <v>11</v>
      </c>
      <c r="L235" s="399"/>
      <c r="M235" s="399"/>
      <c r="N235" s="399"/>
      <c r="O235" s="400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4">
        <v>4</v>
      </c>
      <c r="V235" s="175">
        <v>5</v>
      </c>
      <c r="W235" s="176">
        <v>6</v>
      </c>
      <c r="X235" s="176">
        <v>7</v>
      </c>
      <c r="Y235" s="176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7">
        <v>4</v>
      </c>
      <c r="AF235" s="188">
        <v>5</v>
      </c>
      <c r="AG235" s="188">
        <v>6</v>
      </c>
      <c r="AH235" s="188">
        <v>7</v>
      </c>
      <c r="AI235" s="189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7">
        <v>4</v>
      </c>
      <c r="AP235" s="188">
        <v>5</v>
      </c>
      <c r="AQ235" s="188">
        <v>6</v>
      </c>
      <c r="AR235" s="188">
        <v>7</v>
      </c>
      <c r="AS235" s="188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7">
        <v>4</v>
      </c>
      <c r="AZ235" s="188">
        <v>5</v>
      </c>
      <c r="BA235" s="188">
        <v>6</v>
      </c>
      <c r="BB235" s="188">
        <v>7</v>
      </c>
      <c r="BC235" s="188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7">
        <v>4</v>
      </c>
      <c r="BJ235" s="188">
        <v>5</v>
      </c>
      <c r="BK235" s="188">
        <v>6</v>
      </c>
      <c r="BL235" s="188">
        <v>7</v>
      </c>
      <c r="BM235" s="188">
        <v>8</v>
      </c>
      <c r="BN235" s="37"/>
      <c r="BO235" s="37"/>
      <c r="BP235" s="305"/>
    </row>
    <row r="236" spans="2:68" ht="30.75" thickTop="1" x14ac:dyDescent="0.4">
      <c r="B236" s="54" t="s">
        <v>138</v>
      </c>
      <c r="C236" s="40" t="str">
        <f>C123</f>
        <v>Картофель, кг</v>
      </c>
      <c r="D236" s="41">
        <f t="shared" ref="D236:D267" si="82">D10</f>
        <v>13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89" si="83">$D236+($D236*(SUM($E236%,F236%)))</f>
        <v>15.47</v>
      </c>
      <c r="L236" s="47">
        <f t="shared" ref="L236:L289" si="84">$D236+(($D236*SUM($E236,G236)/100))</f>
        <v>15.6</v>
      </c>
      <c r="M236" s="48">
        <f t="shared" ref="M236:M289" si="85">$D236+(($D236*($E236+H236)/100))</f>
        <v>15.73</v>
      </c>
      <c r="N236" s="48">
        <f t="shared" ref="N236:N289" si="86">$D236+(($D236*($E236+I236)/100))</f>
        <v>15.86</v>
      </c>
      <c r="O236" s="49">
        <f t="shared" ref="O236:O289" si="87">$D236+(($D236*($E236+J236)/100))</f>
        <v>15.99</v>
      </c>
      <c r="P236" s="367"/>
      <c r="Q236" s="368"/>
      <c r="R236" s="368"/>
      <c r="S236" s="368"/>
      <c r="T236" s="369"/>
      <c r="U236" s="50"/>
      <c r="V236" s="51"/>
      <c r="W236" s="51"/>
      <c r="X236" s="51"/>
      <c r="Y236" s="52"/>
      <c r="Z236" s="344"/>
      <c r="AA236" s="345"/>
      <c r="AB236" s="345"/>
      <c r="AC236" s="345"/>
      <c r="AD236" s="346"/>
      <c r="AE236" s="197"/>
      <c r="AF236" s="198"/>
      <c r="AG236" s="199"/>
      <c r="AH236" s="198"/>
      <c r="AI236" s="200"/>
      <c r="AJ236" s="50"/>
      <c r="AK236" s="51"/>
      <c r="AL236" s="51"/>
      <c r="AM236" s="51"/>
      <c r="AN236" s="52"/>
      <c r="AO236" s="177"/>
      <c r="AP236" s="178"/>
      <c r="AQ236" s="178"/>
      <c r="AR236" s="178"/>
      <c r="AS236" s="178"/>
      <c r="AT236" s="50"/>
      <c r="AU236" s="51"/>
      <c r="AV236" s="51"/>
      <c r="AW236" s="51"/>
      <c r="AX236" s="51"/>
      <c r="AY236" s="177"/>
      <c r="AZ236" s="178"/>
      <c r="BA236" s="178"/>
      <c r="BB236" s="178"/>
      <c r="BC236" s="178"/>
      <c r="BD236" s="50"/>
      <c r="BE236" s="51"/>
      <c r="BF236" s="51"/>
      <c r="BG236" s="51"/>
      <c r="BH236" s="52"/>
      <c r="BI236" s="177"/>
      <c r="BJ236" s="178"/>
      <c r="BK236" s="178"/>
      <c r="BL236" s="178"/>
      <c r="BM236" s="190"/>
      <c r="BN236" s="53"/>
      <c r="BO236" s="53"/>
      <c r="BP236" s="306"/>
    </row>
    <row r="237" spans="2:68" ht="30" x14ac:dyDescent="0.4">
      <c r="B237" s="54"/>
      <c r="C237" s="55"/>
      <c r="D237" s="41">
        <f t="shared" si="82"/>
        <v>13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83"/>
        <v>15.47</v>
      </c>
      <c r="L237" s="47">
        <f t="shared" si="84"/>
        <v>15.6</v>
      </c>
      <c r="M237" s="48">
        <f t="shared" si="85"/>
        <v>15.73</v>
      </c>
      <c r="N237" s="48">
        <f t="shared" si="86"/>
        <v>15.86</v>
      </c>
      <c r="O237" s="49">
        <f t="shared" si="87"/>
        <v>15.99</v>
      </c>
      <c r="P237" s="50"/>
      <c r="Q237" s="51"/>
      <c r="R237" s="51"/>
      <c r="S237" s="51"/>
      <c r="T237" s="52"/>
      <c r="U237" s="177"/>
      <c r="V237" s="178"/>
      <c r="W237" s="178"/>
      <c r="X237" s="178"/>
      <c r="Y237" s="178"/>
      <c r="Z237" s="50"/>
      <c r="AA237" s="51"/>
      <c r="AB237" s="51"/>
      <c r="AC237" s="51"/>
      <c r="AD237" s="51"/>
      <c r="AE237" s="177"/>
      <c r="AF237" s="178"/>
      <c r="AG237" s="178"/>
      <c r="AH237" s="178"/>
      <c r="AI237" s="190"/>
      <c r="AJ237" s="50"/>
      <c r="AK237" s="51"/>
      <c r="AL237" s="51"/>
      <c r="AM237" s="51"/>
      <c r="AN237" s="52"/>
      <c r="AO237" s="177"/>
      <c r="AP237" s="178"/>
      <c r="AQ237" s="178"/>
      <c r="AR237" s="178"/>
      <c r="AS237" s="178"/>
      <c r="AT237" s="50"/>
      <c r="AU237" s="51"/>
      <c r="AV237" s="51"/>
      <c r="AW237" s="51"/>
      <c r="AX237" s="51"/>
      <c r="AY237" s="177"/>
      <c r="AZ237" s="178"/>
      <c r="BA237" s="178"/>
      <c r="BB237" s="178"/>
      <c r="BC237" s="178"/>
      <c r="BD237" s="50"/>
      <c r="BE237" s="51"/>
      <c r="BF237" s="51"/>
      <c r="BG237" s="51"/>
      <c r="BH237" s="52"/>
      <c r="BI237" s="177"/>
      <c r="BJ237" s="178"/>
      <c r="BK237" s="178"/>
      <c r="BL237" s="178"/>
      <c r="BM237" s="190"/>
      <c r="BN237" s="53">
        <f>MIN($P237,$U237,$Z237,$AE237,$AJ237,$AO237,$AT237,$AY237,$BD237,$BI237)</f>
        <v>0</v>
      </c>
      <c r="BO237" s="53">
        <f>MAX($P237,$U237,$Z237,$AE237,$AJ237,$AO237,$AT237,$AY237,$BD237,$BI237)</f>
        <v>0</v>
      </c>
      <c r="BP237" s="305"/>
    </row>
    <row r="238" spans="2:68" ht="30" x14ac:dyDescent="0.4">
      <c r="B238" s="56"/>
      <c r="C238" s="58"/>
      <c r="D238" s="41">
        <f t="shared" si="82"/>
        <v>13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83"/>
        <v>15.47</v>
      </c>
      <c r="L238" s="47">
        <f t="shared" si="84"/>
        <v>15.6</v>
      </c>
      <c r="M238" s="48">
        <f t="shared" si="85"/>
        <v>15.73</v>
      </c>
      <c r="N238" s="48">
        <f t="shared" si="86"/>
        <v>15.86</v>
      </c>
      <c r="O238" s="49">
        <f t="shared" si="87"/>
        <v>15.99</v>
      </c>
      <c r="P238" s="50"/>
      <c r="Q238" s="51"/>
      <c r="R238" s="51"/>
      <c r="S238" s="51"/>
      <c r="T238" s="52"/>
      <c r="U238" s="177"/>
      <c r="V238" s="178"/>
      <c r="W238" s="178"/>
      <c r="X238" s="178"/>
      <c r="Y238" s="178"/>
      <c r="Z238" s="50"/>
      <c r="AA238" s="51"/>
      <c r="AB238" s="51"/>
      <c r="AC238" s="51"/>
      <c r="AD238" s="51"/>
      <c r="AE238" s="177"/>
      <c r="AF238" s="178"/>
      <c r="AG238" s="178"/>
      <c r="AH238" s="178"/>
      <c r="AI238" s="190"/>
      <c r="AJ238" s="50"/>
      <c r="AK238" s="51"/>
      <c r="AL238" s="51"/>
      <c r="AM238" s="51"/>
      <c r="AN238" s="52"/>
      <c r="AO238" s="177"/>
      <c r="AP238" s="178"/>
      <c r="AQ238" s="178"/>
      <c r="AR238" s="178"/>
      <c r="AS238" s="178"/>
      <c r="AT238" s="50"/>
      <c r="AU238" s="51"/>
      <c r="AV238" s="51"/>
      <c r="AW238" s="51"/>
      <c r="AX238" s="51"/>
      <c r="AY238" s="177"/>
      <c r="AZ238" s="178"/>
      <c r="BA238" s="178"/>
      <c r="BB238" s="178"/>
      <c r="BC238" s="178"/>
      <c r="BD238" s="50"/>
      <c r="BE238" s="51"/>
      <c r="BF238" s="51"/>
      <c r="BG238" s="51"/>
      <c r="BH238" s="52"/>
      <c r="BI238" s="177"/>
      <c r="BJ238" s="178"/>
      <c r="BK238" s="178"/>
      <c r="BL238" s="178"/>
      <c r="BM238" s="190"/>
      <c r="BN238" s="53">
        <f>MIN($P238,$U238,$Z238,$AE238,$AJ238,$AO238,$AT238,$AY238,$BD238,$BI238)</f>
        <v>0</v>
      </c>
      <c r="BO238" s="53">
        <f>MAX($P238,$U238,$Z238,$AE238,$AJ238,$AO238,$AT238,$AY238,$BD238,$BI238)</f>
        <v>0</v>
      </c>
      <c r="BP238" s="305"/>
    </row>
    <row r="239" spans="2:68" ht="58.5" x14ac:dyDescent="0.4">
      <c r="B239" s="60">
        <v>2</v>
      </c>
      <c r="C239" s="61" t="s">
        <v>17</v>
      </c>
      <c r="D239" s="41">
        <f t="shared" si="82"/>
        <v>0</v>
      </c>
      <c r="E239" s="62"/>
      <c r="F239" s="63"/>
      <c r="G239" s="64"/>
      <c r="H239" s="64"/>
      <c r="I239" s="64"/>
      <c r="J239" s="65"/>
      <c r="K239" s="46">
        <f t="shared" si="83"/>
        <v>0</v>
      </c>
      <c r="L239" s="47">
        <f t="shared" si="84"/>
        <v>0</v>
      </c>
      <c r="M239" s="48">
        <f t="shared" si="85"/>
        <v>0</v>
      </c>
      <c r="N239" s="48">
        <f t="shared" si="86"/>
        <v>0</v>
      </c>
      <c r="O239" s="49">
        <f t="shared" si="87"/>
        <v>0</v>
      </c>
      <c r="P239" s="66"/>
      <c r="Q239" s="67"/>
      <c r="R239" s="68"/>
      <c r="S239" s="67"/>
      <c r="T239" s="69"/>
      <c r="U239" s="179"/>
      <c r="V239" s="180"/>
      <c r="W239" s="178"/>
      <c r="X239" s="180"/>
      <c r="Y239" s="180"/>
      <c r="Z239" s="66"/>
      <c r="AA239" s="67"/>
      <c r="AB239" s="68"/>
      <c r="AC239" s="67"/>
      <c r="AD239" s="67"/>
      <c r="AE239" s="179"/>
      <c r="AF239" s="180"/>
      <c r="AG239" s="178"/>
      <c r="AH239" s="180"/>
      <c r="AI239" s="191"/>
      <c r="AJ239" s="66"/>
      <c r="AK239" s="67"/>
      <c r="AL239" s="68"/>
      <c r="AM239" s="67"/>
      <c r="AN239" s="69"/>
      <c r="AO239" s="179"/>
      <c r="AP239" s="180"/>
      <c r="AQ239" s="178"/>
      <c r="AR239" s="180"/>
      <c r="AS239" s="180"/>
      <c r="AT239" s="66"/>
      <c r="AU239" s="67"/>
      <c r="AV239" s="68"/>
      <c r="AW239" s="67"/>
      <c r="AX239" s="67"/>
      <c r="AY239" s="179"/>
      <c r="AZ239" s="180"/>
      <c r="BA239" s="178"/>
      <c r="BB239" s="180"/>
      <c r="BC239" s="180"/>
      <c r="BD239" s="66"/>
      <c r="BE239" s="67"/>
      <c r="BF239" s="68"/>
      <c r="BG239" s="67"/>
      <c r="BH239" s="69"/>
      <c r="BI239" s="179"/>
      <c r="BJ239" s="180"/>
      <c r="BK239" s="178"/>
      <c r="BL239" s="180"/>
      <c r="BM239" s="191"/>
      <c r="BN239" s="53">
        <f>MIN($P239,$U239,$Z239,$AE239,$AJ239,$AO239,$AT239,$AY239,$BD239,$BI239)</f>
        <v>0</v>
      </c>
      <c r="BO239" s="53">
        <f>MAX($P239,$U239,$Z239,$AE239,$AJ239,$AO239,$AT239,$AY239,$BD239,$BI239)</f>
        <v>0</v>
      </c>
      <c r="BP239" s="305"/>
    </row>
    <row r="240" spans="2:68" ht="30" x14ac:dyDescent="0.4">
      <c r="B240" s="39" t="s">
        <v>18</v>
      </c>
      <c r="C240" s="40" t="str">
        <f>C127</f>
        <v>Столовая морковь н/у, кг</v>
      </c>
      <c r="D240" s="41">
        <f t="shared" si="82"/>
        <v>25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83"/>
        <v>30.75</v>
      </c>
      <c r="L240" s="47">
        <f t="shared" si="84"/>
        <v>31</v>
      </c>
      <c r="M240" s="48">
        <f t="shared" si="85"/>
        <v>31.25</v>
      </c>
      <c r="N240" s="48">
        <f t="shared" si="86"/>
        <v>31.5</v>
      </c>
      <c r="O240" s="49">
        <f t="shared" si="87"/>
        <v>31.75</v>
      </c>
      <c r="P240" s="367"/>
      <c r="Q240" s="368"/>
      <c r="R240" s="368"/>
      <c r="S240" s="368"/>
      <c r="T240" s="369"/>
      <c r="U240" s="315"/>
      <c r="V240" s="316"/>
      <c r="W240" s="316"/>
      <c r="X240" s="318"/>
      <c r="Y240" s="317"/>
      <c r="Z240" s="355"/>
      <c r="AA240" s="356"/>
      <c r="AB240" s="356"/>
      <c r="AC240" s="356"/>
      <c r="AD240" s="357"/>
      <c r="AE240" s="197"/>
      <c r="AF240" s="198"/>
      <c r="AG240" s="199"/>
      <c r="AH240" s="198"/>
      <c r="AI240" s="200"/>
      <c r="AJ240" s="50"/>
      <c r="AK240" s="51"/>
      <c r="AL240" s="51"/>
      <c r="AM240" s="51"/>
      <c r="AN240" s="52"/>
      <c r="AO240" s="177"/>
      <c r="AP240" s="178"/>
      <c r="AQ240" s="178"/>
      <c r="AR240" s="178"/>
      <c r="AS240" s="178"/>
      <c r="AT240" s="50"/>
      <c r="AU240" s="51"/>
      <c r="AV240" s="51"/>
      <c r="AW240" s="51"/>
      <c r="AX240" s="51"/>
      <c r="AY240" s="177"/>
      <c r="AZ240" s="178"/>
      <c r="BA240" s="178"/>
      <c r="BB240" s="178"/>
      <c r="BC240" s="178"/>
      <c r="BD240" s="50"/>
      <c r="BE240" s="51"/>
      <c r="BF240" s="51"/>
      <c r="BG240" s="51"/>
      <c r="BH240" s="52"/>
      <c r="BI240" s="177"/>
      <c r="BJ240" s="178"/>
      <c r="BK240" s="178"/>
      <c r="BL240" s="178"/>
      <c r="BM240" s="190"/>
      <c r="BN240" s="53"/>
      <c r="BO240" s="53"/>
      <c r="BP240" s="306"/>
    </row>
    <row r="241" spans="2:68" ht="30" x14ac:dyDescent="0.4">
      <c r="B241" s="54"/>
      <c r="C241" s="55"/>
      <c r="D241" s="41">
        <f t="shared" si="82"/>
        <v>25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83"/>
        <v>30.75</v>
      </c>
      <c r="L241" s="47">
        <f t="shared" si="84"/>
        <v>31</v>
      </c>
      <c r="M241" s="48">
        <f t="shared" si="85"/>
        <v>31.25</v>
      </c>
      <c r="N241" s="48">
        <f t="shared" si="86"/>
        <v>31.5</v>
      </c>
      <c r="O241" s="49">
        <f t="shared" si="87"/>
        <v>31.75</v>
      </c>
      <c r="P241" s="50"/>
      <c r="Q241" s="51"/>
      <c r="R241" s="51"/>
      <c r="S241" s="51"/>
      <c r="T241" s="52"/>
      <c r="U241" s="177"/>
      <c r="V241" s="178"/>
      <c r="W241" s="178"/>
      <c r="X241" s="178"/>
      <c r="Y241" s="178"/>
      <c r="Z241" s="50"/>
      <c r="AA241" s="51"/>
      <c r="AB241" s="51"/>
      <c r="AC241" s="51"/>
      <c r="AD241" s="51"/>
      <c r="AE241" s="177"/>
      <c r="AF241" s="178"/>
      <c r="AG241" s="178"/>
      <c r="AH241" s="178"/>
      <c r="AI241" s="190"/>
      <c r="AJ241" s="50"/>
      <c r="AK241" s="51"/>
      <c r="AL241" s="51"/>
      <c r="AM241" s="51"/>
      <c r="AN241" s="52"/>
      <c r="AO241" s="177"/>
      <c r="AP241" s="178"/>
      <c r="AQ241" s="178"/>
      <c r="AR241" s="178"/>
      <c r="AS241" s="178"/>
      <c r="AT241" s="50"/>
      <c r="AU241" s="51"/>
      <c r="AV241" s="51"/>
      <c r="AW241" s="51"/>
      <c r="AX241" s="51"/>
      <c r="AY241" s="177"/>
      <c r="AZ241" s="178"/>
      <c r="BA241" s="178"/>
      <c r="BB241" s="178"/>
      <c r="BC241" s="178"/>
      <c r="BD241" s="50"/>
      <c r="BE241" s="51"/>
      <c r="BF241" s="51"/>
      <c r="BG241" s="51"/>
      <c r="BH241" s="52"/>
      <c r="BI241" s="177"/>
      <c r="BJ241" s="178"/>
      <c r="BK241" s="178"/>
      <c r="BL241" s="178"/>
      <c r="BM241" s="190"/>
      <c r="BN241" s="53"/>
      <c r="BO241" s="53"/>
      <c r="BP241" s="305"/>
    </row>
    <row r="242" spans="2:68" ht="30" x14ac:dyDescent="0.4">
      <c r="B242" s="56"/>
      <c r="C242" s="55"/>
      <c r="D242" s="41">
        <f t="shared" si="82"/>
        <v>25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83"/>
        <v>30.75</v>
      </c>
      <c r="L242" s="47">
        <f t="shared" si="84"/>
        <v>31</v>
      </c>
      <c r="M242" s="48">
        <f t="shared" si="85"/>
        <v>31.25</v>
      </c>
      <c r="N242" s="48">
        <f t="shared" si="86"/>
        <v>31.5</v>
      </c>
      <c r="O242" s="49">
        <f t="shared" si="87"/>
        <v>31.75</v>
      </c>
      <c r="P242" s="50"/>
      <c r="Q242" s="51"/>
      <c r="R242" s="51"/>
      <c r="S242" s="51"/>
      <c r="T242" s="52"/>
      <c r="U242" s="177"/>
      <c r="V242" s="178"/>
      <c r="W242" s="178"/>
      <c r="X242" s="178"/>
      <c r="Y242" s="178"/>
      <c r="Z242" s="50"/>
      <c r="AA242" s="51"/>
      <c r="AB242" s="51"/>
      <c r="AC242" s="51"/>
      <c r="AD242" s="51"/>
      <c r="AE242" s="177"/>
      <c r="AF242" s="178"/>
      <c r="AG242" s="178"/>
      <c r="AH242" s="178"/>
      <c r="AI242" s="190"/>
      <c r="AJ242" s="50"/>
      <c r="AK242" s="51"/>
      <c r="AL242" s="51"/>
      <c r="AM242" s="51"/>
      <c r="AN242" s="52"/>
      <c r="AO242" s="177"/>
      <c r="AP242" s="178"/>
      <c r="AQ242" s="178"/>
      <c r="AR242" s="178"/>
      <c r="AS242" s="178"/>
      <c r="AT242" s="50"/>
      <c r="AU242" s="51"/>
      <c r="AV242" s="51"/>
      <c r="AW242" s="51"/>
      <c r="AX242" s="51"/>
      <c r="AY242" s="177"/>
      <c r="AZ242" s="178"/>
      <c r="BA242" s="178"/>
      <c r="BB242" s="178"/>
      <c r="BC242" s="178"/>
      <c r="BD242" s="50"/>
      <c r="BE242" s="51"/>
      <c r="BF242" s="51"/>
      <c r="BG242" s="51"/>
      <c r="BH242" s="52"/>
      <c r="BI242" s="177"/>
      <c r="BJ242" s="178"/>
      <c r="BK242" s="178"/>
      <c r="BL242" s="178"/>
      <c r="BM242" s="190"/>
      <c r="BN242" s="53"/>
      <c r="BO242" s="53"/>
      <c r="BP242" s="305"/>
    </row>
    <row r="243" spans="2:68" ht="30" x14ac:dyDescent="0.4">
      <c r="B243" s="71" t="s">
        <v>19</v>
      </c>
      <c r="C243" s="40" t="str">
        <f>C130</f>
        <v>Столовая свекла н/у, кг</v>
      </c>
      <c r="D243" s="41">
        <f t="shared" si="82"/>
        <v>15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83"/>
        <v>19.2</v>
      </c>
      <c r="L243" s="47">
        <f t="shared" si="84"/>
        <v>19.350000000000001</v>
      </c>
      <c r="M243" s="48">
        <f t="shared" si="85"/>
        <v>19.5</v>
      </c>
      <c r="N243" s="48">
        <f t="shared" si="86"/>
        <v>19.649999999999999</v>
      </c>
      <c r="O243" s="49">
        <f t="shared" si="87"/>
        <v>19.8</v>
      </c>
      <c r="P243" s="367"/>
      <c r="Q243" s="368"/>
      <c r="R243" s="368"/>
      <c r="S243" s="368"/>
      <c r="T243" s="369"/>
      <c r="U243" s="319"/>
      <c r="V243" s="320"/>
      <c r="W243" s="320"/>
      <c r="X243" s="322"/>
      <c r="Y243" s="321"/>
      <c r="Z243" s="347"/>
      <c r="AA243" s="348"/>
      <c r="AB243" s="349"/>
      <c r="AC243" s="348"/>
      <c r="AD243" s="350"/>
      <c r="AE243" s="197"/>
      <c r="AF243" s="198"/>
      <c r="AG243" s="199"/>
      <c r="AH243" s="198"/>
      <c r="AI243" s="200"/>
      <c r="AJ243" s="50"/>
      <c r="AK243" s="51"/>
      <c r="AL243" s="51"/>
      <c r="AM243" s="51"/>
      <c r="AN243" s="52"/>
      <c r="AO243" s="177"/>
      <c r="AP243" s="178"/>
      <c r="AQ243" s="178"/>
      <c r="AR243" s="178"/>
      <c r="AS243" s="178"/>
      <c r="AT243" s="50"/>
      <c r="AU243" s="51"/>
      <c r="AV243" s="51"/>
      <c r="AW243" s="51"/>
      <c r="AX243" s="51"/>
      <c r="AY243" s="177"/>
      <c r="AZ243" s="178"/>
      <c r="BA243" s="178"/>
      <c r="BB243" s="178"/>
      <c r="BC243" s="178"/>
      <c r="BD243" s="50"/>
      <c r="BE243" s="51"/>
      <c r="BF243" s="51"/>
      <c r="BG243" s="51"/>
      <c r="BH243" s="52"/>
      <c r="BI243" s="177"/>
      <c r="BJ243" s="178"/>
      <c r="BK243" s="178"/>
      <c r="BL243" s="178"/>
      <c r="BM243" s="190"/>
      <c r="BN243" s="53"/>
      <c r="BO243" s="53"/>
      <c r="BP243" s="306"/>
    </row>
    <row r="244" spans="2:68" ht="30" x14ac:dyDescent="0.4">
      <c r="B244" s="73"/>
      <c r="C244" s="74"/>
      <c r="D244" s="41">
        <f t="shared" si="82"/>
        <v>15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83"/>
        <v>19.2</v>
      </c>
      <c r="L244" s="47">
        <f t="shared" si="84"/>
        <v>19.350000000000001</v>
      </c>
      <c r="M244" s="48">
        <f t="shared" si="85"/>
        <v>19.5</v>
      </c>
      <c r="N244" s="48">
        <f t="shared" si="86"/>
        <v>19.649999999999999</v>
      </c>
      <c r="O244" s="49">
        <f t="shared" si="87"/>
        <v>19.8</v>
      </c>
      <c r="P244" s="50"/>
      <c r="Q244" s="51"/>
      <c r="R244" s="51"/>
      <c r="S244" s="51"/>
      <c r="T244" s="52"/>
      <c r="U244" s="50"/>
      <c r="V244" s="51"/>
      <c r="W244" s="51"/>
      <c r="X244" s="51"/>
      <c r="Y244" s="52"/>
      <c r="Z244" s="50"/>
      <c r="AA244" s="51"/>
      <c r="AB244" s="51"/>
      <c r="AC244" s="51"/>
      <c r="AD244" s="52"/>
      <c r="AE244" s="197"/>
      <c r="AF244" s="198"/>
      <c r="AG244" s="199"/>
      <c r="AH244" s="198"/>
      <c r="AI244" s="200"/>
      <c r="AJ244" s="50"/>
      <c r="AK244" s="51"/>
      <c r="AL244" s="51"/>
      <c r="AM244" s="51"/>
      <c r="AN244" s="52"/>
      <c r="AO244" s="177"/>
      <c r="AP244" s="178"/>
      <c r="AQ244" s="178"/>
      <c r="AR244" s="178"/>
      <c r="AS244" s="178"/>
      <c r="AT244" s="50"/>
      <c r="AU244" s="51"/>
      <c r="AV244" s="51"/>
      <c r="AW244" s="51"/>
      <c r="AX244" s="51"/>
      <c r="AY244" s="177"/>
      <c r="AZ244" s="178"/>
      <c r="BA244" s="178"/>
      <c r="BB244" s="178"/>
      <c r="BC244" s="178"/>
      <c r="BD244" s="50"/>
      <c r="BE244" s="51"/>
      <c r="BF244" s="51"/>
      <c r="BG244" s="51"/>
      <c r="BH244" s="52"/>
      <c r="BI244" s="177"/>
      <c r="BJ244" s="178"/>
      <c r="BK244" s="178"/>
      <c r="BL244" s="178"/>
      <c r="BM244" s="190"/>
      <c r="BN244" s="53"/>
      <c r="BO244" s="53"/>
      <c r="BP244" s="305"/>
    </row>
    <row r="245" spans="2:68" ht="30" x14ac:dyDescent="0.4">
      <c r="B245" s="73"/>
      <c r="C245" s="74"/>
      <c r="D245" s="41">
        <f t="shared" si="82"/>
        <v>15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83"/>
        <v>19.2</v>
      </c>
      <c r="L245" s="47">
        <f t="shared" si="84"/>
        <v>19.350000000000001</v>
      </c>
      <c r="M245" s="48">
        <f t="shared" si="85"/>
        <v>19.5</v>
      </c>
      <c r="N245" s="48">
        <f t="shared" si="86"/>
        <v>19.649999999999999</v>
      </c>
      <c r="O245" s="49">
        <f t="shared" si="87"/>
        <v>19.8</v>
      </c>
      <c r="P245" s="50"/>
      <c r="Q245" s="51"/>
      <c r="R245" s="51"/>
      <c r="S245" s="51"/>
      <c r="T245" s="52"/>
      <c r="U245" s="50"/>
      <c r="V245" s="51"/>
      <c r="W245" s="51"/>
      <c r="X245" s="51"/>
      <c r="Y245" s="52"/>
      <c r="Z245" s="50"/>
      <c r="AA245" s="51"/>
      <c r="AB245" s="51"/>
      <c r="AC245" s="51"/>
      <c r="AD245" s="52"/>
      <c r="AE245" s="197"/>
      <c r="AF245" s="198"/>
      <c r="AG245" s="199"/>
      <c r="AH245" s="198"/>
      <c r="AI245" s="200"/>
      <c r="AJ245" s="50"/>
      <c r="AK245" s="51"/>
      <c r="AL245" s="51"/>
      <c r="AM245" s="51"/>
      <c r="AN245" s="52"/>
      <c r="AO245" s="177"/>
      <c r="AP245" s="178"/>
      <c r="AQ245" s="178"/>
      <c r="AR245" s="178"/>
      <c r="AS245" s="178"/>
      <c r="AT245" s="50"/>
      <c r="AU245" s="51"/>
      <c r="AV245" s="51"/>
      <c r="AW245" s="51"/>
      <c r="AX245" s="51"/>
      <c r="AY245" s="177"/>
      <c r="AZ245" s="178"/>
      <c r="BA245" s="178"/>
      <c r="BB245" s="178"/>
      <c r="BC245" s="178"/>
      <c r="BD245" s="50"/>
      <c r="BE245" s="51"/>
      <c r="BF245" s="51"/>
      <c r="BG245" s="51"/>
      <c r="BH245" s="52"/>
      <c r="BI245" s="177"/>
      <c r="BJ245" s="178"/>
      <c r="BK245" s="178"/>
      <c r="BL245" s="178"/>
      <c r="BM245" s="190"/>
      <c r="BN245" s="53"/>
      <c r="BO245" s="53"/>
      <c r="BP245" s="305"/>
    </row>
    <row r="246" spans="2:68" ht="30" x14ac:dyDescent="0.4">
      <c r="B246" s="71" t="s">
        <v>21</v>
      </c>
      <c r="C246" s="40" t="str">
        <f>C133</f>
        <v>Лук репчатый н/у, кг</v>
      </c>
      <c r="D246" s="41">
        <f t="shared" si="82"/>
        <v>23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83"/>
        <v>29.44</v>
      </c>
      <c r="L246" s="47">
        <f t="shared" si="84"/>
        <v>29.9</v>
      </c>
      <c r="M246" s="48">
        <f t="shared" si="85"/>
        <v>30.36</v>
      </c>
      <c r="N246" s="48">
        <f t="shared" si="86"/>
        <v>30.59</v>
      </c>
      <c r="O246" s="49">
        <f t="shared" si="87"/>
        <v>30.82</v>
      </c>
      <c r="P246" s="367"/>
      <c r="Q246" s="368"/>
      <c r="R246" s="368"/>
      <c r="S246" s="368"/>
      <c r="T246" s="369"/>
      <c r="U246" s="323"/>
      <c r="V246" s="324"/>
      <c r="W246" s="324"/>
      <c r="X246" s="326"/>
      <c r="Y246" s="325"/>
      <c r="Z246" s="355"/>
      <c r="AA246" s="356"/>
      <c r="AB246" s="356"/>
      <c r="AC246" s="356"/>
      <c r="AD246" s="357"/>
      <c r="AE246" s="197"/>
      <c r="AF246" s="198"/>
      <c r="AG246" s="199"/>
      <c r="AH246" s="198"/>
      <c r="AI246" s="200"/>
      <c r="AJ246" s="50"/>
      <c r="AK246" s="51"/>
      <c r="AL246" s="51"/>
      <c r="AM246" s="51"/>
      <c r="AN246" s="52"/>
      <c r="AO246" s="177"/>
      <c r="AP246" s="178"/>
      <c r="AQ246" s="178"/>
      <c r="AR246" s="178"/>
      <c r="AS246" s="178"/>
      <c r="AT246" s="50"/>
      <c r="AU246" s="51"/>
      <c r="AV246" s="51"/>
      <c r="AW246" s="51"/>
      <c r="AX246" s="51"/>
      <c r="AY246" s="177"/>
      <c r="AZ246" s="178"/>
      <c r="BA246" s="178"/>
      <c r="BB246" s="178"/>
      <c r="BC246" s="178"/>
      <c r="BD246" s="50"/>
      <c r="BE246" s="51"/>
      <c r="BF246" s="51"/>
      <c r="BG246" s="51"/>
      <c r="BH246" s="52"/>
      <c r="BI246" s="177"/>
      <c r="BJ246" s="178"/>
      <c r="BK246" s="178"/>
      <c r="BL246" s="178"/>
      <c r="BM246" s="190"/>
      <c r="BN246" s="53">
        <f t="shared" ref="BN246:BN277" si="88">MIN($P246,$U246,$Z246,$AE246,$AJ246,$AO246,$AT246,$AY246,$BD246,$BI246)</f>
        <v>0</v>
      </c>
      <c r="BO246" s="53">
        <f t="shared" ref="BO246:BO277" si="89">MAX($P246,$U246,$Z246,$AE246,$AJ246,$AO246,$AT246,$AY246,$BD246,$BI246)</f>
        <v>0</v>
      </c>
      <c r="BP246" s="306"/>
    </row>
    <row r="247" spans="2:68" ht="30" x14ac:dyDescent="0.4">
      <c r="B247" s="73"/>
      <c r="C247" s="74"/>
      <c r="D247" s="41">
        <f t="shared" si="82"/>
        <v>23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83"/>
        <v>29.44</v>
      </c>
      <c r="L247" s="47">
        <f t="shared" si="84"/>
        <v>29.9</v>
      </c>
      <c r="M247" s="48">
        <f t="shared" si="85"/>
        <v>30.36</v>
      </c>
      <c r="N247" s="48">
        <f t="shared" si="86"/>
        <v>30.59</v>
      </c>
      <c r="O247" s="49">
        <f t="shared" si="87"/>
        <v>30.82</v>
      </c>
      <c r="P247" s="367"/>
      <c r="Q247" s="368"/>
      <c r="R247" s="368"/>
      <c r="S247" s="368"/>
      <c r="T247" s="369"/>
      <c r="U247" s="323"/>
      <c r="V247" s="324"/>
      <c r="W247" s="324"/>
      <c r="X247" s="324"/>
      <c r="Y247" s="325"/>
      <c r="Z247" s="355"/>
      <c r="AA247" s="356"/>
      <c r="AB247" s="356"/>
      <c r="AC247" s="356"/>
      <c r="AD247" s="357"/>
      <c r="AE247" s="197"/>
      <c r="AF247" s="198"/>
      <c r="AG247" s="199"/>
      <c r="AH247" s="198"/>
      <c r="AI247" s="200"/>
      <c r="AJ247" s="50"/>
      <c r="AK247" s="51"/>
      <c r="AL247" s="51"/>
      <c r="AM247" s="51"/>
      <c r="AN247" s="52"/>
      <c r="AO247" s="177"/>
      <c r="AP247" s="178"/>
      <c r="AQ247" s="178"/>
      <c r="AR247" s="178"/>
      <c r="AS247" s="178"/>
      <c r="AT247" s="50"/>
      <c r="AU247" s="51"/>
      <c r="AV247" s="51"/>
      <c r="AW247" s="51"/>
      <c r="AX247" s="51"/>
      <c r="AY247" s="177"/>
      <c r="AZ247" s="178"/>
      <c r="BA247" s="178"/>
      <c r="BB247" s="178"/>
      <c r="BC247" s="178"/>
      <c r="BD247" s="50"/>
      <c r="BE247" s="51"/>
      <c r="BF247" s="51"/>
      <c r="BG247" s="51"/>
      <c r="BH247" s="52"/>
      <c r="BI247" s="177"/>
      <c r="BJ247" s="178"/>
      <c r="BK247" s="178"/>
      <c r="BL247" s="178"/>
      <c r="BM247" s="190"/>
      <c r="BN247" s="53">
        <f t="shared" si="88"/>
        <v>0</v>
      </c>
      <c r="BO247" s="53">
        <f t="shared" si="89"/>
        <v>0</v>
      </c>
      <c r="BP247" s="305"/>
    </row>
    <row r="248" spans="2:68" ht="30" x14ac:dyDescent="0.4">
      <c r="B248" s="73"/>
      <c r="C248" s="74"/>
      <c r="D248" s="41">
        <f t="shared" si="82"/>
        <v>23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83"/>
        <v>29.44</v>
      </c>
      <c r="L248" s="47">
        <f t="shared" si="84"/>
        <v>29.9</v>
      </c>
      <c r="M248" s="48">
        <f t="shared" si="85"/>
        <v>30.36</v>
      </c>
      <c r="N248" s="48">
        <f t="shared" si="86"/>
        <v>30.59</v>
      </c>
      <c r="O248" s="49">
        <f t="shared" si="87"/>
        <v>30.82</v>
      </c>
      <c r="P248" s="367"/>
      <c r="Q248" s="368"/>
      <c r="R248" s="368"/>
      <c r="S248" s="368"/>
      <c r="T248" s="369"/>
      <c r="U248" s="323"/>
      <c r="V248" s="324"/>
      <c r="W248" s="324"/>
      <c r="X248" s="324"/>
      <c r="Y248" s="325"/>
      <c r="Z248" s="290"/>
      <c r="AA248" s="291"/>
      <c r="AB248" s="291"/>
      <c r="AC248" s="291"/>
      <c r="AD248" s="292"/>
      <c r="AE248" s="197"/>
      <c r="AF248" s="198"/>
      <c r="AG248" s="199"/>
      <c r="AH248" s="198"/>
      <c r="AI248" s="200"/>
      <c r="AJ248" s="50"/>
      <c r="AK248" s="51"/>
      <c r="AL248" s="51"/>
      <c r="AM248" s="51"/>
      <c r="AN248" s="52"/>
      <c r="AO248" s="177"/>
      <c r="AP248" s="178"/>
      <c r="AQ248" s="178"/>
      <c r="AR248" s="178"/>
      <c r="AS248" s="178"/>
      <c r="AT248" s="50"/>
      <c r="AU248" s="51"/>
      <c r="AV248" s="51"/>
      <c r="AW248" s="51"/>
      <c r="AX248" s="51"/>
      <c r="AY248" s="177"/>
      <c r="AZ248" s="178"/>
      <c r="BA248" s="178"/>
      <c r="BB248" s="178"/>
      <c r="BC248" s="178"/>
      <c r="BD248" s="50"/>
      <c r="BE248" s="51"/>
      <c r="BF248" s="51"/>
      <c r="BG248" s="51"/>
      <c r="BH248" s="52"/>
      <c r="BI248" s="177"/>
      <c r="BJ248" s="178"/>
      <c r="BK248" s="178"/>
      <c r="BL248" s="178"/>
      <c r="BM248" s="190"/>
      <c r="BN248" s="53">
        <f t="shared" si="88"/>
        <v>0</v>
      </c>
      <c r="BO248" s="53">
        <f t="shared" si="89"/>
        <v>0</v>
      </c>
      <c r="BP248" s="305"/>
    </row>
    <row r="249" spans="2:68" ht="30" x14ac:dyDescent="0.4">
      <c r="B249" s="71" t="s">
        <v>23</v>
      </c>
      <c r="C249" s="40" t="str">
        <f>C136</f>
        <v>Капуста н/у, кг</v>
      </c>
      <c r="D249" s="41">
        <f t="shared" si="82"/>
        <v>14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83"/>
        <v>16.66</v>
      </c>
      <c r="L249" s="47">
        <f t="shared" si="84"/>
        <v>16.8</v>
      </c>
      <c r="M249" s="48">
        <f t="shared" si="85"/>
        <v>16.940000000000001</v>
      </c>
      <c r="N249" s="48">
        <f t="shared" si="86"/>
        <v>17.079999999999998</v>
      </c>
      <c r="O249" s="49">
        <f t="shared" si="87"/>
        <v>17.079999999999998</v>
      </c>
      <c r="P249" s="367"/>
      <c r="Q249" s="368"/>
      <c r="R249" s="368"/>
      <c r="S249" s="368"/>
      <c r="T249" s="369"/>
      <c r="U249" s="323"/>
      <c r="V249" s="324"/>
      <c r="W249" s="324"/>
      <c r="X249" s="326"/>
      <c r="Y249" s="325"/>
      <c r="Z249" s="290"/>
      <c r="AA249" s="291"/>
      <c r="AB249" s="291"/>
      <c r="AC249" s="291"/>
      <c r="AD249" s="292"/>
      <c r="AE249" s="197"/>
      <c r="AF249" s="198"/>
      <c r="AG249" s="199"/>
      <c r="AH249" s="198"/>
      <c r="AI249" s="200"/>
      <c r="AJ249" s="50"/>
      <c r="AK249" s="51"/>
      <c r="AL249" s="51"/>
      <c r="AM249" s="51"/>
      <c r="AN249" s="52"/>
      <c r="AO249" s="50"/>
      <c r="AP249" s="51"/>
      <c r="AQ249" s="51"/>
      <c r="AR249" s="51"/>
      <c r="AS249" s="52"/>
      <c r="AT249" s="50"/>
      <c r="AU249" s="51"/>
      <c r="AV249" s="51"/>
      <c r="AW249" s="51"/>
      <c r="AX249" s="51"/>
      <c r="AY249" s="177"/>
      <c r="AZ249" s="178"/>
      <c r="BA249" s="178"/>
      <c r="BB249" s="178"/>
      <c r="BC249" s="178"/>
      <c r="BD249" s="50"/>
      <c r="BE249" s="51"/>
      <c r="BF249" s="51"/>
      <c r="BG249" s="51"/>
      <c r="BH249" s="52"/>
      <c r="BI249" s="177"/>
      <c r="BJ249" s="178"/>
      <c r="BK249" s="178"/>
      <c r="BL249" s="178"/>
      <c r="BM249" s="190"/>
      <c r="BN249" s="53">
        <f t="shared" si="88"/>
        <v>0</v>
      </c>
      <c r="BO249" s="53">
        <f t="shared" si="89"/>
        <v>0</v>
      </c>
      <c r="BP249" s="306"/>
    </row>
    <row r="250" spans="2:68" ht="30" x14ac:dyDescent="0.4">
      <c r="B250" s="73"/>
      <c r="C250" s="74"/>
      <c r="D250" s="41">
        <f t="shared" si="82"/>
        <v>14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83"/>
        <v>16.66</v>
      </c>
      <c r="L250" s="47">
        <f t="shared" si="84"/>
        <v>16.8</v>
      </c>
      <c r="M250" s="48">
        <f t="shared" si="85"/>
        <v>16.940000000000001</v>
      </c>
      <c r="N250" s="48">
        <f t="shared" si="86"/>
        <v>17.079999999999998</v>
      </c>
      <c r="O250" s="49">
        <f t="shared" si="87"/>
        <v>17.079999999999998</v>
      </c>
      <c r="P250" s="232"/>
      <c r="Q250" s="233"/>
      <c r="R250" s="233"/>
      <c r="S250" s="233"/>
      <c r="T250" s="234"/>
      <c r="U250" s="50"/>
      <c r="V250" s="51"/>
      <c r="W250" s="51"/>
      <c r="X250" s="51"/>
      <c r="Y250" s="52"/>
      <c r="Z250" s="290"/>
      <c r="AA250" s="291"/>
      <c r="AB250" s="291"/>
      <c r="AC250" s="291"/>
      <c r="AD250" s="292"/>
      <c r="AE250" s="197"/>
      <c r="AF250" s="198"/>
      <c r="AG250" s="199"/>
      <c r="AH250" s="198"/>
      <c r="AI250" s="200"/>
      <c r="AJ250" s="50"/>
      <c r="AK250" s="51"/>
      <c r="AL250" s="51"/>
      <c r="AM250" s="51"/>
      <c r="AN250" s="52"/>
      <c r="AO250" s="177"/>
      <c r="AP250" s="178"/>
      <c r="AQ250" s="178"/>
      <c r="AR250" s="178"/>
      <c r="AS250" s="178"/>
      <c r="AT250" s="50"/>
      <c r="AU250" s="51"/>
      <c r="AV250" s="51"/>
      <c r="AW250" s="51"/>
      <c r="AX250" s="51"/>
      <c r="AY250" s="177"/>
      <c r="AZ250" s="178"/>
      <c r="BA250" s="178"/>
      <c r="BB250" s="178"/>
      <c r="BC250" s="178"/>
      <c r="BD250" s="50"/>
      <c r="BE250" s="51"/>
      <c r="BF250" s="51"/>
      <c r="BG250" s="51"/>
      <c r="BH250" s="52"/>
      <c r="BI250" s="177"/>
      <c r="BJ250" s="178"/>
      <c r="BK250" s="178"/>
      <c r="BL250" s="178"/>
      <c r="BM250" s="190"/>
      <c r="BN250" s="53">
        <f t="shared" si="88"/>
        <v>0</v>
      </c>
      <c r="BO250" s="53">
        <f t="shared" si="89"/>
        <v>0</v>
      </c>
      <c r="BP250" s="305"/>
    </row>
    <row r="251" spans="2:68" ht="30" x14ac:dyDescent="0.4">
      <c r="B251" s="75"/>
      <c r="C251" s="76"/>
      <c r="D251" s="41">
        <f t="shared" si="82"/>
        <v>14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83"/>
        <v>16.66</v>
      </c>
      <c r="L251" s="47">
        <f t="shared" si="84"/>
        <v>16.8</v>
      </c>
      <c r="M251" s="48">
        <f t="shared" si="85"/>
        <v>16.940000000000001</v>
      </c>
      <c r="N251" s="48">
        <f t="shared" si="86"/>
        <v>17.079999999999998</v>
      </c>
      <c r="O251" s="49">
        <f t="shared" si="87"/>
        <v>17.079999999999998</v>
      </c>
      <c r="P251" s="232"/>
      <c r="Q251" s="233"/>
      <c r="R251" s="233"/>
      <c r="S251" s="233"/>
      <c r="T251" s="234"/>
      <c r="U251" s="50"/>
      <c r="V251" s="51"/>
      <c r="W251" s="51"/>
      <c r="X251" s="51"/>
      <c r="Y251" s="52"/>
      <c r="Z251" s="293"/>
      <c r="AA251" s="294"/>
      <c r="AB251" s="295"/>
      <c r="AC251" s="294"/>
      <c r="AD251" s="296"/>
      <c r="AE251" s="197"/>
      <c r="AF251" s="198"/>
      <c r="AG251" s="199"/>
      <c r="AH251" s="198"/>
      <c r="AI251" s="200"/>
      <c r="AJ251" s="50"/>
      <c r="AK251" s="51"/>
      <c r="AL251" s="51"/>
      <c r="AM251" s="51"/>
      <c r="AN251" s="52"/>
      <c r="AO251" s="177"/>
      <c r="AP251" s="178"/>
      <c r="AQ251" s="178"/>
      <c r="AR251" s="178"/>
      <c r="AS251" s="178"/>
      <c r="AT251" s="50"/>
      <c r="AU251" s="51"/>
      <c r="AV251" s="51"/>
      <c r="AW251" s="51"/>
      <c r="AX251" s="51"/>
      <c r="AY251" s="177"/>
      <c r="AZ251" s="178"/>
      <c r="BA251" s="178"/>
      <c r="BB251" s="178"/>
      <c r="BC251" s="178"/>
      <c r="BD251" s="50"/>
      <c r="BE251" s="51"/>
      <c r="BF251" s="51"/>
      <c r="BG251" s="51"/>
      <c r="BH251" s="52"/>
      <c r="BI251" s="177"/>
      <c r="BJ251" s="178"/>
      <c r="BK251" s="178"/>
      <c r="BL251" s="178"/>
      <c r="BM251" s="190"/>
      <c r="BN251" s="53">
        <f t="shared" si="88"/>
        <v>0</v>
      </c>
      <c r="BO251" s="53">
        <f t="shared" si="89"/>
        <v>0</v>
      </c>
      <c r="BP251" s="305"/>
    </row>
    <row r="252" spans="2:68" ht="58.5" x14ac:dyDescent="0.4">
      <c r="B252" s="60" t="s">
        <v>25</v>
      </c>
      <c r="C252" s="61" t="s">
        <v>26</v>
      </c>
      <c r="D252" s="41">
        <f t="shared" si="82"/>
        <v>0</v>
      </c>
      <c r="E252" s="62"/>
      <c r="F252" s="63"/>
      <c r="G252" s="64"/>
      <c r="H252" s="64"/>
      <c r="I252" s="64"/>
      <c r="J252" s="65"/>
      <c r="K252" s="46">
        <f t="shared" si="83"/>
        <v>0</v>
      </c>
      <c r="L252" s="47">
        <f t="shared" si="84"/>
        <v>0</v>
      </c>
      <c r="M252" s="48">
        <f t="shared" si="85"/>
        <v>0</v>
      </c>
      <c r="N252" s="48">
        <f t="shared" si="86"/>
        <v>0</v>
      </c>
      <c r="O252" s="49">
        <f t="shared" si="87"/>
        <v>0</v>
      </c>
      <c r="P252" s="235"/>
      <c r="Q252" s="236"/>
      <c r="R252" s="237"/>
      <c r="S252" s="236"/>
      <c r="T252" s="238"/>
      <c r="U252" s="66"/>
      <c r="V252" s="67"/>
      <c r="W252" s="68"/>
      <c r="X252" s="67"/>
      <c r="Y252" s="69"/>
      <c r="Z252" s="297"/>
      <c r="AA252" s="298"/>
      <c r="AB252" s="299"/>
      <c r="AC252" s="298"/>
      <c r="AD252" s="300"/>
      <c r="AE252" s="201"/>
      <c r="AF252" s="202"/>
      <c r="AG252" s="203"/>
      <c r="AH252" s="202"/>
      <c r="AI252" s="204"/>
      <c r="AJ252" s="66"/>
      <c r="AK252" s="67"/>
      <c r="AL252" s="68"/>
      <c r="AM252" s="67"/>
      <c r="AN252" s="69"/>
      <c r="AO252" s="179"/>
      <c r="AP252" s="180"/>
      <c r="AQ252" s="178"/>
      <c r="AR252" s="180"/>
      <c r="AS252" s="180"/>
      <c r="AT252" s="66"/>
      <c r="AU252" s="67"/>
      <c r="AV252" s="68"/>
      <c r="AW252" s="67"/>
      <c r="AX252" s="67"/>
      <c r="AY252" s="179"/>
      <c r="AZ252" s="180"/>
      <c r="BA252" s="178"/>
      <c r="BB252" s="180"/>
      <c r="BC252" s="180"/>
      <c r="BD252" s="66"/>
      <c r="BE252" s="67"/>
      <c r="BF252" s="68"/>
      <c r="BG252" s="67"/>
      <c r="BH252" s="69"/>
      <c r="BI252" s="179"/>
      <c r="BJ252" s="180"/>
      <c r="BK252" s="178"/>
      <c r="BL252" s="180"/>
      <c r="BM252" s="191"/>
      <c r="BN252" s="53">
        <f t="shared" si="88"/>
        <v>0</v>
      </c>
      <c r="BO252" s="53">
        <f t="shared" si="89"/>
        <v>0</v>
      </c>
      <c r="BP252" s="305"/>
    </row>
    <row r="253" spans="2:68" ht="36" x14ac:dyDescent="0.4">
      <c r="B253" s="71" t="s">
        <v>28</v>
      </c>
      <c r="C253" s="40" t="str">
        <f>C140</f>
        <v>Куриные яйца 1 категории, 10 шт</v>
      </c>
      <c r="D253" s="41">
        <f t="shared" si="82"/>
        <v>40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83"/>
        <v>47.6</v>
      </c>
      <c r="L253" s="47">
        <f t="shared" si="84"/>
        <v>48</v>
      </c>
      <c r="M253" s="48">
        <f t="shared" si="85"/>
        <v>48.4</v>
      </c>
      <c r="N253" s="48">
        <f t="shared" si="86"/>
        <v>48.8</v>
      </c>
      <c r="O253" s="49">
        <f t="shared" si="87"/>
        <v>49.2</v>
      </c>
      <c r="P253" s="367"/>
      <c r="Q253" s="368"/>
      <c r="R253" s="368"/>
      <c r="S253" s="368"/>
      <c r="T253" s="369"/>
      <c r="U253" s="50"/>
      <c r="V253" s="51"/>
      <c r="W253" s="51"/>
      <c r="X253" s="51"/>
      <c r="Y253" s="52"/>
      <c r="Z253" s="355"/>
      <c r="AA253" s="356"/>
      <c r="AB253" s="356"/>
      <c r="AC253" s="356"/>
      <c r="AD253" s="357"/>
      <c r="AE253" s="197"/>
      <c r="AF253" s="198"/>
      <c r="AG253" s="199"/>
      <c r="AH253" s="198"/>
      <c r="AI253" s="200"/>
      <c r="AJ253" s="50"/>
      <c r="AK253" s="51"/>
      <c r="AL253" s="51"/>
      <c r="AM253" s="51"/>
      <c r="AN253" s="52"/>
      <c r="AO253" s="177"/>
      <c r="AP253" s="178"/>
      <c r="AQ253" s="178"/>
      <c r="AR253" s="178"/>
      <c r="AS253" s="178"/>
      <c r="AT253" s="50"/>
      <c r="AU253" s="51"/>
      <c r="AV253" s="51"/>
      <c r="AW253" s="51"/>
      <c r="AX253" s="51"/>
      <c r="AY253" s="177"/>
      <c r="AZ253" s="178"/>
      <c r="BA253" s="178"/>
      <c r="BB253" s="178"/>
      <c r="BC253" s="178"/>
      <c r="BD253" s="50"/>
      <c r="BE253" s="51"/>
      <c r="BF253" s="51"/>
      <c r="BG253" s="51"/>
      <c r="BH253" s="52"/>
      <c r="BI253" s="177"/>
      <c r="BJ253" s="178"/>
      <c r="BK253" s="178"/>
      <c r="BL253" s="178"/>
      <c r="BM253" s="190"/>
      <c r="BN253" s="53">
        <f t="shared" si="88"/>
        <v>0</v>
      </c>
      <c r="BO253" s="53">
        <f t="shared" si="89"/>
        <v>0</v>
      </c>
      <c r="BP253" s="305"/>
    </row>
    <row r="254" spans="2:68" ht="30" x14ac:dyDescent="0.4">
      <c r="B254" s="73"/>
      <c r="C254" s="74"/>
      <c r="D254" s="41">
        <f t="shared" si="82"/>
        <v>40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83"/>
        <v>47.6</v>
      </c>
      <c r="L254" s="47">
        <f t="shared" si="84"/>
        <v>48</v>
      </c>
      <c r="M254" s="48">
        <f t="shared" si="85"/>
        <v>48.4</v>
      </c>
      <c r="N254" s="48">
        <f t="shared" si="86"/>
        <v>48.8</v>
      </c>
      <c r="O254" s="49">
        <f t="shared" si="87"/>
        <v>49.2</v>
      </c>
      <c r="P254" s="232"/>
      <c r="Q254" s="233"/>
      <c r="R254" s="233"/>
      <c r="S254" s="233"/>
      <c r="T254" s="234"/>
      <c r="U254" s="50"/>
      <c r="V254" s="51"/>
      <c r="W254" s="51"/>
      <c r="X254" s="51"/>
      <c r="Y254" s="52"/>
      <c r="Z254" s="50"/>
      <c r="AA254" s="51"/>
      <c r="AB254" s="51"/>
      <c r="AC254" s="51"/>
      <c r="AD254" s="51"/>
      <c r="AE254" s="177"/>
      <c r="AF254" s="178"/>
      <c r="AG254" s="178"/>
      <c r="AH254" s="178"/>
      <c r="AI254" s="190"/>
      <c r="AJ254" s="50"/>
      <c r="AK254" s="51"/>
      <c r="AL254" s="51"/>
      <c r="AM254" s="51"/>
      <c r="AN254" s="52"/>
      <c r="AO254" s="177"/>
      <c r="AP254" s="178"/>
      <c r="AQ254" s="178"/>
      <c r="AR254" s="178"/>
      <c r="AS254" s="178"/>
      <c r="AT254" s="50"/>
      <c r="AU254" s="51"/>
      <c r="AV254" s="51"/>
      <c r="AW254" s="51"/>
      <c r="AX254" s="51"/>
      <c r="AY254" s="177"/>
      <c r="AZ254" s="178"/>
      <c r="BA254" s="178"/>
      <c r="BB254" s="178"/>
      <c r="BC254" s="178"/>
      <c r="BD254" s="50"/>
      <c r="BE254" s="51"/>
      <c r="BF254" s="51"/>
      <c r="BG254" s="51"/>
      <c r="BH254" s="52"/>
      <c r="BI254" s="177"/>
      <c r="BJ254" s="178"/>
      <c r="BK254" s="178"/>
      <c r="BL254" s="178"/>
      <c r="BM254" s="190"/>
      <c r="BN254" s="53">
        <f t="shared" si="88"/>
        <v>0</v>
      </c>
      <c r="BO254" s="53">
        <f t="shared" si="89"/>
        <v>0</v>
      </c>
      <c r="BP254" s="305"/>
    </row>
    <row r="255" spans="2:68" ht="30" x14ac:dyDescent="0.4">
      <c r="B255" s="75"/>
      <c r="C255" s="76"/>
      <c r="D255" s="41">
        <f t="shared" si="82"/>
        <v>40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83"/>
        <v>47.6</v>
      </c>
      <c r="L255" s="47">
        <f t="shared" si="84"/>
        <v>48</v>
      </c>
      <c r="M255" s="48">
        <f t="shared" si="85"/>
        <v>48.4</v>
      </c>
      <c r="N255" s="48">
        <f t="shared" si="86"/>
        <v>48.8</v>
      </c>
      <c r="O255" s="49">
        <f t="shared" si="87"/>
        <v>49.2</v>
      </c>
      <c r="P255" s="232"/>
      <c r="Q255" s="233"/>
      <c r="R255" s="233"/>
      <c r="S255" s="233"/>
      <c r="T255" s="234"/>
      <c r="U255" s="50"/>
      <c r="V255" s="51"/>
      <c r="W255" s="51"/>
      <c r="X255" s="51"/>
      <c r="Y255" s="52"/>
      <c r="Z255" s="50"/>
      <c r="AA255" s="51"/>
      <c r="AB255" s="51"/>
      <c r="AC255" s="51"/>
      <c r="AD255" s="51"/>
      <c r="AE255" s="177"/>
      <c r="AF255" s="178"/>
      <c r="AG255" s="178"/>
      <c r="AH255" s="178"/>
      <c r="AI255" s="190"/>
      <c r="AJ255" s="50"/>
      <c r="AK255" s="51"/>
      <c r="AL255" s="51"/>
      <c r="AM255" s="51"/>
      <c r="AN255" s="52"/>
      <c r="AO255" s="177"/>
      <c r="AP255" s="178"/>
      <c r="AQ255" s="178"/>
      <c r="AR255" s="178"/>
      <c r="AS255" s="178"/>
      <c r="AT255" s="50"/>
      <c r="AU255" s="51"/>
      <c r="AV255" s="51"/>
      <c r="AW255" s="51"/>
      <c r="AX255" s="51"/>
      <c r="AY255" s="177"/>
      <c r="AZ255" s="178"/>
      <c r="BA255" s="178"/>
      <c r="BB255" s="178"/>
      <c r="BC255" s="178"/>
      <c r="BD255" s="50"/>
      <c r="BE255" s="51"/>
      <c r="BF255" s="51"/>
      <c r="BG255" s="51"/>
      <c r="BH255" s="52"/>
      <c r="BI255" s="177"/>
      <c r="BJ255" s="178"/>
      <c r="BK255" s="178"/>
      <c r="BL255" s="178"/>
      <c r="BM255" s="190"/>
      <c r="BN255" s="53">
        <f t="shared" si="88"/>
        <v>0</v>
      </c>
      <c r="BO255" s="53">
        <f t="shared" si="89"/>
        <v>0</v>
      </c>
      <c r="BP255" s="305"/>
    </row>
    <row r="256" spans="2:68" ht="36" x14ac:dyDescent="0.4">
      <c r="B256" s="77" t="s">
        <v>30</v>
      </c>
      <c r="C256" s="40" t="str">
        <f>C143</f>
        <v>Куриные яйца 2 категории, 10 шт</v>
      </c>
      <c r="D256" s="41">
        <f t="shared" si="82"/>
        <v>30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83"/>
        <v>35.700000000000003</v>
      </c>
      <c r="L256" s="47">
        <f t="shared" si="84"/>
        <v>36</v>
      </c>
      <c r="M256" s="48">
        <f t="shared" si="85"/>
        <v>36.299999999999997</v>
      </c>
      <c r="N256" s="48">
        <f t="shared" si="86"/>
        <v>36.6</v>
      </c>
      <c r="O256" s="49">
        <f t="shared" si="87"/>
        <v>36.9</v>
      </c>
      <c r="P256" s="232"/>
      <c r="Q256" s="233"/>
      <c r="R256" s="233"/>
      <c r="S256" s="233"/>
      <c r="T256" s="234"/>
      <c r="U256" s="50"/>
      <c r="V256" s="51"/>
      <c r="W256" s="51"/>
      <c r="X256" s="51"/>
      <c r="Y256" s="52"/>
      <c r="Z256" s="50"/>
      <c r="AA256" s="51"/>
      <c r="AB256" s="51"/>
      <c r="AC256" s="51"/>
      <c r="AD256" s="51"/>
      <c r="AE256" s="177"/>
      <c r="AF256" s="178"/>
      <c r="AG256" s="178"/>
      <c r="AH256" s="178"/>
      <c r="AI256" s="190"/>
      <c r="AJ256" s="50"/>
      <c r="AK256" s="51"/>
      <c r="AL256" s="51"/>
      <c r="AM256" s="51"/>
      <c r="AN256" s="52"/>
      <c r="AO256" s="177"/>
      <c r="AP256" s="178"/>
      <c r="AQ256" s="178"/>
      <c r="AR256" s="178"/>
      <c r="AS256" s="178"/>
      <c r="AT256" s="50"/>
      <c r="AU256" s="51"/>
      <c r="AV256" s="51"/>
      <c r="AW256" s="51"/>
      <c r="AX256" s="51"/>
      <c r="AY256" s="177"/>
      <c r="AZ256" s="178"/>
      <c r="BA256" s="178"/>
      <c r="BB256" s="178"/>
      <c r="BC256" s="178"/>
      <c r="BD256" s="50"/>
      <c r="BE256" s="51"/>
      <c r="BF256" s="51"/>
      <c r="BG256" s="51"/>
      <c r="BH256" s="52"/>
      <c r="BI256" s="177"/>
      <c r="BJ256" s="178"/>
      <c r="BK256" s="178"/>
      <c r="BL256" s="178"/>
      <c r="BM256" s="190"/>
      <c r="BN256" s="53">
        <f t="shared" si="88"/>
        <v>0</v>
      </c>
      <c r="BO256" s="53">
        <f t="shared" si="89"/>
        <v>0</v>
      </c>
      <c r="BP256" s="305"/>
    </row>
    <row r="257" spans="2:68" ht="30" x14ac:dyDescent="0.4">
      <c r="B257" s="79"/>
      <c r="C257" s="80"/>
      <c r="D257" s="41">
        <f t="shared" si="82"/>
        <v>30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83"/>
        <v>35.700000000000003</v>
      </c>
      <c r="L257" s="47">
        <f t="shared" si="84"/>
        <v>36</v>
      </c>
      <c r="M257" s="48">
        <f t="shared" si="85"/>
        <v>36.299999999999997</v>
      </c>
      <c r="N257" s="48">
        <f t="shared" si="86"/>
        <v>36.6</v>
      </c>
      <c r="O257" s="49">
        <f t="shared" si="87"/>
        <v>36.9</v>
      </c>
      <c r="P257" s="232"/>
      <c r="Q257" s="233"/>
      <c r="R257" s="233"/>
      <c r="S257" s="233"/>
      <c r="T257" s="234"/>
      <c r="U257" s="50"/>
      <c r="V257" s="51"/>
      <c r="W257" s="51"/>
      <c r="X257" s="51"/>
      <c r="Y257" s="52"/>
      <c r="Z257" s="50"/>
      <c r="AA257" s="51"/>
      <c r="AB257" s="51"/>
      <c r="AC257" s="51"/>
      <c r="AD257" s="51"/>
      <c r="AE257" s="177"/>
      <c r="AF257" s="178"/>
      <c r="AG257" s="178"/>
      <c r="AH257" s="178"/>
      <c r="AI257" s="190"/>
      <c r="AJ257" s="50"/>
      <c r="AK257" s="51"/>
      <c r="AL257" s="51"/>
      <c r="AM257" s="51"/>
      <c r="AN257" s="52"/>
      <c r="AO257" s="177"/>
      <c r="AP257" s="178"/>
      <c r="AQ257" s="178"/>
      <c r="AR257" s="178"/>
      <c r="AS257" s="178"/>
      <c r="AT257" s="50"/>
      <c r="AU257" s="51"/>
      <c r="AV257" s="51"/>
      <c r="AW257" s="51"/>
      <c r="AX257" s="51"/>
      <c r="AY257" s="177"/>
      <c r="AZ257" s="178"/>
      <c r="BA257" s="178"/>
      <c r="BB257" s="178"/>
      <c r="BC257" s="178"/>
      <c r="BD257" s="50"/>
      <c r="BE257" s="51"/>
      <c r="BF257" s="51"/>
      <c r="BG257" s="51"/>
      <c r="BH257" s="52"/>
      <c r="BI257" s="177"/>
      <c r="BJ257" s="178"/>
      <c r="BK257" s="178"/>
      <c r="BL257" s="178"/>
      <c r="BM257" s="190"/>
      <c r="BN257" s="53">
        <f t="shared" si="88"/>
        <v>0</v>
      </c>
      <c r="BO257" s="53">
        <f t="shared" si="89"/>
        <v>0</v>
      </c>
      <c r="BP257" s="305"/>
    </row>
    <row r="258" spans="2:68" ht="30" x14ac:dyDescent="0.4">
      <c r="B258" s="79"/>
      <c r="C258" s="80"/>
      <c r="D258" s="41">
        <f t="shared" si="82"/>
        <v>30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83"/>
        <v>35.700000000000003</v>
      </c>
      <c r="L258" s="47">
        <f t="shared" si="84"/>
        <v>36</v>
      </c>
      <c r="M258" s="48">
        <f t="shared" si="85"/>
        <v>36.299999999999997</v>
      </c>
      <c r="N258" s="48">
        <f t="shared" si="86"/>
        <v>36.6</v>
      </c>
      <c r="O258" s="49">
        <f t="shared" si="87"/>
        <v>36.9</v>
      </c>
      <c r="P258" s="232"/>
      <c r="Q258" s="233"/>
      <c r="R258" s="233"/>
      <c r="S258" s="233"/>
      <c r="T258" s="234"/>
      <c r="U258" s="50"/>
      <c r="V258" s="51"/>
      <c r="W258" s="51"/>
      <c r="X258" s="51"/>
      <c r="Y258" s="52"/>
      <c r="Z258" s="50"/>
      <c r="AA258" s="51"/>
      <c r="AB258" s="51"/>
      <c r="AC258" s="51"/>
      <c r="AD258" s="51"/>
      <c r="AE258" s="177"/>
      <c r="AF258" s="178"/>
      <c r="AG258" s="178"/>
      <c r="AH258" s="178"/>
      <c r="AI258" s="190"/>
      <c r="AJ258" s="50"/>
      <c r="AK258" s="51"/>
      <c r="AL258" s="51"/>
      <c r="AM258" s="51"/>
      <c r="AN258" s="52"/>
      <c r="AO258" s="177"/>
      <c r="AP258" s="178"/>
      <c r="AQ258" s="178"/>
      <c r="AR258" s="178"/>
      <c r="AS258" s="178"/>
      <c r="AT258" s="50"/>
      <c r="AU258" s="51"/>
      <c r="AV258" s="51"/>
      <c r="AW258" s="51"/>
      <c r="AX258" s="51"/>
      <c r="AY258" s="177"/>
      <c r="AZ258" s="178"/>
      <c r="BA258" s="178"/>
      <c r="BB258" s="178"/>
      <c r="BC258" s="178"/>
      <c r="BD258" s="50"/>
      <c r="BE258" s="51"/>
      <c r="BF258" s="51"/>
      <c r="BG258" s="51"/>
      <c r="BH258" s="52"/>
      <c r="BI258" s="177"/>
      <c r="BJ258" s="178"/>
      <c r="BK258" s="178"/>
      <c r="BL258" s="178"/>
      <c r="BM258" s="190"/>
      <c r="BN258" s="53">
        <f t="shared" si="88"/>
        <v>0</v>
      </c>
      <c r="BO258" s="53">
        <f t="shared" si="89"/>
        <v>0</v>
      </c>
      <c r="BP258" s="305"/>
    </row>
    <row r="259" spans="2:68" ht="30" x14ac:dyDescent="0.4">
      <c r="B259" s="81" t="s">
        <v>32</v>
      </c>
      <c r="C259" s="82" t="s">
        <v>33</v>
      </c>
      <c r="D259" s="41">
        <f t="shared" si="82"/>
        <v>0</v>
      </c>
      <c r="E259" s="62"/>
      <c r="F259" s="63"/>
      <c r="G259" s="64"/>
      <c r="H259" s="64"/>
      <c r="I259" s="64"/>
      <c r="J259" s="65"/>
      <c r="K259" s="46">
        <f t="shared" si="83"/>
        <v>0</v>
      </c>
      <c r="L259" s="47">
        <f t="shared" si="84"/>
        <v>0</v>
      </c>
      <c r="M259" s="48">
        <f t="shared" si="85"/>
        <v>0</v>
      </c>
      <c r="N259" s="48">
        <f t="shared" si="86"/>
        <v>0</v>
      </c>
      <c r="O259" s="49">
        <f t="shared" si="87"/>
        <v>0</v>
      </c>
      <c r="P259" s="235"/>
      <c r="Q259" s="236"/>
      <c r="R259" s="237"/>
      <c r="S259" s="236"/>
      <c r="T259" s="238"/>
      <c r="U259" s="66"/>
      <c r="V259" s="67"/>
      <c r="W259" s="68"/>
      <c r="X259" s="67"/>
      <c r="Y259" s="69"/>
      <c r="Z259" s="66"/>
      <c r="AA259" s="67"/>
      <c r="AB259" s="68"/>
      <c r="AC259" s="67"/>
      <c r="AD259" s="67"/>
      <c r="AE259" s="179"/>
      <c r="AF259" s="180"/>
      <c r="AG259" s="178"/>
      <c r="AH259" s="180"/>
      <c r="AI259" s="191"/>
      <c r="AJ259" s="66"/>
      <c r="AK259" s="67"/>
      <c r="AL259" s="68"/>
      <c r="AM259" s="67"/>
      <c r="AN259" s="69"/>
      <c r="AO259" s="179"/>
      <c r="AP259" s="180"/>
      <c r="AQ259" s="178"/>
      <c r="AR259" s="180"/>
      <c r="AS259" s="180"/>
      <c r="AT259" s="66"/>
      <c r="AU259" s="67"/>
      <c r="AV259" s="68"/>
      <c r="AW259" s="67"/>
      <c r="AX259" s="67"/>
      <c r="AY259" s="179"/>
      <c r="AZ259" s="180"/>
      <c r="BA259" s="178"/>
      <c r="BB259" s="180"/>
      <c r="BC259" s="180"/>
      <c r="BD259" s="66"/>
      <c r="BE259" s="67"/>
      <c r="BF259" s="68"/>
      <c r="BG259" s="67"/>
      <c r="BH259" s="69"/>
      <c r="BI259" s="179"/>
      <c r="BJ259" s="180"/>
      <c r="BK259" s="178"/>
      <c r="BL259" s="180"/>
      <c r="BM259" s="191"/>
      <c r="BN259" s="53">
        <f t="shared" si="88"/>
        <v>0</v>
      </c>
      <c r="BO259" s="53">
        <f t="shared" si="89"/>
        <v>0</v>
      </c>
      <c r="BP259" s="305"/>
    </row>
    <row r="260" spans="2:68" ht="30" x14ac:dyDescent="0.4">
      <c r="B260" s="79" t="s">
        <v>35</v>
      </c>
      <c r="C260" s="40" t="str">
        <f>C147</f>
        <v>Соль поваренная пищевая, кг</v>
      </c>
      <c r="D260" s="41">
        <f t="shared" si="82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83"/>
        <v>10.349</v>
      </c>
      <c r="L260" s="47">
        <f t="shared" si="84"/>
        <v>10.428000000000001</v>
      </c>
      <c r="M260" s="48">
        <f t="shared" si="85"/>
        <v>10.507</v>
      </c>
      <c r="N260" s="48">
        <f t="shared" si="86"/>
        <v>10.586</v>
      </c>
      <c r="O260" s="49">
        <f t="shared" si="87"/>
        <v>10.665000000000001</v>
      </c>
      <c r="P260" s="229"/>
      <c r="Q260" s="330"/>
      <c r="R260" s="368"/>
      <c r="S260" s="330"/>
      <c r="T260" s="231"/>
      <c r="U260" s="84"/>
      <c r="V260" s="85"/>
      <c r="W260" s="51"/>
      <c r="X260" s="51"/>
      <c r="Y260" s="52"/>
      <c r="Z260" s="290"/>
      <c r="AA260" s="291"/>
      <c r="AB260" s="291"/>
      <c r="AC260" s="291"/>
      <c r="AD260" s="292"/>
      <c r="AE260" s="179"/>
      <c r="AF260" s="180"/>
      <c r="AG260" s="178"/>
      <c r="AH260" s="180"/>
      <c r="AI260" s="191"/>
      <c r="AJ260" s="84"/>
      <c r="AK260" s="85"/>
      <c r="AL260" s="51"/>
      <c r="AM260" s="85"/>
      <c r="AN260" s="86"/>
      <c r="AO260" s="179"/>
      <c r="AP260" s="180"/>
      <c r="AQ260" s="178"/>
      <c r="AR260" s="180"/>
      <c r="AS260" s="180"/>
      <c r="AT260" s="84"/>
      <c r="AU260" s="85"/>
      <c r="AV260" s="51"/>
      <c r="AW260" s="85"/>
      <c r="AX260" s="85"/>
      <c r="AY260" s="179"/>
      <c r="AZ260" s="180"/>
      <c r="BA260" s="178"/>
      <c r="BB260" s="180"/>
      <c r="BC260" s="180"/>
      <c r="BD260" s="84"/>
      <c r="BE260" s="85"/>
      <c r="BF260" s="51"/>
      <c r="BG260" s="85"/>
      <c r="BH260" s="86"/>
      <c r="BI260" s="179"/>
      <c r="BJ260" s="180"/>
      <c r="BK260" s="178"/>
      <c r="BL260" s="180"/>
      <c r="BM260" s="191"/>
      <c r="BN260" s="53">
        <f t="shared" si="88"/>
        <v>0</v>
      </c>
      <c r="BO260" s="53">
        <f t="shared" si="89"/>
        <v>0</v>
      </c>
      <c r="BP260" s="306"/>
    </row>
    <row r="261" spans="2:68" ht="30" x14ac:dyDescent="0.4">
      <c r="B261" s="79"/>
      <c r="C261" s="80"/>
      <c r="D261" s="41">
        <f t="shared" si="82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83"/>
        <v>10.349</v>
      </c>
      <c r="L261" s="47">
        <f t="shared" si="84"/>
        <v>10.428000000000001</v>
      </c>
      <c r="M261" s="48">
        <f t="shared" si="85"/>
        <v>10.507</v>
      </c>
      <c r="N261" s="48">
        <f t="shared" si="86"/>
        <v>10.586</v>
      </c>
      <c r="O261" s="49">
        <f t="shared" si="87"/>
        <v>10.665000000000001</v>
      </c>
      <c r="P261" s="229"/>
      <c r="Q261" s="230"/>
      <c r="R261" s="233"/>
      <c r="S261" s="230"/>
      <c r="T261" s="231"/>
      <c r="U261" s="179"/>
      <c r="V261" s="180"/>
      <c r="W261" s="178"/>
      <c r="X261" s="180"/>
      <c r="Y261" s="180"/>
      <c r="Z261" s="84"/>
      <c r="AA261" s="85"/>
      <c r="AB261" s="51"/>
      <c r="AC261" s="85"/>
      <c r="AD261" s="85"/>
      <c r="AE261" s="179"/>
      <c r="AF261" s="180"/>
      <c r="AG261" s="178"/>
      <c r="AH261" s="180"/>
      <c r="AI261" s="191"/>
      <c r="AJ261" s="84"/>
      <c r="AK261" s="85"/>
      <c r="AL261" s="51"/>
      <c r="AM261" s="85"/>
      <c r="AN261" s="86"/>
      <c r="AO261" s="179"/>
      <c r="AP261" s="180"/>
      <c r="AQ261" s="178"/>
      <c r="AR261" s="180"/>
      <c r="AS261" s="180"/>
      <c r="AT261" s="84"/>
      <c r="AU261" s="85"/>
      <c r="AV261" s="51"/>
      <c r="AW261" s="85"/>
      <c r="AX261" s="85"/>
      <c r="AY261" s="179"/>
      <c r="AZ261" s="180"/>
      <c r="BA261" s="178"/>
      <c r="BB261" s="180"/>
      <c r="BC261" s="180"/>
      <c r="BD261" s="84"/>
      <c r="BE261" s="85"/>
      <c r="BF261" s="51"/>
      <c r="BG261" s="85"/>
      <c r="BH261" s="86"/>
      <c r="BI261" s="179"/>
      <c r="BJ261" s="180"/>
      <c r="BK261" s="178"/>
      <c r="BL261" s="180"/>
      <c r="BM261" s="191"/>
      <c r="BN261" s="53">
        <f t="shared" si="88"/>
        <v>0</v>
      </c>
      <c r="BO261" s="53">
        <f t="shared" si="89"/>
        <v>0</v>
      </c>
      <c r="BP261" s="305"/>
    </row>
    <row r="262" spans="2:68" ht="30" x14ac:dyDescent="0.4">
      <c r="B262" s="79"/>
      <c r="C262" s="80"/>
      <c r="D262" s="41">
        <f t="shared" si="82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83"/>
        <v>10.349</v>
      </c>
      <c r="L262" s="47">
        <f t="shared" si="84"/>
        <v>10.428000000000001</v>
      </c>
      <c r="M262" s="48">
        <f t="shared" si="85"/>
        <v>10.507</v>
      </c>
      <c r="N262" s="48">
        <f t="shared" si="86"/>
        <v>10.586</v>
      </c>
      <c r="O262" s="49">
        <f t="shared" si="87"/>
        <v>10.665000000000001</v>
      </c>
      <c r="P262" s="232"/>
      <c r="Q262" s="233"/>
      <c r="R262" s="233"/>
      <c r="S262" s="233"/>
      <c r="T262" s="234"/>
      <c r="U262" s="177"/>
      <c r="V262" s="178"/>
      <c r="W262" s="178"/>
      <c r="X262" s="178"/>
      <c r="Y262" s="178"/>
      <c r="Z262" s="50"/>
      <c r="AA262" s="51"/>
      <c r="AB262" s="51"/>
      <c r="AC262" s="51"/>
      <c r="AD262" s="51"/>
      <c r="AE262" s="177"/>
      <c r="AF262" s="178"/>
      <c r="AG262" s="178"/>
      <c r="AH262" s="178"/>
      <c r="AI262" s="190"/>
      <c r="AJ262" s="50"/>
      <c r="AK262" s="51"/>
      <c r="AL262" s="51"/>
      <c r="AM262" s="51"/>
      <c r="AN262" s="52"/>
      <c r="AO262" s="177"/>
      <c r="AP262" s="178"/>
      <c r="AQ262" s="178"/>
      <c r="AR262" s="178"/>
      <c r="AS262" s="178"/>
      <c r="AT262" s="50"/>
      <c r="AU262" s="51"/>
      <c r="AV262" s="51"/>
      <c r="AW262" s="51"/>
      <c r="AX262" s="51"/>
      <c r="AY262" s="177"/>
      <c r="AZ262" s="178"/>
      <c r="BA262" s="178"/>
      <c r="BB262" s="178"/>
      <c r="BC262" s="178"/>
      <c r="BD262" s="50"/>
      <c r="BE262" s="51"/>
      <c r="BF262" s="51"/>
      <c r="BG262" s="51"/>
      <c r="BH262" s="52"/>
      <c r="BI262" s="177"/>
      <c r="BJ262" s="178"/>
      <c r="BK262" s="178"/>
      <c r="BL262" s="178"/>
      <c r="BM262" s="190"/>
      <c r="BN262" s="53">
        <f t="shared" si="88"/>
        <v>0</v>
      </c>
      <c r="BO262" s="53">
        <f t="shared" si="89"/>
        <v>0</v>
      </c>
      <c r="BP262" s="305"/>
    </row>
    <row r="263" spans="2:68" ht="58.5" x14ac:dyDescent="0.4">
      <c r="B263" s="81" t="s">
        <v>37</v>
      </c>
      <c r="C263" s="82" t="s">
        <v>38</v>
      </c>
      <c r="D263" s="41">
        <f t="shared" si="82"/>
        <v>0</v>
      </c>
      <c r="E263" s="62"/>
      <c r="F263" s="63"/>
      <c r="G263" s="64"/>
      <c r="H263" s="64"/>
      <c r="I263" s="64"/>
      <c r="J263" s="65"/>
      <c r="K263" s="46">
        <f t="shared" si="83"/>
        <v>0</v>
      </c>
      <c r="L263" s="47">
        <f t="shared" si="84"/>
        <v>0</v>
      </c>
      <c r="M263" s="48">
        <f t="shared" si="85"/>
        <v>0</v>
      </c>
      <c r="N263" s="48">
        <f t="shared" si="86"/>
        <v>0</v>
      </c>
      <c r="O263" s="49">
        <f t="shared" si="87"/>
        <v>0</v>
      </c>
      <c r="P263" s="235"/>
      <c r="Q263" s="236"/>
      <c r="R263" s="237"/>
      <c r="S263" s="236"/>
      <c r="T263" s="238"/>
      <c r="U263" s="179"/>
      <c r="V263" s="180"/>
      <c r="W263" s="178"/>
      <c r="X263" s="180"/>
      <c r="Y263" s="180"/>
      <c r="Z263" s="66"/>
      <c r="AA263" s="67"/>
      <c r="AB263" s="68"/>
      <c r="AC263" s="67"/>
      <c r="AD263" s="67"/>
      <c r="AE263" s="179"/>
      <c r="AF263" s="180"/>
      <c r="AG263" s="178"/>
      <c r="AH263" s="180"/>
      <c r="AI263" s="191"/>
      <c r="AJ263" s="66"/>
      <c r="AK263" s="67"/>
      <c r="AL263" s="68"/>
      <c r="AM263" s="67"/>
      <c r="AN263" s="69"/>
      <c r="AO263" s="179"/>
      <c r="AP263" s="180"/>
      <c r="AQ263" s="178"/>
      <c r="AR263" s="180"/>
      <c r="AS263" s="180"/>
      <c r="AT263" s="66"/>
      <c r="AU263" s="67"/>
      <c r="AV263" s="68"/>
      <c r="AW263" s="67"/>
      <c r="AX263" s="67"/>
      <c r="AY263" s="179"/>
      <c r="AZ263" s="180"/>
      <c r="BA263" s="178"/>
      <c r="BB263" s="180"/>
      <c r="BC263" s="180"/>
      <c r="BD263" s="66"/>
      <c r="BE263" s="67"/>
      <c r="BF263" s="68"/>
      <c r="BG263" s="67"/>
      <c r="BH263" s="69"/>
      <c r="BI263" s="179"/>
      <c r="BJ263" s="180"/>
      <c r="BK263" s="178"/>
      <c r="BL263" s="180"/>
      <c r="BM263" s="191"/>
      <c r="BN263" s="53">
        <f t="shared" si="88"/>
        <v>0</v>
      </c>
      <c r="BO263" s="53">
        <f t="shared" si="89"/>
        <v>0</v>
      </c>
      <c r="BP263" s="305"/>
    </row>
    <row r="264" spans="2:68" ht="36" x14ac:dyDescent="0.4">
      <c r="B264" s="79" t="s">
        <v>40</v>
      </c>
      <c r="C264" s="40" t="str">
        <f>C151</f>
        <v>Мясо КРС высшей упитанности в убойном весе</v>
      </c>
      <c r="D264" s="41">
        <f t="shared" si="82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83"/>
        <v>208.38600000000002</v>
      </c>
      <c r="L264" s="47">
        <f t="shared" si="84"/>
        <v>210.429</v>
      </c>
      <c r="M264" s="48">
        <f t="shared" si="85"/>
        <v>212.47200000000001</v>
      </c>
      <c r="N264" s="48">
        <f t="shared" si="86"/>
        <v>214.51500000000001</v>
      </c>
      <c r="O264" s="49">
        <f t="shared" si="87"/>
        <v>214.51500000000001</v>
      </c>
      <c r="P264" s="232"/>
      <c r="Q264" s="233"/>
      <c r="R264" s="233"/>
      <c r="S264" s="233"/>
      <c r="T264" s="234"/>
      <c r="U264" s="177"/>
      <c r="V264" s="178"/>
      <c r="W264" s="178"/>
      <c r="X264" s="178"/>
      <c r="Y264" s="178"/>
      <c r="Z264" s="50"/>
      <c r="AA264" s="51"/>
      <c r="AB264" s="51"/>
      <c r="AC264" s="51"/>
      <c r="AD264" s="51"/>
      <c r="AE264" s="177"/>
      <c r="AF264" s="178"/>
      <c r="AG264" s="178"/>
      <c r="AH264" s="178"/>
      <c r="AI264" s="190"/>
      <c r="AJ264" s="50"/>
      <c r="AK264" s="51"/>
      <c r="AL264" s="51"/>
      <c r="AM264" s="51"/>
      <c r="AN264" s="52"/>
      <c r="AO264" s="177"/>
      <c r="AP264" s="178"/>
      <c r="AQ264" s="178"/>
      <c r="AR264" s="178"/>
      <c r="AS264" s="178"/>
      <c r="AT264" s="50"/>
      <c r="AU264" s="51"/>
      <c r="AV264" s="51"/>
      <c r="AW264" s="51"/>
      <c r="AX264" s="51"/>
      <c r="AY264" s="177"/>
      <c r="AZ264" s="178"/>
      <c r="BA264" s="178"/>
      <c r="BB264" s="178"/>
      <c r="BC264" s="178"/>
      <c r="BD264" s="50"/>
      <c r="BE264" s="51"/>
      <c r="BF264" s="51"/>
      <c r="BG264" s="51"/>
      <c r="BH264" s="52"/>
      <c r="BI264" s="177"/>
      <c r="BJ264" s="178"/>
      <c r="BK264" s="178"/>
      <c r="BL264" s="178"/>
      <c r="BM264" s="190"/>
      <c r="BN264" s="53">
        <f t="shared" si="88"/>
        <v>0</v>
      </c>
      <c r="BO264" s="53">
        <f t="shared" si="89"/>
        <v>0</v>
      </c>
      <c r="BP264" s="305"/>
    </row>
    <row r="265" spans="2:68" ht="30" x14ac:dyDescent="0.4">
      <c r="B265" s="79"/>
      <c r="C265" s="80"/>
      <c r="D265" s="41">
        <f t="shared" si="82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83"/>
        <v>208.38600000000002</v>
      </c>
      <c r="L265" s="47">
        <f t="shared" si="84"/>
        <v>210.429</v>
      </c>
      <c r="M265" s="48">
        <f t="shared" si="85"/>
        <v>212.47200000000001</v>
      </c>
      <c r="N265" s="48">
        <f t="shared" si="86"/>
        <v>214.51500000000001</v>
      </c>
      <c r="O265" s="49">
        <f t="shared" si="87"/>
        <v>214.51500000000001</v>
      </c>
      <c r="P265" s="232"/>
      <c r="Q265" s="233"/>
      <c r="R265" s="233"/>
      <c r="S265" s="233"/>
      <c r="T265" s="234"/>
      <c r="U265" s="177"/>
      <c r="V265" s="178"/>
      <c r="W265" s="178"/>
      <c r="X265" s="178"/>
      <c r="Y265" s="178"/>
      <c r="Z265" s="50"/>
      <c r="AA265" s="51"/>
      <c r="AB265" s="51"/>
      <c r="AC265" s="51"/>
      <c r="AD265" s="51"/>
      <c r="AE265" s="177"/>
      <c r="AF265" s="178"/>
      <c r="AG265" s="178"/>
      <c r="AH265" s="178"/>
      <c r="AI265" s="190"/>
      <c r="AJ265" s="50"/>
      <c r="AK265" s="51"/>
      <c r="AL265" s="51"/>
      <c r="AM265" s="51"/>
      <c r="AN265" s="52"/>
      <c r="AO265" s="177"/>
      <c r="AP265" s="178"/>
      <c r="AQ265" s="178"/>
      <c r="AR265" s="178"/>
      <c r="AS265" s="178"/>
      <c r="AT265" s="50"/>
      <c r="AU265" s="51"/>
      <c r="AV265" s="51"/>
      <c r="AW265" s="51"/>
      <c r="AX265" s="51"/>
      <c r="AY265" s="177"/>
      <c r="AZ265" s="178"/>
      <c r="BA265" s="178"/>
      <c r="BB265" s="178"/>
      <c r="BC265" s="178"/>
      <c r="BD265" s="50"/>
      <c r="BE265" s="51"/>
      <c r="BF265" s="51"/>
      <c r="BG265" s="51"/>
      <c r="BH265" s="52"/>
      <c r="BI265" s="177"/>
      <c r="BJ265" s="178"/>
      <c r="BK265" s="178"/>
      <c r="BL265" s="178"/>
      <c r="BM265" s="190"/>
      <c r="BN265" s="53">
        <f t="shared" si="88"/>
        <v>0</v>
      </c>
      <c r="BO265" s="53">
        <f t="shared" si="89"/>
        <v>0</v>
      </c>
      <c r="BP265" s="305"/>
    </row>
    <row r="266" spans="2:68" ht="30" x14ac:dyDescent="0.4">
      <c r="B266" s="79"/>
      <c r="C266" s="80"/>
      <c r="D266" s="41">
        <f t="shared" si="82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83"/>
        <v>208.38600000000002</v>
      </c>
      <c r="L266" s="47">
        <f t="shared" si="84"/>
        <v>210.429</v>
      </c>
      <c r="M266" s="48">
        <f t="shared" si="85"/>
        <v>212.47200000000001</v>
      </c>
      <c r="N266" s="48">
        <f t="shared" si="86"/>
        <v>214.51500000000001</v>
      </c>
      <c r="O266" s="49">
        <f t="shared" si="87"/>
        <v>214.51500000000001</v>
      </c>
      <c r="P266" s="232"/>
      <c r="Q266" s="233"/>
      <c r="R266" s="233"/>
      <c r="S266" s="233"/>
      <c r="T266" s="234"/>
      <c r="U266" s="177"/>
      <c r="V266" s="178"/>
      <c r="W266" s="178"/>
      <c r="X266" s="178"/>
      <c r="Y266" s="178"/>
      <c r="Z266" s="50"/>
      <c r="AA266" s="51"/>
      <c r="AB266" s="51"/>
      <c r="AC266" s="51"/>
      <c r="AD266" s="51"/>
      <c r="AE266" s="177"/>
      <c r="AF266" s="178"/>
      <c r="AG266" s="178"/>
      <c r="AH266" s="178"/>
      <c r="AI266" s="190"/>
      <c r="AJ266" s="50"/>
      <c r="AK266" s="51"/>
      <c r="AL266" s="51"/>
      <c r="AM266" s="51"/>
      <c r="AN266" s="52"/>
      <c r="AO266" s="177"/>
      <c r="AP266" s="178"/>
      <c r="AQ266" s="178"/>
      <c r="AR266" s="178"/>
      <c r="AS266" s="178"/>
      <c r="AT266" s="50"/>
      <c r="AU266" s="51"/>
      <c r="AV266" s="51"/>
      <c r="AW266" s="51"/>
      <c r="AX266" s="51"/>
      <c r="AY266" s="177"/>
      <c r="AZ266" s="178"/>
      <c r="BA266" s="178"/>
      <c r="BB266" s="178"/>
      <c r="BC266" s="178"/>
      <c r="BD266" s="50"/>
      <c r="BE266" s="51"/>
      <c r="BF266" s="51"/>
      <c r="BG266" s="51"/>
      <c r="BH266" s="52"/>
      <c r="BI266" s="177"/>
      <c r="BJ266" s="178"/>
      <c r="BK266" s="178"/>
      <c r="BL266" s="178"/>
      <c r="BM266" s="190"/>
      <c r="BN266" s="53">
        <f t="shared" si="88"/>
        <v>0</v>
      </c>
      <c r="BO266" s="53">
        <f t="shared" si="89"/>
        <v>0</v>
      </c>
      <c r="BP266" s="305"/>
    </row>
    <row r="267" spans="2:68" ht="36" x14ac:dyDescent="0.4">
      <c r="B267" s="79" t="s">
        <v>41</v>
      </c>
      <c r="C267" s="40" t="str">
        <f>C154</f>
        <v>Мясо КРС средней упитанности в убойном весе</v>
      </c>
      <c r="D267" s="41">
        <f t="shared" si="82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83"/>
        <v>199.10399999999998</v>
      </c>
      <c r="L267" s="47">
        <f t="shared" si="84"/>
        <v>201.05599999999998</v>
      </c>
      <c r="M267" s="48">
        <f t="shared" si="85"/>
        <v>203.00799999999998</v>
      </c>
      <c r="N267" s="48">
        <f t="shared" si="86"/>
        <v>204.95999999999998</v>
      </c>
      <c r="O267" s="49">
        <f t="shared" si="87"/>
        <v>204.95999999999998</v>
      </c>
      <c r="P267" s="232"/>
      <c r="Q267" s="233"/>
      <c r="R267" s="233"/>
      <c r="S267" s="233"/>
      <c r="T267" s="234"/>
      <c r="U267" s="177"/>
      <c r="V267" s="178"/>
      <c r="W267" s="178"/>
      <c r="X267" s="178"/>
      <c r="Y267" s="178"/>
      <c r="Z267" s="50"/>
      <c r="AA267" s="51"/>
      <c r="AB267" s="51"/>
      <c r="AC267" s="51"/>
      <c r="AD267" s="51"/>
      <c r="AE267" s="177"/>
      <c r="AF267" s="178"/>
      <c r="AG267" s="178"/>
      <c r="AH267" s="178"/>
      <c r="AI267" s="190"/>
      <c r="AJ267" s="50"/>
      <c r="AK267" s="51"/>
      <c r="AL267" s="51"/>
      <c r="AM267" s="51"/>
      <c r="AN267" s="52"/>
      <c r="AO267" s="177"/>
      <c r="AP267" s="178"/>
      <c r="AQ267" s="178"/>
      <c r="AR267" s="178"/>
      <c r="AS267" s="178"/>
      <c r="AT267" s="50"/>
      <c r="AU267" s="51"/>
      <c r="AV267" s="51"/>
      <c r="AW267" s="51"/>
      <c r="AX267" s="51"/>
      <c r="AY267" s="177"/>
      <c r="AZ267" s="178"/>
      <c r="BA267" s="178"/>
      <c r="BB267" s="178"/>
      <c r="BC267" s="178"/>
      <c r="BD267" s="50"/>
      <c r="BE267" s="51"/>
      <c r="BF267" s="51"/>
      <c r="BG267" s="51"/>
      <c r="BH267" s="52"/>
      <c r="BI267" s="177"/>
      <c r="BJ267" s="178"/>
      <c r="BK267" s="178"/>
      <c r="BL267" s="178"/>
      <c r="BM267" s="190"/>
      <c r="BN267" s="53">
        <f t="shared" si="88"/>
        <v>0</v>
      </c>
      <c r="BO267" s="53">
        <f t="shared" si="89"/>
        <v>0</v>
      </c>
      <c r="BP267" s="305"/>
    </row>
    <row r="268" spans="2:68" ht="30" x14ac:dyDescent="0.4">
      <c r="B268" s="79"/>
      <c r="C268" s="80"/>
      <c r="D268" s="41">
        <f t="shared" ref="D268:D299" si="90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si="83"/>
        <v>199.10399999999998</v>
      </c>
      <c r="L268" s="47">
        <f t="shared" si="84"/>
        <v>201.05599999999998</v>
      </c>
      <c r="M268" s="48">
        <f t="shared" si="85"/>
        <v>203.00799999999998</v>
      </c>
      <c r="N268" s="48">
        <f t="shared" si="86"/>
        <v>204.95999999999998</v>
      </c>
      <c r="O268" s="49">
        <f t="shared" si="87"/>
        <v>204.95999999999998</v>
      </c>
      <c r="P268" s="232"/>
      <c r="Q268" s="233"/>
      <c r="R268" s="233"/>
      <c r="S268" s="233"/>
      <c r="T268" s="234"/>
      <c r="U268" s="177"/>
      <c r="V268" s="178"/>
      <c r="W268" s="178"/>
      <c r="X268" s="178"/>
      <c r="Y268" s="178"/>
      <c r="Z268" s="50"/>
      <c r="AA268" s="51"/>
      <c r="AB268" s="51"/>
      <c r="AC268" s="51"/>
      <c r="AD268" s="51"/>
      <c r="AE268" s="177"/>
      <c r="AF268" s="178"/>
      <c r="AG268" s="178"/>
      <c r="AH268" s="178"/>
      <c r="AI268" s="190"/>
      <c r="AJ268" s="50"/>
      <c r="AK268" s="51"/>
      <c r="AL268" s="51"/>
      <c r="AM268" s="51"/>
      <c r="AN268" s="52"/>
      <c r="AO268" s="177"/>
      <c r="AP268" s="178"/>
      <c r="AQ268" s="178"/>
      <c r="AR268" s="178"/>
      <c r="AS268" s="178"/>
      <c r="AT268" s="50"/>
      <c r="AU268" s="51"/>
      <c r="AV268" s="51"/>
      <c r="AW268" s="51"/>
      <c r="AX268" s="51"/>
      <c r="AY268" s="177"/>
      <c r="AZ268" s="178"/>
      <c r="BA268" s="178"/>
      <c r="BB268" s="178"/>
      <c r="BC268" s="178"/>
      <c r="BD268" s="50"/>
      <c r="BE268" s="51"/>
      <c r="BF268" s="51"/>
      <c r="BG268" s="51"/>
      <c r="BH268" s="52"/>
      <c r="BI268" s="177"/>
      <c r="BJ268" s="178"/>
      <c r="BK268" s="178"/>
      <c r="BL268" s="178"/>
      <c r="BM268" s="190"/>
      <c r="BN268" s="53">
        <f t="shared" si="88"/>
        <v>0</v>
      </c>
      <c r="BO268" s="53">
        <f t="shared" si="89"/>
        <v>0</v>
      </c>
      <c r="BP268" s="305"/>
    </row>
    <row r="269" spans="2:68" ht="30" x14ac:dyDescent="0.4">
      <c r="B269" s="79"/>
      <c r="C269" s="80"/>
      <c r="D269" s="41">
        <f t="shared" si="90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83"/>
        <v>199.10399999999998</v>
      </c>
      <c r="L269" s="47">
        <f t="shared" si="84"/>
        <v>201.05599999999998</v>
      </c>
      <c r="M269" s="48">
        <f t="shared" si="85"/>
        <v>203.00799999999998</v>
      </c>
      <c r="N269" s="48">
        <f t="shared" si="86"/>
        <v>204.95999999999998</v>
      </c>
      <c r="O269" s="49">
        <f t="shared" si="87"/>
        <v>204.95999999999998</v>
      </c>
      <c r="P269" s="232"/>
      <c r="Q269" s="233"/>
      <c r="R269" s="233"/>
      <c r="S269" s="233"/>
      <c r="T269" s="234"/>
      <c r="U269" s="177"/>
      <c r="V269" s="178"/>
      <c r="W269" s="178"/>
      <c r="X269" s="178"/>
      <c r="Y269" s="178"/>
      <c r="Z269" s="50"/>
      <c r="AA269" s="51"/>
      <c r="AB269" s="51"/>
      <c r="AC269" s="51"/>
      <c r="AD269" s="51"/>
      <c r="AE269" s="177"/>
      <c r="AF269" s="178"/>
      <c r="AG269" s="178"/>
      <c r="AH269" s="178"/>
      <c r="AI269" s="190"/>
      <c r="AJ269" s="50"/>
      <c r="AK269" s="51"/>
      <c r="AL269" s="51"/>
      <c r="AM269" s="51"/>
      <c r="AN269" s="52"/>
      <c r="AO269" s="177"/>
      <c r="AP269" s="178"/>
      <c r="AQ269" s="178"/>
      <c r="AR269" s="178"/>
      <c r="AS269" s="178"/>
      <c r="AT269" s="50"/>
      <c r="AU269" s="51"/>
      <c r="AV269" s="51"/>
      <c r="AW269" s="51"/>
      <c r="AX269" s="51"/>
      <c r="AY269" s="177"/>
      <c r="AZ269" s="178"/>
      <c r="BA269" s="178"/>
      <c r="BB269" s="178"/>
      <c r="BC269" s="178"/>
      <c r="BD269" s="50"/>
      <c r="BE269" s="51"/>
      <c r="BF269" s="51"/>
      <c r="BG269" s="51"/>
      <c r="BH269" s="52"/>
      <c r="BI269" s="177"/>
      <c r="BJ269" s="178"/>
      <c r="BK269" s="178"/>
      <c r="BL269" s="178"/>
      <c r="BM269" s="190"/>
      <c r="BN269" s="53">
        <f t="shared" si="88"/>
        <v>0</v>
      </c>
      <c r="BO269" s="53">
        <f t="shared" si="89"/>
        <v>0</v>
      </c>
      <c r="BP269" s="305"/>
    </row>
    <row r="270" spans="2:68" ht="36" x14ac:dyDescent="0.4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90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83"/>
        <v>220.11600000000001</v>
      </c>
      <c r="L270" s="47">
        <f t="shared" si="84"/>
        <v>222.274</v>
      </c>
      <c r="M270" s="48">
        <f t="shared" si="85"/>
        <v>224.43200000000002</v>
      </c>
      <c r="N270" s="48">
        <f t="shared" si="86"/>
        <v>226.59</v>
      </c>
      <c r="O270" s="49">
        <f t="shared" si="87"/>
        <v>226.59</v>
      </c>
      <c r="P270" s="232"/>
      <c r="Q270" s="233"/>
      <c r="R270" s="233"/>
      <c r="S270" s="233"/>
      <c r="T270" s="234"/>
      <c r="U270" s="177"/>
      <c r="V270" s="178"/>
      <c r="W270" s="178"/>
      <c r="X270" s="178"/>
      <c r="Y270" s="178"/>
      <c r="Z270" s="50"/>
      <c r="AA270" s="51"/>
      <c r="AB270" s="51"/>
      <c r="AC270" s="51"/>
      <c r="AD270" s="51"/>
      <c r="AE270" s="177"/>
      <c r="AF270" s="178"/>
      <c r="AG270" s="178"/>
      <c r="AH270" s="178"/>
      <c r="AI270" s="190"/>
      <c r="AJ270" s="50"/>
      <c r="AK270" s="51"/>
      <c r="AL270" s="51"/>
      <c r="AM270" s="51"/>
      <c r="AN270" s="52"/>
      <c r="AO270" s="177"/>
      <c r="AP270" s="178"/>
      <c r="AQ270" s="178"/>
      <c r="AR270" s="178"/>
      <c r="AS270" s="178"/>
      <c r="AT270" s="50"/>
      <c r="AU270" s="51"/>
      <c r="AV270" s="51"/>
      <c r="AW270" s="51"/>
      <c r="AX270" s="51"/>
      <c r="AY270" s="177"/>
      <c r="AZ270" s="178"/>
      <c r="BA270" s="178"/>
      <c r="BB270" s="178"/>
      <c r="BC270" s="178"/>
      <c r="BD270" s="50"/>
      <c r="BE270" s="51"/>
      <c r="BF270" s="51"/>
      <c r="BG270" s="51"/>
      <c r="BH270" s="52"/>
      <c r="BI270" s="177"/>
      <c r="BJ270" s="178"/>
      <c r="BK270" s="178"/>
      <c r="BL270" s="178"/>
      <c r="BM270" s="190"/>
      <c r="BN270" s="53">
        <f t="shared" si="88"/>
        <v>0</v>
      </c>
      <c r="BO270" s="53">
        <f t="shared" si="89"/>
        <v>0</v>
      </c>
      <c r="BP270" s="305"/>
    </row>
    <row r="271" spans="2:68" ht="30" x14ac:dyDescent="0.4">
      <c r="B271" s="79"/>
      <c r="C271" s="80"/>
      <c r="D271" s="41">
        <f t="shared" si="90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83"/>
        <v>220.11600000000001</v>
      </c>
      <c r="L271" s="47">
        <f t="shared" si="84"/>
        <v>222.274</v>
      </c>
      <c r="M271" s="48">
        <f t="shared" si="85"/>
        <v>224.43200000000002</v>
      </c>
      <c r="N271" s="48">
        <f t="shared" si="86"/>
        <v>226.59</v>
      </c>
      <c r="O271" s="49">
        <f t="shared" si="87"/>
        <v>226.59</v>
      </c>
      <c r="P271" s="232"/>
      <c r="Q271" s="233"/>
      <c r="R271" s="233"/>
      <c r="S271" s="233"/>
      <c r="T271" s="234"/>
      <c r="U271" s="177"/>
      <c r="V271" s="178"/>
      <c r="W271" s="178"/>
      <c r="X271" s="178"/>
      <c r="Y271" s="178"/>
      <c r="Z271" s="50"/>
      <c r="AA271" s="51"/>
      <c r="AB271" s="51"/>
      <c r="AC271" s="51"/>
      <c r="AD271" s="51"/>
      <c r="AE271" s="177"/>
      <c r="AF271" s="178"/>
      <c r="AG271" s="178"/>
      <c r="AH271" s="178"/>
      <c r="AI271" s="190"/>
      <c r="AJ271" s="50"/>
      <c r="AK271" s="51"/>
      <c r="AL271" s="51"/>
      <c r="AM271" s="51"/>
      <c r="AN271" s="52"/>
      <c r="AO271" s="177"/>
      <c r="AP271" s="178"/>
      <c r="AQ271" s="178"/>
      <c r="AR271" s="178"/>
      <c r="AS271" s="178"/>
      <c r="AT271" s="50"/>
      <c r="AU271" s="51"/>
      <c r="AV271" s="51"/>
      <c r="AW271" s="51"/>
      <c r="AX271" s="51"/>
      <c r="AY271" s="177"/>
      <c r="AZ271" s="178"/>
      <c r="BA271" s="178"/>
      <c r="BB271" s="178"/>
      <c r="BC271" s="178"/>
      <c r="BD271" s="50"/>
      <c r="BE271" s="51"/>
      <c r="BF271" s="51"/>
      <c r="BG271" s="51"/>
      <c r="BH271" s="52"/>
      <c r="BI271" s="177"/>
      <c r="BJ271" s="178"/>
      <c r="BK271" s="178"/>
      <c r="BL271" s="178"/>
      <c r="BM271" s="190"/>
      <c r="BN271" s="53">
        <f t="shared" si="88"/>
        <v>0</v>
      </c>
      <c r="BO271" s="53">
        <f t="shared" si="89"/>
        <v>0</v>
      </c>
      <c r="BP271" s="305"/>
    </row>
    <row r="272" spans="2:68" ht="30" x14ac:dyDescent="0.4">
      <c r="B272" s="79"/>
      <c r="C272" s="80"/>
      <c r="D272" s="41">
        <f t="shared" si="90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83"/>
        <v>220.11600000000001</v>
      </c>
      <c r="L272" s="47">
        <f t="shared" si="84"/>
        <v>222.274</v>
      </c>
      <c r="M272" s="48">
        <f t="shared" si="85"/>
        <v>224.43200000000002</v>
      </c>
      <c r="N272" s="48">
        <f t="shared" si="86"/>
        <v>226.59</v>
      </c>
      <c r="O272" s="49">
        <f t="shared" si="87"/>
        <v>226.59</v>
      </c>
      <c r="P272" s="232"/>
      <c r="Q272" s="233"/>
      <c r="R272" s="233"/>
      <c r="S272" s="233"/>
      <c r="T272" s="234"/>
      <c r="U272" s="177"/>
      <c r="V272" s="178"/>
      <c r="W272" s="178"/>
      <c r="X272" s="178"/>
      <c r="Y272" s="178"/>
      <c r="Z272" s="50"/>
      <c r="AA272" s="51"/>
      <c r="AB272" s="51"/>
      <c r="AC272" s="51"/>
      <c r="AD272" s="51"/>
      <c r="AE272" s="177"/>
      <c r="AF272" s="178"/>
      <c r="AG272" s="178"/>
      <c r="AH272" s="178"/>
      <c r="AI272" s="190"/>
      <c r="AJ272" s="50"/>
      <c r="AK272" s="51"/>
      <c r="AL272" s="51"/>
      <c r="AM272" s="51"/>
      <c r="AN272" s="52"/>
      <c r="AO272" s="177"/>
      <c r="AP272" s="178"/>
      <c r="AQ272" s="178"/>
      <c r="AR272" s="178"/>
      <c r="AS272" s="178"/>
      <c r="AT272" s="50"/>
      <c r="AU272" s="51"/>
      <c r="AV272" s="51"/>
      <c r="AW272" s="51"/>
      <c r="AX272" s="51"/>
      <c r="AY272" s="177"/>
      <c r="AZ272" s="178"/>
      <c r="BA272" s="178"/>
      <c r="BB272" s="178"/>
      <c r="BC272" s="178"/>
      <c r="BD272" s="50"/>
      <c r="BE272" s="51"/>
      <c r="BF272" s="51"/>
      <c r="BG272" s="51"/>
      <c r="BH272" s="52"/>
      <c r="BI272" s="177"/>
      <c r="BJ272" s="178"/>
      <c r="BK272" s="178"/>
      <c r="BL272" s="178"/>
      <c r="BM272" s="190"/>
      <c r="BN272" s="53">
        <f t="shared" si="88"/>
        <v>0</v>
      </c>
      <c r="BO272" s="53">
        <f t="shared" si="89"/>
        <v>0</v>
      </c>
      <c r="BP272" s="305"/>
    </row>
    <row r="273" spans="2:68" ht="36" x14ac:dyDescent="0.4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90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83"/>
        <v>215.83199999999999</v>
      </c>
      <c r="L273" s="47">
        <f t="shared" si="84"/>
        <v>217.94800000000001</v>
      </c>
      <c r="M273" s="48">
        <f t="shared" si="85"/>
        <v>220.06399999999999</v>
      </c>
      <c r="N273" s="48">
        <f t="shared" si="86"/>
        <v>222.18</v>
      </c>
      <c r="O273" s="49">
        <f t="shared" si="87"/>
        <v>222.18</v>
      </c>
      <c r="P273" s="232"/>
      <c r="Q273" s="233"/>
      <c r="R273" s="233"/>
      <c r="S273" s="233"/>
      <c r="T273" s="234"/>
      <c r="U273" s="177"/>
      <c r="V273" s="178"/>
      <c r="W273" s="178"/>
      <c r="X273" s="178"/>
      <c r="Y273" s="178"/>
      <c r="Z273" s="50"/>
      <c r="AA273" s="51"/>
      <c r="AB273" s="51"/>
      <c r="AC273" s="51"/>
      <c r="AD273" s="51"/>
      <c r="AE273" s="177"/>
      <c r="AF273" s="178"/>
      <c r="AG273" s="178"/>
      <c r="AH273" s="178"/>
      <c r="AI273" s="190"/>
      <c r="AJ273" s="50"/>
      <c r="AK273" s="51"/>
      <c r="AL273" s="51"/>
      <c r="AM273" s="51"/>
      <c r="AN273" s="52"/>
      <c r="AO273" s="177"/>
      <c r="AP273" s="178"/>
      <c r="AQ273" s="178"/>
      <c r="AR273" s="178"/>
      <c r="AS273" s="178"/>
      <c r="AT273" s="50"/>
      <c r="AU273" s="51"/>
      <c r="AV273" s="51"/>
      <c r="AW273" s="51"/>
      <c r="AX273" s="51"/>
      <c r="AY273" s="177"/>
      <c r="AZ273" s="178"/>
      <c r="BA273" s="178"/>
      <c r="BB273" s="178"/>
      <c r="BC273" s="178"/>
      <c r="BD273" s="50"/>
      <c r="BE273" s="51"/>
      <c r="BF273" s="51"/>
      <c r="BG273" s="51"/>
      <c r="BH273" s="52"/>
      <c r="BI273" s="177"/>
      <c r="BJ273" s="178"/>
      <c r="BK273" s="178"/>
      <c r="BL273" s="178"/>
      <c r="BM273" s="190"/>
      <c r="BN273" s="53">
        <f t="shared" si="88"/>
        <v>0</v>
      </c>
      <c r="BO273" s="53">
        <f t="shared" si="89"/>
        <v>0</v>
      </c>
      <c r="BP273" s="305"/>
    </row>
    <row r="274" spans="2:68" ht="30" x14ac:dyDescent="0.4">
      <c r="B274" s="79"/>
      <c r="C274" s="80"/>
      <c r="D274" s="41">
        <f t="shared" si="90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83"/>
        <v>215.83199999999999</v>
      </c>
      <c r="L274" s="47">
        <f t="shared" si="84"/>
        <v>217.94800000000001</v>
      </c>
      <c r="M274" s="48">
        <f t="shared" si="85"/>
        <v>220.06399999999999</v>
      </c>
      <c r="N274" s="48">
        <f t="shared" si="86"/>
        <v>222.18</v>
      </c>
      <c r="O274" s="49">
        <f t="shared" si="87"/>
        <v>222.18</v>
      </c>
      <c r="P274" s="232"/>
      <c r="Q274" s="233"/>
      <c r="R274" s="233"/>
      <c r="S274" s="233"/>
      <c r="T274" s="234"/>
      <c r="U274" s="177"/>
      <c r="V274" s="178"/>
      <c r="W274" s="178"/>
      <c r="X274" s="178"/>
      <c r="Y274" s="178"/>
      <c r="Z274" s="50"/>
      <c r="AA274" s="51"/>
      <c r="AB274" s="51"/>
      <c r="AC274" s="51"/>
      <c r="AD274" s="51"/>
      <c r="AE274" s="177"/>
      <c r="AF274" s="178"/>
      <c r="AG274" s="178"/>
      <c r="AH274" s="178"/>
      <c r="AI274" s="190"/>
      <c r="AJ274" s="50"/>
      <c r="AK274" s="51"/>
      <c r="AL274" s="51"/>
      <c r="AM274" s="51"/>
      <c r="AN274" s="52"/>
      <c r="AO274" s="177"/>
      <c r="AP274" s="178"/>
      <c r="AQ274" s="178"/>
      <c r="AR274" s="178"/>
      <c r="AS274" s="178"/>
      <c r="AT274" s="50"/>
      <c r="AU274" s="51"/>
      <c r="AV274" s="51"/>
      <c r="AW274" s="51"/>
      <c r="AX274" s="51"/>
      <c r="AY274" s="177"/>
      <c r="AZ274" s="178"/>
      <c r="BA274" s="178"/>
      <c r="BB274" s="178"/>
      <c r="BC274" s="178"/>
      <c r="BD274" s="50"/>
      <c r="BE274" s="51"/>
      <c r="BF274" s="51"/>
      <c r="BG274" s="51"/>
      <c r="BH274" s="52"/>
      <c r="BI274" s="177"/>
      <c r="BJ274" s="178"/>
      <c r="BK274" s="178"/>
      <c r="BL274" s="178"/>
      <c r="BM274" s="190"/>
      <c r="BN274" s="53">
        <f t="shared" si="88"/>
        <v>0</v>
      </c>
      <c r="BO274" s="53">
        <f t="shared" si="89"/>
        <v>0</v>
      </c>
      <c r="BP274" s="305"/>
    </row>
    <row r="275" spans="2:68" ht="30" x14ac:dyDescent="0.4">
      <c r="B275" s="79"/>
      <c r="C275" s="80"/>
      <c r="D275" s="41">
        <f t="shared" si="90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83"/>
        <v>215.83199999999999</v>
      </c>
      <c r="L275" s="47">
        <f t="shared" si="84"/>
        <v>217.94800000000001</v>
      </c>
      <c r="M275" s="48">
        <f t="shared" si="85"/>
        <v>220.06399999999999</v>
      </c>
      <c r="N275" s="48">
        <f t="shared" si="86"/>
        <v>222.18</v>
      </c>
      <c r="O275" s="49">
        <f t="shared" si="87"/>
        <v>222.18</v>
      </c>
      <c r="P275" s="232"/>
      <c r="Q275" s="233"/>
      <c r="R275" s="233"/>
      <c r="S275" s="233"/>
      <c r="T275" s="234"/>
      <c r="U275" s="177"/>
      <c r="V275" s="178"/>
      <c r="W275" s="178"/>
      <c r="X275" s="178"/>
      <c r="Y275" s="178"/>
      <c r="Z275" s="50"/>
      <c r="AA275" s="51"/>
      <c r="AB275" s="51"/>
      <c r="AC275" s="51"/>
      <c r="AD275" s="51"/>
      <c r="AE275" s="177"/>
      <c r="AF275" s="178"/>
      <c r="AG275" s="178"/>
      <c r="AH275" s="178"/>
      <c r="AI275" s="190"/>
      <c r="AJ275" s="50"/>
      <c r="AK275" s="51"/>
      <c r="AL275" s="51"/>
      <c r="AM275" s="51"/>
      <c r="AN275" s="52"/>
      <c r="AO275" s="177"/>
      <c r="AP275" s="178"/>
      <c r="AQ275" s="178"/>
      <c r="AR275" s="178"/>
      <c r="AS275" s="178"/>
      <c r="AT275" s="50"/>
      <c r="AU275" s="51"/>
      <c r="AV275" s="51"/>
      <c r="AW275" s="51"/>
      <c r="AX275" s="51"/>
      <c r="AY275" s="177"/>
      <c r="AZ275" s="178"/>
      <c r="BA275" s="178"/>
      <c r="BB275" s="178"/>
      <c r="BC275" s="178"/>
      <c r="BD275" s="50"/>
      <c r="BE275" s="51"/>
      <c r="BF275" s="51"/>
      <c r="BG275" s="51"/>
      <c r="BH275" s="52"/>
      <c r="BI275" s="177"/>
      <c r="BJ275" s="178"/>
      <c r="BK275" s="178"/>
      <c r="BL275" s="178"/>
      <c r="BM275" s="190"/>
      <c r="BN275" s="53">
        <f t="shared" si="88"/>
        <v>0</v>
      </c>
      <c r="BO275" s="53">
        <f t="shared" si="89"/>
        <v>0</v>
      </c>
      <c r="BP275" s="305"/>
    </row>
    <row r="276" spans="2:68" ht="36" x14ac:dyDescent="0.4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90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83"/>
        <v>215.83199999999999</v>
      </c>
      <c r="L276" s="47">
        <f t="shared" si="84"/>
        <v>217.94800000000001</v>
      </c>
      <c r="M276" s="48">
        <f t="shared" si="85"/>
        <v>220.06399999999999</v>
      </c>
      <c r="N276" s="48">
        <f t="shared" si="86"/>
        <v>222.18</v>
      </c>
      <c r="O276" s="49">
        <f t="shared" si="87"/>
        <v>222.18</v>
      </c>
      <c r="P276" s="232"/>
      <c r="Q276" s="233"/>
      <c r="R276" s="233"/>
      <c r="S276" s="233"/>
      <c r="T276" s="234"/>
      <c r="U276" s="177"/>
      <c r="V276" s="178"/>
      <c r="W276" s="178"/>
      <c r="X276" s="178"/>
      <c r="Y276" s="178"/>
      <c r="Z276" s="50"/>
      <c r="AA276" s="51"/>
      <c r="AB276" s="51"/>
      <c r="AC276" s="51"/>
      <c r="AD276" s="51"/>
      <c r="AE276" s="177"/>
      <c r="AF276" s="178"/>
      <c r="AG276" s="178"/>
      <c r="AH276" s="178"/>
      <c r="AI276" s="190"/>
      <c r="AJ276" s="50"/>
      <c r="AK276" s="51"/>
      <c r="AL276" s="51"/>
      <c r="AM276" s="51"/>
      <c r="AN276" s="52"/>
      <c r="AO276" s="177"/>
      <c r="AP276" s="178"/>
      <c r="AQ276" s="178"/>
      <c r="AR276" s="178"/>
      <c r="AS276" s="178"/>
      <c r="AT276" s="50"/>
      <c r="AU276" s="51"/>
      <c r="AV276" s="51"/>
      <c r="AW276" s="51"/>
      <c r="AX276" s="51"/>
      <c r="AY276" s="177"/>
      <c r="AZ276" s="178"/>
      <c r="BA276" s="178"/>
      <c r="BB276" s="178"/>
      <c r="BC276" s="178"/>
      <c r="BD276" s="50"/>
      <c r="BE276" s="51"/>
      <c r="BF276" s="51"/>
      <c r="BG276" s="51"/>
      <c r="BH276" s="52"/>
      <c r="BI276" s="177"/>
      <c r="BJ276" s="178"/>
      <c r="BK276" s="178"/>
      <c r="BL276" s="178"/>
      <c r="BM276" s="190"/>
      <c r="BN276" s="53">
        <f t="shared" si="88"/>
        <v>0</v>
      </c>
      <c r="BO276" s="53">
        <f t="shared" si="89"/>
        <v>0</v>
      </c>
      <c r="BP276" s="305"/>
    </row>
    <row r="277" spans="2:68" ht="30" x14ac:dyDescent="0.4">
      <c r="B277" s="79"/>
      <c r="C277" s="80"/>
      <c r="D277" s="41">
        <f t="shared" si="90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83"/>
        <v>215.83199999999999</v>
      </c>
      <c r="L277" s="47">
        <f t="shared" si="84"/>
        <v>217.94800000000001</v>
      </c>
      <c r="M277" s="48">
        <f t="shared" si="85"/>
        <v>220.06399999999999</v>
      </c>
      <c r="N277" s="48">
        <f t="shared" si="86"/>
        <v>222.18</v>
      </c>
      <c r="O277" s="49">
        <f t="shared" si="87"/>
        <v>222.18</v>
      </c>
      <c r="P277" s="232"/>
      <c r="Q277" s="233"/>
      <c r="R277" s="233"/>
      <c r="S277" s="233"/>
      <c r="T277" s="234"/>
      <c r="U277" s="177"/>
      <c r="V277" s="178"/>
      <c r="W277" s="178"/>
      <c r="X277" s="178"/>
      <c r="Y277" s="178"/>
      <c r="Z277" s="50"/>
      <c r="AA277" s="51"/>
      <c r="AB277" s="51"/>
      <c r="AC277" s="51"/>
      <c r="AD277" s="51"/>
      <c r="AE277" s="177"/>
      <c r="AF277" s="178"/>
      <c r="AG277" s="178"/>
      <c r="AH277" s="178"/>
      <c r="AI277" s="190"/>
      <c r="AJ277" s="50"/>
      <c r="AK277" s="51"/>
      <c r="AL277" s="51"/>
      <c r="AM277" s="51"/>
      <c r="AN277" s="52"/>
      <c r="AO277" s="177"/>
      <c r="AP277" s="178"/>
      <c r="AQ277" s="178"/>
      <c r="AR277" s="178"/>
      <c r="AS277" s="178"/>
      <c r="AT277" s="50"/>
      <c r="AU277" s="51"/>
      <c r="AV277" s="51"/>
      <c r="AW277" s="51"/>
      <c r="AX277" s="51"/>
      <c r="AY277" s="177"/>
      <c r="AZ277" s="178"/>
      <c r="BA277" s="178"/>
      <c r="BB277" s="178"/>
      <c r="BC277" s="178"/>
      <c r="BD277" s="50"/>
      <c r="BE277" s="51"/>
      <c r="BF277" s="51"/>
      <c r="BG277" s="51"/>
      <c r="BH277" s="52"/>
      <c r="BI277" s="177"/>
      <c r="BJ277" s="178"/>
      <c r="BK277" s="178"/>
      <c r="BL277" s="178"/>
      <c r="BM277" s="190"/>
      <c r="BN277" s="53">
        <f t="shared" si="88"/>
        <v>0</v>
      </c>
      <c r="BO277" s="53">
        <f t="shared" si="89"/>
        <v>0</v>
      </c>
      <c r="BP277" s="305"/>
    </row>
    <row r="278" spans="2:68" ht="30" x14ac:dyDescent="0.4">
      <c r="B278" s="79"/>
      <c r="C278" s="80"/>
      <c r="D278" s="41">
        <f t="shared" si="90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83"/>
        <v>215.83199999999999</v>
      </c>
      <c r="L278" s="47">
        <f t="shared" si="84"/>
        <v>217.94800000000001</v>
      </c>
      <c r="M278" s="48">
        <f t="shared" si="85"/>
        <v>220.06399999999999</v>
      </c>
      <c r="N278" s="48">
        <f t="shared" si="86"/>
        <v>222.18</v>
      </c>
      <c r="O278" s="49">
        <f t="shared" si="87"/>
        <v>222.18</v>
      </c>
      <c r="P278" s="232"/>
      <c r="Q278" s="233"/>
      <c r="R278" s="233"/>
      <c r="S278" s="233"/>
      <c r="T278" s="234"/>
      <c r="U278" s="177"/>
      <c r="V278" s="178"/>
      <c r="W278" s="178"/>
      <c r="X278" s="178"/>
      <c r="Y278" s="178"/>
      <c r="Z278" s="50"/>
      <c r="AA278" s="51"/>
      <c r="AB278" s="51"/>
      <c r="AC278" s="51"/>
      <c r="AD278" s="51"/>
      <c r="AE278" s="177"/>
      <c r="AF278" s="178"/>
      <c r="AG278" s="178"/>
      <c r="AH278" s="178"/>
      <c r="AI278" s="190"/>
      <c r="AJ278" s="50"/>
      <c r="AK278" s="51"/>
      <c r="AL278" s="51"/>
      <c r="AM278" s="51"/>
      <c r="AN278" s="52"/>
      <c r="AO278" s="177"/>
      <c r="AP278" s="178"/>
      <c r="AQ278" s="178"/>
      <c r="AR278" s="178"/>
      <c r="AS278" s="178"/>
      <c r="AT278" s="50"/>
      <c r="AU278" s="51"/>
      <c r="AV278" s="51"/>
      <c r="AW278" s="51"/>
      <c r="AX278" s="51"/>
      <c r="AY278" s="177"/>
      <c r="AZ278" s="178"/>
      <c r="BA278" s="178"/>
      <c r="BB278" s="178"/>
      <c r="BC278" s="178"/>
      <c r="BD278" s="50"/>
      <c r="BE278" s="51"/>
      <c r="BF278" s="51"/>
      <c r="BG278" s="51"/>
      <c r="BH278" s="52"/>
      <c r="BI278" s="177"/>
      <c r="BJ278" s="178"/>
      <c r="BK278" s="178"/>
      <c r="BL278" s="178"/>
      <c r="BM278" s="190"/>
      <c r="BN278" s="53">
        <f t="shared" ref="BN278:BN303" si="91">MIN($P278,$U278,$Z278,$AE278,$AJ278,$AO278,$AT278,$AY278,$BD278,$BI278)</f>
        <v>0</v>
      </c>
      <c r="BO278" s="53">
        <f t="shared" ref="BO278:BO303" si="92">MAX($P278,$U278,$Z278,$AE278,$AJ278,$AO278,$AT278,$AY278,$BD278,$BI278)</f>
        <v>0</v>
      </c>
      <c r="BP278" s="305"/>
    </row>
    <row r="279" spans="2:68" ht="36" x14ac:dyDescent="0.4">
      <c r="B279" s="79" t="s">
        <v>45</v>
      </c>
      <c r="C279" s="40" t="str">
        <f>C166</f>
        <v>Свинина 2 категории в убойном весе, кг</v>
      </c>
      <c r="D279" s="41">
        <f t="shared" si="90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83"/>
        <v>130.96800000000002</v>
      </c>
      <c r="L279" s="47">
        <f t="shared" si="84"/>
        <v>132.25200000000001</v>
      </c>
      <c r="M279" s="48">
        <f t="shared" si="85"/>
        <v>133.536</v>
      </c>
      <c r="N279" s="48">
        <f t="shared" si="86"/>
        <v>134.82</v>
      </c>
      <c r="O279" s="49">
        <f t="shared" si="87"/>
        <v>134.82</v>
      </c>
      <c r="P279" s="232"/>
      <c r="Q279" s="233"/>
      <c r="R279" s="233"/>
      <c r="S279" s="233"/>
      <c r="T279" s="234"/>
      <c r="U279" s="177"/>
      <c r="V279" s="178"/>
      <c r="W279" s="178"/>
      <c r="X279" s="178"/>
      <c r="Y279" s="178"/>
      <c r="Z279" s="50"/>
      <c r="AA279" s="51"/>
      <c r="AB279" s="51"/>
      <c r="AC279" s="51"/>
      <c r="AD279" s="51"/>
      <c r="AE279" s="177"/>
      <c r="AF279" s="178"/>
      <c r="AG279" s="178"/>
      <c r="AH279" s="178"/>
      <c r="AI279" s="190"/>
      <c r="AJ279" s="50"/>
      <c r="AK279" s="51"/>
      <c r="AL279" s="51"/>
      <c r="AM279" s="51"/>
      <c r="AN279" s="52"/>
      <c r="AO279" s="177"/>
      <c r="AP279" s="178"/>
      <c r="AQ279" s="178"/>
      <c r="AR279" s="178"/>
      <c r="AS279" s="178"/>
      <c r="AT279" s="50"/>
      <c r="AU279" s="51"/>
      <c r="AV279" s="51"/>
      <c r="AW279" s="51"/>
      <c r="AX279" s="51"/>
      <c r="AY279" s="177"/>
      <c r="AZ279" s="178"/>
      <c r="BA279" s="178"/>
      <c r="BB279" s="178"/>
      <c r="BC279" s="178"/>
      <c r="BD279" s="50"/>
      <c r="BE279" s="51"/>
      <c r="BF279" s="51"/>
      <c r="BG279" s="51"/>
      <c r="BH279" s="52"/>
      <c r="BI279" s="177"/>
      <c r="BJ279" s="178"/>
      <c r="BK279" s="178"/>
      <c r="BL279" s="178"/>
      <c r="BM279" s="190"/>
      <c r="BN279" s="53">
        <f t="shared" si="91"/>
        <v>0</v>
      </c>
      <c r="BO279" s="53">
        <f t="shared" si="92"/>
        <v>0</v>
      </c>
      <c r="BP279" s="305"/>
    </row>
    <row r="280" spans="2:68" ht="30" x14ac:dyDescent="0.4">
      <c r="B280" s="79"/>
      <c r="C280" s="80"/>
      <c r="D280" s="41">
        <f t="shared" si="90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83"/>
        <v>130.96800000000002</v>
      </c>
      <c r="L280" s="47">
        <f t="shared" si="84"/>
        <v>132.25200000000001</v>
      </c>
      <c r="M280" s="48">
        <f t="shared" si="85"/>
        <v>133.536</v>
      </c>
      <c r="N280" s="48">
        <f t="shared" si="86"/>
        <v>134.82</v>
      </c>
      <c r="O280" s="49">
        <f t="shared" si="87"/>
        <v>134.82</v>
      </c>
      <c r="P280" s="232"/>
      <c r="Q280" s="233"/>
      <c r="R280" s="233"/>
      <c r="S280" s="233"/>
      <c r="T280" s="234"/>
      <c r="U280" s="177"/>
      <c r="V280" s="178"/>
      <c r="W280" s="178"/>
      <c r="X280" s="178"/>
      <c r="Y280" s="178"/>
      <c r="Z280" s="50"/>
      <c r="AA280" s="51"/>
      <c r="AB280" s="51"/>
      <c r="AC280" s="51"/>
      <c r="AD280" s="51"/>
      <c r="AE280" s="177"/>
      <c r="AF280" s="178"/>
      <c r="AG280" s="178"/>
      <c r="AH280" s="178"/>
      <c r="AI280" s="190"/>
      <c r="AJ280" s="50"/>
      <c r="AK280" s="51"/>
      <c r="AL280" s="51"/>
      <c r="AM280" s="51"/>
      <c r="AN280" s="52"/>
      <c r="AO280" s="177"/>
      <c r="AP280" s="178"/>
      <c r="AQ280" s="178"/>
      <c r="AR280" s="178"/>
      <c r="AS280" s="178"/>
      <c r="AT280" s="50"/>
      <c r="AU280" s="51"/>
      <c r="AV280" s="51"/>
      <c r="AW280" s="51"/>
      <c r="AX280" s="51"/>
      <c r="AY280" s="177"/>
      <c r="AZ280" s="178"/>
      <c r="BA280" s="178"/>
      <c r="BB280" s="178"/>
      <c r="BC280" s="178"/>
      <c r="BD280" s="50"/>
      <c r="BE280" s="51"/>
      <c r="BF280" s="51"/>
      <c r="BG280" s="51"/>
      <c r="BH280" s="52"/>
      <c r="BI280" s="177"/>
      <c r="BJ280" s="178"/>
      <c r="BK280" s="178"/>
      <c r="BL280" s="178"/>
      <c r="BM280" s="190"/>
      <c r="BN280" s="53">
        <f t="shared" si="91"/>
        <v>0</v>
      </c>
      <c r="BO280" s="53">
        <f t="shared" si="92"/>
        <v>0</v>
      </c>
      <c r="BP280" s="305"/>
    </row>
    <row r="281" spans="2:68" ht="30" x14ac:dyDescent="0.4">
      <c r="B281" s="79"/>
      <c r="C281" s="80"/>
      <c r="D281" s="41">
        <f t="shared" si="90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83"/>
        <v>130.96800000000002</v>
      </c>
      <c r="L281" s="47">
        <f t="shared" si="84"/>
        <v>132.25200000000001</v>
      </c>
      <c r="M281" s="48">
        <f t="shared" si="85"/>
        <v>133.536</v>
      </c>
      <c r="N281" s="48">
        <f t="shared" si="86"/>
        <v>134.82</v>
      </c>
      <c r="O281" s="49">
        <f t="shared" si="87"/>
        <v>134.82</v>
      </c>
      <c r="P281" s="232"/>
      <c r="Q281" s="233"/>
      <c r="R281" s="233"/>
      <c r="S281" s="233"/>
      <c r="T281" s="234"/>
      <c r="U281" s="177"/>
      <c r="V281" s="178"/>
      <c r="W281" s="178"/>
      <c r="X281" s="178"/>
      <c r="Y281" s="178"/>
      <c r="Z281" s="50"/>
      <c r="AA281" s="51"/>
      <c r="AB281" s="51"/>
      <c r="AC281" s="51"/>
      <c r="AD281" s="51"/>
      <c r="AE281" s="177"/>
      <c r="AF281" s="178"/>
      <c r="AG281" s="178"/>
      <c r="AH281" s="178"/>
      <c r="AI281" s="190"/>
      <c r="AJ281" s="50"/>
      <c r="AK281" s="51"/>
      <c r="AL281" s="51"/>
      <c r="AM281" s="51"/>
      <c r="AN281" s="52"/>
      <c r="AO281" s="177"/>
      <c r="AP281" s="178"/>
      <c r="AQ281" s="178"/>
      <c r="AR281" s="178"/>
      <c r="AS281" s="178"/>
      <c r="AT281" s="50"/>
      <c r="AU281" s="51"/>
      <c r="AV281" s="51"/>
      <c r="AW281" s="51"/>
      <c r="AX281" s="51"/>
      <c r="AY281" s="177"/>
      <c r="AZ281" s="178"/>
      <c r="BA281" s="178"/>
      <c r="BB281" s="178"/>
      <c r="BC281" s="178"/>
      <c r="BD281" s="50"/>
      <c r="BE281" s="51"/>
      <c r="BF281" s="51"/>
      <c r="BG281" s="51"/>
      <c r="BH281" s="52"/>
      <c r="BI281" s="177"/>
      <c r="BJ281" s="178"/>
      <c r="BK281" s="178"/>
      <c r="BL281" s="178"/>
      <c r="BM281" s="190"/>
      <c r="BN281" s="53">
        <f t="shared" si="91"/>
        <v>0</v>
      </c>
      <c r="BO281" s="53">
        <f t="shared" si="92"/>
        <v>0</v>
      </c>
      <c r="BP281" s="305"/>
    </row>
    <row r="282" spans="2:68" ht="54" x14ac:dyDescent="0.4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90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83"/>
        <v>264.28200000000004</v>
      </c>
      <c r="L282" s="47">
        <f t="shared" si="84"/>
        <v>266.87300000000005</v>
      </c>
      <c r="M282" s="48">
        <f t="shared" si="85"/>
        <v>269.464</v>
      </c>
      <c r="N282" s="48">
        <f t="shared" si="86"/>
        <v>272.05500000000001</v>
      </c>
      <c r="O282" s="49">
        <f t="shared" si="87"/>
        <v>272.05500000000001</v>
      </c>
      <c r="P282" s="367"/>
      <c r="Q282" s="368"/>
      <c r="R282" s="368"/>
      <c r="S282" s="368"/>
      <c r="T282" s="369"/>
      <c r="U282" s="50"/>
      <c r="V282" s="51"/>
      <c r="W282" s="51"/>
      <c r="X282" s="51"/>
      <c r="Y282" s="52"/>
      <c r="Z282" s="50"/>
      <c r="AA282" s="51"/>
      <c r="AB282" s="51"/>
      <c r="AC282" s="51"/>
      <c r="AD282" s="51"/>
      <c r="AE282" s="197"/>
      <c r="AF282" s="198"/>
      <c r="AG282" s="199"/>
      <c r="AH282" s="198"/>
      <c r="AI282" s="200"/>
      <c r="AJ282" s="50"/>
      <c r="AK282" s="51"/>
      <c r="AL282" s="51"/>
      <c r="AM282" s="51"/>
      <c r="AN282" s="52"/>
      <c r="AO282" s="177"/>
      <c r="AP282" s="178"/>
      <c r="AQ282" s="178"/>
      <c r="AR282" s="178"/>
      <c r="AS282" s="178"/>
      <c r="AT282" s="50"/>
      <c r="AU282" s="51"/>
      <c r="AV282" s="51"/>
      <c r="AW282" s="51"/>
      <c r="AX282" s="51"/>
      <c r="AY282" s="177"/>
      <c r="AZ282" s="178"/>
      <c r="BA282" s="178"/>
      <c r="BB282" s="178"/>
      <c r="BC282" s="178"/>
      <c r="BD282" s="50"/>
      <c r="BE282" s="51"/>
      <c r="BF282" s="51"/>
      <c r="BG282" s="51"/>
      <c r="BH282" s="52"/>
      <c r="BI282" s="177"/>
      <c r="BJ282" s="178"/>
      <c r="BK282" s="178"/>
      <c r="BL282" s="178"/>
      <c r="BM282" s="190"/>
      <c r="BN282" s="53">
        <f t="shared" si="91"/>
        <v>0</v>
      </c>
      <c r="BO282" s="53">
        <f t="shared" si="92"/>
        <v>0</v>
      </c>
      <c r="BP282" s="305"/>
    </row>
    <row r="283" spans="2:68" ht="30" x14ac:dyDescent="0.4">
      <c r="B283" s="79"/>
      <c r="C283" s="80"/>
      <c r="D283" s="41">
        <f t="shared" si="90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83"/>
        <v>264.28200000000004</v>
      </c>
      <c r="L283" s="47">
        <f t="shared" si="84"/>
        <v>266.87300000000005</v>
      </c>
      <c r="M283" s="48">
        <f t="shared" si="85"/>
        <v>269.464</v>
      </c>
      <c r="N283" s="48">
        <f t="shared" si="86"/>
        <v>272.05500000000001</v>
      </c>
      <c r="O283" s="49">
        <f t="shared" si="87"/>
        <v>272.05500000000001</v>
      </c>
      <c r="P283" s="232"/>
      <c r="Q283" s="233"/>
      <c r="R283" s="233"/>
      <c r="S283" s="233"/>
      <c r="T283" s="234"/>
      <c r="U283" s="177"/>
      <c r="V283" s="178"/>
      <c r="W283" s="178"/>
      <c r="X283" s="178"/>
      <c r="Y283" s="178"/>
      <c r="Z283" s="50"/>
      <c r="AA283" s="51"/>
      <c r="AB283" s="51"/>
      <c r="AC283" s="51"/>
      <c r="AD283" s="51"/>
      <c r="AE283" s="177"/>
      <c r="AF283" s="178"/>
      <c r="AG283" s="178"/>
      <c r="AH283" s="178"/>
      <c r="AI283" s="190"/>
      <c r="AJ283" s="50"/>
      <c r="AK283" s="51"/>
      <c r="AL283" s="51"/>
      <c r="AM283" s="51"/>
      <c r="AN283" s="52"/>
      <c r="AO283" s="177"/>
      <c r="AP283" s="178"/>
      <c r="AQ283" s="178"/>
      <c r="AR283" s="178"/>
      <c r="AS283" s="178"/>
      <c r="AT283" s="50"/>
      <c r="AU283" s="51"/>
      <c r="AV283" s="51"/>
      <c r="AW283" s="51"/>
      <c r="AX283" s="51"/>
      <c r="AY283" s="177"/>
      <c r="AZ283" s="178"/>
      <c r="BA283" s="178"/>
      <c r="BB283" s="178"/>
      <c r="BC283" s="178"/>
      <c r="BD283" s="50"/>
      <c r="BE283" s="51"/>
      <c r="BF283" s="51"/>
      <c r="BG283" s="51"/>
      <c r="BH283" s="52"/>
      <c r="BI283" s="177"/>
      <c r="BJ283" s="178"/>
      <c r="BK283" s="178"/>
      <c r="BL283" s="178"/>
      <c r="BM283" s="190"/>
      <c r="BN283" s="53">
        <f t="shared" si="91"/>
        <v>0</v>
      </c>
      <c r="BO283" s="53">
        <f t="shared" si="92"/>
        <v>0</v>
      </c>
      <c r="BP283" s="305"/>
    </row>
    <row r="284" spans="2:68" ht="54" x14ac:dyDescent="0.4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90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83"/>
        <v>237.35399999999998</v>
      </c>
      <c r="L284" s="47">
        <f t="shared" si="84"/>
        <v>239.68099999999998</v>
      </c>
      <c r="M284" s="48">
        <f t="shared" si="85"/>
        <v>242.00799999999998</v>
      </c>
      <c r="N284" s="48">
        <f t="shared" si="86"/>
        <v>244.33499999999998</v>
      </c>
      <c r="O284" s="49">
        <f t="shared" si="87"/>
        <v>244.33499999999998</v>
      </c>
      <c r="P284" s="232"/>
      <c r="Q284" s="233"/>
      <c r="R284" s="233"/>
      <c r="S284" s="233"/>
      <c r="T284" s="234"/>
      <c r="U284" s="177"/>
      <c r="V284" s="178"/>
      <c r="W284" s="178"/>
      <c r="X284" s="178"/>
      <c r="Y284" s="178"/>
      <c r="Z284" s="50"/>
      <c r="AA284" s="51"/>
      <c r="AB284" s="51"/>
      <c r="AC284" s="51"/>
      <c r="AD284" s="51"/>
      <c r="AE284" s="177"/>
      <c r="AF284" s="178"/>
      <c r="AG284" s="178"/>
      <c r="AH284" s="178"/>
      <c r="AI284" s="190"/>
      <c r="AJ284" s="50"/>
      <c r="AK284" s="51"/>
      <c r="AL284" s="51"/>
      <c r="AM284" s="51"/>
      <c r="AN284" s="52"/>
      <c r="AO284" s="177"/>
      <c r="AP284" s="178"/>
      <c r="AQ284" s="178"/>
      <c r="AR284" s="178"/>
      <c r="AS284" s="178"/>
      <c r="AT284" s="50"/>
      <c r="AU284" s="51"/>
      <c r="AV284" s="51"/>
      <c r="AW284" s="51"/>
      <c r="AX284" s="51"/>
      <c r="AY284" s="177"/>
      <c r="AZ284" s="178"/>
      <c r="BA284" s="178"/>
      <c r="BB284" s="178"/>
      <c r="BC284" s="178"/>
      <c r="BD284" s="50"/>
      <c r="BE284" s="51"/>
      <c r="BF284" s="51"/>
      <c r="BG284" s="51"/>
      <c r="BH284" s="52"/>
      <c r="BI284" s="177"/>
      <c r="BJ284" s="178"/>
      <c r="BK284" s="178"/>
      <c r="BL284" s="178"/>
      <c r="BM284" s="190"/>
      <c r="BN284" s="53">
        <f t="shared" si="91"/>
        <v>0</v>
      </c>
      <c r="BO284" s="53">
        <f t="shared" si="92"/>
        <v>0</v>
      </c>
      <c r="BP284" s="305"/>
    </row>
    <row r="285" spans="2:68" ht="30" x14ac:dyDescent="0.4">
      <c r="B285" s="79"/>
      <c r="C285" s="80"/>
      <c r="D285" s="41">
        <f t="shared" si="90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83"/>
        <v>237.35399999999998</v>
      </c>
      <c r="L285" s="47">
        <f t="shared" si="84"/>
        <v>239.68099999999998</v>
      </c>
      <c r="M285" s="48">
        <f t="shared" si="85"/>
        <v>242.00799999999998</v>
      </c>
      <c r="N285" s="48">
        <f t="shared" si="86"/>
        <v>244.33499999999998</v>
      </c>
      <c r="O285" s="49">
        <f t="shared" si="87"/>
        <v>244.33499999999998</v>
      </c>
      <c r="P285" s="232"/>
      <c r="Q285" s="233"/>
      <c r="R285" s="233"/>
      <c r="S285" s="233"/>
      <c r="T285" s="234"/>
      <c r="U285" s="177"/>
      <c r="V285" s="178"/>
      <c r="W285" s="178"/>
      <c r="X285" s="178"/>
      <c r="Y285" s="178"/>
      <c r="Z285" s="50"/>
      <c r="AA285" s="51"/>
      <c r="AB285" s="51"/>
      <c r="AC285" s="51"/>
      <c r="AD285" s="51"/>
      <c r="AE285" s="177"/>
      <c r="AF285" s="178"/>
      <c r="AG285" s="178"/>
      <c r="AH285" s="178"/>
      <c r="AI285" s="190"/>
      <c r="AJ285" s="50"/>
      <c r="AK285" s="51"/>
      <c r="AL285" s="51"/>
      <c r="AM285" s="51"/>
      <c r="AN285" s="52"/>
      <c r="AO285" s="177"/>
      <c r="AP285" s="178"/>
      <c r="AQ285" s="178"/>
      <c r="AR285" s="178"/>
      <c r="AS285" s="178"/>
      <c r="AT285" s="50"/>
      <c r="AU285" s="51"/>
      <c r="AV285" s="51"/>
      <c r="AW285" s="51"/>
      <c r="AX285" s="51"/>
      <c r="AY285" s="177"/>
      <c r="AZ285" s="178"/>
      <c r="BA285" s="178"/>
      <c r="BB285" s="178"/>
      <c r="BC285" s="178"/>
      <c r="BD285" s="50"/>
      <c r="BE285" s="51"/>
      <c r="BF285" s="51"/>
      <c r="BG285" s="51"/>
      <c r="BH285" s="52"/>
      <c r="BI285" s="177"/>
      <c r="BJ285" s="178"/>
      <c r="BK285" s="178"/>
      <c r="BL285" s="178"/>
      <c r="BM285" s="190"/>
      <c r="BN285" s="53">
        <f t="shared" si="91"/>
        <v>0</v>
      </c>
      <c r="BO285" s="53">
        <f t="shared" si="92"/>
        <v>0</v>
      </c>
      <c r="BP285" s="305"/>
    </row>
    <row r="286" spans="2:68" ht="30" x14ac:dyDescent="0.4">
      <c r="B286" s="79"/>
      <c r="C286" s="80"/>
      <c r="D286" s="41">
        <f t="shared" si="90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83"/>
        <v>237.35399999999998</v>
      </c>
      <c r="L286" s="47">
        <f t="shared" si="84"/>
        <v>239.68099999999998</v>
      </c>
      <c r="M286" s="48">
        <f t="shared" si="85"/>
        <v>242.00799999999998</v>
      </c>
      <c r="N286" s="48">
        <f t="shared" si="86"/>
        <v>244.33499999999998</v>
      </c>
      <c r="O286" s="49">
        <f t="shared" si="87"/>
        <v>244.33499999999998</v>
      </c>
      <c r="P286" s="232"/>
      <c r="Q286" s="233"/>
      <c r="R286" s="233"/>
      <c r="S286" s="233"/>
      <c r="T286" s="234"/>
      <c r="U286" s="177"/>
      <c r="V286" s="178"/>
      <c r="W286" s="178"/>
      <c r="X286" s="178"/>
      <c r="Y286" s="178"/>
      <c r="Z286" s="50"/>
      <c r="AA286" s="51"/>
      <c r="AB286" s="51"/>
      <c r="AC286" s="51"/>
      <c r="AD286" s="51"/>
      <c r="AE286" s="177"/>
      <c r="AF286" s="178"/>
      <c r="AG286" s="178"/>
      <c r="AH286" s="178"/>
      <c r="AI286" s="190"/>
      <c r="AJ286" s="50"/>
      <c r="AK286" s="51"/>
      <c r="AL286" s="51"/>
      <c r="AM286" s="51"/>
      <c r="AN286" s="52"/>
      <c r="AO286" s="177"/>
      <c r="AP286" s="178"/>
      <c r="AQ286" s="178"/>
      <c r="AR286" s="178"/>
      <c r="AS286" s="178"/>
      <c r="AT286" s="50"/>
      <c r="AU286" s="51"/>
      <c r="AV286" s="51"/>
      <c r="AW286" s="51"/>
      <c r="AX286" s="51"/>
      <c r="AY286" s="177"/>
      <c r="AZ286" s="178"/>
      <c r="BA286" s="178"/>
      <c r="BB286" s="178"/>
      <c r="BC286" s="178"/>
      <c r="BD286" s="50"/>
      <c r="BE286" s="51"/>
      <c r="BF286" s="51"/>
      <c r="BG286" s="51"/>
      <c r="BH286" s="52"/>
      <c r="BI286" s="177"/>
      <c r="BJ286" s="178"/>
      <c r="BK286" s="178"/>
      <c r="BL286" s="178"/>
      <c r="BM286" s="190"/>
      <c r="BN286" s="53">
        <f t="shared" si="91"/>
        <v>0</v>
      </c>
      <c r="BO286" s="53">
        <f t="shared" si="92"/>
        <v>0</v>
      </c>
      <c r="BP286" s="305"/>
    </row>
    <row r="287" spans="2:68" ht="54" x14ac:dyDescent="0.4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90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83"/>
        <v>291.20999999999998</v>
      </c>
      <c r="L287" s="47">
        <f t="shared" si="84"/>
        <v>294.065</v>
      </c>
      <c r="M287" s="48">
        <f t="shared" si="85"/>
        <v>296.92</v>
      </c>
      <c r="N287" s="48">
        <f t="shared" si="86"/>
        <v>299.77499999999998</v>
      </c>
      <c r="O287" s="49">
        <f t="shared" si="87"/>
        <v>299.77499999999998</v>
      </c>
      <c r="P287" s="232"/>
      <c r="Q287" s="233"/>
      <c r="R287" s="233"/>
      <c r="S287" s="233"/>
      <c r="T287" s="234"/>
      <c r="U287" s="177"/>
      <c r="V287" s="178"/>
      <c r="W287" s="178"/>
      <c r="X287" s="178"/>
      <c r="Y287" s="178"/>
      <c r="Z287" s="50"/>
      <c r="AA287" s="51"/>
      <c r="AB287" s="51"/>
      <c r="AC287" s="51"/>
      <c r="AD287" s="51"/>
      <c r="AE287" s="177"/>
      <c r="AF287" s="178"/>
      <c r="AG287" s="178"/>
      <c r="AH287" s="178"/>
      <c r="AI287" s="190"/>
      <c r="AJ287" s="50"/>
      <c r="AK287" s="51"/>
      <c r="AL287" s="51"/>
      <c r="AM287" s="51"/>
      <c r="AN287" s="52"/>
      <c r="AO287" s="177"/>
      <c r="AP287" s="178"/>
      <c r="AQ287" s="178"/>
      <c r="AR287" s="178"/>
      <c r="AS287" s="178"/>
      <c r="AT287" s="50"/>
      <c r="AU287" s="51"/>
      <c r="AV287" s="51"/>
      <c r="AW287" s="51"/>
      <c r="AX287" s="51"/>
      <c r="AY287" s="177"/>
      <c r="AZ287" s="178"/>
      <c r="BA287" s="178"/>
      <c r="BB287" s="178"/>
      <c r="BC287" s="178"/>
      <c r="BD287" s="50"/>
      <c r="BE287" s="51"/>
      <c r="BF287" s="51"/>
      <c r="BG287" s="51"/>
      <c r="BH287" s="52"/>
      <c r="BI287" s="177"/>
      <c r="BJ287" s="178"/>
      <c r="BK287" s="178"/>
      <c r="BL287" s="178"/>
      <c r="BM287" s="190"/>
      <c r="BN287" s="53">
        <f t="shared" si="91"/>
        <v>0</v>
      </c>
      <c r="BO287" s="53">
        <f t="shared" si="92"/>
        <v>0</v>
      </c>
      <c r="BP287" s="305"/>
    </row>
    <row r="288" spans="2:68" ht="30" x14ac:dyDescent="0.4">
      <c r="B288" s="79"/>
      <c r="C288" s="80"/>
      <c r="D288" s="41">
        <f t="shared" si="90"/>
        <v>285.5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83"/>
        <v>291.20999999999998</v>
      </c>
      <c r="L288" s="47">
        <f t="shared" si="84"/>
        <v>294.065</v>
      </c>
      <c r="M288" s="48">
        <f t="shared" si="85"/>
        <v>296.92</v>
      </c>
      <c r="N288" s="48">
        <f t="shared" si="86"/>
        <v>299.77499999999998</v>
      </c>
      <c r="O288" s="49">
        <f t="shared" si="87"/>
        <v>299.77499999999998</v>
      </c>
      <c r="P288" s="232"/>
      <c r="Q288" s="233"/>
      <c r="R288" s="233"/>
      <c r="S288" s="233"/>
      <c r="T288" s="234"/>
      <c r="U288" s="177"/>
      <c r="V288" s="178"/>
      <c r="W288" s="178"/>
      <c r="X288" s="178"/>
      <c r="Y288" s="178"/>
      <c r="Z288" s="50"/>
      <c r="AA288" s="51"/>
      <c r="AB288" s="51"/>
      <c r="AC288" s="51"/>
      <c r="AD288" s="51"/>
      <c r="AE288" s="177"/>
      <c r="AF288" s="178"/>
      <c r="AG288" s="178"/>
      <c r="AH288" s="178"/>
      <c r="AI288" s="190"/>
      <c r="AJ288" s="50"/>
      <c r="AK288" s="51"/>
      <c r="AL288" s="51"/>
      <c r="AM288" s="51"/>
      <c r="AN288" s="52"/>
      <c r="AO288" s="177"/>
      <c r="AP288" s="178"/>
      <c r="AQ288" s="178"/>
      <c r="AR288" s="178"/>
      <c r="AS288" s="178"/>
      <c r="AT288" s="50"/>
      <c r="AU288" s="51"/>
      <c r="AV288" s="51"/>
      <c r="AW288" s="51"/>
      <c r="AX288" s="51"/>
      <c r="AY288" s="177"/>
      <c r="AZ288" s="178"/>
      <c r="BA288" s="178"/>
      <c r="BB288" s="178"/>
      <c r="BC288" s="178"/>
      <c r="BD288" s="50"/>
      <c r="BE288" s="51"/>
      <c r="BF288" s="51"/>
      <c r="BG288" s="51"/>
      <c r="BH288" s="52"/>
      <c r="BI288" s="177"/>
      <c r="BJ288" s="178"/>
      <c r="BK288" s="178"/>
      <c r="BL288" s="178"/>
      <c r="BM288" s="190"/>
      <c r="BN288" s="53">
        <f t="shared" si="91"/>
        <v>0</v>
      </c>
      <c r="BO288" s="53">
        <f t="shared" si="92"/>
        <v>0</v>
      </c>
      <c r="BP288" s="305"/>
    </row>
    <row r="289" spans="2:68" ht="30" x14ac:dyDescent="0.4">
      <c r="B289" s="79"/>
      <c r="C289" s="80"/>
      <c r="D289" s="41">
        <f t="shared" si="90"/>
        <v>285.5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83"/>
        <v>291.20999999999998</v>
      </c>
      <c r="L289" s="47">
        <f t="shared" si="84"/>
        <v>294.065</v>
      </c>
      <c r="M289" s="48">
        <f t="shared" si="85"/>
        <v>296.92</v>
      </c>
      <c r="N289" s="48">
        <f t="shared" si="86"/>
        <v>299.77499999999998</v>
      </c>
      <c r="O289" s="49">
        <f t="shared" si="87"/>
        <v>299.77499999999998</v>
      </c>
      <c r="P289" s="232"/>
      <c r="Q289" s="233"/>
      <c r="R289" s="233"/>
      <c r="S289" s="233"/>
      <c r="T289" s="234"/>
      <c r="U289" s="177"/>
      <c r="V289" s="178"/>
      <c r="W289" s="178"/>
      <c r="X289" s="178"/>
      <c r="Y289" s="178"/>
      <c r="Z289" s="50"/>
      <c r="AA289" s="51"/>
      <c r="AB289" s="51"/>
      <c r="AC289" s="51"/>
      <c r="AD289" s="51"/>
      <c r="AE289" s="177"/>
      <c r="AF289" s="178"/>
      <c r="AG289" s="178"/>
      <c r="AH289" s="178"/>
      <c r="AI289" s="190"/>
      <c r="AJ289" s="50"/>
      <c r="AK289" s="51"/>
      <c r="AL289" s="51"/>
      <c r="AM289" s="51"/>
      <c r="AN289" s="52"/>
      <c r="AO289" s="177"/>
      <c r="AP289" s="178"/>
      <c r="AQ289" s="178"/>
      <c r="AR289" s="178"/>
      <c r="AS289" s="178"/>
      <c r="AT289" s="50"/>
      <c r="AU289" s="51"/>
      <c r="AV289" s="51"/>
      <c r="AW289" s="51"/>
      <c r="AX289" s="51"/>
      <c r="AY289" s="177"/>
      <c r="AZ289" s="178"/>
      <c r="BA289" s="178"/>
      <c r="BB289" s="178"/>
      <c r="BC289" s="178"/>
      <c r="BD289" s="50"/>
      <c r="BE289" s="51"/>
      <c r="BF289" s="51"/>
      <c r="BG289" s="51"/>
      <c r="BH289" s="52"/>
      <c r="BI289" s="177"/>
      <c r="BJ289" s="178"/>
      <c r="BK289" s="178"/>
      <c r="BL289" s="178"/>
      <c r="BM289" s="190"/>
      <c r="BN289" s="53">
        <f t="shared" si="91"/>
        <v>0</v>
      </c>
      <c r="BO289" s="53">
        <f t="shared" si="92"/>
        <v>0</v>
      </c>
      <c r="BP289" s="305"/>
    </row>
    <row r="290" spans="2:68" ht="36" x14ac:dyDescent="0.4">
      <c r="B290" s="79" t="s">
        <v>127</v>
      </c>
      <c r="C290" s="40" t="str">
        <f>C177</f>
        <v>Свинина 2 категории (ГОСТ Р53221-2008)*, кг</v>
      </c>
      <c r="D290" s="41">
        <f t="shared" si="90"/>
        <v>207.5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ref="K290:K295" si="93">$D290+($D290*(SUM($E290%,F290%)))</f>
        <v>211.65</v>
      </c>
      <c r="L290" s="47">
        <f t="shared" ref="L290:L295" si="94">$D290+(($D290*SUM($E290,G290)/100))</f>
        <v>213.72499999999999</v>
      </c>
      <c r="M290" s="48">
        <f t="shared" ref="M290:M295" si="95">$D290+(($D290*($E290+H290)/100))</f>
        <v>215.8</v>
      </c>
      <c r="N290" s="48">
        <f t="shared" ref="N290:N295" si="96">$D290+(($D290*($E290+I290)/100))</f>
        <v>217.875</v>
      </c>
      <c r="O290" s="49">
        <f t="shared" ref="O290:O295" si="97">$D290+(($D290*($E290+J290)/100))</f>
        <v>217.875</v>
      </c>
      <c r="P290" s="232"/>
      <c r="Q290" s="233"/>
      <c r="R290" s="233"/>
      <c r="S290" s="233"/>
      <c r="T290" s="234"/>
      <c r="U290" s="177"/>
      <c r="V290" s="178"/>
      <c r="W290" s="178"/>
      <c r="X290" s="178"/>
      <c r="Y290" s="178"/>
      <c r="Z290" s="50"/>
      <c r="AA290" s="51"/>
      <c r="AB290" s="51"/>
      <c r="AC290" s="51"/>
      <c r="AD290" s="52"/>
      <c r="AE290" s="197"/>
      <c r="AF290" s="198"/>
      <c r="AG290" s="199"/>
      <c r="AH290" s="198"/>
      <c r="AI290" s="200"/>
      <c r="AJ290" s="50"/>
      <c r="AK290" s="51"/>
      <c r="AL290" s="51"/>
      <c r="AM290" s="51"/>
      <c r="AN290" s="52"/>
      <c r="AO290" s="177"/>
      <c r="AP290" s="178"/>
      <c r="AQ290" s="178"/>
      <c r="AR290" s="178"/>
      <c r="AS290" s="178"/>
      <c r="AT290" s="50"/>
      <c r="AU290" s="51"/>
      <c r="AV290" s="51"/>
      <c r="AW290" s="51"/>
      <c r="AX290" s="51"/>
      <c r="AY290" s="177"/>
      <c r="AZ290" s="178"/>
      <c r="BA290" s="178"/>
      <c r="BB290" s="178"/>
      <c r="BC290" s="178"/>
      <c r="BD290" s="50"/>
      <c r="BE290" s="51"/>
      <c r="BF290" s="51"/>
      <c r="BG290" s="51"/>
      <c r="BH290" s="52"/>
      <c r="BI290" s="177"/>
      <c r="BJ290" s="178"/>
      <c r="BK290" s="178"/>
      <c r="BL290" s="178"/>
      <c r="BM290" s="190"/>
      <c r="BN290" s="53">
        <f t="shared" si="91"/>
        <v>0</v>
      </c>
      <c r="BO290" s="53">
        <f t="shared" si="92"/>
        <v>0</v>
      </c>
      <c r="BP290" s="305"/>
    </row>
    <row r="291" spans="2:68" ht="30" x14ac:dyDescent="0.4">
      <c r="B291" s="79"/>
      <c r="C291" s="80"/>
      <c r="D291" s="41">
        <f t="shared" si="90"/>
        <v>207.5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93"/>
        <v>211.65</v>
      </c>
      <c r="L291" s="47">
        <f t="shared" si="94"/>
        <v>213.72499999999999</v>
      </c>
      <c r="M291" s="48">
        <f t="shared" si="95"/>
        <v>215.8</v>
      </c>
      <c r="N291" s="48">
        <f t="shared" si="96"/>
        <v>217.875</v>
      </c>
      <c r="O291" s="49">
        <f t="shared" si="97"/>
        <v>217.875</v>
      </c>
      <c r="P291" s="232"/>
      <c r="Q291" s="233"/>
      <c r="R291" s="233"/>
      <c r="S291" s="233"/>
      <c r="T291" s="234"/>
      <c r="U291" s="177"/>
      <c r="V291" s="178"/>
      <c r="W291" s="178"/>
      <c r="X291" s="178"/>
      <c r="Y291" s="178"/>
      <c r="Z291" s="50"/>
      <c r="AA291" s="51"/>
      <c r="AB291" s="51"/>
      <c r="AC291" s="51"/>
      <c r="AD291" s="52"/>
      <c r="AE291" s="177"/>
      <c r="AF291" s="178"/>
      <c r="AG291" s="178"/>
      <c r="AH291" s="178"/>
      <c r="AI291" s="190"/>
      <c r="AJ291" s="50"/>
      <c r="AK291" s="51"/>
      <c r="AL291" s="51"/>
      <c r="AM291" s="51"/>
      <c r="AN291" s="52"/>
      <c r="AO291" s="177"/>
      <c r="AP291" s="178"/>
      <c r="AQ291" s="178"/>
      <c r="AR291" s="178"/>
      <c r="AS291" s="178"/>
      <c r="AT291" s="50"/>
      <c r="AU291" s="51"/>
      <c r="AV291" s="51"/>
      <c r="AW291" s="51"/>
      <c r="AX291" s="51"/>
      <c r="AY291" s="177"/>
      <c r="AZ291" s="178"/>
      <c r="BA291" s="178"/>
      <c r="BB291" s="178"/>
      <c r="BC291" s="178"/>
      <c r="BD291" s="50"/>
      <c r="BE291" s="51"/>
      <c r="BF291" s="51"/>
      <c r="BG291" s="51"/>
      <c r="BH291" s="52"/>
      <c r="BI291" s="177"/>
      <c r="BJ291" s="178"/>
      <c r="BK291" s="178"/>
      <c r="BL291" s="178"/>
      <c r="BM291" s="190"/>
      <c r="BN291" s="53">
        <f t="shared" si="91"/>
        <v>0</v>
      </c>
      <c r="BO291" s="53">
        <f t="shared" si="92"/>
        <v>0</v>
      </c>
      <c r="BP291" s="305"/>
    </row>
    <row r="292" spans="2:68" ht="30" x14ac:dyDescent="0.4">
      <c r="B292" s="79"/>
      <c r="C292" s="80"/>
      <c r="D292" s="41">
        <f t="shared" si="90"/>
        <v>207.5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93"/>
        <v>211.65</v>
      </c>
      <c r="L292" s="47">
        <f t="shared" si="94"/>
        <v>213.72499999999999</v>
      </c>
      <c r="M292" s="48">
        <f t="shared" si="95"/>
        <v>215.8</v>
      </c>
      <c r="N292" s="48">
        <f t="shared" si="96"/>
        <v>217.875</v>
      </c>
      <c r="O292" s="49">
        <f t="shared" si="97"/>
        <v>217.875</v>
      </c>
      <c r="P292" s="232"/>
      <c r="Q292" s="233"/>
      <c r="R292" s="233"/>
      <c r="S292" s="233"/>
      <c r="T292" s="234"/>
      <c r="U292" s="177"/>
      <c r="V292" s="178"/>
      <c r="W292" s="178"/>
      <c r="X292" s="178"/>
      <c r="Y292" s="178"/>
      <c r="Z292" s="50"/>
      <c r="AA292" s="51"/>
      <c r="AB292" s="51"/>
      <c r="AC292" s="51"/>
      <c r="AD292" s="52"/>
      <c r="AE292" s="177"/>
      <c r="AF292" s="178"/>
      <c r="AG292" s="178"/>
      <c r="AH292" s="178"/>
      <c r="AI292" s="190"/>
      <c r="AJ292" s="50"/>
      <c r="AK292" s="51"/>
      <c r="AL292" s="51"/>
      <c r="AM292" s="51"/>
      <c r="AN292" s="52"/>
      <c r="AO292" s="177"/>
      <c r="AP292" s="178"/>
      <c r="AQ292" s="178"/>
      <c r="AR292" s="178"/>
      <c r="AS292" s="178"/>
      <c r="AT292" s="50"/>
      <c r="AU292" s="51"/>
      <c r="AV292" s="51"/>
      <c r="AW292" s="51"/>
      <c r="AX292" s="51"/>
      <c r="AY292" s="177"/>
      <c r="AZ292" s="178"/>
      <c r="BA292" s="178"/>
      <c r="BB292" s="178"/>
      <c r="BC292" s="178"/>
      <c r="BD292" s="50"/>
      <c r="BE292" s="51"/>
      <c r="BF292" s="51"/>
      <c r="BG292" s="51"/>
      <c r="BH292" s="52"/>
      <c r="BI292" s="177"/>
      <c r="BJ292" s="178"/>
      <c r="BK292" s="178"/>
      <c r="BL292" s="178"/>
      <c r="BM292" s="190"/>
      <c r="BN292" s="53">
        <f t="shared" si="91"/>
        <v>0</v>
      </c>
      <c r="BO292" s="53">
        <f t="shared" si="92"/>
        <v>0</v>
      </c>
      <c r="BP292" s="305"/>
    </row>
    <row r="293" spans="2:68" ht="58.5" x14ac:dyDescent="0.4">
      <c r="B293" s="81" t="s">
        <v>47</v>
      </c>
      <c r="C293" s="82" t="s">
        <v>48</v>
      </c>
      <c r="D293" s="41">
        <f t="shared" si="90"/>
        <v>0</v>
      </c>
      <c r="E293" s="62"/>
      <c r="F293" s="63"/>
      <c r="G293" s="64"/>
      <c r="H293" s="64"/>
      <c r="I293" s="64"/>
      <c r="J293" s="65"/>
      <c r="K293" s="46">
        <f t="shared" si="93"/>
        <v>0</v>
      </c>
      <c r="L293" s="47">
        <f t="shared" si="94"/>
        <v>0</v>
      </c>
      <c r="M293" s="48">
        <f t="shared" si="95"/>
        <v>0</v>
      </c>
      <c r="N293" s="48">
        <f t="shared" si="96"/>
        <v>0</v>
      </c>
      <c r="O293" s="49">
        <f t="shared" si="97"/>
        <v>0</v>
      </c>
      <c r="P293" s="235"/>
      <c r="Q293" s="236"/>
      <c r="R293" s="237"/>
      <c r="S293" s="236"/>
      <c r="T293" s="238"/>
      <c r="U293" s="179"/>
      <c r="V293" s="180"/>
      <c r="W293" s="178"/>
      <c r="X293" s="180"/>
      <c r="Y293" s="180"/>
      <c r="Z293" s="66"/>
      <c r="AA293" s="67"/>
      <c r="AB293" s="68"/>
      <c r="AC293" s="67"/>
      <c r="AD293" s="69"/>
      <c r="AE293" s="179"/>
      <c r="AF293" s="180"/>
      <c r="AG293" s="178"/>
      <c r="AH293" s="180"/>
      <c r="AI293" s="191"/>
      <c r="AJ293" s="66"/>
      <c r="AK293" s="67"/>
      <c r="AL293" s="68"/>
      <c r="AM293" s="67"/>
      <c r="AN293" s="69"/>
      <c r="AO293" s="179"/>
      <c r="AP293" s="180"/>
      <c r="AQ293" s="178"/>
      <c r="AR293" s="180"/>
      <c r="AS293" s="180"/>
      <c r="AT293" s="66"/>
      <c r="AU293" s="67"/>
      <c r="AV293" s="68"/>
      <c r="AW293" s="67"/>
      <c r="AX293" s="67"/>
      <c r="AY293" s="179"/>
      <c r="AZ293" s="180"/>
      <c r="BA293" s="178"/>
      <c r="BB293" s="180"/>
      <c r="BC293" s="180"/>
      <c r="BD293" s="66"/>
      <c r="BE293" s="67"/>
      <c r="BF293" s="68"/>
      <c r="BG293" s="67"/>
      <c r="BH293" s="69"/>
      <c r="BI293" s="179"/>
      <c r="BJ293" s="180"/>
      <c r="BK293" s="178"/>
      <c r="BL293" s="180"/>
      <c r="BM293" s="191"/>
      <c r="BN293" s="53">
        <f t="shared" si="91"/>
        <v>0</v>
      </c>
      <c r="BO293" s="53">
        <f t="shared" si="92"/>
        <v>0</v>
      </c>
      <c r="BP293" s="305"/>
    </row>
    <row r="294" spans="2:68" ht="30" x14ac:dyDescent="0.4">
      <c r="B294" s="79" t="s">
        <v>50</v>
      </c>
      <c r="C294" s="40" t="str">
        <f>C181</f>
        <v>Мясо цыплят бройлеров, кг</v>
      </c>
      <c r="D294" s="41">
        <f t="shared" si="90"/>
        <v>125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93"/>
        <v>137.5</v>
      </c>
      <c r="L294" s="47">
        <f t="shared" si="94"/>
        <v>138.75</v>
      </c>
      <c r="M294" s="48">
        <f t="shared" si="95"/>
        <v>140</v>
      </c>
      <c r="N294" s="48">
        <f t="shared" si="96"/>
        <v>141.25</v>
      </c>
      <c r="O294" s="49">
        <f t="shared" si="97"/>
        <v>142.5</v>
      </c>
      <c r="P294" s="232"/>
      <c r="Q294" s="233"/>
      <c r="R294" s="233"/>
      <c r="S294" s="233"/>
      <c r="T294" s="234"/>
      <c r="U294" s="327"/>
      <c r="V294" s="328"/>
      <c r="W294" s="328"/>
      <c r="X294" s="330"/>
      <c r="Y294" s="329"/>
      <c r="Z294" s="197"/>
      <c r="AA294" s="198"/>
      <c r="AB294" s="199"/>
      <c r="AC294" s="198"/>
      <c r="AD294" s="222"/>
      <c r="AE294" s="197"/>
      <c r="AF294" s="198"/>
      <c r="AG294" s="199"/>
      <c r="AH294" s="198"/>
      <c r="AI294" s="200"/>
      <c r="AJ294" s="50"/>
      <c r="AK294" s="51"/>
      <c r="AL294" s="51"/>
      <c r="AM294" s="51"/>
      <c r="AN294" s="52"/>
      <c r="AO294" s="177"/>
      <c r="AP294" s="178"/>
      <c r="AQ294" s="178"/>
      <c r="AR294" s="178"/>
      <c r="AS294" s="178"/>
      <c r="AT294" s="50"/>
      <c r="AU294" s="51"/>
      <c r="AV294" s="51"/>
      <c r="AW294" s="51"/>
      <c r="AX294" s="51"/>
      <c r="AY294" s="177"/>
      <c r="AZ294" s="178"/>
      <c r="BA294" s="178"/>
      <c r="BB294" s="178"/>
      <c r="BC294" s="178"/>
      <c r="BD294" s="50"/>
      <c r="BE294" s="51"/>
      <c r="BF294" s="51"/>
      <c r="BG294" s="51"/>
      <c r="BH294" s="52"/>
      <c r="BI294" s="177"/>
      <c r="BJ294" s="178"/>
      <c r="BK294" s="178"/>
      <c r="BL294" s="178"/>
      <c r="BM294" s="190"/>
      <c r="BN294" s="53">
        <f t="shared" si="91"/>
        <v>0</v>
      </c>
      <c r="BO294" s="53">
        <f t="shared" si="92"/>
        <v>0</v>
      </c>
      <c r="BP294" s="305"/>
    </row>
    <row r="295" spans="2:68" ht="30" x14ac:dyDescent="0.4">
      <c r="B295" s="79"/>
      <c r="C295" s="80"/>
      <c r="D295" s="41">
        <f t="shared" si="90"/>
        <v>125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93"/>
        <v>137.5</v>
      </c>
      <c r="L295" s="47">
        <f t="shared" si="94"/>
        <v>138.75</v>
      </c>
      <c r="M295" s="48">
        <f t="shared" si="95"/>
        <v>140</v>
      </c>
      <c r="N295" s="48">
        <f t="shared" si="96"/>
        <v>141.25</v>
      </c>
      <c r="O295" s="49">
        <f t="shared" si="97"/>
        <v>142.5</v>
      </c>
      <c r="P295" s="232"/>
      <c r="Q295" s="233"/>
      <c r="R295" s="233"/>
      <c r="S295" s="233"/>
      <c r="T295" s="234"/>
      <c r="U295" s="232"/>
      <c r="V295" s="233"/>
      <c r="W295" s="233"/>
      <c r="X295" s="233"/>
      <c r="Y295" s="234"/>
      <c r="Z295" s="50"/>
      <c r="AA295" s="51"/>
      <c r="AB295" s="51"/>
      <c r="AC295" s="51"/>
      <c r="AD295" s="52"/>
      <c r="AE295" s="197"/>
      <c r="AF295" s="198"/>
      <c r="AG295" s="199"/>
      <c r="AH295" s="198"/>
      <c r="AI295" s="200"/>
      <c r="AJ295" s="50"/>
      <c r="AK295" s="51"/>
      <c r="AL295" s="51"/>
      <c r="AM295" s="51"/>
      <c r="AN295" s="52"/>
      <c r="AO295" s="177"/>
      <c r="AP295" s="178"/>
      <c r="AQ295" s="178"/>
      <c r="AR295" s="178"/>
      <c r="AS295" s="178"/>
      <c r="AT295" s="50"/>
      <c r="AU295" s="51"/>
      <c r="AV295" s="51"/>
      <c r="AW295" s="51"/>
      <c r="AX295" s="51"/>
      <c r="AY295" s="177"/>
      <c r="AZ295" s="178"/>
      <c r="BA295" s="178"/>
      <c r="BB295" s="178"/>
      <c r="BC295" s="178"/>
      <c r="BD295" s="50"/>
      <c r="BE295" s="51"/>
      <c r="BF295" s="51"/>
      <c r="BG295" s="51"/>
      <c r="BH295" s="52"/>
      <c r="BI295" s="177"/>
      <c r="BJ295" s="178"/>
      <c r="BK295" s="178"/>
      <c r="BL295" s="178"/>
      <c r="BM295" s="190"/>
      <c r="BN295" s="53">
        <f t="shared" si="91"/>
        <v>0</v>
      </c>
      <c r="BO295" s="53">
        <f t="shared" si="92"/>
        <v>0</v>
      </c>
      <c r="BP295" s="305"/>
    </row>
    <row r="296" spans="2:68" ht="30" x14ac:dyDescent="0.4">
      <c r="B296" s="79"/>
      <c r="C296" s="80"/>
      <c r="D296" s="41">
        <f t="shared" si="90"/>
        <v>125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232"/>
      <c r="Q296" s="233"/>
      <c r="R296" s="233"/>
      <c r="S296" s="233"/>
      <c r="T296" s="234"/>
      <c r="U296" s="232"/>
      <c r="V296" s="233"/>
      <c r="W296" s="233"/>
      <c r="X296" s="233"/>
      <c r="Y296" s="234"/>
      <c r="Z296" s="50"/>
      <c r="AA296" s="51"/>
      <c r="AB296" s="51"/>
      <c r="AC296" s="51"/>
      <c r="AD296" s="52"/>
      <c r="AE296" s="197"/>
      <c r="AF296" s="198"/>
      <c r="AG296" s="199"/>
      <c r="AH296" s="198"/>
      <c r="AI296" s="200"/>
      <c r="AJ296" s="50"/>
      <c r="AK296" s="51"/>
      <c r="AL296" s="51"/>
      <c r="AM296" s="51"/>
      <c r="AN296" s="52"/>
      <c r="AO296" s="177"/>
      <c r="AP296" s="178"/>
      <c r="AQ296" s="178"/>
      <c r="AR296" s="178"/>
      <c r="AS296" s="178"/>
      <c r="AT296" s="50"/>
      <c r="AU296" s="51"/>
      <c r="AV296" s="51"/>
      <c r="AW296" s="51"/>
      <c r="AX296" s="51"/>
      <c r="AY296" s="177"/>
      <c r="AZ296" s="178"/>
      <c r="BA296" s="178"/>
      <c r="BB296" s="178"/>
      <c r="BC296" s="178"/>
      <c r="BD296" s="50"/>
      <c r="BE296" s="51"/>
      <c r="BF296" s="51"/>
      <c r="BG296" s="51"/>
      <c r="BH296" s="52"/>
      <c r="BI296" s="177"/>
      <c r="BJ296" s="178"/>
      <c r="BK296" s="178"/>
      <c r="BL296" s="178"/>
      <c r="BM296" s="190"/>
      <c r="BN296" s="53">
        <f t="shared" si="91"/>
        <v>0</v>
      </c>
      <c r="BO296" s="53">
        <f t="shared" si="92"/>
        <v>0</v>
      </c>
      <c r="BP296" s="305"/>
    </row>
    <row r="297" spans="2:68" ht="39" x14ac:dyDescent="0.4">
      <c r="B297" s="81" t="s">
        <v>53</v>
      </c>
      <c r="C297" s="82" t="s">
        <v>54</v>
      </c>
      <c r="D297" s="41">
        <f t="shared" si="90"/>
        <v>0</v>
      </c>
      <c r="E297" s="89"/>
      <c r="F297" s="90"/>
      <c r="G297" s="91"/>
      <c r="H297" s="91"/>
      <c r="I297" s="91"/>
      <c r="J297" s="92"/>
      <c r="K297" s="46">
        <f t="shared" ref="K297:K343" si="98">$D297+($D297*(SUM($E297%,F297%)))</f>
        <v>0</v>
      </c>
      <c r="L297" s="47">
        <f t="shared" ref="L297:L343" si="99">$D297+(($D297*SUM($E297,G297)/100))</f>
        <v>0</v>
      </c>
      <c r="M297" s="48">
        <f t="shared" ref="M297:M343" si="100">$D297+(($D297*($E297+H297)/100))</f>
        <v>0</v>
      </c>
      <c r="N297" s="48">
        <f t="shared" ref="N297:N343" si="101">$D297+(($D297*($E297+I297)/100))</f>
        <v>0</v>
      </c>
      <c r="O297" s="49">
        <f t="shared" ref="O297:O343" si="102">$D297+(($D297*($E297+J297)/100))</f>
        <v>0</v>
      </c>
      <c r="P297" s="239"/>
      <c r="Q297" s="240"/>
      <c r="R297" s="237"/>
      <c r="S297" s="240"/>
      <c r="T297" s="241"/>
      <c r="U297" s="239"/>
      <c r="V297" s="240"/>
      <c r="W297" s="237"/>
      <c r="X297" s="240"/>
      <c r="Y297" s="241"/>
      <c r="Z297" s="93"/>
      <c r="AA297" s="94"/>
      <c r="AB297" s="68"/>
      <c r="AC297" s="94"/>
      <c r="AD297" s="95"/>
      <c r="AE297" s="226"/>
      <c r="AF297" s="227"/>
      <c r="AG297" s="203"/>
      <c r="AH297" s="227"/>
      <c r="AI297" s="313"/>
      <c r="AJ297" s="93"/>
      <c r="AK297" s="94"/>
      <c r="AL297" s="68"/>
      <c r="AM297" s="94"/>
      <c r="AN297" s="95"/>
      <c r="AO297" s="181"/>
      <c r="AP297" s="182"/>
      <c r="AQ297" s="178"/>
      <c r="AR297" s="182"/>
      <c r="AS297" s="182"/>
      <c r="AT297" s="93"/>
      <c r="AU297" s="94"/>
      <c r="AV297" s="68"/>
      <c r="AW297" s="94"/>
      <c r="AX297" s="94"/>
      <c r="AY297" s="181"/>
      <c r="AZ297" s="182"/>
      <c r="BA297" s="178"/>
      <c r="BB297" s="182"/>
      <c r="BC297" s="182"/>
      <c r="BD297" s="93"/>
      <c r="BE297" s="94"/>
      <c r="BF297" s="68"/>
      <c r="BG297" s="94"/>
      <c r="BH297" s="95"/>
      <c r="BI297" s="181"/>
      <c r="BJ297" s="182"/>
      <c r="BK297" s="178"/>
      <c r="BL297" s="182"/>
      <c r="BM297" s="192"/>
      <c r="BN297" s="53">
        <f t="shared" si="91"/>
        <v>0</v>
      </c>
      <c r="BO297" s="53">
        <f t="shared" si="92"/>
        <v>0</v>
      </c>
      <c r="BP297" s="305"/>
    </row>
    <row r="298" spans="2:68" ht="82.5" customHeight="1" x14ac:dyDescent="0.4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90"/>
        <v>71.3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98"/>
        <v>75.578000000000003</v>
      </c>
      <c r="L298" s="47">
        <f t="shared" si="99"/>
        <v>76.290999999999997</v>
      </c>
      <c r="M298" s="48">
        <f t="shared" si="100"/>
        <v>77.003999999999991</v>
      </c>
      <c r="N298" s="48">
        <f t="shared" si="101"/>
        <v>77.716999999999999</v>
      </c>
      <c r="O298" s="49">
        <f t="shared" si="102"/>
        <v>78.429999999999993</v>
      </c>
      <c r="P298" s="232"/>
      <c r="Q298" s="233"/>
      <c r="R298" s="233"/>
      <c r="S298" s="233"/>
      <c r="T298" s="234"/>
      <c r="U298" s="232"/>
      <c r="V298" s="233"/>
      <c r="W298" s="233"/>
      <c r="X298" s="233"/>
      <c r="Y298" s="234"/>
      <c r="Z298" s="50"/>
      <c r="AA298" s="51"/>
      <c r="AB298" s="51"/>
      <c r="AC298" s="51"/>
      <c r="AD298" s="52"/>
      <c r="AE298" s="197"/>
      <c r="AF298" s="198"/>
      <c r="AG298" s="199"/>
      <c r="AH298" s="198"/>
      <c r="AI298" s="200"/>
      <c r="AJ298" s="50"/>
      <c r="AK298" s="51"/>
      <c r="AL298" s="51"/>
      <c r="AM298" s="51"/>
      <c r="AN298" s="52"/>
      <c r="AO298" s="50"/>
      <c r="AP298" s="51"/>
      <c r="AQ298" s="51"/>
      <c r="AR298" s="51"/>
      <c r="AS298" s="52"/>
      <c r="AT298" s="50"/>
      <c r="AU298" s="51"/>
      <c r="AV298" s="51"/>
      <c r="AW298" s="51"/>
      <c r="AX298" s="51"/>
      <c r="AY298" s="177"/>
      <c r="AZ298" s="178"/>
      <c r="BA298" s="178"/>
      <c r="BB298" s="178"/>
      <c r="BC298" s="178"/>
      <c r="BD298" s="50"/>
      <c r="BE298" s="51"/>
      <c r="BF298" s="51"/>
      <c r="BG298" s="51"/>
      <c r="BH298" s="52"/>
      <c r="BI298" s="177"/>
      <c r="BJ298" s="178"/>
      <c r="BK298" s="178"/>
      <c r="BL298" s="178"/>
      <c r="BM298" s="190"/>
      <c r="BN298" s="53">
        <f t="shared" si="91"/>
        <v>0</v>
      </c>
      <c r="BO298" s="53">
        <f t="shared" si="92"/>
        <v>0</v>
      </c>
      <c r="BP298" s="306"/>
    </row>
    <row r="299" spans="2:68" ht="30" x14ac:dyDescent="0.4">
      <c r="B299" s="79"/>
      <c r="C299" s="80"/>
      <c r="D299" s="41">
        <f t="shared" si="90"/>
        <v>71.3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98"/>
        <v>75.578000000000003</v>
      </c>
      <c r="L299" s="47">
        <f t="shared" si="99"/>
        <v>76.290999999999997</v>
      </c>
      <c r="M299" s="48">
        <f t="shared" si="100"/>
        <v>77.003999999999991</v>
      </c>
      <c r="N299" s="48">
        <f t="shared" si="101"/>
        <v>77.716999999999999</v>
      </c>
      <c r="O299" s="49">
        <f t="shared" si="102"/>
        <v>78.429999999999993</v>
      </c>
      <c r="P299" s="232"/>
      <c r="Q299" s="233"/>
      <c r="R299" s="233"/>
      <c r="S299" s="233"/>
      <c r="T299" s="234"/>
      <c r="U299" s="232"/>
      <c r="V299" s="233"/>
      <c r="W299" s="233"/>
      <c r="X299" s="233"/>
      <c r="Y299" s="234"/>
      <c r="Z299" s="50"/>
      <c r="AA299" s="51"/>
      <c r="AB299" s="51"/>
      <c r="AC299" s="51"/>
      <c r="AD299" s="51"/>
      <c r="AE299" s="197"/>
      <c r="AF299" s="198"/>
      <c r="AG299" s="199"/>
      <c r="AH299" s="198"/>
      <c r="AI299" s="198"/>
      <c r="AJ299" s="50"/>
      <c r="AK299" s="51"/>
      <c r="AL299" s="51"/>
      <c r="AM299" s="51"/>
      <c r="AN299" s="52"/>
      <c r="AO299" s="177"/>
      <c r="AP299" s="178"/>
      <c r="AQ299" s="178"/>
      <c r="AR299" s="178"/>
      <c r="AS299" s="178"/>
      <c r="AT299" s="50"/>
      <c r="AU299" s="51"/>
      <c r="AV299" s="51"/>
      <c r="AW299" s="51"/>
      <c r="AX299" s="51"/>
      <c r="AY299" s="177"/>
      <c r="AZ299" s="178"/>
      <c r="BA299" s="178"/>
      <c r="BB299" s="178"/>
      <c r="BC299" s="178"/>
      <c r="BD299" s="50"/>
      <c r="BE299" s="51"/>
      <c r="BF299" s="51"/>
      <c r="BG299" s="51"/>
      <c r="BH299" s="52"/>
      <c r="BI299" s="177"/>
      <c r="BJ299" s="178"/>
      <c r="BK299" s="178"/>
      <c r="BL299" s="178"/>
      <c r="BM299" s="190"/>
      <c r="BN299" s="53">
        <f t="shared" si="91"/>
        <v>0</v>
      </c>
      <c r="BO299" s="53">
        <f t="shared" si="92"/>
        <v>0</v>
      </c>
      <c r="BP299" s="305"/>
    </row>
    <row r="300" spans="2:68" ht="30" x14ac:dyDescent="0.4">
      <c r="B300" s="79"/>
      <c r="C300" s="80"/>
      <c r="D300" s="41">
        <f t="shared" ref="D300:D331" si="103">D74</f>
        <v>71.3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98"/>
        <v>75.578000000000003</v>
      </c>
      <c r="L300" s="47">
        <f t="shared" si="99"/>
        <v>76.290999999999997</v>
      </c>
      <c r="M300" s="48">
        <f t="shared" si="100"/>
        <v>77.003999999999991</v>
      </c>
      <c r="N300" s="48">
        <f t="shared" si="101"/>
        <v>77.716999999999999</v>
      </c>
      <c r="O300" s="49">
        <f t="shared" si="102"/>
        <v>78.429999999999993</v>
      </c>
      <c r="P300" s="232"/>
      <c r="Q300" s="233"/>
      <c r="R300" s="233"/>
      <c r="S300" s="233"/>
      <c r="T300" s="234"/>
      <c r="U300" s="232"/>
      <c r="V300" s="233"/>
      <c r="W300" s="233"/>
      <c r="X300" s="233"/>
      <c r="Y300" s="234"/>
      <c r="Z300" s="50"/>
      <c r="AA300" s="51"/>
      <c r="AB300" s="51"/>
      <c r="AC300" s="51"/>
      <c r="AD300" s="51"/>
      <c r="AE300" s="197"/>
      <c r="AF300" s="198"/>
      <c r="AG300" s="199"/>
      <c r="AH300" s="198"/>
      <c r="AI300" s="198"/>
      <c r="AJ300" s="50"/>
      <c r="AK300" s="51"/>
      <c r="AL300" s="51"/>
      <c r="AM300" s="51"/>
      <c r="AN300" s="52"/>
      <c r="AO300" s="177"/>
      <c r="AP300" s="178"/>
      <c r="AQ300" s="178"/>
      <c r="AR300" s="178"/>
      <c r="AS300" s="178"/>
      <c r="AT300" s="50"/>
      <c r="AU300" s="51"/>
      <c r="AV300" s="51"/>
      <c r="AW300" s="51"/>
      <c r="AX300" s="51"/>
      <c r="AY300" s="177"/>
      <c r="AZ300" s="178"/>
      <c r="BA300" s="178"/>
      <c r="BB300" s="178"/>
      <c r="BC300" s="178"/>
      <c r="BD300" s="50"/>
      <c r="BE300" s="51"/>
      <c r="BF300" s="51"/>
      <c r="BG300" s="51"/>
      <c r="BH300" s="52"/>
      <c r="BI300" s="177"/>
      <c r="BJ300" s="178"/>
      <c r="BK300" s="178"/>
      <c r="BL300" s="178"/>
      <c r="BM300" s="190"/>
      <c r="BN300" s="53">
        <f t="shared" si="91"/>
        <v>0</v>
      </c>
      <c r="BO300" s="53">
        <f t="shared" si="92"/>
        <v>0</v>
      </c>
      <c r="BP300" s="305"/>
    </row>
    <row r="301" spans="2:68" ht="30" x14ac:dyDescent="0.4">
      <c r="B301" s="81" t="s">
        <v>58</v>
      </c>
      <c r="C301" s="82" t="s">
        <v>59</v>
      </c>
      <c r="D301" s="41">
        <f t="shared" si="103"/>
        <v>0</v>
      </c>
      <c r="E301" s="62"/>
      <c r="F301" s="63"/>
      <c r="G301" s="64"/>
      <c r="H301" s="64"/>
      <c r="I301" s="64"/>
      <c r="J301" s="65"/>
      <c r="K301" s="46">
        <f t="shared" si="98"/>
        <v>0</v>
      </c>
      <c r="L301" s="47">
        <f t="shared" si="99"/>
        <v>0</v>
      </c>
      <c r="M301" s="48">
        <f t="shared" si="100"/>
        <v>0</v>
      </c>
      <c r="N301" s="48">
        <f t="shared" si="101"/>
        <v>0</v>
      </c>
      <c r="O301" s="49">
        <f t="shared" si="102"/>
        <v>0</v>
      </c>
      <c r="P301" s="235"/>
      <c r="Q301" s="236"/>
      <c r="R301" s="237"/>
      <c r="S301" s="236"/>
      <c r="T301" s="234"/>
      <c r="U301" s="239"/>
      <c r="V301" s="240"/>
      <c r="W301" s="237"/>
      <c r="X301" s="240"/>
      <c r="Y301" s="241"/>
      <c r="Z301" s="66"/>
      <c r="AA301" s="67"/>
      <c r="AB301" s="68"/>
      <c r="AC301" s="67"/>
      <c r="AD301" s="67"/>
      <c r="AE301" s="201"/>
      <c r="AF301" s="202"/>
      <c r="AG301" s="203"/>
      <c r="AH301" s="202"/>
      <c r="AI301" s="202"/>
      <c r="AJ301" s="66"/>
      <c r="AK301" s="67"/>
      <c r="AL301" s="68"/>
      <c r="AM301" s="67"/>
      <c r="AN301" s="69"/>
      <c r="AO301" s="179"/>
      <c r="AP301" s="180"/>
      <c r="AQ301" s="178"/>
      <c r="AR301" s="180"/>
      <c r="AS301" s="180"/>
      <c r="AT301" s="66"/>
      <c r="AU301" s="67"/>
      <c r="AV301" s="68"/>
      <c r="AW301" s="67"/>
      <c r="AX301" s="67"/>
      <c r="AY301" s="179"/>
      <c r="AZ301" s="180"/>
      <c r="BA301" s="178"/>
      <c r="BB301" s="180"/>
      <c r="BC301" s="180"/>
      <c r="BD301" s="66"/>
      <c r="BE301" s="67"/>
      <c r="BF301" s="68"/>
      <c r="BG301" s="67"/>
      <c r="BH301" s="69"/>
      <c r="BI301" s="179"/>
      <c r="BJ301" s="180"/>
      <c r="BK301" s="178"/>
      <c r="BL301" s="180"/>
      <c r="BM301" s="191"/>
      <c r="BN301" s="53">
        <f t="shared" si="91"/>
        <v>0</v>
      </c>
      <c r="BO301" s="53">
        <f t="shared" si="92"/>
        <v>0</v>
      </c>
      <c r="BP301" s="305"/>
    </row>
    <row r="302" spans="2:68" ht="54" x14ac:dyDescent="0.4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103"/>
        <v>34.5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98"/>
        <v>40.020000000000003</v>
      </c>
      <c r="L302" s="47">
        <f t="shared" si="99"/>
        <v>40.365000000000002</v>
      </c>
      <c r="M302" s="48">
        <f t="shared" si="100"/>
        <v>40.71</v>
      </c>
      <c r="N302" s="48">
        <f t="shared" si="101"/>
        <v>41.055</v>
      </c>
      <c r="O302" s="49">
        <f t="shared" si="102"/>
        <v>41.4</v>
      </c>
      <c r="P302" s="367"/>
      <c r="Q302" s="368"/>
      <c r="R302" s="368"/>
      <c r="S302" s="368"/>
      <c r="T302" s="369"/>
      <c r="U302" s="232"/>
      <c r="V302" s="233"/>
      <c r="W302" s="233"/>
      <c r="X302" s="233"/>
      <c r="Y302" s="234"/>
      <c r="Z302" s="355"/>
      <c r="AA302" s="356"/>
      <c r="AB302" s="356"/>
      <c r="AC302" s="356"/>
      <c r="AD302" s="357"/>
      <c r="AE302" s="197"/>
      <c r="AF302" s="198"/>
      <c r="AG302" s="199"/>
      <c r="AH302" s="198"/>
      <c r="AI302" s="200"/>
      <c r="AJ302" s="50"/>
      <c r="AK302" s="51"/>
      <c r="AL302" s="51"/>
      <c r="AM302" s="51"/>
      <c r="AN302" s="52"/>
      <c r="AO302" s="177"/>
      <c r="AP302" s="178"/>
      <c r="AQ302" s="178"/>
      <c r="AR302" s="178"/>
      <c r="AS302" s="178"/>
      <c r="AT302" s="50"/>
      <c r="AU302" s="51"/>
      <c r="AV302" s="51"/>
      <c r="AW302" s="51"/>
      <c r="AX302" s="51"/>
      <c r="AY302" s="177"/>
      <c r="AZ302" s="178"/>
      <c r="BA302" s="178"/>
      <c r="BB302" s="178"/>
      <c r="BC302" s="178"/>
      <c r="BD302" s="50"/>
      <c r="BE302" s="51"/>
      <c r="BF302" s="51"/>
      <c r="BG302" s="51"/>
      <c r="BH302" s="52"/>
      <c r="BI302" s="177"/>
      <c r="BJ302" s="178"/>
      <c r="BK302" s="178"/>
      <c r="BL302" s="178"/>
      <c r="BM302" s="190"/>
      <c r="BN302" s="53">
        <f t="shared" si="91"/>
        <v>0</v>
      </c>
      <c r="BO302" s="53">
        <f t="shared" si="92"/>
        <v>0</v>
      </c>
      <c r="BP302" s="305"/>
    </row>
    <row r="303" spans="2:68" ht="30" x14ac:dyDescent="0.4">
      <c r="B303" s="79"/>
      <c r="C303" s="80"/>
      <c r="D303" s="41">
        <f t="shared" si="103"/>
        <v>34.5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98"/>
        <v>40.020000000000003</v>
      </c>
      <c r="L303" s="47">
        <f t="shared" si="99"/>
        <v>40.365000000000002</v>
      </c>
      <c r="M303" s="48">
        <f t="shared" si="100"/>
        <v>40.71</v>
      </c>
      <c r="N303" s="48">
        <f t="shared" si="101"/>
        <v>41.055</v>
      </c>
      <c r="O303" s="49">
        <f t="shared" si="102"/>
        <v>41.4</v>
      </c>
      <c r="P303" s="337"/>
      <c r="Q303" s="338"/>
      <c r="R303" s="338"/>
      <c r="S303" s="338"/>
      <c r="T303" s="339"/>
      <c r="U303" s="232"/>
      <c r="V303" s="233"/>
      <c r="W303" s="233"/>
      <c r="X303" s="233"/>
      <c r="Y303" s="234"/>
      <c r="Z303" s="355"/>
      <c r="AA303" s="356"/>
      <c r="AB303" s="356"/>
      <c r="AC303" s="356"/>
      <c r="AD303" s="357"/>
      <c r="AE303" s="197"/>
      <c r="AF303" s="198"/>
      <c r="AG303" s="199"/>
      <c r="AH303" s="198"/>
      <c r="AI303" s="198"/>
      <c r="AJ303" s="50"/>
      <c r="AK303" s="51"/>
      <c r="AL303" s="51"/>
      <c r="AM303" s="51"/>
      <c r="AN303" s="52"/>
      <c r="AO303" s="177"/>
      <c r="AP303" s="178"/>
      <c r="AQ303" s="178"/>
      <c r="AR303" s="178"/>
      <c r="AS303" s="178"/>
      <c r="AT303" s="50"/>
      <c r="AU303" s="51"/>
      <c r="AV303" s="51"/>
      <c r="AW303" s="51"/>
      <c r="AX303" s="51"/>
      <c r="AY303" s="177"/>
      <c r="AZ303" s="178"/>
      <c r="BA303" s="178"/>
      <c r="BB303" s="178"/>
      <c r="BC303" s="178"/>
      <c r="BD303" s="50"/>
      <c r="BE303" s="51"/>
      <c r="BF303" s="51"/>
      <c r="BG303" s="51"/>
      <c r="BH303" s="52"/>
      <c r="BI303" s="177"/>
      <c r="BJ303" s="178"/>
      <c r="BK303" s="178"/>
      <c r="BL303" s="178"/>
      <c r="BM303" s="190"/>
      <c r="BN303" s="53">
        <f t="shared" si="91"/>
        <v>0</v>
      </c>
      <c r="BO303" s="53">
        <f t="shared" si="92"/>
        <v>0</v>
      </c>
      <c r="BP303" s="305"/>
    </row>
    <row r="304" spans="2:68" ht="30" x14ac:dyDescent="0.4">
      <c r="B304" s="79"/>
      <c r="C304" s="80"/>
      <c r="D304" s="41">
        <f t="shared" si="103"/>
        <v>34.5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98"/>
        <v>40.020000000000003</v>
      </c>
      <c r="L304" s="47">
        <f t="shared" si="99"/>
        <v>40.365000000000002</v>
      </c>
      <c r="M304" s="48">
        <f t="shared" si="100"/>
        <v>40.71</v>
      </c>
      <c r="N304" s="48">
        <f t="shared" si="101"/>
        <v>41.055</v>
      </c>
      <c r="O304" s="49">
        <f t="shared" si="102"/>
        <v>41.4</v>
      </c>
      <c r="P304" s="337"/>
      <c r="Q304" s="338"/>
      <c r="R304" s="338"/>
      <c r="S304" s="338"/>
      <c r="T304" s="339"/>
      <c r="U304" s="232"/>
      <c r="V304" s="233"/>
      <c r="W304" s="233"/>
      <c r="X304" s="233"/>
      <c r="Y304" s="234"/>
      <c r="Z304" s="50"/>
      <c r="AA304" s="51"/>
      <c r="AB304" s="51"/>
      <c r="AC304" s="51"/>
      <c r="AD304" s="51"/>
      <c r="AE304" s="197"/>
      <c r="AF304" s="198"/>
      <c r="AG304" s="199"/>
      <c r="AH304" s="198"/>
      <c r="AI304" s="198"/>
      <c r="AJ304" s="50"/>
      <c r="AK304" s="51"/>
      <c r="AL304" s="51"/>
      <c r="AM304" s="51"/>
      <c r="AN304" s="52"/>
      <c r="AO304" s="177"/>
      <c r="AP304" s="178"/>
      <c r="AQ304" s="178"/>
      <c r="AR304" s="178"/>
      <c r="AS304" s="178"/>
      <c r="AT304" s="50"/>
      <c r="AU304" s="51"/>
      <c r="AV304" s="51"/>
      <c r="AW304" s="51"/>
      <c r="AX304" s="51"/>
      <c r="AY304" s="177"/>
      <c r="AZ304" s="178"/>
      <c r="BA304" s="178"/>
      <c r="BB304" s="178"/>
      <c r="BC304" s="178"/>
      <c r="BD304" s="50"/>
      <c r="BE304" s="51"/>
      <c r="BF304" s="51"/>
      <c r="BG304" s="51"/>
      <c r="BH304" s="52"/>
      <c r="BI304" s="177"/>
      <c r="BJ304" s="178"/>
      <c r="BK304" s="178"/>
      <c r="BL304" s="178"/>
      <c r="BM304" s="190"/>
      <c r="BP304" s="305"/>
    </row>
    <row r="305" spans="2:68" s="130" customFormat="1" ht="54" x14ac:dyDescent="0.4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103"/>
        <v>37.5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ref="K305:K307" si="104">$D305+($D305*(SUM($E305%,F305%)))</f>
        <v>43.5</v>
      </c>
      <c r="L305" s="47">
        <f t="shared" ref="L305:L307" si="105">$D305+(($D305*SUM($E305,G305)/100))</f>
        <v>43.875</v>
      </c>
      <c r="M305" s="48">
        <f t="shared" ref="M305:M307" si="106">$D305+(($D305*($E305+H305)/100))</f>
        <v>44.25</v>
      </c>
      <c r="N305" s="48">
        <f t="shared" ref="N305:N307" si="107">$D305+(($D305*($E305+I305)/100))</f>
        <v>44.625</v>
      </c>
      <c r="O305" s="49">
        <f t="shared" ref="O305:O307" si="108">$D305+(($D305*($E305+J305)/100))</f>
        <v>45</v>
      </c>
      <c r="P305" s="337"/>
      <c r="Q305" s="338"/>
      <c r="R305" s="338"/>
      <c r="S305" s="338"/>
      <c r="T305" s="339"/>
      <c r="U305" s="367"/>
      <c r="V305" s="368"/>
      <c r="W305" s="368"/>
      <c r="X305" s="368"/>
      <c r="Y305" s="369"/>
      <c r="Z305" s="197"/>
      <c r="AA305" s="198"/>
      <c r="AB305" s="199"/>
      <c r="AC305" s="198"/>
      <c r="AD305" s="222"/>
      <c r="AE305" s="197"/>
      <c r="AF305" s="198"/>
      <c r="AG305" s="199"/>
      <c r="AH305" s="198"/>
      <c r="AI305" s="198"/>
      <c r="AJ305" s="50"/>
      <c r="AK305" s="51"/>
      <c r="AL305" s="51"/>
      <c r="AM305" s="51"/>
      <c r="AN305" s="52"/>
      <c r="AO305" s="50"/>
      <c r="AP305" s="51"/>
      <c r="AQ305" s="51"/>
      <c r="AR305" s="51"/>
      <c r="AS305" s="52"/>
      <c r="AT305" s="50"/>
      <c r="AU305" s="51"/>
      <c r="AV305" s="51"/>
      <c r="AW305" s="51"/>
      <c r="AX305" s="51"/>
      <c r="AY305" s="177"/>
      <c r="AZ305" s="178"/>
      <c r="BA305" s="178"/>
      <c r="BB305" s="178"/>
      <c r="BC305" s="178"/>
      <c r="BD305" s="50"/>
      <c r="BE305" s="51"/>
      <c r="BF305" s="51"/>
      <c r="BG305" s="51"/>
      <c r="BH305" s="52"/>
      <c r="BI305" s="177"/>
      <c r="BJ305" s="178"/>
      <c r="BK305" s="178"/>
      <c r="BL305" s="178"/>
      <c r="BM305" s="190"/>
      <c r="BN305" s="53">
        <f>MIN($P304,$U304,$Z304,$AE304,$AJ304,$AO304,$AT304,$AY304,$BD304,$BI304)</f>
        <v>0</v>
      </c>
      <c r="BO305" s="53">
        <f>MAX($P304,$U304,$Z304,$AE304,$AJ304,$AO304,$AT304,$AY304,$BD304,$BI304)</f>
        <v>0</v>
      </c>
      <c r="BP305" s="305"/>
    </row>
    <row r="306" spans="2:68" s="130" customFormat="1" ht="30" x14ac:dyDescent="0.4">
      <c r="B306" s="79"/>
      <c r="C306" s="80"/>
      <c r="D306" s="41">
        <f t="shared" si="103"/>
        <v>37.5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104"/>
        <v>43.5</v>
      </c>
      <c r="L306" s="47">
        <f t="shared" si="105"/>
        <v>43.875</v>
      </c>
      <c r="M306" s="48">
        <f t="shared" si="106"/>
        <v>44.25</v>
      </c>
      <c r="N306" s="48">
        <f t="shared" si="107"/>
        <v>44.625</v>
      </c>
      <c r="O306" s="49">
        <f t="shared" si="108"/>
        <v>45</v>
      </c>
      <c r="P306" s="337"/>
      <c r="Q306" s="338"/>
      <c r="R306" s="338"/>
      <c r="S306" s="338"/>
      <c r="T306" s="339"/>
      <c r="U306" s="367"/>
      <c r="V306" s="368"/>
      <c r="W306" s="368"/>
      <c r="X306" s="368"/>
      <c r="Y306" s="369"/>
      <c r="Z306" s="50"/>
      <c r="AA306" s="51"/>
      <c r="AB306" s="51"/>
      <c r="AC306" s="51"/>
      <c r="AD306" s="52"/>
      <c r="AE306" s="197"/>
      <c r="AF306" s="198"/>
      <c r="AG306" s="199"/>
      <c r="AH306" s="198"/>
      <c r="AI306" s="198"/>
      <c r="AJ306" s="50"/>
      <c r="AK306" s="51"/>
      <c r="AL306" s="51"/>
      <c r="AM306" s="51"/>
      <c r="AN306" s="52"/>
      <c r="AO306" s="177"/>
      <c r="AP306" s="178"/>
      <c r="AQ306" s="178"/>
      <c r="AR306" s="178"/>
      <c r="AS306" s="178"/>
      <c r="AT306" s="50"/>
      <c r="AU306" s="51"/>
      <c r="AV306" s="51"/>
      <c r="AW306" s="51"/>
      <c r="AX306" s="51"/>
      <c r="AY306" s="177"/>
      <c r="AZ306" s="178"/>
      <c r="BA306" s="178"/>
      <c r="BB306" s="178"/>
      <c r="BC306" s="178"/>
      <c r="BD306" s="50"/>
      <c r="BE306" s="51"/>
      <c r="BF306" s="51"/>
      <c r="BG306" s="51"/>
      <c r="BH306" s="52"/>
      <c r="BI306" s="177"/>
      <c r="BJ306" s="178"/>
      <c r="BK306" s="178"/>
      <c r="BL306" s="178"/>
      <c r="BM306" s="190"/>
      <c r="BN306" s="53">
        <f>MIN($P305,$U305,$Z305,$AE305,$AJ305,$AO305,$AT305,$AY305,$BD305,$BI305)</f>
        <v>0</v>
      </c>
      <c r="BO306" s="53">
        <f>MAX($P305,$U305,$Z305,$AE305,$AJ305,$AO305,$AT305,$AY305,$BD305,$BI305)</f>
        <v>0</v>
      </c>
      <c r="BP306" s="305"/>
    </row>
    <row r="307" spans="2:68" s="130" customFormat="1" ht="30" x14ac:dyDescent="0.4">
      <c r="B307" s="79"/>
      <c r="C307" s="80"/>
      <c r="D307" s="41">
        <f t="shared" si="103"/>
        <v>37.5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104"/>
        <v>43.5</v>
      </c>
      <c r="L307" s="47">
        <f t="shared" si="105"/>
        <v>43.875</v>
      </c>
      <c r="M307" s="48">
        <f t="shared" si="106"/>
        <v>44.25</v>
      </c>
      <c r="N307" s="48">
        <f t="shared" si="107"/>
        <v>44.625</v>
      </c>
      <c r="O307" s="49">
        <f t="shared" si="108"/>
        <v>45</v>
      </c>
      <c r="P307" s="337"/>
      <c r="Q307" s="338"/>
      <c r="R307" s="338"/>
      <c r="S307" s="338"/>
      <c r="T307" s="339"/>
      <c r="U307" s="367"/>
      <c r="V307" s="368"/>
      <c r="W307" s="368"/>
      <c r="X307" s="368"/>
      <c r="Y307" s="369"/>
      <c r="Z307" s="50"/>
      <c r="AA307" s="51"/>
      <c r="AB307" s="51"/>
      <c r="AC307" s="51"/>
      <c r="AD307" s="52"/>
      <c r="AE307" s="197"/>
      <c r="AF307" s="198"/>
      <c r="AG307" s="199"/>
      <c r="AH307" s="198"/>
      <c r="AI307" s="198"/>
      <c r="AJ307" s="50"/>
      <c r="AK307" s="51"/>
      <c r="AL307" s="51"/>
      <c r="AM307" s="51"/>
      <c r="AN307" s="52"/>
      <c r="AO307" s="177"/>
      <c r="AP307" s="178"/>
      <c r="AQ307" s="178"/>
      <c r="AR307" s="178"/>
      <c r="AS307" s="178"/>
      <c r="AT307" s="50"/>
      <c r="AU307" s="51"/>
      <c r="AV307" s="51"/>
      <c r="AW307" s="51"/>
      <c r="AX307" s="51"/>
      <c r="AY307" s="177"/>
      <c r="AZ307" s="178"/>
      <c r="BA307" s="178"/>
      <c r="BB307" s="178"/>
      <c r="BC307" s="178"/>
      <c r="BD307" s="50"/>
      <c r="BE307" s="51"/>
      <c r="BF307" s="51"/>
      <c r="BG307" s="51"/>
      <c r="BH307" s="52"/>
      <c r="BI307" s="177"/>
      <c r="BJ307" s="178"/>
      <c r="BK307" s="178"/>
      <c r="BL307" s="178"/>
      <c r="BM307" s="190"/>
      <c r="BN307" s="53">
        <f>MIN($P306,$U306,$Z306,$AE306,$AJ306,$AO306,$AT306,$AY306,$BD306,$BI306)</f>
        <v>0</v>
      </c>
      <c r="BO307" s="53">
        <f>MAX($P306,$U306,$Z306,$AE306,$AJ306,$AO306,$AT306,$AY306,$BD306,$BI306)</f>
        <v>0</v>
      </c>
      <c r="BP307" s="305"/>
    </row>
    <row r="308" spans="2:68" ht="30" x14ac:dyDescent="0.4">
      <c r="B308" s="79" t="s">
        <v>131</v>
      </c>
      <c r="C308" s="40" t="str">
        <f>C195</f>
        <v>Сливочное масло, кг</v>
      </c>
      <c r="D308" s="41">
        <f t="shared" si="103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98"/>
        <v>407</v>
      </c>
      <c r="L308" s="47">
        <f t="shared" si="99"/>
        <v>410.7</v>
      </c>
      <c r="M308" s="48">
        <f t="shared" si="100"/>
        <v>414.4</v>
      </c>
      <c r="N308" s="48">
        <f t="shared" si="101"/>
        <v>418.1</v>
      </c>
      <c r="O308" s="49">
        <f t="shared" si="102"/>
        <v>421.8</v>
      </c>
      <c r="P308" s="367"/>
      <c r="Q308" s="368"/>
      <c r="R308" s="368"/>
      <c r="S308" s="368"/>
      <c r="T308" s="369"/>
      <c r="U308" s="367"/>
      <c r="V308" s="368"/>
      <c r="W308" s="368"/>
      <c r="X308" s="368"/>
      <c r="Y308" s="369"/>
      <c r="Z308" s="355"/>
      <c r="AA308" s="356"/>
      <c r="AB308" s="356"/>
      <c r="AC308" s="356"/>
      <c r="AD308" s="357"/>
      <c r="AE308" s="197"/>
      <c r="AF308" s="198"/>
      <c r="AG308" s="199"/>
      <c r="AH308" s="198"/>
      <c r="AI308" s="200"/>
      <c r="AJ308" s="50"/>
      <c r="AK308" s="51"/>
      <c r="AL308" s="51"/>
      <c r="AM308" s="51"/>
      <c r="AN308" s="52"/>
      <c r="AO308" s="177"/>
      <c r="AP308" s="178"/>
      <c r="AQ308" s="178"/>
      <c r="AR308" s="178"/>
      <c r="AS308" s="178"/>
      <c r="AT308" s="50"/>
      <c r="AU308" s="51"/>
      <c r="AV308" s="51"/>
      <c r="AW308" s="51"/>
      <c r="AX308" s="51"/>
      <c r="AY308" s="177"/>
      <c r="AZ308" s="178"/>
      <c r="BA308" s="178"/>
      <c r="BB308" s="178"/>
      <c r="BC308" s="178"/>
      <c r="BD308" s="50"/>
      <c r="BE308" s="51"/>
      <c r="BF308" s="51"/>
      <c r="BG308" s="51"/>
      <c r="BH308" s="52"/>
      <c r="BI308" s="177"/>
      <c r="BJ308" s="178"/>
      <c r="BK308" s="178"/>
      <c r="BL308" s="178"/>
      <c r="BM308" s="190"/>
      <c r="BN308" s="53" t="e">
        <f>MIN($P308,#REF!,$Z308,$AE308,$AJ308,$AO308,$AT308,$AY308,$BD308,$BI308)</f>
        <v>#REF!</v>
      </c>
      <c r="BO308" s="53" t="e">
        <f>MAX($P308,#REF!,$Z308,$AE308,$AJ308,$AO308,$AT308,$AY308,$BD308,$BI308)</f>
        <v>#REF!</v>
      </c>
      <c r="BP308" s="305"/>
    </row>
    <row r="309" spans="2:68" ht="30" x14ac:dyDescent="0.4">
      <c r="B309" s="79"/>
      <c r="C309" s="80"/>
      <c r="D309" s="41">
        <f t="shared" si="103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98"/>
        <v>407</v>
      </c>
      <c r="L309" s="47">
        <f t="shared" si="99"/>
        <v>410.7</v>
      </c>
      <c r="M309" s="48">
        <f t="shared" si="100"/>
        <v>414.4</v>
      </c>
      <c r="N309" s="48">
        <f t="shared" si="101"/>
        <v>418.1</v>
      </c>
      <c r="O309" s="49">
        <f t="shared" si="102"/>
        <v>421.8</v>
      </c>
      <c r="P309" s="367"/>
      <c r="Q309" s="368"/>
      <c r="R309" s="368"/>
      <c r="S309" s="368"/>
      <c r="T309" s="369"/>
      <c r="U309" s="232"/>
      <c r="V309" s="233"/>
      <c r="W309" s="233"/>
      <c r="X309" s="233"/>
      <c r="Y309" s="234"/>
      <c r="Z309" s="50"/>
      <c r="AA309" s="51"/>
      <c r="AB309" s="51"/>
      <c r="AC309" s="51"/>
      <c r="AD309" s="52"/>
      <c r="AE309" s="197"/>
      <c r="AF309" s="198"/>
      <c r="AG309" s="199"/>
      <c r="AH309" s="198"/>
      <c r="AI309" s="200"/>
      <c r="AJ309" s="50"/>
      <c r="AK309" s="51"/>
      <c r="AL309" s="51"/>
      <c r="AM309" s="51"/>
      <c r="AN309" s="52"/>
      <c r="AO309" s="177"/>
      <c r="AP309" s="178"/>
      <c r="AQ309" s="178"/>
      <c r="AR309" s="178"/>
      <c r="AS309" s="178"/>
      <c r="AT309" s="50"/>
      <c r="AU309" s="51"/>
      <c r="AV309" s="51"/>
      <c r="AW309" s="51"/>
      <c r="AX309" s="51"/>
      <c r="AY309" s="177"/>
      <c r="AZ309" s="178"/>
      <c r="BA309" s="178"/>
      <c r="BB309" s="178"/>
      <c r="BC309" s="178"/>
      <c r="BD309" s="50"/>
      <c r="BE309" s="51"/>
      <c r="BF309" s="51"/>
      <c r="BG309" s="51"/>
      <c r="BH309" s="52"/>
      <c r="BI309" s="177"/>
      <c r="BJ309" s="178"/>
      <c r="BK309" s="178"/>
      <c r="BL309" s="178"/>
      <c r="BM309" s="190"/>
      <c r="BN309" s="53" t="e">
        <f>MIN($P309,#REF!,$Z309,$AE309,$AJ309,$AO309,$AT309,$AY309,$BD309,$BI309)</f>
        <v>#REF!</v>
      </c>
      <c r="BO309" s="53" t="e">
        <f>MAX($P309,#REF!,$Z309,$AE309,$AJ309,$AO309,$AT309,$AY309,$BD309,$BI309)</f>
        <v>#REF!</v>
      </c>
      <c r="BP309" s="305"/>
    </row>
    <row r="310" spans="2:68" ht="30" x14ac:dyDescent="0.4">
      <c r="B310" s="79"/>
      <c r="C310" s="80"/>
      <c r="D310" s="41">
        <f t="shared" si="103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98"/>
        <v>407</v>
      </c>
      <c r="L310" s="47">
        <f t="shared" si="99"/>
        <v>410.7</v>
      </c>
      <c r="M310" s="48">
        <f t="shared" si="100"/>
        <v>414.4</v>
      </c>
      <c r="N310" s="48">
        <f t="shared" si="101"/>
        <v>418.1</v>
      </c>
      <c r="O310" s="49">
        <f t="shared" si="102"/>
        <v>421.8</v>
      </c>
      <c r="P310" s="367"/>
      <c r="Q310" s="368"/>
      <c r="R310" s="368"/>
      <c r="S310" s="368"/>
      <c r="T310" s="369"/>
      <c r="U310" s="232"/>
      <c r="V310" s="233"/>
      <c r="W310" s="233"/>
      <c r="X310" s="233"/>
      <c r="Y310" s="234"/>
      <c r="Z310" s="50"/>
      <c r="AA310" s="51"/>
      <c r="AB310" s="51"/>
      <c r="AC310" s="51"/>
      <c r="AD310" s="52"/>
      <c r="AE310" s="197"/>
      <c r="AF310" s="198"/>
      <c r="AG310" s="199"/>
      <c r="AH310" s="198"/>
      <c r="AI310" s="200"/>
      <c r="AJ310" s="50"/>
      <c r="AK310" s="51"/>
      <c r="AL310" s="51"/>
      <c r="AM310" s="51"/>
      <c r="AN310" s="52"/>
      <c r="AO310" s="177"/>
      <c r="AP310" s="178"/>
      <c r="AQ310" s="178"/>
      <c r="AR310" s="178"/>
      <c r="AS310" s="178"/>
      <c r="AT310" s="50"/>
      <c r="AU310" s="51"/>
      <c r="AV310" s="51"/>
      <c r="AW310" s="51"/>
      <c r="AX310" s="51"/>
      <c r="AY310" s="177"/>
      <c r="AZ310" s="178"/>
      <c r="BA310" s="178"/>
      <c r="BB310" s="178"/>
      <c r="BC310" s="178"/>
      <c r="BD310" s="50"/>
      <c r="BE310" s="51"/>
      <c r="BF310" s="51"/>
      <c r="BG310" s="51"/>
      <c r="BH310" s="52"/>
      <c r="BI310" s="177"/>
      <c r="BJ310" s="178"/>
      <c r="BK310" s="178"/>
      <c r="BL310" s="178"/>
      <c r="BM310" s="190"/>
      <c r="BN310" s="53" t="e">
        <f>MIN($P310,#REF!,$Z310,$AE310,$AJ310,$AO310,$AT310,$AY310,$BD310,$BI310)</f>
        <v>#REF!</v>
      </c>
      <c r="BO310" s="53" t="e">
        <f>MAX($P310,#REF!,$Z310,$AE310,$AJ310,$AO310,$AT310,$AY310,$BD310,$BI310)</f>
        <v>#REF!</v>
      </c>
      <c r="BP310" s="305"/>
    </row>
    <row r="311" spans="2:68" ht="39" x14ac:dyDescent="0.4">
      <c r="B311" s="81" t="s">
        <v>65</v>
      </c>
      <c r="C311" s="82" t="s">
        <v>66</v>
      </c>
      <c r="D311" s="41">
        <f t="shared" si="103"/>
        <v>0</v>
      </c>
      <c r="E311" s="62"/>
      <c r="F311" s="63"/>
      <c r="G311" s="64"/>
      <c r="H311" s="64"/>
      <c r="I311" s="64"/>
      <c r="J311" s="65"/>
      <c r="K311" s="46">
        <f t="shared" si="98"/>
        <v>0</v>
      </c>
      <c r="L311" s="47">
        <f t="shared" si="99"/>
        <v>0</v>
      </c>
      <c r="M311" s="48">
        <f t="shared" si="100"/>
        <v>0</v>
      </c>
      <c r="N311" s="48">
        <f t="shared" si="101"/>
        <v>0</v>
      </c>
      <c r="O311" s="49">
        <f t="shared" si="102"/>
        <v>0</v>
      </c>
      <c r="P311" s="340"/>
      <c r="Q311" s="341"/>
      <c r="R311" s="342"/>
      <c r="S311" s="341"/>
      <c r="T311" s="343"/>
      <c r="U311" s="235"/>
      <c r="V311" s="236"/>
      <c r="W311" s="237"/>
      <c r="X311" s="236"/>
      <c r="Y311" s="238"/>
      <c r="Z311" s="50"/>
      <c r="AA311" s="51"/>
      <c r="AB311" s="51"/>
      <c r="AC311" s="51"/>
      <c r="AD311" s="52"/>
      <c r="AE311" s="201"/>
      <c r="AF311" s="202"/>
      <c r="AG311" s="203"/>
      <c r="AH311" s="202"/>
      <c r="AI311" s="204"/>
      <c r="AJ311" s="66"/>
      <c r="AK311" s="67"/>
      <c r="AL311" s="68"/>
      <c r="AM311" s="67"/>
      <c r="AN311" s="69"/>
      <c r="AO311" s="179"/>
      <c r="AP311" s="180"/>
      <c r="AQ311" s="178"/>
      <c r="AR311" s="180"/>
      <c r="AS311" s="180"/>
      <c r="AT311" s="66"/>
      <c r="AU311" s="67"/>
      <c r="AV311" s="68"/>
      <c r="AW311" s="67"/>
      <c r="AX311" s="67"/>
      <c r="AY311" s="179"/>
      <c r="AZ311" s="180"/>
      <c r="BA311" s="178"/>
      <c r="BB311" s="180"/>
      <c r="BC311" s="180"/>
      <c r="BD311" s="66"/>
      <c r="BE311" s="67"/>
      <c r="BF311" s="68"/>
      <c r="BG311" s="67"/>
      <c r="BH311" s="69"/>
      <c r="BI311" s="179"/>
      <c r="BJ311" s="180"/>
      <c r="BK311" s="178"/>
      <c r="BL311" s="180"/>
      <c r="BM311" s="191"/>
      <c r="BN311" s="53" t="e">
        <f>MIN($P311,#REF!,$Z311,$AE311,$AJ311,$AO311,$AT311,$AY311,$BD311,$BI311)</f>
        <v>#REF!</v>
      </c>
      <c r="BO311" s="53" t="e">
        <f>MAX($P311,#REF!,$Z311,$AE311,$AJ311,$AO311,$AT311,$AY311,$BD311,$BI311)</f>
        <v>#REF!</v>
      </c>
      <c r="BP311" s="305"/>
    </row>
    <row r="312" spans="2:68" ht="36" x14ac:dyDescent="0.4">
      <c r="B312" s="79" t="s">
        <v>68</v>
      </c>
      <c r="C312" s="40" t="str">
        <f>C199</f>
        <v>Пропаренный шелушеный рис, кг</v>
      </c>
      <c r="D312" s="41">
        <f t="shared" si="103"/>
        <v>45.9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98"/>
        <v>48.195</v>
      </c>
      <c r="L312" s="47">
        <f t="shared" si="99"/>
        <v>48.653999999999996</v>
      </c>
      <c r="M312" s="48">
        <f t="shared" si="100"/>
        <v>49.113</v>
      </c>
      <c r="N312" s="48">
        <f t="shared" si="101"/>
        <v>49.571999999999996</v>
      </c>
      <c r="O312" s="49">
        <f t="shared" si="102"/>
        <v>50.030999999999999</v>
      </c>
      <c r="P312" s="367"/>
      <c r="Q312" s="368"/>
      <c r="R312" s="368"/>
      <c r="S312" s="368"/>
      <c r="T312" s="369"/>
      <c r="U312" s="232"/>
      <c r="V312" s="233"/>
      <c r="W312" s="233"/>
      <c r="X312" s="233"/>
      <c r="Y312" s="234"/>
      <c r="Z312" s="197"/>
      <c r="AA312" s="198"/>
      <c r="AB312" s="199"/>
      <c r="AC312" s="198"/>
      <c r="AD312" s="200"/>
      <c r="AE312" s="197"/>
      <c r="AF312" s="198"/>
      <c r="AG312" s="199"/>
      <c r="AH312" s="198"/>
      <c r="AI312" s="200"/>
      <c r="AJ312" s="50"/>
      <c r="AK312" s="51"/>
      <c r="AL312" s="51"/>
      <c r="AM312" s="51"/>
      <c r="AN312" s="52"/>
      <c r="AO312" s="50"/>
      <c r="AP312" s="51"/>
      <c r="AQ312" s="51"/>
      <c r="AR312" s="51"/>
      <c r="AS312" s="52"/>
      <c r="AT312" s="50"/>
      <c r="AU312" s="51"/>
      <c r="AV312" s="51"/>
      <c r="AW312" s="51"/>
      <c r="AX312" s="51"/>
      <c r="AY312" s="177"/>
      <c r="AZ312" s="178"/>
      <c r="BA312" s="178"/>
      <c r="BB312" s="178"/>
      <c r="BC312" s="178"/>
      <c r="BD312" s="50"/>
      <c r="BE312" s="51"/>
      <c r="BF312" s="51"/>
      <c r="BG312" s="51"/>
      <c r="BH312" s="52"/>
      <c r="BI312" s="177"/>
      <c r="BJ312" s="178"/>
      <c r="BK312" s="178"/>
      <c r="BL312" s="178"/>
      <c r="BM312" s="190"/>
      <c r="BN312" s="53" t="e">
        <f>MIN($P312,#REF!,$Z312,$AE312,$AJ312,$AO312,$AT312,$AY312,$BD312,$BI312)</f>
        <v>#REF!</v>
      </c>
      <c r="BO312" s="53" t="e">
        <f>MAX($P312,#REF!,$Z312,$AE312,$AJ312,$AO312,$AT312,$AY312,$BD312,$BI312)</f>
        <v>#REF!</v>
      </c>
      <c r="BP312" s="306"/>
    </row>
    <row r="313" spans="2:68" ht="30" x14ac:dyDescent="0.4">
      <c r="B313" s="79"/>
      <c r="C313" s="80"/>
      <c r="D313" s="41">
        <f t="shared" si="103"/>
        <v>45.9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98"/>
        <v>48.195</v>
      </c>
      <c r="L313" s="47">
        <f t="shared" si="99"/>
        <v>48.653999999999996</v>
      </c>
      <c r="M313" s="48">
        <f t="shared" si="100"/>
        <v>49.113</v>
      </c>
      <c r="N313" s="48">
        <f t="shared" si="101"/>
        <v>49.571999999999996</v>
      </c>
      <c r="O313" s="49">
        <f t="shared" si="102"/>
        <v>50.030999999999999</v>
      </c>
      <c r="P313" s="367"/>
      <c r="Q313" s="368"/>
      <c r="R313" s="368"/>
      <c r="S313" s="368"/>
      <c r="T313" s="369"/>
      <c r="U313" s="232"/>
      <c r="V313" s="233"/>
      <c r="W313" s="233"/>
      <c r="X313" s="233"/>
      <c r="Y313" s="234"/>
      <c r="Z313" s="50"/>
      <c r="AA313" s="51"/>
      <c r="AB313" s="51"/>
      <c r="AC313" s="51"/>
      <c r="AD313" s="52"/>
      <c r="AE313" s="197"/>
      <c r="AF313" s="198"/>
      <c r="AG313" s="199"/>
      <c r="AH313" s="198"/>
      <c r="AI313" s="200"/>
      <c r="AJ313" s="50"/>
      <c r="AK313" s="51"/>
      <c r="AL313" s="51"/>
      <c r="AM313" s="51"/>
      <c r="AN313" s="52"/>
      <c r="AO313" s="177"/>
      <c r="AP313" s="178"/>
      <c r="AQ313" s="178"/>
      <c r="AR313" s="178"/>
      <c r="AS313" s="178"/>
      <c r="AT313" s="50"/>
      <c r="AU313" s="51"/>
      <c r="AV313" s="51"/>
      <c r="AW313" s="51"/>
      <c r="AX313" s="51"/>
      <c r="AY313" s="177"/>
      <c r="AZ313" s="178"/>
      <c r="BA313" s="178"/>
      <c r="BB313" s="178"/>
      <c r="BC313" s="178"/>
      <c r="BD313" s="50"/>
      <c r="BE313" s="51"/>
      <c r="BF313" s="51"/>
      <c r="BG313" s="51"/>
      <c r="BH313" s="52"/>
      <c r="BI313" s="177"/>
      <c r="BJ313" s="178"/>
      <c r="BK313" s="178"/>
      <c r="BL313" s="178"/>
      <c r="BM313" s="190"/>
      <c r="BN313" s="53">
        <f t="shared" ref="BN313:BN343" si="109">MIN($P313,$U313,$Z313,$AE313,$AJ313,$AO313,$AT313,$AY313,$BD313,$BI313)</f>
        <v>0</v>
      </c>
      <c r="BO313" s="53">
        <f t="shared" ref="BO313:BO343" si="110">MAX($P313,$U313,$Z313,$AE313,$AJ313,$AO313,$AT313,$AY313,$BD313,$BI313)</f>
        <v>0</v>
      </c>
      <c r="BP313" s="305"/>
    </row>
    <row r="314" spans="2:68" ht="30" x14ac:dyDescent="0.4">
      <c r="B314" s="79"/>
      <c r="C314" s="80"/>
      <c r="D314" s="41">
        <f t="shared" si="103"/>
        <v>45.9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98"/>
        <v>48.195</v>
      </c>
      <c r="L314" s="47">
        <f t="shared" si="99"/>
        <v>48.653999999999996</v>
      </c>
      <c r="M314" s="48">
        <f t="shared" si="100"/>
        <v>49.113</v>
      </c>
      <c r="N314" s="48">
        <f t="shared" si="101"/>
        <v>49.571999999999996</v>
      </c>
      <c r="O314" s="49">
        <f t="shared" si="102"/>
        <v>50.030999999999999</v>
      </c>
      <c r="P314" s="367"/>
      <c r="Q314" s="368"/>
      <c r="R314" s="368"/>
      <c r="S314" s="368"/>
      <c r="T314" s="369"/>
      <c r="U314" s="232"/>
      <c r="V314" s="233"/>
      <c r="W314" s="233"/>
      <c r="X314" s="233"/>
      <c r="Y314" s="234"/>
      <c r="Z314" s="50"/>
      <c r="AA314" s="51"/>
      <c r="AB314" s="51"/>
      <c r="AC314" s="51"/>
      <c r="AD314" s="52"/>
      <c r="AE314" s="197"/>
      <c r="AF314" s="198"/>
      <c r="AG314" s="199"/>
      <c r="AH314" s="198"/>
      <c r="AI314" s="200"/>
      <c r="AJ314" s="50"/>
      <c r="AK314" s="51"/>
      <c r="AL314" s="51"/>
      <c r="AM314" s="51"/>
      <c r="AN314" s="52"/>
      <c r="AO314" s="177"/>
      <c r="AP314" s="178"/>
      <c r="AQ314" s="178"/>
      <c r="AR314" s="178"/>
      <c r="AS314" s="178"/>
      <c r="AT314" s="50"/>
      <c r="AU314" s="51"/>
      <c r="AV314" s="51"/>
      <c r="AW314" s="51"/>
      <c r="AX314" s="51"/>
      <c r="AY314" s="177"/>
      <c r="AZ314" s="178"/>
      <c r="BA314" s="178"/>
      <c r="BB314" s="178"/>
      <c r="BC314" s="178"/>
      <c r="BD314" s="50"/>
      <c r="BE314" s="51"/>
      <c r="BF314" s="51"/>
      <c r="BG314" s="51"/>
      <c r="BH314" s="52"/>
      <c r="BI314" s="177"/>
      <c r="BJ314" s="178"/>
      <c r="BK314" s="178"/>
      <c r="BL314" s="178"/>
      <c r="BM314" s="190"/>
      <c r="BN314" s="53">
        <f t="shared" si="109"/>
        <v>0</v>
      </c>
      <c r="BO314" s="53">
        <f t="shared" si="110"/>
        <v>0</v>
      </c>
      <c r="BP314" s="305"/>
    </row>
    <row r="315" spans="2:68" ht="54" x14ac:dyDescent="0.4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103"/>
        <v>20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98"/>
        <v>23.8</v>
      </c>
      <c r="L315" s="47">
        <f t="shared" si="99"/>
        <v>24</v>
      </c>
      <c r="M315" s="48">
        <f t="shared" si="100"/>
        <v>24.2</v>
      </c>
      <c r="N315" s="48">
        <f t="shared" si="101"/>
        <v>24.4</v>
      </c>
      <c r="O315" s="49">
        <f t="shared" si="102"/>
        <v>24.6</v>
      </c>
      <c r="P315" s="367"/>
      <c r="Q315" s="368"/>
      <c r="R315" s="368"/>
      <c r="S315" s="368"/>
      <c r="T315" s="369"/>
      <c r="U315" s="232"/>
      <c r="V315" s="233"/>
      <c r="W315" s="233"/>
      <c r="X315" s="230"/>
      <c r="Y315" s="234"/>
      <c r="Z315" s="50"/>
      <c r="AA315" s="67"/>
      <c r="AB315" s="68"/>
      <c r="AC315" s="51"/>
      <c r="AD315" s="52"/>
      <c r="AE315" s="197"/>
      <c r="AF315" s="198"/>
      <c r="AG315" s="199"/>
      <c r="AH315" s="198"/>
      <c r="AI315" s="200"/>
      <c r="AJ315" s="50"/>
      <c r="AK315" s="51"/>
      <c r="AL315" s="51"/>
      <c r="AM315" s="51"/>
      <c r="AN315" s="52"/>
      <c r="AO315" s="177"/>
      <c r="AP315" s="178"/>
      <c r="AQ315" s="178"/>
      <c r="AR315" s="178"/>
      <c r="AS315" s="178"/>
      <c r="AT315" s="50"/>
      <c r="AU315" s="51"/>
      <c r="AV315" s="51"/>
      <c r="AW315" s="51"/>
      <c r="AX315" s="51"/>
      <c r="AY315" s="177"/>
      <c r="AZ315" s="178"/>
      <c r="BA315" s="178"/>
      <c r="BB315" s="178"/>
      <c r="BC315" s="178"/>
      <c r="BD315" s="50"/>
      <c r="BE315" s="51"/>
      <c r="BF315" s="51"/>
      <c r="BG315" s="51"/>
      <c r="BH315" s="52"/>
      <c r="BI315" s="177"/>
      <c r="BJ315" s="178"/>
      <c r="BK315" s="178"/>
      <c r="BL315" s="178"/>
      <c r="BM315" s="190"/>
      <c r="BN315" s="53">
        <f t="shared" si="109"/>
        <v>0</v>
      </c>
      <c r="BO315" s="53">
        <f t="shared" si="110"/>
        <v>0</v>
      </c>
      <c r="BP315" s="306"/>
    </row>
    <row r="316" spans="2:68" ht="30" x14ac:dyDescent="0.4">
      <c r="B316" s="79"/>
      <c r="C316" s="80"/>
      <c r="D316" s="41">
        <f t="shared" si="103"/>
        <v>20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98"/>
        <v>23.8</v>
      </c>
      <c r="L316" s="47">
        <f t="shared" si="99"/>
        <v>24</v>
      </c>
      <c r="M316" s="48">
        <f t="shared" si="100"/>
        <v>24.2</v>
      </c>
      <c r="N316" s="48">
        <f t="shared" si="101"/>
        <v>24.4</v>
      </c>
      <c r="O316" s="49">
        <f t="shared" si="102"/>
        <v>24.6</v>
      </c>
      <c r="P316" s="367"/>
      <c r="Q316" s="368"/>
      <c r="R316" s="368"/>
      <c r="S316" s="368"/>
      <c r="T316" s="369"/>
      <c r="U316" s="232"/>
      <c r="V316" s="233"/>
      <c r="W316" s="233"/>
      <c r="X316" s="233"/>
      <c r="Y316" s="234"/>
      <c r="Z316" s="50"/>
      <c r="AA316" s="51"/>
      <c r="AB316" s="51"/>
      <c r="AC316" s="51"/>
      <c r="AD316" s="52"/>
      <c r="AE316" s="197"/>
      <c r="AF316" s="198"/>
      <c r="AG316" s="199"/>
      <c r="AH316" s="301"/>
      <c r="AI316" s="301"/>
      <c r="AJ316" s="50"/>
      <c r="AK316" s="51"/>
      <c r="AL316" s="51"/>
      <c r="AM316" s="51"/>
      <c r="AN316" s="52"/>
      <c r="AO316" s="177"/>
      <c r="AP316" s="178"/>
      <c r="AQ316" s="178"/>
      <c r="AR316" s="178"/>
      <c r="AS316" s="178"/>
      <c r="AT316" s="50"/>
      <c r="AU316" s="51"/>
      <c r="AV316" s="51"/>
      <c r="AW316" s="51"/>
      <c r="AX316" s="51"/>
      <c r="AY316" s="177"/>
      <c r="AZ316" s="178"/>
      <c r="BA316" s="178"/>
      <c r="BB316" s="178"/>
      <c r="BC316" s="178"/>
      <c r="BD316" s="50"/>
      <c r="BE316" s="51"/>
      <c r="BF316" s="51"/>
      <c r="BG316" s="51"/>
      <c r="BH316" s="52"/>
      <c r="BI316" s="177"/>
      <c r="BJ316" s="178"/>
      <c r="BK316" s="178"/>
      <c r="BL316" s="178"/>
      <c r="BM316" s="190"/>
      <c r="BN316" s="53">
        <f t="shared" si="109"/>
        <v>0</v>
      </c>
      <c r="BO316" s="53">
        <f t="shared" si="110"/>
        <v>0</v>
      </c>
      <c r="BP316" s="305"/>
    </row>
    <row r="317" spans="2:68" ht="30" x14ac:dyDescent="0.4">
      <c r="B317" s="79"/>
      <c r="C317" s="80"/>
      <c r="D317" s="41">
        <f t="shared" si="103"/>
        <v>20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98"/>
        <v>23.8</v>
      </c>
      <c r="L317" s="47">
        <f t="shared" si="99"/>
        <v>24</v>
      </c>
      <c r="M317" s="48">
        <f t="shared" si="100"/>
        <v>24.2</v>
      </c>
      <c r="N317" s="48">
        <f t="shared" si="101"/>
        <v>24.4</v>
      </c>
      <c r="O317" s="49">
        <f t="shared" si="102"/>
        <v>24.6</v>
      </c>
      <c r="P317" s="367"/>
      <c r="Q317" s="368"/>
      <c r="R317" s="368"/>
      <c r="S317" s="368"/>
      <c r="T317" s="369"/>
      <c r="U317" s="232"/>
      <c r="V317" s="233"/>
      <c r="W317" s="233"/>
      <c r="X317" s="233"/>
      <c r="Y317" s="234"/>
      <c r="Z317" s="50"/>
      <c r="AA317" s="51"/>
      <c r="AB317" s="51"/>
      <c r="AC317" s="51"/>
      <c r="AD317" s="52"/>
      <c r="AE317" s="197"/>
      <c r="AF317" s="198"/>
      <c r="AG317" s="199"/>
      <c r="AH317" s="198"/>
      <c r="AI317" s="200"/>
      <c r="AJ317" s="50"/>
      <c r="AK317" s="51"/>
      <c r="AL317" s="51"/>
      <c r="AM317" s="51"/>
      <c r="AN317" s="52"/>
      <c r="AO317" s="177"/>
      <c r="AP317" s="178"/>
      <c r="AQ317" s="178"/>
      <c r="AR317" s="178"/>
      <c r="AS317" s="178"/>
      <c r="AT317" s="50"/>
      <c r="AU317" s="51"/>
      <c r="AV317" s="51"/>
      <c r="AW317" s="51"/>
      <c r="AX317" s="51"/>
      <c r="AY317" s="177"/>
      <c r="AZ317" s="178"/>
      <c r="BA317" s="178"/>
      <c r="BB317" s="178"/>
      <c r="BC317" s="178"/>
      <c r="BD317" s="50"/>
      <c r="BE317" s="51"/>
      <c r="BF317" s="51"/>
      <c r="BG317" s="51"/>
      <c r="BH317" s="52"/>
      <c r="BI317" s="177"/>
      <c r="BJ317" s="178"/>
      <c r="BK317" s="178"/>
      <c r="BL317" s="178"/>
      <c r="BM317" s="190"/>
      <c r="BN317" s="53">
        <f t="shared" si="109"/>
        <v>0</v>
      </c>
      <c r="BO317" s="53">
        <f t="shared" si="110"/>
        <v>0</v>
      </c>
      <c r="BP317" s="305"/>
    </row>
    <row r="318" spans="2:68" ht="30" x14ac:dyDescent="0.4">
      <c r="B318" s="79" t="s">
        <v>72</v>
      </c>
      <c r="C318" s="40" t="str">
        <f>C205</f>
        <v>Мука ржано - обдирная, кг</v>
      </c>
      <c r="D318" s="41">
        <f t="shared" si="103"/>
        <v>16.7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98"/>
        <v>19.872999999999998</v>
      </c>
      <c r="L318" s="47">
        <f t="shared" si="99"/>
        <v>20.04</v>
      </c>
      <c r="M318" s="48">
        <f t="shared" si="100"/>
        <v>20.207000000000001</v>
      </c>
      <c r="N318" s="48">
        <f t="shared" si="101"/>
        <v>20.373999999999999</v>
      </c>
      <c r="O318" s="49">
        <f t="shared" si="102"/>
        <v>20.541</v>
      </c>
      <c r="P318" s="367"/>
      <c r="Q318" s="368"/>
      <c r="R318" s="368"/>
      <c r="S318" s="368"/>
      <c r="T318" s="369"/>
      <c r="U318" s="232"/>
      <c r="V318" s="233"/>
      <c r="W318" s="233"/>
      <c r="X318" s="233"/>
      <c r="Y318" s="234"/>
      <c r="Z318" s="50"/>
      <c r="AA318" s="51"/>
      <c r="AB318" s="51"/>
      <c r="AC318" s="51"/>
      <c r="AD318" s="52"/>
      <c r="AE318" s="197"/>
      <c r="AF318" s="198"/>
      <c r="AG318" s="199"/>
      <c r="AH318" s="198"/>
      <c r="AI318" s="200"/>
      <c r="AJ318" s="50"/>
      <c r="AK318" s="51"/>
      <c r="AL318" s="51"/>
      <c r="AM318" s="51"/>
      <c r="AN318" s="52"/>
      <c r="AO318" s="177"/>
      <c r="AP318" s="178"/>
      <c r="AQ318" s="178"/>
      <c r="AR318" s="178"/>
      <c r="AS318" s="178"/>
      <c r="AT318" s="50"/>
      <c r="AU318" s="51"/>
      <c r="AV318" s="51"/>
      <c r="AW318" s="51"/>
      <c r="AX318" s="51"/>
      <c r="AY318" s="177"/>
      <c r="AZ318" s="178"/>
      <c r="BA318" s="178"/>
      <c r="BB318" s="178"/>
      <c r="BC318" s="178"/>
      <c r="BD318" s="50"/>
      <c r="BE318" s="51"/>
      <c r="BF318" s="51"/>
      <c r="BG318" s="51"/>
      <c r="BH318" s="52"/>
      <c r="BI318" s="177"/>
      <c r="BJ318" s="178"/>
      <c r="BK318" s="178"/>
      <c r="BL318" s="178"/>
      <c r="BM318" s="190"/>
      <c r="BN318" s="53">
        <f t="shared" si="109"/>
        <v>0</v>
      </c>
      <c r="BO318" s="53">
        <f t="shared" si="110"/>
        <v>0</v>
      </c>
      <c r="BP318" s="305"/>
    </row>
    <row r="319" spans="2:68" ht="30" x14ac:dyDescent="0.4">
      <c r="B319" s="79"/>
      <c r="C319" s="80"/>
      <c r="D319" s="41">
        <f t="shared" si="103"/>
        <v>16.7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98"/>
        <v>19.872999999999998</v>
      </c>
      <c r="L319" s="47">
        <f t="shared" si="99"/>
        <v>20.04</v>
      </c>
      <c r="M319" s="48">
        <f t="shared" si="100"/>
        <v>20.207000000000001</v>
      </c>
      <c r="N319" s="48">
        <f t="shared" si="101"/>
        <v>20.373999999999999</v>
      </c>
      <c r="O319" s="49">
        <f t="shared" si="102"/>
        <v>20.541</v>
      </c>
      <c r="P319" s="367"/>
      <c r="Q319" s="368"/>
      <c r="R319" s="368"/>
      <c r="S319" s="368"/>
      <c r="T319" s="369"/>
      <c r="U319" s="232"/>
      <c r="V319" s="233"/>
      <c r="W319" s="233"/>
      <c r="X319" s="233"/>
      <c r="Y319" s="234"/>
      <c r="Z319" s="50"/>
      <c r="AA319" s="51"/>
      <c r="AB319" s="51"/>
      <c r="AC319" s="51"/>
      <c r="AD319" s="52"/>
      <c r="AE319" s="197"/>
      <c r="AF319" s="198"/>
      <c r="AG319" s="199"/>
      <c r="AH319" s="198"/>
      <c r="AI319" s="200"/>
      <c r="AJ319" s="50"/>
      <c r="AK319" s="51"/>
      <c r="AL319" s="51"/>
      <c r="AM319" s="51"/>
      <c r="AN319" s="52"/>
      <c r="AO319" s="177"/>
      <c r="AP319" s="178"/>
      <c r="AQ319" s="178"/>
      <c r="AR319" s="178"/>
      <c r="AS319" s="178"/>
      <c r="AT319" s="50"/>
      <c r="AU319" s="51"/>
      <c r="AV319" s="51"/>
      <c r="AW319" s="51"/>
      <c r="AX319" s="51"/>
      <c r="AY319" s="177"/>
      <c r="AZ319" s="178"/>
      <c r="BA319" s="178"/>
      <c r="BB319" s="178"/>
      <c r="BC319" s="178"/>
      <c r="BD319" s="50"/>
      <c r="BE319" s="51"/>
      <c r="BF319" s="51"/>
      <c r="BG319" s="51"/>
      <c r="BH319" s="52"/>
      <c r="BI319" s="177"/>
      <c r="BJ319" s="178"/>
      <c r="BK319" s="178"/>
      <c r="BL319" s="178"/>
      <c r="BM319" s="190"/>
      <c r="BN319" s="53">
        <f t="shared" si="109"/>
        <v>0</v>
      </c>
      <c r="BO319" s="53">
        <f t="shared" si="110"/>
        <v>0</v>
      </c>
      <c r="BP319" s="305"/>
    </row>
    <row r="320" spans="2:68" ht="30" x14ac:dyDescent="0.4">
      <c r="B320" s="79"/>
      <c r="C320" s="80"/>
      <c r="D320" s="41">
        <f t="shared" si="103"/>
        <v>16.7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98"/>
        <v>19.872999999999998</v>
      </c>
      <c r="L320" s="47">
        <f t="shared" si="99"/>
        <v>20.04</v>
      </c>
      <c r="M320" s="48">
        <f t="shared" si="100"/>
        <v>20.207000000000001</v>
      </c>
      <c r="N320" s="48">
        <f t="shared" si="101"/>
        <v>20.373999999999999</v>
      </c>
      <c r="O320" s="49">
        <f t="shared" si="102"/>
        <v>20.541</v>
      </c>
      <c r="P320" s="367"/>
      <c r="Q320" s="368"/>
      <c r="R320" s="368"/>
      <c r="S320" s="368"/>
      <c r="T320" s="369"/>
      <c r="U320" s="232"/>
      <c r="V320" s="233"/>
      <c r="W320" s="233"/>
      <c r="X320" s="233"/>
      <c r="Y320" s="234"/>
      <c r="Z320" s="50"/>
      <c r="AA320" s="51"/>
      <c r="AB320" s="51"/>
      <c r="AC320" s="51"/>
      <c r="AD320" s="52"/>
      <c r="AE320" s="197"/>
      <c r="AF320" s="198"/>
      <c r="AG320" s="199"/>
      <c r="AH320" s="198"/>
      <c r="AI320" s="200"/>
      <c r="AJ320" s="50"/>
      <c r="AK320" s="51"/>
      <c r="AL320" s="51"/>
      <c r="AM320" s="51"/>
      <c r="AN320" s="52"/>
      <c r="AO320" s="177"/>
      <c r="AP320" s="178"/>
      <c r="AQ320" s="178"/>
      <c r="AR320" s="178"/>
      <c r="AS320" s="178"/>
      <c r="AT320" s="50"/>
      <c r="AU320" s="51"/>
      <c r="AV320" s="51"/>
      <c r="AW320" s="51"/>
      <c r="AX320" s="51"/>
      <c r="AY320" s="177"/>
      <c r="AZ320" s="178"/>
      <c r="BA320" s="178"/>
      <c r="BB320" s="178"/>
      <c r="BC320" s="178"/>
      <c r="BD320" s="50"/>
      <c r="BE320" s="51"/>
      <c r="BF320" s="51"/>
      <c r="BG320" s="51"/>
      <c r="BH320" s="52"/>
      <c r="BI320" s="177"/>
      <c r="BJ320" s="178"/>
      <c r="BK320" s="178"/>
      <c r="BL320" s="178"/>
      <c r="BM320" s="190"/>
      <c r="BN320" s="53">
        <f t="shared" si="109"/>
        <v>0</v>
      </c>
      <c r="BO320" s="53">
        <f t="shared" si="110"/>
        <v>0</v>
      </c>
      <c r="BP320" s="305"/>
    </row>
    <row r="321" spans="2:68" ht="30" x14ac:dyDescent="0.4">
      <c r="B321" s="79" t="s">
        <v>75</v>
      </c>
      <c r="C321" s="40" t="str">
        <f>C208</f>
        <v>Гречневая крупа, кг</v>
      </c>
      <c r="D321" s="41">
        <f t="shared" si="103"/>
        <v>27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98"/>
        <v>28.89</v>
      </c>
      <c r="L321" s="47">
        <f t="shared" si="99"/>
        <v>29.16</v>
      </c>
      <c r="M321" s="48">
        <f t="shared" si="100"/>
        <v>29.43</v>
      </c>
      <c r="N321" s="48">
        <f t="shared" si="101"/>
        <v>29.7</v>
      </c>
      <c r="O321" s="49">
        <f t="shared" si="102"/>
        <v>29.97</v>
      </c>
      <c r="P321" s="367"/>
      <c r="Q321" s="368"/>
      <c r="R321" s="368"/>
      <c r="S321" s="368"/>
      <c r="T321" s="369"/>
      <c r="U321" s="232"/>
      <c r="V321" s="233"/>
      <c r="W321" s="233"/>
      <c r="X321" s="230"/>
      <c r="Y321" s="234"/>
      <c r="Z321" s="197"/>
      <c r="AA321" s="198"/>
      <c r="AB321" s="199"/>
      <c r="AC321" s="198"/>
      <c r="AD321" s="222"/>
      <c r="AE321" s="197"/>
      <c r="AF321" s="198"/>
      <c r="AG321" s="199"/>
      <c r="AH321" s="198"/>
      <c r="AI321" s="200"/>
      <c r="AJ321" s="50"/>
      <c r="AK321" s="51"/>
      <c r="AL321" s="51"/>
      <c r="AM321" s="51"/>
      <c r="AN321" s="52"/>
      <c r="AO321" s="50"/>
      <c r="AP321" s="51"/>
      <c r="AQ321" s="51"/>
      <c r="AR321" s="51"/>
      <c r="AS321" s="52"/>
      <c r="AT321" s="50"/>
      <c r="AU321" s="51"/>
      <c r="AV321" s="51"/>
      <c r="AW321" s="51"/>
      <c r="AX321" s="51"/>
      <c r="AY321" s="177"/>
      <c r="AZ321" s="178"/>
      <c r="BA321" s="178"/>
      <c r="BB321" s="178"/>
      <c r="BC321" s="178"/>
      <c r="BD321" s="50"/>
      <c r="BE321" s="51"/>
      <c r="BF321" s="51"/>
      <c r="BG321" s="51"/>
      <c r="BH321" s="52"/>
      <c r="BI321" s="177"/>
      <c r="BJ321" s="178"/>
      <c r="BK321" s="178"/>
      <c r="BL321" s="178"/>
      <c r="BM321" s="190"/>
      <c r="BN321" s="53">
        <f t="shared" si="109"/>
        <v>0</v>
      </c>
      <c r="BO321" s="53">
        <f t="shared" si="110"/>
        <v>0</v>
      </c>
      <c r="BP321" s="306"/>
    </row>
    <row r="322" spans="2:68" ht="30" x14ac:dyDescent="0.4">
      <c r="B322" s="79"/>
      <c r="C322" s="80"/>
      <c r="D322" s="41">
        <f t="shared" si="103"/>
        <v>27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98"/>
        <v>28.89</v>
      </c>
      <c r="L322" s="47">
        <f t="shared" si="99"/>
        <v>29.16</v>
      </c>
      <c r="M322" s="48">
        <f t="shared" si="100"/>
        <v>29.43</v>
      </c>
      <c r="N322" s="48">
        <f t="shared" si="101"/>
        <v>29.7</v>
      </c>
      <c r="O322" s="49">
        <f t="shared" si="102"/>
        <v>29.97</v>
      </c>
      <c r="P322" s="232"/>
      <c r="Q322" s="233"/>
      <c r="R322" s="233"/>
      <c r="S322" s="233"/>
      <c r="T322" s="234"/>
      <c r="U322" s="232"/>
      <c r="V322" s="233"/>
      <c r="W322" s="233"/>
      <c r="X322" s="233"/>
      <c r="Y322" s="234"/>
      <c r="Z322" s="50"/>
      <c r="AA322" s="51"/>
      <c r="AB322" s="51"/>
      <c r="AC322" s="51"/>
      <c r="AD322" s="52"/>
      <c r="AE322" s="197"/>
      <c r="AF322" s="198"/>
      <c r="AG322" s="199"/>
      <c r="AH322" s="198"/>
      <c r="AI322" s="200"/>
      <c r="AJ322" s="50"/>
      <c r="AK322" s="51"/>
      <c r="AL322" s="51"/>
      <c r="AM322" s="51"/>
      <c r="AN322" s="52"/>
      <c r="AO322" s="50"/>
      <c r="AP322" s="51"/>
      <c r="AQ322" s="51"/>
      <c r="AR322" s="51"/>
      <c r="AS322" s="52"/>
      <c r="AT322" s="50"/>
      <c r="AU322" s="51"/>
      <c r="AV322" s="51"/>
      <c r="AW322" s="51"/>
      <c r="AX322" s="51"/>
      <c r="AY322" s="177"/>
      <c r="AZ322" s="178"/>
      <c r="BA322" s="178"/>
      <c r="BB322" s="178"/>
      <c r="BC322" s="178"/>
      <c r="BD322" s="50"/>
      <c r="BE322" s="51"/>
      <c r="BF322" s="51"/>
      <c r="BG322" s="51"/>
      <c r="BH322" s="52"/>
      <c r="BI322" s="177"/>
      <c r="BJ322" s="178"/>
      <c r="BK322" s="178"/>
      <c r="BL322" s="178"/>
      <c r="BM322" s="190"/>
      <c r="BN322" s="53">
        <f t="shared" si="109"/>
        <v>0</v>
      </c>
      <c r="BO322" s="53">
        <f t="shared" si="110"/>
        <v>0</v>
      </c>
      <c r="BP322" s="305"/>
    </row>
    <row r="323" spans="2:68" ht="30" x14ac:dyDescent="0.4">
      <c r="B323" s="79"/>
      <c r="C323" s="80"/>
      <c r="D323" s="41">
        <f t="shared" si="103"/>
        <v>27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98"/>
        <v>28.89</v>
      </c>
      <c r="L323" s="47">
        <f t="shared" si="99"/>
        <v>29.16</v>
      </c>
      <c r="M323" s="48">
        <f t="shared" si="100"/>
        <v>29.43</v>
      </c>
      <c r="N323" s="48">
        <f t="shared" si="101"/>
        <v>29.7</v>
      </c>
      <c r="O323" s="49">
        <f t="shared" si="102"/>
        <v>29.97</v>
      </c>
      <c r="P323" s="232"/>
      <c r="Q323" s="233"/>
      <c r="R323" s="233"/>
      <c r="S323" s="233"/>
      <c r="T323" s="234"/>
      <c r="U323" s="232"/>
      <c r="V323" s="233"/>
      <c r="W323" s="233"/>
      <c r="X323" s="233"/>
      <c r="Y323" s="234"/>
      <c r="Z323" s="50"/>
      <c r="AA323" s="51"/>
      <c r="AB323" s="51"/>
      <c r="AC323" s="51"/>
      <c r="AD323" s="52"/>
      <c r="AE323" s="197"/>
      <c r="AF323" s="198"/>
      <c r="AG323" s="199"/>
      <c r="AH323" s="198"/>
      <c r="AI323" s="200"/>
      <c r="AJ323" s="50"/>
      <c r="AK323" s="51"/>
      <c r="AL323" s="51"/>
      <c r="AM323" s="51"/>
      <c r="AN323" s="52"/>
      <c r="AO323" s="50"/>
      <c r="AP323" s="51"/>
      <c r="AQ323" s="51"/>
      <c r="AR323" s="51"/>
      <c r="AS323" s="52"/>
      <c r="AT323" s="50"/>
      <c r="AU323" s="51"/>
      <c r="AV323" s="51"/>
      <c r="AW323" s="51"/>
      <c r="AX323" s="51"/>
      <c r="AY323" s="177"/>
      <c r="AZ323" s="178"/>
      <c r="BA323" s="178"/>
      <c r="BB323" s="178"/>
      <c r="BC323" s="178"/>
      <c r="BD323" s="50"/>
      <c r="BE323" s="51"/>
      <c r="BF323" s="51"/>
      <c r="BG323" s="51"/>
      <c r="BH323" s="52"/>
      <c r="BI323" s="177"/>
      <c r="BJ323" s="178"/>
      <c r="BK323" s="178"/>
      <c r="BL323" s="178"/>
      <c r="BM323" s="190"/>
      <c r="BN323" s="53">
        <f t="shared" si="109"/>
        <v>0</v>
      </c>
      <c r="BO323" s="53">
        <f t="shared" si="110"/>
        <v>0</v>
      </c>
      <c r="BP323" s="305"/>
    </row>
    <row r="324" spans="2:68" ht="30" x14ac:dyDescent="0.4">
      <c r="B324" s="79" t="s">
        <v>78</v>
      </c>
      <c r="C324" s="40" t="str">
        <f>C211</f>
        <v>Пшено (крупа из просо), кг</v>
      </c>
      <c r="D324" s="41">
        <f t="shared" si="103"/>
        <v>57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98"/>
        <v>58.71</v>
      </c>
      <c r="L324" s="47">
        <f t="shared" si="99"/>
        <v>59.28</v>
      </c>
      <c r="M324" s="48">
        <f t="shared" si="100"/>
        <v>59.85</v>
      </c>
      <c r="N324" s="48">
        <f t="shared" si="101"/>
        <v>60.42</v>
      </c>
      <c r="O324" s="49">
        <f t="shared" si="102"/>
        <v>60.99</v>
      </c>
      <c r="P324" s="232"/>
      <c r="Q324" s="233"/>
      <c r="R324" s="233"/>
      <c r="S324" s="233"/>
      <c r="T324" s="234"/>
      <c r="U324" s="232"/>
      <c r="V324" s="233"/>
      <c r="W324" s="233"/>
      <c r="X324" s="230"/>
      <c r="Y324" s="234"/>
      <c r="Z324" s="293"/>
      <c r="AA324" s="294"/>
      <c r="AB324" s="295"/>
      <c r="AC324" s="294"/>
      <c r="AD324" s="294"/>
      <c r="AE324" s="197"/>
      <c r="AF324" s="198"/>
      <c r="AG324" s="199"/>
      <c r="AH324" s="301"/>
      <c r="AI324" s="301"/>
      <c r="AJ324" s="50"/>
      <c r="AK324" s="51"/>
      <c r="AL324" s="51"/>
      <c r="AM324" s="51"/>
      <c r="AN324" s="52"/>
      <c r="AO324" s="50"/>
      <c r="AP324" s="51"/>
      <c r="AQ324" s="51"/>
      <c r="AR324" s="51"/>
      <c r="AS324" s="52"/>
      <c r="AT324" s="50"/>
      <c r="AU324" s="51"/>
      <c r="AV324" s="51"/>
      <c r="AW324" s="51"/>
      <c r="AX324" s="51"/>
      <c r="AY324" s="177"/>
      <c r="AZ324" s="178"/>
      <c r="BA324" s="178"/>
      <c r="BB324" s="178"/>
      <c r="BC324" s="178"/>
      <c r="BD324" s="50"/>
      <c r="BE324" s="51"/>
      <c r="BF324" s="51"/>
      <c r="BG324" s="51"/>
      <c r="BH324" s="52"/>
      <c r="BI324" s="177"/>
      <c r="BJ324" s="178"/>
      <c r="BK324" s="178"/>
      <c r="BL324" s="178"/>
      <c r="BM324" s="190"/>
      <c r="BN324" s="53">
        <f t="shared" si="109"/>
        <v>0</v>
      </c>
      <c r="BO324" s="53">
        <f t="shared" si="110"/>
        <v>0</v>
      </c>
      <c r="BP324" s="306"/>
    </row>
    <row r="325" spans="2:68" ht="30" x14ac:dyDescent="0.4">
      <c r="B325" s="79"/>
      <c r="C325" s="80"/>
      <c r="D325" s="41">
        <f t="shared" si="103"/>
        <v>57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98"/>
        <v>58.71</v>
      </c>
      <c r="L325" s="47">
        <f t="shared" si="99"/>
        <v>59.28</v>
      </c>
      <c r="M325" s="48">
        <f t="shared" si="100"/>
        <v>59.85</v>
      </c>
      <c r="N325" s="48">
        <f t="shared" si="101"/>
        <v>60.42</v>
      </c>
      <c r="O325" s="49">
        <f t="shared" si="102"/>
        <v>60.99</v>
      </c>
      <c r="P325" s="232"/>
      <c r="Q325" s="233"/>
      <c r="R325" s="233"/>
      <c r="S325" s="233"/>
      <c r="T325" s="234"/>
      <c r="U325" s="232"/>
      <c r="V325" s="233"/>
      <c r="W325" s="233"/>
      <c r="X325" s="233"/>
      <c r="Y325" s="234"/>
      <c r="Z325" s="50"/>
      <c r="AA325" s="51"/>
      <c r="AB325" s="51"/>
      <c r="AC325" s="51"/>
      <c r="AD325" s="52"/>
      <c r="AE325" s="197"/>
      <c r="AF325" s="198"/>
      <c r="AG325" s="199"/>
      <c r="AH325" s="198"/>
      <c r="AI325" s="200"/>
      <c r="AJ325" s="50"/>
      <c r="AK325" s="51"/>
      <c r="AL325" s="51"/>
      <c r="AM325" s="51"/>
      <c r="AN325" s="52"/>
      <c r="AO325" s="50"/>
      <c r="AP325" s="51"/>
      <c r="AQ325" s="51"/>
      <c r="AR325" s="51"/>
      <c r="AS325" s="52"/>
      <c r="AT325" s="50"/>
      <c r="AU325" s="51"/>
      <c r="AV325" s="51"/>
      <c r="AW325" s="51"/>
      <c r="AX325" s="51"/>
      <c r="AY325" s="177"/>
      <c r="AZ325" s="178"/>
      <c r="BA325" s="178"/>
      <c r="BB325" s="178"/>
      <c r="BC325" s="178"/>
      <c r="BD325" s="50"/>
      <c r="BE325" s="51"/>
      <c r="BF325" s="51"/>
      <c r="BG325" s="51"/>
      <c r="BH325" s="52"/>
      <c r="BI325" s="177"/>
      <c r="BJ325" s="178"/>
      <c r="BK325" s="178"/>
      <c r="BL325" s="178"/>
      <c r="BM325" s="190"/>
      <c r="BN325" s="53">
        <f t="shared" si="109"/>
        <v>0</v>
      </c>
      <c r="BO325" s="53">
        <f t="shared" si="110"/>
        <v>0</v>
      </c>
      <c r="BP325" s="305"/>
    </row>
    <row r="326" spans="2:68" ht="30" x14ac:dyDescent="0.4">
      <c r="B326" s="79"/>
      <c r="C326" s="80"/>
      <c r="D326" s="41">
        <f t="shared" si="103"/>
        <v>57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98"/>
        <v>58.71</v>
      </c>
      <c r="L326" s="47">
        <f t="shared" si="99"/>
        <v>59.28</v>
      </c>
      <c r="M326" s="48">
        <f t="shared" si="100"/>
        <v>59.85</v>
      </c>
      <c r="N326" s="48">
        <f t="shared" si="101"/>
        <v>60.42</v>
      </c>
      <c r="O326" s="49">
        <f t="shared" si="102"/>
        <v>60.99</v>
      </c>
      <c r="P326" s="232"/>
      <c r="Q326" s="233"/>
      <c r="R326" s="233"/>
      <c r="S326" s="233"/>
      <c r="T326" s="234"/>
      <c r="U326" s="232"/>
      <c r="V326" s="233"/>
      <c r="W326" s="233"/>
      <c r="X326" s="233"/>
      <c r="Y326" s="234"/>
      <c r="Z326" s="50"/>
      <c r="AA326" s="51"/>
      <c r="AB326" s="51"/>
      <c r="AC326" s="51"/>
      <c r="AD326" s="52"/>
      <c r="AE326" s="197"/>
      <c r="AF326" s="198"/>
      <c r="AG326" s="199"/>
      <c r="AH326" s="198"/>
      <c r="AI326" s="200"/>
      <c r="AJ326" s="50"/>
      <c r="AK326" s="51"/>
      <c r="AL326" s="51"/>
      <c r="AM326" s="51"/>
      <c r="AN326" s="52"/>
      <c r="AO326" s="50"/>
      <c r="AP326" s="51"/>
      <c r="AQ326" s="51"/>
      <c r="AR326" s="51"/>
      <c r="AS326" s="52"/>
      <c r="AT326" s="50"/>
      <c r="AU326" s="51"/>
      <c r="AV326" s="51"/>
      <c r="AW326" s="51"/>
      <c r="AX326" s="51"/>
      <c r="AY326" s="177"/>
      <c r="AZ326" s="178"/>
      <c r="BA326" s="178"/>
      <c r="BB326" s="178"/>
      <c r="BC326" s="178"/>
      <c r="BD326" s="50"/>
      <c r="BE326" s="51"/>
      <c r="BF326" s="51"/>
      <c r="BG326" s="51"/>
      <c r="BH326" s="52"/>
      <c r="BI326" s="177"/>
      <c r="BJ326" s="178"/>
      <c r="BK326" s="178"/>
      <c r="BL326" s="178"/>
      <c r="BM326" s="190"/>
      <c r="BN326" s="53">
        <f t="shared" si="109"/>
        <v>0</v>
      </c>
      <c r="BO326" s="53">
        <f t="shared" si="110"/>
        <v>0</v>
      </c>
      <c r="BP326" s="305"/>
    </row>
    <row r="327" spans="2:68" ht="78" x14ac:dyDescent="0.4">
      <c r="B327" s="81" t="s">
        <v>81</v>
      </c>
      <c r="C327" s="82" t="s">
        <v>82</v>
      </c>
      <c r="D327" s="41">
        <f t="shared" si="103"/>
        <v>0</v>
      </c>
      <c r="E327" s="62"/>
      <c r="F327" s="63"/>
      <c r="G327" s="64"/>
      <c r="H327" s="64"/>
      <c r="I327" s="64"/>
      <c r="J327" s="65"/>
      <c r="K327" s="46">
        <f t="shared" si="98"/>
        <v>0</v>
      </c>
      <c r="L327" s="47">
        <f t="shared" si="99"/>
        <v>0</v>
      </c>
      <c r="M327" s="48">
        <f t="shared" si="100"/>
        <v>0</v>
      </c>
      <c r="N327" s="48">
        <f t="shared" si="101"/>
        <v>0</v>
      </c>
      <c r="O327" s="49">
        <f t="shared" si="102"/>
        <v>0</v>
      </c>
      <c r="P327" s="235"/>
      <c r="Q327" s="236"/>
      <c r="R327" s="237"/>
      <c r="S327" s="236"/>
      <c r="T327" s="238"/>
      <c r="U327" s="235"/>
      <c r="V327" s="236"/>
      <c r="W327" s="237"/>
      <c r="X327" s="236"/>
      <c r="Y327" s="238"/>
      <c r="Z327" s="66"/>
      <c r="AA327" s="67"/>
      <c r="AB327" s="68"/>
      <c r="AC327" s="67"/>
      <c r="AD327" s="69"/>
      <c r="AE327" s="201"/>
      <c r="AF327" s="202"/>
      <c r="AG327" s="203"/>
      <c r="AH327" s="202"/>
      <c r="AI327" s="204"/>
      <c r="AJ327" s="66"/>
      <c r="AK327" s="67"/>
      <c r="AL327" s="68"/>
      <c r="AM327" s="67"/>
      <c r="AN327" s="69"/>
      <c r="AO327" s="66"/>
      <c r="AP327" s="67"/>
      <c r="AQ327" s="68"/>
      <c r="AR327" s="67"/>
      <c r="AS327" s="69"/>
      <c r="AT327" s="66"/>
      <c r="AU327" s="67"/>
      <c r="AV327" s="68"/>
      <c r="AW327" s="67"/>
      <c r="AX327" s="67"/>
      <c r="AY327" s="179"/>
      <c r="AZ327" s="180"/>
      <c r="BA327" s="178"/>
      <c r="BB327" s="180"/>
      <c r="BC327" s="180"/>
      <c r="BD327" s="66"/>
      <c r="BE327" s="67"/>
      <c r="BF327" s="68"/>
      <c r="BG327" s="67"/>
      <c r="BH327" s="69"/>
      <c r="BI327" s="179"/>
      <c r="BJ327" s="180"/>
      <c r="BK327" s="178"/>
      <c r="BL327" s="180"/>
      <c r="BM327" s="191"/>
      <c r="BN327" s="53">
        <f t="shared" si="109"/>
        <v>0</v>
      </c>
      <c r="BO327" s="53">
        <f t="shared" si="110"/>
        <v>0</v>
      </c>
      <c r="BP327" s="305"/>
    </row>
    <row r="328" spans="2:68" ht="36" x14ac:dyDescent="0.4">
      <c r="B328" s="79" t="s">
        <v>84</v>
      </c>
      <c r="C328" s="40" t="str">
        <f>C215</f>
        <v>Хлеб ржано - пшеничный формовой, 0,7 кг</v>
      </c>
      <c r="D328" s="41">
        <f t="shared" si="103"/>
        <v>21.1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98"/>
        <v>21.733000000000001</v>
      </c>
      <c r="L328" s="47">
        <f t="shared" si="99"/>
        <v>21.944000000000003</v>
      </c>
      <c r="M328" s="48">
        <f t="shared" si="100"/>
        <v>22.155000000000001</v>
      </c>
      <c r="N328" s="48">
        <f t="shared" si="101"/>
        <v>22.366</v>
      </c>
      <c r="O328" s="49">
        <f t="shared" si="102"/>
        <v>22.577000000000002</v>
      </c>
      <c r="P328" s="367"/>
      <c r="Q328" s="368"/>
      <c r="R328" s="368"/>
      <c r="S328" s="368"/>
      <c r="T328" s="369"/>
      <c r="U328" s="232"/>
      <c r="V328" s="233"/>
      <c r="W328" s="233"/>
      <c r="X328" s="233"/>
      <c r="Y328" s="234"/>
      <c r="Z328" s="355"/>
      <c r="AA328" s="356"/>
      <c r="AB328" s="356"/>
      <c r="AC328" s="356"/>
      <c r="AD328" s="357"/>
      <c r="AE328" s="389"/>
      <c r="AF328" s="386"/>
      <c r="AG328" s="387"/>
      <c r="AH328" s="386"/>
      <c r="AI328" s="388"/>
      <c r="AJ328" s="50"/>
      <c r="AK328" s="51"/>
      <c r="AL328" s="51"/>
      <c r="AM328" s="51"/>
      <c r="AN328" s="52"/>
      <c r="AO328" s="50"/>
      <c r="AP328" s="51"/>
      <c r="AQ328" s="51"/>
      <c r="AR328" s="51"/>
      <c r="AS328" s="52"/>
      <c r="AT328" s="50"/>
      <c r="AU328" s="51"/>
      <c r="AV328" s="51"/>
      <c r="AW328" s="51"/>
      <c r="AX328" s="51"/>
      <c r="AY328" s="177"/>
      <c r="AZ328" s="178"/>
      <c r="BA328" s="178"/>
      <c r="BB328" s="178"/>
      <c r="BC328" s="178"/>
      <c r="BD328" s="50"/>
      <c r="BE328" s="51"/>
      <c r="BF328" s="51"/>
      <c r="BG328" s="51"/>
      <c r="BH328" s="52"/>
      <c r="BI328" s="177"/>
      <c r="BJ328" s="178"/>
      <c r="BK328" s="178"/>
      <c r="BL328" s="178"/>
      <c r="BM328" s="190"/>
      <c r="BN328" s="53">
        <f t="shared" si="109"/>
        <v>0</v>
      </c>
      <c r="BO328" s="53">
        <f t="shared" si="110"/>
        <v>0</v>
      </c>
      <c r="BP328" s="305"/>
    </row>
    <row r="329" spans="2:68" ht="30" x14ac:dyDescent="0.4">
      <c r="B329" s="79"/>
      <c r="C329" s="80"/>
      <c r="D329" s="41">
        <f t="shared" si="103"/>
        <v>21.1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98"/>
        <v>21.733000000000001</v>
      </c>
      <c r="L329" s="47">
        <f t="shared" si="99"/>
        <v>21.944000000000003</v>
      </c>
      <c r="M329" s="48">
        <f t="shared" si="100"/>
        <v>22.155000000000001</v>
      </c>
      <c r="N329" s="48">
        <f t="shared" si="101"/>
        <v>22.366</v>
      </c>
      <c r="O329" s="49">
        <f t="shared" si="102"/>
        <v>22.577000000000002</v>
      </c>
      <c r="P329" s="232"/>
      <c r="Q329" s="233"/>
      <c r="R329" s="233"/>
      <c r="S329" s="233"/>
      <c r="T329" s="234"/>
      <c r="U329" s="232"/>
      <c r="V329" s="233"/>
      <c r="W329" s="233"/>
      <c r="X329" s="233"/>
      <c r="Y329" s="234"/>
      <c r="Z329" s="355"/>
      <c r="AA329" s="356"/>
      <c r="AB329" s="356"/>
      <c r="AC329" s="356"/>
      <c r="AD329" s="357"/>
      <c r="AE329" s="389"/>
      <c r="AF329" s="386"/>
      <c r="AG329" s="387"/>
      <c r="AH329" s="386"/>
      <c r="AI329" s="386"/>
      <c r="AJ329" s="50"/>
      <c r="AK329" s="51"/>
      <c r="AL329" s="51"/>
      <c r="AM329" s="51"/>
      <c r="AN329" s="52"/>
      <c r="AO329" s="177"/>
      <c r="AP329" s="178"/>
      <c r="AQ329" s="178"/>
      <c r="AR329" s="178"/>
      <c r="AS329" s="178"/>
      <c r="AT329" s="50"/>
      <c r="AU329" s="51"/>
      <c r="AV329" s="51"/>
      <c r="AW329" s="51"/>
      <c r="AX329" s="51"/>
      <c r="AY329" s="177"/>
      <c r="AZ329" s="178"/>
      <c r="BA329" s="178"/>
      <c r="BB329" s="178"/>
      <c r="BC329" s="178"/>
      <c r="BD329" s="50"/>
      <c r="BE329" s="51"/>
      <c r="BF329" s="51"/>
      <c r="BG329" s="51"/>
      <c r="BH329" s="52"/>
      <c r="BI329" s="177"/>
      <c r="BJ329" s="178"/>
      <c r="BK329" s="178"/>
      <c r="BL329" s="178"/>
      <c r="BM329" s="190"/>
      <c r="BN329" s="53">
        <f t="shared" si="109"/>
        <v>0</v>
      </c>
      <c r="BO329" s="53">
        <f t="shared" si="110"/>
        <v>0</v>
      </c>
      <c r="BP329" s="305"/>
    </row>
    <row r="330" spans="2:68" ht="30" x14ac:dyDescent="0.4">
      <c r="B330" s="79"/>
      <c r="C330" s="80"/>
      <c r="D330" s="41">
        <f t="shared" si="103"/>
        <v>21.1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98"/>
        <v>21.733000000000001</v>
      </c>
      <c r="L330" s="47">
        <f t="shared" si="99"/>
        <v>21.944000000000003</v>
      </c>
      <c r="M330" s="48">
        <f t="shared" si="100"/>
        <v>22.155000000000001</v>
      </c>
      <c r="N330" s="48">
        <f t="shared" si="101"/>
        <v>22.366</v>
      </c>
      <c r="O330" s="49">
        <f t="shared" si="102"/>
        <v>22.577000000000002</v>
      </c>
      <c r="P330" s="232"/>
      <c r="Q330" s="233"/>
      <c r="R330" s="233"/>
      <c r="S330" s="233"/>
      <c r="T330" s="234"/>
      <c r="U330" s="232"/>
      <c r="V330" s="233"/>
      <c r="W330" s="233"/>
      <c r="X330" s="233"/>
      <c r="Y330" s="234"/>
      <c r="Z330" s="351"/>
      <c r="AA330" s="352"/>
      <c r="AB330" s="353"/>
      <c r="AC330" s="352"/>
      <c r="AD330" s="352"/>
      <c r="AE330" s="389"/>
      <c r="AF330" s="386"/>
      <c r="AG330" s="387"/>
      <c r="AH330" s="386"/>
      <c r="AI330" s="386"/>
      <c r="AJ330" s="50"/>
      <c r="AK330" s="51"/>
      <c r="AL330" s="51"/>
      <c r="AM330" s="51"/>
      <c r="AN330" s="52"/>
      <c r="AO330" s="177"/>
      <c r="AP330" s="178"/>
      <c r="AQ330" s="178"/>
      <c r="AR330" s="178"/>
      <c r="AS330" s="178"/>
      <c r="AT330" s="50"/>
      <c r="AU330" s="51"/>
      <c r="AV330" s="51"/>
      <c r="AW330" s="51"/>
      <c r="AX330" s="51"/>
      <c r="AY330" s="177"/>
      <c r="AZ330" s="178"/>
      <c r="BA330" s="178"/>
      <c r="BB330" s="178"/>
      <c r="BC330" s="178"/>
      <c r="BD330" s="50"/>
      <c r="BE330" s="51"/>
      <c r="BF330" s="51"/>
      <c r="BG330" s="51"/>
      <c r="BH330" s="52"/>
      <c r="BI330" s="177"/>
      <c r="BJ330" s="178"/>
      <c r="BK330" s="178"/>
      <c r="BL330" s="178"/>
      <c r="BM330" s="190"/>
      <c r="BN330" s="53">
        <f t="shared" si="109"/>
        <v>0</v>
      </c>
      <c r="BO330" s="53">
        <f t="shared" si="110"/>
        <v>0</v>
      </c>
      <c r="BP330" s="305"/>
    </row>
    <row r="331" spans="2:68" ht="36" x14ac:dyDescent="0.4">
      <c r="B331" s="79" t="s">
        <v>85</v>
      </c>
      <c r="C331" s="40" t="str">
        <f>C218</f>
        <v>Хлеб "Дарницкий" подовый,0,7 кг</v>
      </c>
      <c r="D331" s="41">
        <f t="shared" si="103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98"/>
        <v>23.071999999999999</v>
      </c>
      <c r="L331" s="47">
        <f t="shared" si="99"/>
        <v>23.295999999999999</v>
      </c>
      <c r="M331" s="48">
        <f t="shared" si="100"/>
        <v>23.52</v>
      </c>
      <c r="N331" s="48">
        <f t="shared" si="101"/>
        <v>23.744</v>
      </c>
      <c r="O331" s="49">
        <f t="shared" si="102"/>
        <v>23.968</v>
      </c>
      <c r="P331" s="232"/>
      <c r="Q331" s="233"/>
      <c r="R331" s="233"/>
      <c r="S331" s="233"/>
      <c r="T331" s="234"/>
      <c r="U331" s="367"/>
      <c r="V331" s="368"/>
      <c r="W331" s="368"/>
      <c r="X331" s="368"/>
      <c r="Y331" s="369"/>
      <c r="Z331" s="351"/>
      <c r="AA331" s="352"/>
      <c r="AB331" s="353"/>
      <c r="AC331" s="352"/>
      <c r="AD331" s="354"/>
      <c r="AE331" s="389"/>
      <c r="AF331" s="386"/>
      <c r="AG331" s="387"/>
      <c r="AH331" s="386"/>
      <c r="AI331" s="388"/>
      <c r="AJ331" s="50"/>
      <c r="AK331" s="51"/>
      <c r="AL331" s="51"/>
      <c r="AM331" s="51"/>
      <c r="AN331" s="52"/>
      <c r="AO331" s="177"/>
      <c r="AP331" s="178"/>
      <c r="AQ331" s="178"/>
      <c r="AR331" s="178"/>
      <c r="AS331" s="178"/>
      <c r="AT331" s="50"/>
      <c r="AU331" s="51"/>
      <c r="AV331" s="51"/>
      <c r="AW331" s="51"/>
      <c r="AX331" s="51"/>
      <c r="AY331" s="177"/>
      <c r="AZ331" s="178"/>
      <c r="BA331" s="178"/>
      <c r="BB331" s="178"/>
      <c r="BC331" s="178"/>
      <c r="BD331" s="50"/>
      <c r="BE331" s="51"/>
      <c r="BF331" s="51"/>
      <c r="BG331" s="51"/>
      <c r="BH331" s="52"/>
      <c r="BI331" s="177"/>
      <c r="BJ331" s="178"/>
      <c r="BK331" s="178"/>
      <c r="BL331" s="178"/>
      <c r="BM331" s="190"/>
      <c r="BN331" s="53">
        <f t="shared" si="109"/>
        <v>0</v>
      </c>
      <c r="BO331" s="53">
        <f t="shared" si="110"/>
        <v>0</v>
      </c>
      <c r="BP331" s="305"/>
    </row>
    <row r="332" spans="2:68" ht="30" x14ac:dyDescent="0.4">
      <c r="B332" s="79"/>
      <c r="C332" s="80"/>
      <c r="D332" s="41">
        <f t="shared" ref="D332:D336" si="111">D106</f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98"/>
        <v>23.071999999999999</v>
      </c>
      <c r="L332" s="47">
        <f t="shared" si="99"/>
        <v>23.295999999999999</v>
      </c>
      <c r="M332" s="48">
        <f t="shared" si="100"/>
        <v>23.52</v>
      </c>
      <c r="N332" s="48">
        <f t="shared" si="101"/>
        <v>23.744</v>
      </c>
      <c r="O332" s="49">
        <f t="shared" si="102"/>
        <v>23.968</v>
      </c>
      <c r="P332" s="232"/>
      <c r="Q332" s="233"/>
      <c r="R332" s="233"/>
      <c r="S332" s="233"/>
      <c r="T332" s="234"/>
      <c r="U332" s="232"/>
      <c r="V332" s="233"/>
      <c r="W332" s="233"/>
      <c r="X332" s="233"/>
      <c r="Y332" s="234"/>
      <c r="Z332" s="351"/>
      <c r="AA332" s="352"/>
      <c r="AB332" s="353"/>
      <c r="AC332" s="352"/>
      <c r="AD332" s="354"/>
      <c r="AE332" s="389"/>
      <c r="AF332" s="386"/>
      <c r="AG332" s="387"/>
      <c r="AH332" s="386"/>
      <c r="AI332" s="388"/>
      <c r="AJ332" s="50"/>
      <c r="AK332" s="51"/>
      <c r="AL332" s="51"/>
      <c r="AM332" s="51"/>
      <c r="AN332" s="52"/>
      <c r="AO332" s="177"/>
      <c r="AP332" s="178"/>
      <c r="AQ332" s="178"/>
      <c r="AR332" s="178"/>
      <c r="AS332" s="178"/>
      <c r="AT332" s="50"/>
      <c r="AU332" s="51"/>
      <c r="AV332" s="51"/>
      <c r="AW332" s="51"/>
      <c r="AX332" s="51"/>
      <c r="AY332" s="177"/>
      <c r="AZ332" s="178"/>
      <c r="BA332" s="178"/>
      <c r="BB332" s="178"/>
      <c r="BC332" s="178"/>
      <c r="BD332" s="50"/>
      <c r="BE332" s="51"/>
      <c r="BF332" s="51"/>
      <c r="BG332" s="51"/>
      <c r="BH332" s="52"/>
      <c r="BI332" s="177"/>
      <c r="BJ332" s="178"/>
      <c r="BK332" s="178"/>
      <c r="BL332" s="178"/>
      <c r="BM332" s="190"/>
      <c r="BN332" s="53">
        <f t="shared" si="109"/>
        <v>0</v>
      </c>
      <c r="BO332" s="53">
        <f t="shared" si="110"/>
        <v>0</v>
      </c>
      <c r="BP332" s="305"/>
    </row>
    <row r="333" spans="2:68" ht="30" x14ac:dyDescent="0.4">
      <c r="B333" s="79"/>
      <c r="C333" s="80"/>
      <c r="D333" s="41">
        <f t="shared" si="111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98"/>
        <v>23.071999999999999</v>
      </c>
      <c r="L333" s="47">
        <f t="shared" si="99"/>
        <v>23.295999999999999</v>
      </c>
      <c r="M333" s="48">
        <f t="shared" si="100"/>
        <v>23.52</v>
      </c>
      <c r="N333" s="48">
        <f t="shared" si="101"/>
        <v>23.744</v>
      </c>
      <c r="O333" s="49">
        <f t="shared" si="102"/>
        <v>23.968</v>
      </c>
      <c r="P333" s="232"/>
      <c r="Q333" s="233"/>
      <c r="R333" s="233"/>
      <c r="S333" s="233"/>
      <c r="T333" s="234"/>
      <c r="U333" s="232"/>
      <c r="V333" s="233"/>
      <c r="W333" s="233"/>
      <c r="X333" s="233"/>
      <c r="Y333" s="234"/>
      <c r="Z333" s="351"/>
      <c r="AA333" s="352"/>
      <c r="AB333" s="353"/>
      <c r="AC333" s="352"/>
      <c r="AD333" s="354"/>
      <c r="AE333" s="389"/>
      <c r="AF333" s="386"/>
      <c r="AG333" s="387"/>
      <c r="AH333" s="386"/>
      <c r="AI333" s="388"/>
      <c r="AJ333" s="50"/>
      <c r="AK333" s="51"/>
      <c r="AL333" s="51"/>
      <c r="AM333" s="51"/>
      <c r="AN333" s="52"/>
      <c r="AO333" s="177"/>
      <c r="AP333" s="178"/>
      <c r="AQ333" s="178"/>
      <c r="AR333" s="178"/>
      <c r="AS333" s="178"/>
      <c r="AT333" s="50"/>
      <c r="AU333" s="51"/>
      <c r="AV333" s="51"/>
      <c r="AW333" s="51"/>
      <c r="AX333" s="51"/>
      <c r="AY333" s="177"/>
      <c r="AZ333" s="178"/>
      <c r="BA333" s="178"/>
      <c r="BB333" s="178"/>
      <c r="BC333" s="178"/>
      <c r="BD333" s="50"/>
      <c r="BE333" s="51"/>
      <c r="BF333" s="51"/>
      <c r="BG333" s="51"/>
      <c r="BH333" s="52"/>
      <c r="BI333" s="177"/>
      <c r="BJ333" s="178"/>
      <c r="BK333" s="178"/>
      <c r="BL333" s="178"/>
      <c r="BM333" s="190"/>
      <c r="BN333" s="53">
        <f t="shared" si="109"/>
        <v>0</v>
      </c>
      <c r="BO333" s="53">
        <f t="shared" si="110"/>
        <v>0</v>
      </c>
      <c r="BP333" s="305"/>
    </row>
    <row r="334" spans="2:68" ht="36" x14ac:dyDescent="0.4">
      <c r="B334" s="79" t="s">
        <v>87</v>
      </c>
      <c r="C334" s="40" t="str">
        <f>C221</f>
        <v>Хлеб пшеничный формовой, 0,45 - 0,5 кг</v>
      </c>
      <c r="D334" s="41">
        <f t="shared" si="111"/>
        <v>22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98"/>
        <v>22.66</v>
      </c>
      <c r="L334" s="47">
        <f t="shared" si="99"/>
        <v>22.88</v>
      </c>
      <c r="M334" s="48">
        <f t="shared" si="100"/>
        <v>23.1</v>
      </c>
      <c r="N334" s="48">
        <f t="shared" si="101"/>
        <v>23.32</v>
      </c>
      <c r="O334" s="49">
        <f t="shared" si="102"/>
        <v>23.54</v>
      </c>
      <c r="P334" s="232"/>
      <c r="Q334" s="233"/>
      <c r="R334" s="233"/>
      <c r="S334" s="233"/>
      <c r="T334" s="234"/>
      <c r="U334" s="232"/>
      <c r="V334" s="233"/>
      <c r="W334" s="233"/>
      <c r="X334" s="233"/>
      <c r="Y334" s="234"/>
      <c r="Z334" s="355"/>
      <c r="AA334" s="356"/>
      <c r="AB334" s="356"/>
      <c r="AC334" s="356"/>
      <c r="AD334" s="357"/>
      <c r="AE334" s="389"/>
      <c r="AF334" s="386"/>
      <c r="AG334" s="387"/>
      <c r="AH334" s="386"/>
      <c r="AI334" s="388"/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7"/>
      <c r="AZ334" s="178"/>
      <c r="BA334" s="178"/>
      <c r="BB334" s="178"/>
      <c r="BC334" s="178"/>
      <c r="BD334" s="50"/>
      <c r="BE334" s="51"/>
      <c r="BF334" s="51"/>
      <c r="BG334" s="51"/>
      <c r="BH334" s="52"/>
      <c r="BI334" s="177"/>
      <c r="BJ334" s="178"/>
      <c r="BK334" s="178"/>
      <c r="BL334" s="178"/>
      <c r="BM334" s="190"/>
      <c r="BN334" s="53">
        <f t="shared" si="109"/>
        <v>0</v>
      </c>
      <c r="BO334" s="53">
        <f t="shared" si="110"/>
        <v>0</v>
      </c>
      <c r="BP334" s="305"/>
    </row>
    <row r="335" spans="2:68" ht="30" x14ac:dyDescent="0.4">
      <c r="B335" s="79"/>
      <c r="C335" s="80"/>
      <c r="D335" s="41">
        <f t="shared" si="111"/>
        <v>22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98"/>
        <v>22.66</v>
      </c>
      <c r="L335" s="47">
        <f t="shared" si="99"/>
        <v>22.88</v>
      </c>
      <c r="M335" s="48">
        <f t="shared" si="100"/>
        <v>23.1</v>
      </c>
      <c r="N335" s="48">
        <f t="shared" si="101"/>
        <v>23.32</v>
      </c>
      <c r="O335" s="49">
        <f t="shared" si="102"/>
        <v>23.54</v>
      </c>
      <c r="P335" s="232"/>
      <c r="Q335" s="233"/>
      <c r="R335" s="233"/>
      <c r="S335" s="233"/>
      <c r="T335" s="234"/>
      <c r="U335" s="232"/>
      <c r="V335" s="233"/>
      <c r="W335" s="233"/>
      <c r="X335" s="233"/>
      <c r="Y335" s="234"/>
      <c r="Z335" s="293"/>
      <c r="AA335" s="294"/>
      <c r="AB335" s="295"/>
      <c r="AC335" s="294"/>
      <c r="AD335" s="296"/>
      <c r="AE335" s="197"/>
      <c r="AF335" s="198"/>
      <c r="AG335" s="199"/>
      <c r="AH335" s="198"/>
      <c r="AI335" s="200"/>
      <c r="AJ335" s="50"/>
      <c r="AK335" s="51"/>
      <c r="AL335" s="51"/>
      <c r="AM335" s="51"/>
      <c r="AN335" s="52"/>
      <c r="AO335" s="177"/>
      <c r="AP335" s="178"/>
      <c r="AQ335" s="178"/>
      <c r="AR335" s="178"/>
      <c r="AS335" s="178"/>
      <c r="AT335" s="50"/>
      <c r="AU335" s="51"/>
      <c r="AV335" s="51"/>
      <c r="AW335" s="51"/>
      <c r="AX335" s="51"/>
      <c r="AY335" s="177"/>
      <c r="AZ335" s="178"/>
      <c r="BA335" s="178"/>
      <c r="BB335" s="178"/>
      <c r="BC335" s="178"/>
      <c r="BD335" s="50"/>
      <c r="BE335" s="51"/>
      <c r="BF335" s="51"/>
      <c r="BG335" s="51"/>
      <c r="BH335" s="52"/>
      <c r="BI335" s="177"/>
      <c r="BJ335" s="178"/>
      <c r="BK335" s="178"/>
      <c r="BL335" s="178"/>
      <c r="BM335" s="190"/>
      <c r="BN335" s="53">
        <f t="shared" si="109"/>
        <v>0</v>
      </c>
      <c r="BO335" s="53">
        <f t="shared" si="110"/>
        <v>0</v>
      </c>
      <c r="BP335" s="305"/>
    </row>
    <row r="336" spans="2:68" ht="30" x14ac:dyDescent="0.4">
      <c r="B336" s="79"/>
      <c r="C336" s="80"/>
      <c r="D336" s="41">
        <f t="shared" si="111"/>
        <v>22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98"/>
        <v>22.66</v>
      </c>
      <c r="L336" s="47">
        <f t="shared" si="99"/>
        <v>22.88</v>
      </c>
      <c r="M336" s="48">
        <f t="shared" si="100"/>
        <v>23.1</v>
      </c>
      <c r="N336" s="48">
        <f t="shared" si="101"/>
        <v>23.32</v>
      </c>
      <c r="O336" s="49">
        <f t="shared" si="102"/>
        <v>23.54</v>
      </c>
      <c r="P336" s="232"/>
      <c r="Q336" s="233"/>
      <c r="R336" s="233"/>
      <c r="S336" s="233"/>
      <c r="T336" s="234"/>
      <c r="U336" s="232"/>
      <c r="V336" s="233"/>
      <c r="W336" s="233"/>
      <c r="X336" s="233"/>
      <c r="Y336" s="234"/>
      <c r="Z336" s="50"/>
      <c r="AA336" s="51"/>
      <c r="AB336" s="51"/>
      <c r="AC336" s="51"/>
      <c r="AD336" s="52"/>
      <c r="AE336" s="197"/>
      <c r="AF336" s="198"/>
      <c r="AG336" s="199"/>
      <c r="AH336" s="198"/>
      <c r="AI336" s="200"/>
      <c r="AJ336" s="50"/>
      <c r="AK336" s="51"/>
      <c r="AL336" s="51"/>
      <c r="AM336" s="51"/>
      <c r="AN336" s="52"/>
      <c r="AO336" s="177"/>
      <c r="AP336" s="178"/>
      <c r="AQ336" s="178"/>
      <c r="AR336" s="178"/>
      <c r="AS336" s="178"/>
      <c r="AT336" s="50"/>
      <c r="AU336" s="51"/>
      <c r="AV336" s="51"/>
      <c r="AW336" s="51"/>
      <c r="AX336" s="51"/>
      <c r="AY336" s="177"/>
      <c r="AZ336" s="178"/>
      <c r="BA336" s="178"/>
      <c r="BB336" s="178"/>
      <c r="BC336" s="178"/>
      <c r="BD336" s="50"/>
      <c r="BE336" s="51"/>
      <c r="BF336" s="51"/>
      <c r="BG336" s="51"/>
      <c r="BH336" s="52"/>
      <c r="BI336" s="177"/>
      <c r="BJ336" s="178"/>
      <c r="BK336" s="178"/>
      <c r="BL336" s="178"/>
      <c r="BM336" s="190"/>
      <c r="BN336" s="53">
        <f t="shared" si="109"/>
        <v>0</v>
      </c>
      <c r="BO336" s="53">
        <f t="shared" si="110"/>
        <v>0</v>
      </c>
      <c r="BP336" s="305"/>
    </row>
    <row r="337" spans="2:68" ht="36" x14ac:dyDescent="0.4">
      <c r="B337" s="79" t="s">
        <v>89</v>
      </c>
      <c r="C337" s="40" t="str">
        <f>C224</f>
        <v>Батон нарезной из муки высшего сорта, 0,35 - 0,4 кг</v>
      </c>
      <c r="D337" s="41">
        <f t="shared" ref="D337" si="112">D111</f>
        <v>20.3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98"/>
        <v>21.518000000000001</v>
      </c>
      <c r="L337" s="47">
        <f t="shared" si="99"/>
        <v>21.721</v>
      </c>
      <c r="M337" s="48">
        <f t="shared" si="100"/>
        <v>21.923999999999999</v>
      </c>
      <c r="N337" s="48">
        <f t="shared" si="101"/>
        <v>22.127000000000002</v>
      </c>
      <c r="O337" s="49">
        <f t="shared" si="102"/>
        <v>22.330000000000002</v>
      </c>
      <c r="P337" s="367"/>
      <c r="Q337" s="368"/>
      <c r="R337" s="368"/>
      <c r="S337" s="368"/>
      <c r="T337" s="369"/>
      <c r="U337" s="50"/>
      <c r="V337" s="51"/>
      <c r="W337" s="51"/>
      <c r="X337" s="51"/>
      <c r="Y337" s="52"/>
      <c r="Z337" s="50"/>
      <c r="AA337" s="51"/>
      <c r="AB337" s="51"/>
      <c r="AC337" s="51"/>
      <c r="AD337" s="51"/>
      <c r="AE337" s="197"/>
      <c r="AF337" s="198"/>
      <c r="AG337" s="199"/>
      <c r="AH337" s="198"/>
      <c r="AI337" s="200"/>
      <c r="AJ337" s="50"/>
      <c r="AK337" s="51"/>
      <c r="AL337" s="51"/>
      <c r="AM337" s="51"/>
      <c r="AN337" s="52"/>
      <c r="AO337" s="177"/>
      <c r="AP337" s="178"/>
      <c r="AQ337" s="178"/>
      <c r="AR337" s="178"/>
      <c r="AS337" s="178"/>
      <c r="AT337" s="50"/>
      <c r="AU337" s="51"/>
      <c r="AV337" s="51"/>
      <c r="AW337" s="51"/>
      <c r="AX337" s="51"/>
      <c r="AY337" s="177"/>
      <c r="AZ337" s="178"/>
      <c r="BA337" s="178"/>
      <c r="BB337" s="178"/>
      <c r="BC337" s="178"/>
      <c r="BD337" s="50"/>
      <c r="BE337" s="51"/>
      <c r="BF337" s="51"/>
      <c r="BG337" s="51"/>
      <c r="BH337" s="52"/>
      <c r="BI337" s="177"/>
      <c r="BJ337" s="178"/>
      <c r="BK337" s="178"/>
      <c r="BL337" s="178"/>
      <c r="BM337" s="190"/>
      <c r="BN337" s="53">
        <f t="shared" si="109"/>
        <v>0</v>
      </c>
      <c r="BO337" s="53">
        <f t="shared" si="110"/>
        <v>0</v>
      </c>
      <c r="BP337" s="305"/>
    </row>
    <row r="338" spans="2:68" ht="30" x14ac:dyDescent="0.4">
      <c r="B338" s="79"/>
      <c r="C338" s="80"/>
      <c r="D338" s="41">
        <f t="shared" ref="D338:D343" si="113">D112</f>
        <v>20.3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98"/>
        <v>21.518000000000001</v>
      </c>
      <c r="L338" s="47">
        <f t="shared" si="99"/>
        <v>21.721</v>
      </c>
      <c r="M338" s="48">
        <f t="shared" si="100"/>
        <v>21.923999999999999</v>
      </c>
      <c r="N338" s="48">
        <f t="shared" si="101"/>
        <v>22.127000000000002</v>
      </c>
      <c r="O338" s="49">
        <f t="shared" si="102"/>
        <v>22.330000000000002</v>
      </c>
      <c r="P338" s="232"/>
      <c r="Q338" s="233"/>
      <c r="R338" s="233"/>
      <c r="S338" s="233"/>
      <c r="T338" s="234"/>
      <c r="U338" s="50"/>
      <c r="V338" s="51"/>
      <c r="W338" s="51"/>
      <c r="X338" s="51"/>
      <c r="Y338" s="52"/>
      <c r="Z338" s="50"/>
      <c r="AA338" s="51"/>
      <c r="AB338" s="51"/>
      <c r="AC338" s="51"/>
      <c r="AD338" s="51"/>
      <c r="AE338" s="197"/>
      <c r="AF338" s="198"/>
      <c r="AG338" s="199"/>
      <c r="AH338" s="198"/>
      <c r="AI338" s="200"/>
      <c r="AJ338" s="50"/>
      <c r="AK338" s="51"/>
      <c r="AL338" s="51"/>
      <c r="AM338" s="51"/>
      <c r="AN338" s="52"/>
      <c r="AO338" s="177"/>
      <c r="AP338" s="178"/>
      <c r="AQ338" s="178"/>
      <c r="AR338" s="178"/>
      <c r="AS338" s="178"/>
      <c r="AT338" s="50"/>
      <c r="AU338" s="51"/>
      <c r="AV338" s="51"/>
      <c r="AW338" s="51"/>
      <c r="AX338" s="51"/>
      <c r="AY338" s="177"/>
      <c r="AZ338" s="178"/>
      <c r="BA338" s="178"/>
      <c r="BB338" s="178"/>
      <c r="BC338" s="178"/>
      <c r="BD338" s="50"/>
      <c r="BE338" s="51"/>
      <c r="BF338" s="51"/>
      <c r="BG338" s="51"/>
      <c r="BH338" s="52"/>
      <c r="BI338" s="177"/>
      <c r="BJ338" s="178"/>
      <c r="BK338" s="178"/>
      <c r="BL338" s="178"/>
      <c r="BM338" s="190"/>
      <c r="BN338" s="53">
        <f t="shared" si="109"/>
        <v>0</v>
      </c>
      <c r="BO338" s="53">
        <f t="shared" si="110"/>
        <v>0</v>
      </c>
      <c r="BP338" s="305"/>
    </row>
    <row r="339" spans="2:68" ht="30" x14ac:dyDescent="0.4">
      <c r="B339" s="79"/>
      <c r="C339" s="80"/>
      <c r="D339" s="41">
        <f t="shared" si="113"/>
        <v>20.3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98"/>
        <v>21.518000000000001</v>
      </c>
      <c r="L339" s="47">
        <f t="shared" si="99"/>
        <v>21.721</v>
      </c>
      <c r="M339" s="48">
        <f t="shared" si="100"/>
        <v>21.923999999999999</v>
      </c>
      <c r="N339" s="48">
        <f t="shared" si="101"/>
        <v>22.127000000000002</v>
      </c>
      <c r="O339" s="49">
        <f t="shared" si="102"/>
        <v>22.330000000000002</v>
      </c>
      <c r="P339" s="232"/>
      <c r="Q339" s="233"/>
      <c r="R339" s="233"/>
      <c r="S339" s="233"/>
      <c r="T339" s="234"/>
      <c r="U339" s="50"/>
      <c r="V339" s="51"/>
      <c r="W339" s="51"/>
      <c r="X339" s="51"/>
      <c r="Y339" s="52"/>
      <c r="Z339" s="50"/>
      <c r="AA339" s="51"/>
      <c r="AB339" s="51"/>
      <c r="AC339" s="51"/>
      <c r="AD339" s="51"/>
      <c r="AE339" s="197"/>
      <c r="AF339" s="198"/>
      <c r="AG339" s="199"/>
      <c r="AH339" s="198"/>
      <c r="AI339" s="200"/>
      <c r="AJ339" s="50"/>
      <c r="AK339" s="51"/>
      <c r="AL339" s="51"/>
      <c r="AM339" s="51"/>
      <c r="AN339" s="52"/>
      <c r="AO339" s="177"/>
      <c r="AP339" s="178"/>
      <c r="AQ339" s="178"/>
      <c r="AR339" s="178"/>
      <c r="AS339" s="178"/>
      <c r="AT339" s="50"/>
      <c r="AU339" s="51"/>
      <c r="AV339" s="51"/>
      <c r="AW339" s="51"/>
      <c r="AX339" s="51"/>
      <c r="AY339" s="177"/>
      <c r="AZ339" s="178"/>
      <c r="BA339" s="178"/>
      <c r="BB339" s="178"/>
      <c r="BC339" s="178"/>
      <c r="BD339" s="50"/>
      <c r="BE339" s="51"/>
      <c r="BF339" s="51"/>
      <c r="BG339" s="51"/>
      <c r="BH339" s="52"/>
      <c r="BI339" s="177"/>
      <c r="BJ339" s="178"/>
      <c r="BK339" s="178"/>
      <c r="BL339" s="178"/>
      <c r="BM339" s="190"/>
      <c r="BN339" s="53">
        <f t="shared" si="109"/>
        <v>0</v>
      </c>
      <c r="BO339" s="53">
        <f t="shared" si="110"/>
        <v>0</v>
      </c>
      <c r="BP339" s="305"/>
    </row>
    <row r="340" spans="2:68" ht="30" x14ac:dyDescent="0.4">
      <c r="B340" s="81" t="s">
        <v>92</v>
      </c>
      <c r="C340" s="82" t="s">
        <v>93</v>
      </c>
      <c r="D340" s="41">
        <f t="shared" si="113"/>
        <v>0</v>
      </c>
      <c r="E340" s="62"/>
      <c r="F340" s="63"/>
      <c r="G340" s="64"/>
      <c r="H340" s="64"/>
      <c r="I340" s="64"/>
      <c r="J340" s="65"/>
      <c r="K340" s="46">
        <f t="shared" si="98"/>
        <v>0</v>
      </c>
      <c r="L340" s="47">
        <f t="shared" si="99"/>
        <v>0</v>
      </c>
      <c r="M340" s="48">
        <f t="shared" si="100"/>
        <v>0</v>
      </c>
      <c r="N340" s="48">
        <f t="shared" si="101"/>
        <v>0</v>
      </c>
      <c r="O340" s="49">
        <f t="shared" si="102"/>
        <v>0</v>
      </c>
      <c r="P340" s="235"/>
      <c r="Q340" s="236"/>
      <c r="R340" s="237"/>
      <c r="S340" s="236"/>
      <c r="T340" s="238"/>
      <c r="U340" s="66"/>
      <c r="V340" s="67"/>
      <c r="W340" s="68"/>
      <c r="X340" s="67"/>
      <c r="Y340" s="69"/>
      <c r="Z340" s="66"/>
      <c r="AA340" s="67"/>
      <c r="AB340" s="68"/>
      <c r="AC340" s="67"/>
      <c r="AD340" s="67"/>
      <c r="AE340" s="201"/>
      <c r="AF340" s="202"/>
      <c r="AG340" s="203"/>
      <c r="AH340" s="202"/>
      <c r="AI340" s="204"/>
      <c r="AJ340" s="66"/>
      <c r="AK340" s="67"/>
      <c r="AL340" s="68"/>
      <c r="AM340" s="67"/>
      <c r="AN340" s="69"/>
      <c r="AO340" s="179"/>
      <c r="AP340" s="180"/>
      <c r="AQ340" s="178"/>
      <c r="AR340" s="180"/>
      <c r="AS340" s="180"/>
      <c r="AT340" s="66"/>
      <c r="AU340" s="67"/>
      <c r="AV340" s="68"/>
      <c r="AW340" s="67"/>
      <c r="AX340" s="67"/>
      <c r="AY340" s="179"/>
      <c r="AZ340" s="180"/>
      <c r="BA340" s="178"/>
      <c r="BB340" s="180"/>
      <c r="BC340" s="180"/>
      <c r="BD340" s="66"/>
      <c r="BE340" s="67"/>
      <c r="BF340" s="68"/>
      <c r="BG340" s="67"/>
      <c r="BH340" s="69"/>
      <c r="BI340" s="179"/>
      <c r="BJ340" s="180"/>
      <c r="BK340" s="178"/>
      <c r="BL340" s="180"/>
      <c r="BM340" s="191"/>
      <c r="BN340" s="53">
        <f t="shared" si="109"/>
        <v>0</v>
      </c>
      <c r="BO340" s="53">
        <f t="shared" si="110"/>
        <v>0</v>
      </c>
      <c r="BP340" s="305"/>
    </row>
    <row r="341" spans="2:68" ht="30.75" thickBot="1" x14ac:dyDescent="0.45">
      <c r="B341" s="96" t="s">
        <v>95</v>
      </c>
      <c r="C341" s="40" t="str">
        <f>C228</f>
        <v>Сахар-песок, кг</v>
      </c>
      <c r="D341" s="41">
        <f t="shared" si="113"/>
        <v>30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98"/>
        <v>31.5</v>
      </c>
      <c r="L341" s="47">
        <f t="shared" si="99"/>
        <v>31.8</v>
      </c>
      <c r="M341" s="48">
        <f t="shared" si="100"/>
        <v>32.1</v>
      </c>
      <c r="N341" s="48">
        <f t="shared" si="101"/>
        <v>32.4</v>
      </c>
      <c r="O341" s="49">
        <f t="shared" si="102"/>
        <v>32.700000000000003</v>
      </c>
      <c r="P341" s="367"/>
      <c r="Q341" s="368"/>
      <c r="R341" s="368"/>
      <c r="S341" s="368"/>
      <c r="T341" s="369"/>
      <c r="U341" s="50"/>
      <c r="V341" s="51"/>
      <c r="W341" s="51"/>
      <c r="X341" s="51"/>
      <c r="Y341" s="52"/>
      <c r="Z341" s="50"/>
      <c r="AA341" s="51"/>
      <c r="AB341" s="51"/>
      <c r="AC341" s="51"/>
      <c r="AD341" s="51"/>
      <c r="AE341" s="197"/>
      <c r="AF341" s="198"/>
      <c r="AG341" s="199"/>
      <c r="AH341" s="198"/>
      <c r="AI341" s="200"/>
      <c r="AJ341" s="50"/>
      <c r="AK341" s="51"/>
      <c r="AL341" s="51"/>
      <c r="AM341" s="51"/>
      <c r="AN341" s="52"/>
      <c r="AO341" s="177"/>
      <c r="AP341" s="178"/>
      <c r="AQ341" s="178"/>
      <c r="AR341" s="178"/>
      <c r="AS341" s="178"/>
      <c r="AT341" s="50"/>
      <c r="AU341" s="51"/>
      <c r="AV341" s="51"/>
      <c r="AW341" s="51"/>
      <c r="AX341" s="51"/>
      <c r="AY341" s="177"/>
      <c r="AZ341" s="178"/>
      <c r="BA341" s="178"/>
      <c r="BB341" s="178"/>
      <c r="BC341" s="178"/>
      <c r="BD341" s="50"/>
      <c r="BE341" s="51"/>
      <c r="BF341" s="51"/>
      <c r="BG341" s="51"/>
      <c r="BH341" s="52"/>
      <c r="BI341" s="177"/>
      <c r="BJ341" s="178"/>
      <c r="BK341" s="178"/>
      <c r="BL341" s="178"/>
      <c r="BM341" s="190"/>
      <c r="BN341" s="53">
        <f t="shared" si="109"/>
        <v>0</v>
      </c>
      <c r="BO341" s="53">
        <f t="shared" si="110"/>
        <v>0</v>
      </c>
      <c r="BP341" s="306"/>
    </row>
    <row r="342" spans="2:68" ht="31.5" thickTop="1" thickBot="1" x14ac:dyDescent="0.45">
      <c r="B342" s="96"/>
      <c r="C342" s="97"/>
      <c r="D342" s="41">
        <f t="shared" si="113"/>
        <v>30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98"/>
        <v>31.5</v>
      </c>
      <c r="L342" s="47">
        <f t="shared" si="99"/>
        <v>31.8</v>
      </c>
      <c r="M342" s="48">
        <f t="shared" si="100"/>
        <v>32.1</v>
      </c>
      <c r="N342" s="48">
        <f t="shared" si="101"/>
        <v>32.4</v>
      </c>
      <c r="O342" s="49">
        <f t="shared" si="102"/>
        <v>32.700000000000003</v>
      </c>
      <c r="P342" s="50"/>
      <c r="Q342" s="51"/>
      <c r="R342" s="51"/>
      <c r="S342" s="51"/>
      <c r="T342" s="52"/>
      <c r="U342" s="177"/>
      <c r="V342" s="178"/>
      <c r="W342" s="178"/>
      <c r="X342" s="178"/>
      <c r="Y342" s="178"/>
      <c r="Z342" s="50"/>
      <c r="AA342" s="51"/>
      <c r="AB342" s="51"/>
      <c r="AC342" s="51"/>
      <c r="AD342" s="51"/>
      <c r="AE342" s="177"/>
      <c r="AF342" s="178"/>
      <c r="AG342" s="178"/>
      <c r="AH342" s="178"/>
      <c r="AI342" s="190"/>
      <c r="AJ342" s="50"/>
      <c r="AK342" s="51"/>
      <c r="AL342" s="51"/>
      <c r="AM342" s="51"/>
      <c r="AN342" s="52"/>
      <c r="AO342" s="177"/>
      <c r="AP342" s="178"/>
      <c r="AQ342" s="178"/>
      <c r="AR342" s="178"/>
      <c r="AS342" s="178"/>
      <c r="AT342" s="50"/>
      <c r="AU342" s="51"/>
      <c r="AV342" s="51"/>
      <c r="AW342" s="51"/>
      <c r="AX342" s="51"/>
      <c r="AY342" s="177"/>
      <c r="AZ342" s="178"/>
      <c r="BA342" s="178"/>
      <c r="BB342" s="178"/>
      <c r="BC342" s="178"/>
      <c r="BD342" s="50"/>
      <c r="BE342" s="51"/>
      <c r="BF342" s="51"/>
      <c r="BG342" s="51"/>
      <c r="BH342" s="52"/>
      <c r="BI342" s="177"/>
      <c r="BJ342" s="178"/>
      <c r="BK342" s="178"/>
      <c r="BL342" s="178"/>
      <c r="BM342" s="190"/>
      <c r="BN342" s="53">
        <f t="shared" si="109"/>
        <v>0</v>
      </c>
      <c r="BO342" s="53">
        <f t="shared" si="110"/>
        <v>0</v>
      </c>
      <c r="BP342" s="305"/>
    </row>
    <row r="343" spans="2:68" ht="31.5" thickTop="1" thickBot="1" x14ac:dyDescent="0.45">
      <c r="B343" s="96"/>
      <c r="C343" s="97"/>
      <c r="D343" s="41">
        <f t="shared" si="113"/>
        <v>30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98"/>
        <v>31.5</v>
      </c>
      <c r="L343" s="47">
        <f t="shared" si="99"/>
        <v>31.8</v>
      </c>
      <c r="M343" s="48">
        <f t="shared" si="100"/>
        <v>32.1</v>
      </c>
      <c r="N343" s="48">
        <f t="shared" si="101"/>
        <v>32.4</v>
      </c>
      <c r="O343" s="49">
        <f t="shared" si="102"/>
        <v>32.700000000000003</v>
      </c>
      <c r="P343" s="50"/>
      <c r="Q343" s="51"/>
      <c r="R343" s="51"/>
      <c r="S343" s="51"/>
      <c r="T343" s="52"/>
      <c r="U343" s="177"/>
      <c r="V343" s="178"/>
      <c r="W343" s="178"/>
      <c r="X343" s="178"/>
      <c r="Y343" s="178"/>
      <c r="Z343" s="50"/>
      <c r="AA343" s="51"/>
      <c r="AB343" s="51"/>
      <c r="AC343" s="51"/>
      <c r="AD343" s="51"/>
      <c r="AE343" s="177"/>
      <c r="AF343" s="178"/>
      <c r="AG343" s="178"/>
      <c r="AH343" s="178"/>
      <c r="AI343" s="190"/>
      <c r="AJ343" s="50"/>
      <c r="AK343" s="51"/>
      <c r="AL343" s="51"/>
      <c r="AM343" s="51"/>
      <c r="AN343" s="52"/>
      <c r="AO343" s="177"/>
      <c r="AP343" s="178"/>
      <c r="AQ343" s="178"/>
      <c r="AR343" s="178"/>
      <c r="AS343" s="178"/>
      <c r="AT343" s="50"/>
      <c r="AU343" s="51"/>
      <c r="AV343" s="51"/>
      <c r="AW343" s="51"/>
      <c r="AX343" s="51"/>
      <c r="AY343" s="177"/>
      <c r="AZ343" s="178"/>
      <c r="BA343" s="178"/>
      <c r="BB343" s="178"/>
      <c r="BC343" s="178"/>
      <c r="BD343" s="50"/>
      <c r="BE343" s="51"/>
      <c r="BF343" s="51"/>
      <c r="BG343" s="51"/>
      <c r="BH343" s="52"/>
      <c r="BI343" s="177"/>
      <c r="BJ343" s="178"/>
      <c r="BK343" s="178"/>
      <c r="BL343" s="178"/>
      <c r="BM343" s="190"/>
      <c r="BN343" s="53">
        <f t="shared" si="109"/>
        <v>0</v>
      </c>
      <c r="BO343" s="53">
        <f t="shared" si="110"/>
        <v>0</v>
      </c>
      <c r="BP343" s="305"/>
    </row>
    <row r="344" spans="2:68" ht="18.75" thickTop="1" x14ac:dyDescent="0.25"/>
  </sheetData>
  <protectedRanges>
    <protectedRange sqref="BI11:BJ13 BL11:BM13 BI124:BJ126 BL124:BM126 BI337:BJ343 BL337:BM343 BI16:BJ16 BI29:BJ33 BL29:BM33 BL64:BM67 BI117:BJ117 BI142:BJ146 BL229:BM230 BI64:BJ67 BL117:BM117 BL142:BM146 BI148:BJ168 BL148:BM168 BI229:BJ230 BL16:BM16 BI18:BJ19 BL18:BM19 BI69:BJ71 BL69:BM71 BI128:BJ129 BL177:BM180 BI35:BJ55 BL73:BM75 BL128:BM129 BL35:BM55 BI170:BJ176 BI73:BJ75 BI57:BJ63 BL57:BM63 BL170:BM176 BI177:BJ180 BL236:BM289 BI236:BJ289 BL290:BM293 BI290:BJ293 BL294:BM301 BI294:BJ301 BL302:BM336 BI302:BJ336" name="Диапазон13"/>
    <protectedRange sqref="BD11:BE13 BG11:BH13 BD125:BE126 BG125:BH126 BD229:BE230 BG229:BH230 BD15:BE16 BG18:BH19 BD18:BE19 BG28:BH33 BD28:BE33 BD73:BE75 BD70:BE71 BD116:BE117 BG116:BH117 BG15:BH16 BG35:BH55 BD35:BE55 BG73:BH75 BG57:BH67 BD57:BE67 BD337:BE343 BG337:BH343 BG236:BH336 BD236:BE336" name="Диапазон12"/>
    <protectedRange sqref="AY11:AZ13 BB11:BC13 AY124:AZ126 BB124:BC126 AY28:AZ33 BB35:BC55 AY35:AZ55 AY116:AZ117 BB116:BC117 AY128:AZ129 AY229:AZ230 BB229:BC230 AY15:AZ16 BB28:BC33 AE186:AF188 AE190:AF191 AH190:AI191 AE170:AF173 AE194:AF194 AH194:AI194 BB128:BC129 BB15:BC16 AH170:AI180 BB57:BC67 AY57:AZ67 AE175:AF180 AH186:AI188 AY337:AZ343 BB337:BC343 BB236:BC336 AY236:AZ336" name="Диапазон11"/>
    <protectedRange sqref="AT11:AU13 AW11:AX13 AT124:AU126 AW124:AX126 AW116:AX117 AW229:AX230 AT229:AU230 AT116:AU117 AT128:AU129 AT15:AU16 AW148:AX168 AW15:AX16 AW128:AX129 AT148:AU168 AT170:AU180 AW170:AX180 AT337:AU343 AW337:AX343 AW236:AX336 AT236:AU336" name="Диапазон10"/>
    <protectedRange sqref="AO11:AP13 AR11:AS13 AO124:AP126 AR124:AS126 AO236:AP248 AO306:AP320 AR313:AS333 AO337:AP343 AR337:AS343 AO128:AP129 AR141:AS146 AO141:AP146 AR77:AS81 AO77:AP81 AO15:AP16 AR73:AS75 AR116:AS117 AO116:AP117 AR128:AS129 AR148:AS173 AO229:AP230 AR15:AS16 AO73:AP75 AO148:AP173 AR229:AS230 AO35:AP67 AR35:AS67 AR175:AS180 AO175:AP180 AR236:AS297 AO250:AP304 AR299:AS311 AR335:AS336 AO329:AP336" name="Диапазон9"/>
    <protectedRange sqref="AJ12:AK13 AM12:AN13 AJ124:AK126 AM124:AN126 AJ236:AK252 AJ148:AK173 AM170:AN173 AJ15:AK16 AM28:AN33 AM116:AN117 AM15:AN16 AJ28:AK33 AM73:AN75 AJ116:AK117 AM229:AN230 AJ229:AK230 AJ128:AK129 AM128:AN129 AM148:AN168 AJ73:AK75 AM35:AN67 AJ35:AK67 AM175:AN180 AJ175:AK180 AM337:AN343 AJ337:AK343 AJ254:AK336 AM236:AN336" name="Диапазон8"/>
    <protectedRange sqref="AE125:AF126 AE237:AF239 AH237:AI239 AH342:AI343 AH254:AI281 AE117:AF117 AH117:AI117 AH125:AI126 AE141:AF168 AH141:AI168 AE229:AF230 AH229:AI230 AE128:AF129 AH128:AI129 AE254:AF281 AE241:AF242 AE342:AF343 AH241:AI242 AE131:AF132 AH131:AI132 AE283:AF289 AH291:AI293 AH283:AI289 AE291:AF293" name="Диапазон7"/>
    <protectedRange sqref="A6 G6:J6 BP6:EZ6 L6:O6 G119:J119 L119:O119 G232:J232 L232:O232 AT232:AX232 BD232:BH232 AY232:BC232 BI232:BM232" name="Диапазон3"/>
    <protectedRange sqref="A2:A5 B3:T3 U3:AC3 AD2:EZ5" name="Диапазон1"/>
    <protectedRange sqref="Z309:AD311 Z322:AD327 Z329:AD330 Z313:AD320" name="Диапазон4_72"/>
    <protectedRange sqref="Z142:AD147" name="Диапазон4_92"/>
    <protectedRange sqref="AJ77:AN78 AJ80:AN81" name="Диапазон4_46"/>
    <protectedRange sqref="AE124:AI124" name="Диапазон4_43"/>
    <protectedRange sqref="U17:Y17 U83:Y83 U253:Y260 U282:Y282 AE34:AI34 AJ34:AN34 AE243:AI245 Z246:AD246 Z290:AD290 U222:Y228 AJ69:AN72 BI79:BM81 AE226:AI228 P131:T132 P189:T189 P195:T198 Z321:AD321 AE192:AI193 AE196:AI214 BI141:BM141 Z240:AD240 Z305:AD307 AE96:AI97 AE24:AI26 AT25:AX26 P99:S99 U21:Y22 AE21:AI22 AT21:AX22 P141:T147 U174:Y174 AY141:BC146 P244:T244 U337:Y341 U107:Y107 BI227:BM228 BD148:BH180 AE216:AI224 Z331:AD336" name="Диапазон4_99"/>
    <protectedRange sqref="AT18:AX19" name="Диапазон4_58"/>
    <protectedRange sqref="BD17:BH17" name="Диапазон4_41"/>
    <protectedRange sqref="AT89:AX89" name="Диапазон4_59"/>
    <protectedRange sqref="AJ79:AN79" name="Диапазон4_17"/>
    <protectedRange sqref="Z18:AD19" name="Диапазон4_10"/>
    <protectedRange sqref="U240:Y240" name="Диапазон4_31"/>
    <protectedRange sqref="Z236:AD236" name="Диапазон4_9"/>
    <protectedRange sqref="Z141:AD141" name="Диапазон4_7"/>
    <protectedRange sqref="U96:Y101" name="Диапазон4_57"/>
    <protectedRange sqref="AE133:AI135 AE137:AI140" name="Диапазон4_15"/>
    <protectedRange sqref="AE225:AI225" name="Диапазон4_52"/>
    <protectedRange sqref="AJ68:AN68" name="Диапазон4_22"/>
    <protectedRange sqref="BI83:BM88" name="Диапазон4_73"/>
    <protectedRange sqref="AJ141:AN146" name="Диапазон4_37"/>
    <protectedRange sqref="U236:Y236" name="Диапазон4_93"/>
    <protectedRange sqref="T99 U72:Y72 AT68:AX68 AY56:BC56 BD10:BH10 U82:Y82 U86:Y95 AT72:AX72 BI10:BM10 U185:Y185 AE14:AI14 AE89:AI89 BD34:BH34 BI17:BM17 AE181:AI184 AE195:AI195 P18:T19 AO174:AS174 U111:Y111 AE17:AI20 AY10:BC10 AY34:BC34 Z127:AD127 AT169:AX169 AT80:AX82 BD20:BH23 P261:T281 P34:T34 P77:T81 P87:T94 U105:Y106 AO18:AS19 AO69:AS72 AY14:BC14 AY17:BC27 BI14:BM15 BI56:BM56 P181:T185 P192:T192 Z123:AD123 Z133:AD135 Z169:AD169 AE136:AI136 AY123:BC123 BI169:BM169 P96:T98 Z68:AD68 Z89:AD89 AJ82:AN82 AJ112:AN115 AJ10:AN10 AJ17:AN26 BD56:BH56 BD68:BH69 BD72:BH72 BD76:BH76 BD82:BH82 BI23:BM28 BI34:BM34 BI76:BM78 BI82:BM82 P123:T123 P130:T130 P133:T140 P169:T169 U127:Y127 U130:Y147 U181:Y181 U190:Y201 Z137:AD139 AE169:AI169 AG215 AJ127:AN127 AJ131:AN132 AO195:AS195 AT130:AX139 AY127:BC127 AY130:BC132 AY189:BC189 BD137:BH146 BI137:BM140 AE82:AI86 AE95:AI95 P250:T252 AY68:BC115 AE98:AI104 BI89:BM116 BD103:BH110 AO83:AS104 Z109:AD115 P105:T114 AT98:AX101 AJ182:AN188 Z181:AD191 AT181:AX188 BD186:BH194 BI182:BM194 AY196:BC214 AO202:AS228 P199:T228 P283:T301 P20:T20 P27:T27 P64:T64 P76:T76 P82:T82 U20:Y20 U76:Y76 U102:Y104 U108:Y110 AO106:AS110 AO105:AS105 AO112:AS115 AO111:AS111 AT23:AX23 AT103:AX110 U189:Y189 U203:Y217 U202:Y202 U218:Y221 Z140:AD140 Z193:AD194 Z192:AD192 Z196:AD201 Z195:AD195 Z203:AD214 Z202:AD202 Z216:AD220 Z215:AD215 Z222:AD228 Z221:AD221 AJ130:AN130 AJ133:AN140 AJ147:AN147 AJ181:AN181 AJ190:AN217 AJ189:AN189 AJ218:AN221 AO127:AS127 AO133:AS136 AO181:AS181 AT141:AX143 AT190:AX214 AT216:AX220 AT222:AX228 AT221:AX221 AY133:BC140 AY195:BC195 AY222:BC228 AY215:BC221 BD127:BH129 BD130:BH136 BD147:BH147 BD181:BH185 BD196:BH201 BD195:BH195 BD212:BH228 BD202:BH211 BI196:BM214 BI217:BM223 BI226:BM226 P240:T240 P243:T243 P246:T249 P253:T253 P260:T260 P282:T282 P303:T307 P302:T302 P322:T327 P329:T336 P328:T328 P338:T340 P337:T337 P341:T341 U305:Y308 U331:Y331 AE27:AI27 AE68:AI68 AE76:AI76 AE106:AI110 AE105:AI105 AE112:AI116 AE111:AI111 Z77:AD77 Z82:AD82 BD111:BH111 AT112:AX115 AJ14:AN14 AJ27:AN27 AJ76:AN76 AJ105:AN105 AJ111:AN111 BI225:BM225 AO14:AS14 AO17:AS17 AO23:AS23 AO27:AS27 AO76:AS76 AO82:AS82 AT20:AX20 AT27:AX27 AT61:AX61 AT79:AX79 AT102:AX102 AT111:AX111 Z10:AD10 Z14:AD14 Z17:AD17 Z20:AD20 Z23:AD23 Z27:AD27 Z72:AD72 Z76:AD76 Z105:AD108" name="Диапазон4"/>
    <protectedRange sqref="AB294" name="Диапазон4_11_1"/>
    <protectedRange sqref="Z294:AA294" name="Диапазон4_9_1"/>
    <protectedRange sqref="AD294" name="Диапазон4_12_1"/>
    <protectedRange sqref="AC294" name="Диапазон4_19_1"/>
    <protectedRange sqref="AD308" name="Диапазон4_54"/>
    <protectedRange sqref="AB308" name="Диапазон4_13_1"/>
    <protectedRange sqref="AC308" name="Диапазон4_12_2"/>
    <protectedRange sqref="Z308:AA308" name="Диапазон4_13_1_1"/>
    <protectedRange sqref="Z312:AB312 AD312" name="Диапазон4_78"/>
    <protectedRange sqref="AC312" name="Диапазон4_19_2"/>
    <protectedRange sqref="AB328" name="Диапазон4_80"/>
    <protectedRange sqref="Z328:AA328" name="Диапазон4_7_1"/>
    <protectedRange sqref="AC328:AD328" name="Диапазон4_10_1"/>
    <protectedRange sqref="BI72:BM72" name="Диапазон4_86"/>
    <protectedRange sqref="U182:Y184" name="Диапазон4_27"/>
    <protectedRange sqref="AE123:AG123" name="Диапазон4_13"/>
    <protectedRange sqref="AH123:AI123" name="Диапазон4_1_1"/>
    <protectedRange sqref="Z69:AD71" name="Диапазон4_36"/>
    <protectedRange sqref="AO28:AS34" name="Диапазон4_87"/>
    <protectedRange sqref="AE127:AI127" name="Диапазон4_75"/>
    <protectedRange sqref="AT144:AX147" name="Диапазон4_32"/>
    <protectedRange sqref="AE23:AI23" name="Диапазон4_4"/>
    <protectedRange sqref="Z130:AD132" name="Диапазон4_28"/>
    <protectedRange sqref="AJ222:AN228" name="Диапазон4_70"/>
    <protectedRange sqref="AO137:AS139" name="Диапазон4_34"/>
    <protectedRange sqref="AE10:AI10" name="Диапазон4_44"/>
    <protectedRange sqref="BI21:BM22" name="Диапазон4_26"/>
    <protectedRange sqref="AE185:AG185" name="Диапазон4_14"/>
    <protectedRange sqref="AH185:AI185" name="Диапазон4_1_4"/>
    <protectedRange sqref="P254:T259" name="Диапазон4_77"/>
    <protectedRange sqref="U246:Y249" name="Диапазон4_11"/>
    <protectedRange sqref="U294:Y304" name="Диапазон4_61"/>
    <protectedRange sqref="AE282:AG282" name="Диапазон5"/>
    <protectedRange sqref="AH282:AI282" name="Диапазон4_10_1_2"/>
    <protectedRange sqref="AE335:AI340" name="Диапазон4_20_1"/>
    <protectedRange sqref="P17:T17" name="Диапазон4_48"/>
    <protectedRange sqref="P72:T72" name="Диапазон4_94"/>
    <protectedRange sqref="AT24:AX24" name="Диапазон4_64"/>
    <protectedRange sqref="BD14:BH14" name="Диапазон4_5"/>
    <protectedRange sqref="AJ174:AN174" name="Диапазон4_95"/>
    <protectedRange sqref="AO131:AS132" name="Диапазон4_18"/>
    <protectedRange sqref="AO196:AS201 AO182:AS194" name="Диапазон4_53"/>
    <protectedRange sqref="AY190:BC194 AY147:BC188" name="Диапазон4_45"/>
    <protectedRange sqref="BI127:BM127" name="Диапазон4_25"/>
    <protectedRange sqref="U309:Y330 U332:Y336" name="Диапазон4_20"/>
    <protectedRange sqref="AE250:AI252" name="Диапазон4_13_4"/>
    <protectedRange sqref="AE299:AI301 AE303:AI307" name="Диапазон5_2"/>
    <protectedRange sqref="AH321:AI321" name="Диапазон4_13_5"/>
    <protectedRange sqref="AE309:AI314 AE317:AI320 AE316:AG316 AE321:AG321 AE322:AI323 AE325:AI327" name="Диапазон4_17_1"/>
    <protectedRange sqref="AH316:AI316" name="Диапазон5_1_2"/>
    <protectedRange sqref="P14:T14" name="Диапазон4_60"/>
    <protectedRange sqref="P21:T22" name="Диапазон4_76"/>
    <protectedRange sqref="Z21:AD22 Z24:AD26" name="Диапазон4_62"/>
    <protectedRange sqref="Z64:AD64" name="Диапазон4_82"/>
    <protectedRange sqref="Z90:AD101 Z78:AD81 Z73:AD75 Z83:AD88" name="Диапазон4_96"/>
    <protectedRange sqref="AJ83:AN104 AJ106:AN110" name="Диапазон4_97"/>
    <protectedRange sqref="AT17:AX17" name="Диапазон4_24"/>
    <protectedRange sqref="P127:T127" name="Диапазон4_89"/>
    <protectedRange sqref="AE130:AI130" name="Диапазон4_63"/>
    <protectedRange sqref="AO147:AS147" name="Диапазон4_35"/>
    <protectedRange sqref="AT123:AX123" name="Диапазон4_67"/>
    <protectedRange sqref="AT127:AX127" name="Диапазон4_69"/>
    <protectedRange sqref="AE247:AI248 AE246:AG246" name="Диапазон4_18_3"/>
    <protectedRange sqref="AH246:AI246" name="Диапазон4_13_2_2"/>
    <protectedRange sqref="AE315:AG315" name="Диапазон5_7"/>
    <protectedRange sqref="AH315:AI315" name="Диапазон4_13_2_6"/>
    <protectedRange sqref="AE324:AG324" name="Диапазон5_8"/>
    <protectedRange sqref="AH324:AI324" name="Диапазон5_1_3"/>
    <protectedRange sqref="P10:T10" name="Диапазон4_1"/>
    <protectedRange sqref="P23:T23" name="Диапазон4_19"/>
    <protectedRange sqref="P68:T68" name="Диапазон4_30"/>
    <protectedRange sqref="P86:T86" name="Диапазон4_84"/>
    <protectedRange sqref="P95:T95" name="Диапазон4_85"/>
    <protectedRange sqref="P115:T115" name="Диапазон4_91"/>
    <protectedRange sqref="U14:Y14" name="Диапазон4_49"/>
    <protectedRange sqref="AO68:AS68" name="Диапазон4_55"/>
    <protectedRange sqref="BD27:BH27" name="Диапазон4_74"/>
    <protectedRange sqref="BI20:BM20" name="Диапазон4_12"/>
    <protectedRange sqref="U123:Y123" name="Диапазон4_50"/>
    <protectedRange sqref="Z136:AD136" name="Диапазон4_88"/>
    <protectedRange sqref="AE215:AF215" name="Диапазон4_7_2"/>
    <protectedRange sqref="AH215:AI215" name="Диапазон4_10_2"/>
    <protectedRange sqref="AO130:AS130" name="Диапазон4_39"/>
    <protectedRange sqref="AO140:AS140" name="Диапазон4_79"/>
    <protectedRange sqref="AE236:AG236" name="Диапазон4_13_2"/>
    <protectedRange sqref="AH236:AI236" name="Диапазон4_10_2_1"/>
    <protectedRange sqref="AE240:AI240" name="Диапазон4_13_3"/>
    <protectedRange sqref="AE249:AI249" name="Диапазон4_13_6"/>
    <protectedRange sqref="AE253:AI253" name="Диапазон4_13_7"/>
    <protectedRange sqref="AE290:AG290" name="Диапазон5_5"/>
    <protectedRange sqref="AH290:AI290" name="Диапазон4_13_8"/>
    <protectedRange sqref="AE294:AG294" name="Диапазон5_10"/>
    <protectedRange sqref="AH298:AI298 AH294:AI294" name="Диапазон4_13_9"/>
    <protectedRange sqref="AE295:AI297 AE298:AG298" name="Диапазон4_15_2"/>
    <protectedRange sqref="AE302:AG302" name="Диапазон4_16_2"/>
    <protectedRange sqref="AH302:AI302" name="Диапазон4_11_2_1"/>
    <protectedRange sqref="AE308:AG308" name="Диапазон4_17_2"/>
    <protectedRange sqref="AH308:AI308" name="Диапазон4_11_2_2"/>
    <protectedRange sqref="AE341:AG341" name="Диапазон5_11"/>
    <protectedRange sqref="AH341:AI341" name="Диапазон4_13_10"/>
    <protectedRange sqref="Z102:AD104" name="Диапазон4_71"/>
    <protectedRange sqref="AO10:AS10" name="Диапазон4_8"/>
    <protectedRange sqref="AO20:AS22 AO24:AS26" name="Диапазон4_81"/>
    <protectedRange sqref="AT10:AX10" name="Диапазон4_23"/>
    <protectedRange sqref="AT14:AX14" name="Диапазон4_83"/>
    <protectedRange sqref="U169:Y169" name="Диапазон4_38"/>
    <protectedRange sqref="AJ123:AN123" name="Диапазон4_98"/>
    <protectedRange sqref="AO123:AS123" name="Диапазон4_6"/>
    <protectedRange sqref="AT140:AX140" name="Диапазон4_2"/>
    <protectedRange sqref="AT189:AX189" name="Диапазон4_3"/>
    <protectedRange sqref="AT215:AX215" name="Диапазон4_16"/>
    <protectedRange sqref="BI123:BM123" name="Диапазон4_29"/>
    <protectedRange sqref="BI130:BM132" name="Диапазон4_33"/>
    <protectedRange sqref="BI181:BM181" name="Диапазон4_51"/>
    <protectedRange sqref="P236:T236" name="Диапазон4_90"/>
    <protectedRange sqref="P308:T321" name="Диапазон4_40"/>
    <protectedRange sqref="AE329:AI330 AE328:AG328" name="Диапазон5_1"/>
    <protectedRange sqref="AE331:AI333 AE334:AG334" name="Диапазон4_20_2"/>
    <protectedRange sqref="AH328:AI328" name="Диапазон4_12_1_1"/>
    <protectedRange sqref="AH334:AI334" name="Диапазон4_12_2_1"/>
    <protectedRange sqref="Z28:AD28" name="Диапазон4_68"/>
    <protectedRange sqref="BD102:BH102" name="Диапазон4_66"/>
    <protectedRange sqref="BI216:BM216" name="Диапазон4_65"/>
    <protectedRange sqref="BI133:BM136" name="Диапазон4_21"/>
    <protectedRange sqref="BI195:BM195" name="Диапазон4_42"/>
    <protectedRange sqref="BI215:BM215" name="Диапазон4_47"/>
    <protectedRange sqref="BI224:BM224" name="Диапазон4_56"/>
  </protectedRanges>
  <mergeCells count="64">
    <mergeCell ref="B6:B7"/>
    <mergeCell ref="C6:C7"/>
    <mergeCell ref="D6:D7"/>
    <mergeCell ref="K6:O7"/>
    <mergeCell ref="F6:J7"/>
    <mergeCell ref="E6:E7"/>
    <mergeCell ref="P119:T119"/>
    <mergeCell ref="U119:Y119"/>
    <mergeCell ref="AT6:AX6"/>
    <mergeCell ref="BN6:BN8"/>
    <mergeCell ref="BO6:BO8"/>
    <mergeCell ref="BI6:BM6"/>
    <mergeCell ref="BD6:BH6"/>
    <mergeCell ref="AY6:BC6"/>
    <mergeCell ref="AO6:AS6"/>
    <mergeCell ref="AJ6:AN6"/>
    <mergeCell ref="U6:Y6"/>
    <mergeCell ref="AE6:AI6"/>
    <mergeCell ref="P6:T6"/>
    <mergeCell ref="Z6:AD6"/>
    <mergeCell ref="D119:D120"/>
    <mergeCell ref="E119:E120"/>
    <mergeCell ref="F119:J120"/>
    <mergeCell ref="K119:O120"/>
    <mergeCell ref="K9:O9"/>
    <mergeCell ref="F9:J9"/>
    <mergeCell ref="AE119:AI119"/>
    <mergeCell ref="AJ119:AN119"/>
    <mergeCell ref="AO119:AS119"/>
    <mergeCell ref="Z119:AD119"/>
    <mergeCell ref="BI119:BM119"/>
    <mergeCell ref="BN119:BN121"/>
    <mergeCell ref="BO119:BO121"/>
    <mergeCell ref="AT119:AX119"/>
    <mergeCell ref="AY119:BC119"/>
    <mergeCell ref="BD119:BH119"/>
    <mergeCell ref="AE232:AI232"/>
    <mergeCell ref="AJ232:AN232"/>
    <mergeCell ref="AO232:AS232"/>
    <mergeCell ref="P232:T232"/>
    <mergeCell ref="U232:Y232"/>
    <mergeCell ref="Z232:AD232"/>
    <mergeCell ref="BI232:BM232"/>
    <mergeCell ref="BN232:BN234"/>
    <mergeCell ref="BO232:BO234"/>
    <mergeCell ref="AT232:AX232"/>
    <mergeCell ref="AY232:BC232"/>
    <mergeCell ref="BD232:BH232"/>
    <mergeCell ref="B1:O1"/>
    <mergeCell ref="B2:O2"/>
    <mergeCell ref="B3:O3"/>
    <mergeCell ref="B5:O5"/>
    <mergeCell ref="F235:J235"/>
    <mergeCell ref="K235:O235"/>
    <mergeCell ref="B232:B233"/>
    <mergeCell ref="C232:C233"/>
    <mergeCell ref="D232:D233"/>
    <mergeCell ref="E232:E233"/>
    <mergeCell ref="F232:J233"/>
    <mergeCell ref="K232:O233"/>
    <mergeCell ref="F122:J122"/>
    <mergeCell ref="K122:O122"/>
    <mergeCell ref="B119:B120"/>
    <mergeCell ref="C119:C120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horizontalDpi="4294967294" verticalDpi="4294967294" r:id="rId1"/>
  <headerFooter alignWithMargins="0"/>
  <rowBreaks count="5" manualBreakCount="5">
    <brk id="52" min="1" max="173" man="1"/>
    <brk id="84" min="1" max="173" man="1"/>
    <brk id="117" min="1" max="173" man="1"/>
    <brk id="176" min="1" max="173" man="1"/>
    <brk id="230" min="1" max="1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4"/>
  <sheetViews>
    <sheetView view="pageBreakPreview" topLeftCell="B1" zoomScale="47" zoomScaleNormal="60" zoomScaleSheetLayoutView="47" workbookViewId="0">
      <selection activeCell="AB14" sqref="AB14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3" customWidth="1"/>
    <col min="22" max="22" width="12.42578125" style="183" customWidth="1"/>
    <col min="23" max="23" width="14.85546875" style="183" customWidth="1"/>
    <col min="24" max="25" width="19" style="183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3" customWidth="1"/>
    <col min="32" max="32" width="12.42578125" style="183" customWidth="1"/>
    <col min="33" max="33" width="14.85546875" style="183" customWidth="1"/>
    <col min="34" max="34" width="26.85546875" style="183" customWidth="1"/>
    <col min="35" max="35" width="19" style="183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3" customWidth="1"/>
    <col min="42" max="42" width="12.42578125" style="183" customWidth="1"/>
    <col min="43" max="43" width="14.85546875" style="183" customWidth="1"/>
    <col min="44" max="45" width="19" style="183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3" customWidth="1"/>
    <col min="52" max="52" width="12.42578125" style="183" customWidth="1"/>
    <col min="53" max="53" width="14.85546875" style="183" customWidth="1"/>
    <col min="54" max="55" width="19" style="183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3" customWidth="1"/>
    <col min="62" max="62" width="12.42578125" style="183" customWidth="1"/>
    <col min="63" max="63" width="14.85546875" style="183" customWidth="1"/>
    <col min="64" max="65" width="19" style="183" customWidth="1"/>
    <col min="66" max="67" width="22.140625" style="2" customWidth="1"/>
    <col min="68" max="68" width="25.5703125" style="2" customWidth="1"/>
    <col min="69" max="16384" width="9.140625" style="2"/>
  </cols>
  <sheetData>
    <row r="1" spans="1:68" ht="52.5" customHeight="1" x14ac:dyDescent="0.4">
      <c r="A1" s="147"/>
      <c r="B1" s="390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146"/>
      <c r="Q1" s="146"/>
      <c r="R1" s="146"/>
      <c r="S1" s="146"/>
      <c r="T1" s="146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42" customHeight="1" x14ac:dyDescent="0.4">
      <c r="A2" s="9"/>
      <c r="B2" s="390" t="str">
        <f>'1 неделя'!B$2:O$2</f>
        <v>Министерство образования и молодежной политики Чувашской Республики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147"/>
      <c r="Q2" s="147"/>
      <c r="R2" s="147"/>
      <c r="S2" s="147"/>
      <c r="T2" s="147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94" t="str">
        <f>'1 неделя'!B3:O3</f>
        <v>наименование органа исполнительной власти, органа муниципального образования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148"/>
      <c r="Q3" s="148"/>
      <c r="R3" s="148"/>
      <c r="S3" s="148"/>
      <c r="T3" s="148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30.75" customHeight="1" x14ac:dyDescent="0.35">
      <c r="A4" s="193"/>
      <c r="B4" s="145" t="s">
        <v>116</v>
      </c>
      <c r="C4" s="194" t="str">
        <f>'Таблица по неделям 2019'!C11</f>
        <v>09.08-15.08.2019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49"/>
      <c r="Q4" s="149"/>
      <c r="R4" s="149"/>
      <c r="S4" s="149"/>
      <c r="T4" s="149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30.75" customHeight="1" thickBot="1" x14ac:dyDescent="0.45">
      <c r="A5" s="193"/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147"/>
      <c r="Q5" s="147"/>
      <c r="R5" s="147"/>
      <c r="S5" s="147"/>
      <c r="T5" s="147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30.75" customHeight="1" thickTop="1" x14ac:dyDescent="0.25">
      <c r="B6" s="412" t="s">
        <v>0</v>
      </c>
      <c r="C6" s="414" t="s">
        <v>1</v>
      </c>
      <c r="D6" s="416" t="str">
        <f>'рекоменд.цены на Август 2019'!D11</f>
        <v>Средняя цена без учета доставки на 09.08.2019, рублей</v>
      </c>
      <c r="E6" s="418" t="s">
        <v>6</v>
      </c>
      <c r="F6" s="420" t="s">
        <v>7</v>
      </c>
      <c r="G6" s="421"/>
      <c r="H6" s="421"/>
      <c r="I6" s="421"/>
      <c r="J6" s="422"/>
      <c r="K6" s="426" t="s">
        <v>8</v>
      </c>
      <c r="L6" s="427"/>
      <c r="M6" s="427"/>
      <c r="N6" s="427"/>
      <c r="O6" s="428"/>
      <c r="P6" s="406" t="str">
        <f>'1 неделя'!P6:T6</f>
        <v>КОУ "Порецкий деткий дом им. И.Н. Ульянова" Минобразования Чувашии</v>
      </c>
      <c r="Q6" s="407"/>
      <c r="R6" s="407"/>
      <c r="S6" s="407"/>
      <c r="T6" s="408"/>
      <c r="U6" s="401" t="str">
        <f>'1 неделя'!U6:Y6</f>
        <v>ГАПОУ ЧР "Ядринский агротехнический техникум" Минобразования Чувашии</v>
      </c>
      <c r="V6" s="402"/>
      <c r="W6" s="402"/>
      <c r="X6" s="402"/>
      <c r="Y6" s="403"/>
      <c r="Z6" s="406" t="str">
        <f>'1 неделя'!Z6:AD6</f>
        <v>БУ "Шумерлинский центр для детей-сирот и детей, оставшихся без попечения родителей</v>
      </c>
      <c r="AA6" s="407"/>
      <c r="AB6" s="407"/>
      <c r="AC6" s="407"/>
      <c r="AD6" s="408"/>
      <c r="AE6" s="401" t="str">
        <f>'1 неделя'!AE6:AI6</f>
        <v>БОУ "Чебоксарская НОШ с ОВЗ №1"</v>
      </c>
      <c r="AF6" s="402"/>
      <c r="AG6" s="402"/>
      <c r="AH6" s="402"/>
      <c r="AI6" s="403"/>
      <c r="AJ6" s="406" t="str">
        <f>'1 неделя'!AJ6:AN6</f>
        <v>БОУ "Чебоксарская НОШ с ОВЗ №2"</v>
      </c>
      <c r="AK6" s="407"/>
      <c r="AL6" s="407"/>
      <c r="AM6" s="407"/>
      <c r="AN6" s="408"/>
      <c r="AO6" s="401" t="str">
        <f>'1 неделя'!AO6:AS6</f>
        <v>БОУ "Чебоксарская НОШ с ОВЗ №3"</v>
      </c>
      <c r="AP6" s="402"/>
      <c r="AQ6" s="402"/>
      <c r="AR6" s="402"/>
      <c r="AS6" s="403"/>
      <c r="AT6" s="406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407"/>
      <c r="AV6" s="407"/>
      <c r="AW6" s="407"/>
      <c r="AX6" s="408"/>
      <c r="AY6" s="401" t="str">
        <f>'1 неделя'!AY6:BC6</f>
        <v>БОУ "Шумерлинская общеобразовательная школа-интернат для обучающихся с ОВЗ"</v>
      </c>
      <c r="AZ6" s="402"/>
      <c r="BA6" s="402"/>
      <c r="BB6" s="402"/>
      <c r="BC6" s="403"/>
      <c r="BD6" s="406" t="str">
        <f>'1 неделя'!BD6:BH6</f>
        <v>БОУ "Кугесьская  общеобразовательная школа-интернат для обучающихся с ОВЗ" Минобразования Чувашии</v>
      </c>
      <c r="BE6" s="407"/>
      <c r="BF6" s="407"/>
      <c r="BG6" s="407"/>
      <c r="BH6" s="408"/>
      <c r="BI6" s="401" t="str">
        <f>'1 неделя'!BI6:BM6</f>
        <v>БОУ "Саланчикская общеобразовательная школа-интернат для обучающихся с ОВЗ"</v>
      </c>
      <c r="BJ6" s="402"/>
      <c r="BK6" s="402"/>
      <c r="BL6" s="402"/>
      <c r="BM6" s="403"/>
      <c r="BN6" s="404" t="s">
        <v>97</v>
      </c>
      <c r="BO6" s="404" t="s">
        <v>98</v>
      </c>
    </row>
    <row r="7" spans="1:68" ht="181.5" customHeight="1" thickBot="1" x14ac:dyDescent="0.3">
      <c r="A7" s="10"/>
      <c r="B7" s="413"/>
      <c r="C7" s="415"/>
      <c r="D7" s="417"/>
      <c r="E7" s="419"/>
      <c r="F7" s="423"/>
      <c r="G7" s="424"/>
      <c r="H7" s="424"/>
      <c r="I7" s="424"/>
      <c r="J7" s="425"/>
      <c r="K7" s="429"/>
      <c r="L7" s="430"/>
      <c r="M7" s="430"/>
      <c r="N7" s="430"/>
      <c r="O7" s="431"/>
      <c r="P7" s="128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8" t="s">
        <v>2</v>
      </c>
      <c r="V7" s="169" t="s">
        <v>3</v>
      </c>
      <c r="W7" s="170" t="s">
        <v>4</v>
      </c>
      <c r="X7" s="170" t="s">
        <v>5</v>
      </c>
      <c r="Y7" s="170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4" t="s">
        <v>2</v>
      </c>
      <c r="AF7" s="170" t="s">
        <v>3</v>
      </c>
      <c r="AG7" s="170" t="s">
        <v>4</v>
      </c>
      <c r="AH7" s="170" t="s">
        <v>5</v>
      </c>
      <c r="AI7" s="170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4" t="s">
        <v>2</v>
      </c>
      <c r="AP7" s="170" t="s">
        <v>3</v>
      </c>
      <c r="AQ7" s="170" t="s">
        <v>4</v>
      </c>
      <c r="AR7" s="170" t="s">
        <v>5</v>
      </c>
      <c r="AS7" s="170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4" t="s">
        <v>2</v>
      </c>
      <c r="AZ7" s="170" t="s">
        <v>3</v>
      </c>
      <c r="BA7" s="170" t="s">
        <v>4</v>
      </c>
      <c r="BB7" s="170" t="s">
        <v>5</v>
      </c>
      <c r="BC7" s="170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4" t="s">
        <v>2</v>
      </c>
      <c r="BJ7" s="170" t="s">
        <v>3</v>
      </c>
      <c r="BK7" s="170" t="s">
        <v>4</v>
      </c>
      <c r="BL7" s="170" t="s">
        <v>5</v>
      </c>
      <c r="BM7" s="170" t="s">
        <v>119</v>
      </c>
      <c r="BN7" s="405"/>
      <c r="BO7" s="405"/>
    </row>
    <row r="8" spans="1:68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71"/>
      <c r="V8" s="172"/>
      <c r="W8" s="173"/>
      <c r="X8" s="173"/>
      <c r="Y8" s="173"/>
      <c r="Z8" s="26"/>
      <c r="AA8" s="25"/>
      <c r="AB8" s="25"/>
      <c r="AC8" s="25"/>
      <c r="AD8" s="25"/>
      <c r="AE8" s="185"/>
      <c r="AF8" s="173"/>
      <c r="AG8" s="173"/>
      <c r="AH8" s="173"/>
      <c r="AI8" s="186"/>
      <c r="AJ8" s="26"/>
      <c r="AK8" s="25"/>
      <c r="AL8" s="25"/>
      <c r="AM8" s="25"/>
      <c r="AN8" s="27"/>
      <c r="AO8" s="185"/>
      <c r="AP8" s="173"/>
      <c r="AQ8" s="173"/>
      <c r="AR8" s="173"/>
      <c r="AS8" s="173"/>
      <c r="AT8" s="26"/>
      <c r="AU8" s="25"/>
      <c r="AV8" s="25"/>
      <c r="AW8" s="25"/>
      <c r="AX8" s="25"/>
      <c r="AY8" s="185"/>
      <c r="AZ8" s="173"/>
      <c r="BA8" s="173"/>
      <c r="BB8" s="173"/>
      <c r="BC8" s="173"/>
      <c r="BD8" s="26"/>
      <c r="BE8" s="25"/>
      <c r="BF8" s="25"/>
      <c r="BG8" s="25"/>
      <c r="BH8" s="27"/>
      <c r="BI8" s="185"/>
      <c r="BJ8" s="173"/>
      <c r="BK8" s="173"/>
      <c r="BL8" s="173"/>
      <c r="BM8" s="173"/>
      <c r="BN8" s="405"/>
      <c r="BO8" s="405"/>
    </row>
    <row r="9" spans="1:68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127">
        <v>9</v>
      </c>
      <c r="F9" s="396">
        <v>10</v>
      </c>
      <c r="G9" s="396"/>
      <c r="H9" s="396"/>
      <c r="I9" s="396"/>
      <c r="J9" s="397"/>
      <c r="K9" s="398">
        <v>11</v>
      </c>
      <c r="L9" s="399"/>
      <c r="M9" s="399"/>
      <c r="N9" s="399"/>
      <c r="O9" s="400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4">
        <v>4</v>
      </c>
      <c r="V9" s="175">
        <v>5</v>
      </c>
      <c r="W9" s="176">
        <v>6</v>
      </c>
      <c r="X9" s="176">
        <v>7</v>
      </c>
      <c r="Y9" s="176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7">
        <v>4</v>
      </c>
      <c r="AF9" s="188">
        <v>5</v>
      </c>
      <c r="AG9" s="188">
        <v>6</v>
      </c>
      <c r="AH9" s="188">
        <v>7</v>
      </c>
      <c r="AI9" s="189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7">
        <v>4</v>
      </c>
      <c r="AP9" s="188">
        <v>5</v>
      </c>
      <c r="AQ9" s="188">
        <v>6</v>
      </c>
      <c r="AR9" s="188">
        <v>7</v>
      </c>
      <c r="AS9" s="188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7">
        <v>4</v>
      </c>
      <c r="AZ9" s="188">
        <v>5</v>
      </c>
      <c r="BA9" s="188">
        <v>6</v>
      </c>
      <c r="BB9" s="188">
        <v>7</v>
      </c>
      <c r="BC9" s="188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7">
        <v>4</v>
      </c>
      <c r="BJ9" s="188">
        <v>5</v>
      </c>
      <c r="BK9" s="188">
        <v>6</v>
      </c>
      <c r="BL9" s="188">
        <v>7</v>
      </c>
      <c r="BM9" s="188">
        <v>8</v>
      </c>
      <c r="BN9" s="37"/>
      <c r="BO9" s="37"/>
    </row>
    <row r="10" spans="1:68" ht="63.75" customHeight="1" thickTop="1" x14ac:dyDescent="0.4">
      <c r="A10" s="38"/>
      <c r="B10" s="54" t="s">
        <v>117</v>
      </c>
      <c r="C10" s="40" t="str">
        <f>'рекоменд.цены на Август 2019'!B14</f>
        <v>Картофель, кг</v>
      </c>
      <c r="D10" s="133">
        <v>12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63" si="0">$D10+($D10*(SUM($E10%,F10%)))</f>
        <v>14.280000000000001</v>
      </c>
      <c r="L10" s="106">
        <f t="shared" ref="L10:L63" si="1">$D10+(($D10*SUM($E10,G10)/100))</f>
        <v>14.4</v>
      </c>
      <c r="M10" s="107">
        <f t="shared" ref="M10:O32" si="2">$D10+(($D10*($E10+H10)/100))</f>
        <v>14.52</v>
      </c>
      <c r="N10" s="107">
        <f>$D10+(($D10*($E10+I10)/100))</f>
        <v>14.64</v>
      </c>
      <c r="O10" s="108">
        <f t="shared" si="2"/>
        <v>14.76</v>
      </c>
      <c r="P10" s="337"/>
      <c r="Q10" s="338"/>
      <c r="R10" s="338"/>
      <c r="S10" s="338"/>
      <c r="T10" s="339"/>
      <c r="U10" s="50"/>
      <c r="V10" s="51"/>
      <c r="W10" s="51"/>
      <c r="X10" s="51"/>
      <c r="Y10" s="52"/>
      <c r="Z10" s="367"/>
      <c r="AA10" s="368"/>
      <c r="AB10" s="368"/>
      <c r="AC10" s="368"/>
      <c r="AD10" s="369"/>
      <c r="AE10" s="337"/>
      <c r="AF10" s="338"/>
      <c r="AG10" s="338"/>
      <c r="AH10" s="338"/>
      <c r="AI10" s="339"/>
      <c r="AJ10" s="50"/>
      <c r="AK10" s="51"/>
      <c r="AL10" s="51"/>
      <c r="AM10" s="51"/>
      <c r="AN10" s="52"/>
      <c r="AO10" s="232"/>
      <c r="AP10" s="233"/>
      <c r="AQ10" s="233"/>
      <c r="AR10" s="233"/>
      <c r="AS10" s="234"/>
      <c r="AT10" s="232"/>
      <c r="AU10" s="233"/>
      <c r="AV10" s="233"/>
      <c r="AW10" s="233"/>
      <c r="AX10" s="234"/>
      <c r="AY10" s="232"/>
      <c r="AZ10" s="233"/>
      <c r="BA10" s="233"/>
      <c r="BB10" s="233"/>
      <c r="BC10" s="234"/>
      <c r="BD10" s="50"/>
      <c r="BE10" s="51"/>
      <c r="BF10" s="51"/>
      <c r="BG10" s="51"/>
      <c r="BH10" s="52"/>
      <c r="BI10" s="337"/>
      <c r="BJ10" s="338"/>
      <c r="BK10" s="338"/>
      <c r="BL10" s="338"/>
      <c r="BM10" s="339"/>
      <c r="BN10" s="53"/>
      <c r="BO10" s="53"/>
      <c r="BP10" s="308"/>
    </row>
    <row r="11" spans="1:68" ht="33.75" customHeight="1" x14ac:dyDescent="0.4">
      <c r="A11" s="38"/>
      <c r="B11" s="54"/>
      <c r="C11" s="55"/>
      <c r="D11" s="133">
        <f>D10</f>
        <v>12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14.280000000000001</v>
      </c>
      <c r="L11" s="106">
        <f t="shared" si="1"/>
        <v>14.4</v>
      </c>
      <c r="M11" s="107">
        <f t="shared" si="2"/>
        <v>14.52</v>
      </c>
      <c r="N11" s="107">
        <f t="shared" si="2"/>
        <v>14.64</v>
      </c>
      <c r="O11" s="108">
        <f t="shared" si="2"/>
        <v>14.76</v>
      </c>
      <c r="P11" s="50"/>
      <c r="Q11" s="51"/>
      <c r="R11" s="51"/>
      <c r="S11" s="51"/>
      <c r="T11" s="52"/>
      <c r="U11" s="177"/>
      <c r="V11" s="178"/>
      <c r="W11" s="178"/>
      <c r="X11" s="178"/>
      <c r="Y11" s="178"/>
      <c r="Z11" s="50"/>
      <c r="AA11" s="51"/>
      <c r="AB11" s="51"/>
      <c r="AC11" s="51"/>
      <c r="AD11" s="51"/>
      <c r="AE11" s="177"/>
      <c r="AF11" s="178"/>
      <c r="AG11" s="178"/>
      <c r="AH11" s="178"/>
      <c r="AI11" s="190"/>
      <c r="AJ11" s="50"/>
      <c r="AK11" s="51"/>
      <c r="AL11" s="51"/>
      <c r="AM11" s="51"/>
      <c r="AN11" s="52"/>
      <c r="AO11" s="177"/>
      <c r="AP11" s="178"/>
      <c r="AQ11" s="178"/>
      <c r="AR11" s="178"/>
      <c r="AS11" s="178"/>
      <c r="AT11" s="50"/>
      <c r="AU11" s="51"/>
      <c r="AV11" s="51"/>
      <c r="AW11" s="51"/>
      <c r="AX11" s="51"/>
      <c r="AY11" s="177"/>
      <c r="AZ11" s="178"/>
      <c r="BA11" s="178"/>
      <c r="BB11" s="178"/>
      <c r="BC11" s="178"/>
      <c r="BD11" s="50"/>
      <c r="BE11" s="51"/>
      <c r="BF11" s="51"/>
      <c r="BG11" s="51"/>
      <c r="BH11" s="52"/>
      <c r="BI11" s="50"/>
      <c r="BJ11" s="51"/>
      <c r="BK11" s="51"/>
      <c r="BL11" s="51"/>
      <c r="BM11" s="52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307"/>
    </row>
    <row r="12" spans="1:68" ht="33.75" customHeight="1" x14ac:dyDescent="0.4">
      <c r="A12" s="38"/>
      <c r="B12" s="56"/>
      <c r="C12" s="58"/>
      <c r="D12" s="133">
        <f>D10</f>
        <v>12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14.280000000000001</v>
      </c>
      <c r="L12" s="106">
        <f t="shared" si="1"/>
        <v>14.4</v>
      </c>
      <c r="M12" s="107">
        <f t="shared" si="2"/>
        <v>14.52</v>
      </c>
      <c r="N12" s="107">
        <f t="shared" si="2"/>
        <v>14.64</v>
      </c>
      <c r="O12" s="108">
        <f t="shared" si="2"/>
        <v>14.76</v>
      </c>
      <c r="P12" s="50"/>
      <c r="Q12" s="51"/>
      <c r="R12" s="51"/>
      <c r="S12" s="51"/>
      <c r="T12" s="52"/>
      <c r="U12" s="177"/>
      <c r="V12" s="178"/>
      <c r="W12" s="178"/>
      <c r="X12" s="178"/>
      <c r="Y12" s="178"/>
      <c r="Z12" s="50"/>
      <c r="AA12" s="51"/>
      <c r="AB12" s="51"/>
      <c r="AC12" s="51"/>
      <c r="AD12" s="51"/>
      <c r="AE12" s="177"/>
      <c r="AF12" s="178"/>
      <c r="AG12" s="178"/>
      <c r="AH12" s="178"/>
      <c r="AI12" s="190"/>
      <c r="AJ12" s="50"/>
      <c r="AK12" s="51"/>
      <c r="AL12" s="51"/>
      <c r="AM12" s="51"/>
      <c r="AN12" s="52"/>
      <c r="AO12" s="177"/>
      <c r="AP12" s="178"/>
      <c r="AQ12" s="178"/>
      <c r="AR12" s="178"/>
      <c r="AS12" s="178"/>
      <c r="AT12" s="50"/>
      <c r="AU12" s="51"/>
      <c r="AV12" s="51"/>
      <c r="AW12" s="51"/>
      <c r="AX12" s="51"/>
      <c r="AY12" s="177"/>
      <c r="AZ12" s="178"/>
      <c r="BA12" s="178"/>
      <c r="BB12" s="178"/>
      <c r="BC12" s="178"/>
      <c r="BD12" s="50"/>
      <c r="BE12" s="51"/>
      <c r="BF12" s="51"/>
      <c r="BG12" s="51"/>
      <c r="BH12" s="52"/>
      <c r="BI12" s="177"/>
      <c r="BJ12" s="178"/>
      <c r="BK12" s="178"/>
      <c r="BL12" s="178"/>
      <c r="BM12" s="190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307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3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2"/>
        <v>0</v>
      </c>
      <c r="O13" s="108">
        <f t="shared" si="2"/>
        <v>0</v>
      </c>
      <c r="P13" s="66"/>
      <c r="Q13" s="67"/>
      <c r="R13" s="68"/>
      <c r="S13" s="67"/>
      <c r="T13" s="69"/>
      <c r="U13" s="179"/>
      <c r="V13" s="180"/>
      <c r="W13" s="178"/>
      <c r="X13" s="180"/>
      <c r="Y13" s="180"/>
      <c r="Z13" s="66"/>
      <c r="AA13" s="67"/>
      <c r="AB13" s="68"/>
      <c r="AC13" s="67"/>
      <c r="AD13" s="67"/>
      <c r="AE13" s="179"/>
      <c r="AF13" s="180"/>
      <c r="AG13" s="178"/>
      <c r="AH13" s="180"/>
      <c r="AI13" s="191"/>
      <c r="AJ13" s="66"/>
      <c r="AK13" s="67"/>
      <c r="AL13" s="68"/>
      <c r="AM13" s="67"/>
      <c r="AN13" s="69"/>
      <c r="AO13" s="179"/>
      <c r="AP13" s="180"/>
      <c r="AQ13" s="178"/>
      <c r="AR13" s="180"/>
      <c r="AS13" s="180"/>
      <c r="AT13" s="66"/>
      <c r="AU13" s="67"/>
      <c r="AV13" s="68"/>
      <c r="AW13" s="67"/>
      <c r="AX13" s="67"/>
      <c r="AY13" s="179"/>
      <c r="AZ13" s="180"/>
      <c r="BA13" s="178"/>
      <c r="BB13" s="180"/>
      <c r="BC13" s="180"/>
      <c r="BD13" s="66"/>
      <c r="BE13" s="67"/>
      <c r="BF13" s="68"/>
      <c r="BG13" s="67"/>
      <c r="BH13" s="69"/>
      <c r="BI13" s="179"/>
      <c r="BJ13" s="180"/>
      <c r="BK13" s="178"/>
      <c r="BL13" s="180"/>
      <c r="BM13" s="191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307"/>
    </row>
    <row r="14" spans="1:68" ht="65.25" customHeight="1" x14ac:dyDescent="0.4">
      <c r="A14" s="38"/>
      <c r="B14" s="39" t="s">
        <v>118</v>
      </c>
      <c r="C14" s="40" t="str">
        <f>'рекоменд.цены на Август 2019'!B17</f>
        <v>Столовая морковь н/у, кг</v>
      </c>
      <c r="D14" s="133">
        <v>20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24.6</v>
      </c>
      <c r="L14" s="106">
        <f t="shared" si="1"/>
        <v>24.8</v>
      </c>
      <c r="M14" s="107">
        <f t="shared" si="2"/>
        <v>25</v>
      </c>
      <c r="N14" s="107">
        <f t="shared" si="2"/>
        <v>25.2</v>
      </c>
      <c r="O14" s="108">
        <f t="shared" si="2"/>
        <v>25.4</v>
      </c>
      <c r="P14" s="337"/>
      <c r="Q14" s="338"/>
      <c r="R14" s="338"/>
      <c r="S14" s="338"/>
      <c r="T14" s="339"/>
      <c r="U14" s="232"/>
      <c r="V14" s="233"/>
      <c r="W14" s="233"/>
      <c r="X14" s="233"/>
      <c r="Y14" s="234"/>
      <c r="Z14" s="367"/>
      <c r="AA14" s="368"/>
      <c r="AB14" s="368"/>
      <c r="AC14" s="368"/>
      <c r="AD14" s="369"/>
      <c r="AE14" s="367"/>
      <c r="AF14" s="368"/>
      <c r="AG14" s="368"/>
      <c r="AH14" s="368"/>
      <c r="AI14" s="369"/>
      <c r="AJ14" s="50"/>
      <c r="AK14" s="51"/>
      <c r="AL14" s="51"/>
      <c r="AM14" s="51"/>
      <c r="AN14" s="52"/>
      <c r="AO14" s="337"/>
      <c r="AP14" s="338"/>
      <c r="AQ14" s="338"/>
      <c r="AR14" s="338"/>
      <c r="AS14" s="339"/>
      <c r="AT14" s="337"/>
      <c r="AU14" s="338"/>
      <c r="AV14" s="338"/>
      <c r="AW14" s="338"/>
      <c r="AX14" s="339"/>
      <c r="AY14" s="337"/>
      <c r="AZ14" s="338"/>
      <c r="BA14" s="338"/>
      <c r="BB14" s="338"/>
      <c r="BC14" s="339"/>
      <c r="BD14" s="367"/>
      <c r="BE14" s="368"/>
      <c r="BF14" s="368"/>
      <c r="BG14" s="368"/>
      <c r="BH14" s="369"/>
      <c r="BI14" s="337"/>
      <c r="BJ14" s="338"/>
      <c r="BK14" s="338"/>
      <c r="BL14" s="338"/>
      <c r="BM14" s="339"/>
      <c r="BN14" s="53"/>
      <c r="BO14" s="53"/>
      <c r="BP14" s="308"/>
    </row>
    <row r="15" spans="1:68" ht="27" customHeight="1" x14ac:dyDescent="0.4">
      <c r="A15" s="38"/>
      <c r="B15" s="54"/>
      <c r="C15" s="55"/>
      <c r="D15" s="133">
        <f>D14</f>
        <v>20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24.6</v>
      </c>
      <c r="L15" s="106">
        <f t="shared" si="1"/>
        <v>24.8</v>
      </c>
      <c r="M15" s="107">
        <f t="shared" si="2"/>
        <v>25</v>
      </c>
      <c r="N15" s="107">
        <f t="shared" si="2"/>
        <v>25.2</v>
      </c>
      <c r="O15" s="108">
        <f t="shared" si="2"/>
        <v>25.4</v>
      </c>
      <c r="P15" s="50"/>
      <c r="Q15" s="51"/>
      <c r="R15" s="51"/>
      <c r="S15" s="51"/>
      <c r="T15" s="52"/>
      <c r="U15" s="177"/>
      <c r="V15" s="178"/>
      <c r="W15" s="178"/>
      <c r="X15" s="178"/>
      <c r="Y15" s="178"/>
      <c r="Z15" s="50"/>
      <c r="AA15" s="51"/>
      <c r="AB15" s="51"/>
      <c r="AC15" s="51"/>
      <c r="AD15" s="51"/>
      <c r="AE15" s="50"/>
      <c r="AF15" s="51"/>
      <c r="AG15" s="51"/>
      <c r="AH15" s="51"/>
      <c r="AI15" s="52"/>
      <c r="AJ15" s="50"/>
      <c r="AK15" s="51"/>
      <c r="AL15" s="51"/>
      <c r="AM15" s="51"/>
      <c r="AN15" s="52"/>
      <c r="AO15" s="177"/>
      <c r="AP15" s="178"/>
      <c r="AQ15" s="178"/>
      <c r="AR15" s="178"/>
      <c r="AS15" s="178"/>
      <c r="AT15" s="50"/>
      <c r="AU15" s="51"/>
      <c r="AV15" s="51"/>
      <c r="AW15" s="51"/>
      <c r="AX15" s="51"/>
      <c r="AY15" s="177"/>
      <c r="AZ15" s="178"/>
      <c r="BA15" s="178"/>
      <c r="BB15" s="178"/>
      <c r="BC15" s="178"/>
      <c r="BD15" s="50"/>
      <c r="BE15" s="51"/>
      <c r="BF15" s="51"/>
      <c r="BG15" s="51"/>
      <c r="BH15" s="52"/>
      <c r="BI15" s="177"/>
      <c r="BJ15" s="178"/>
      <c r="BK15" s="178"/>
      <c r="BL15" s="178"/>
      <c r="BM15" s="190"/>
      <c r="BN15" s="53"/>
      <c r="BO15" s="53"/>
      <c r="BP15" s="307"/>
    </row>
    <row r="16" spans="1:68" ht="27" customHeight="1" x14ac:dyDescent="0.4">
      <c r="A16" s="38"/>
      <c r="B16" s="56"/>
      <c r="C16" s="55"/>
      <c r="D16" s="133">
        <f>D14</f>
        <v>20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24.6</v>
      </c>
      <c r="L16" s="106">
        <f t="shared" si="1"/>
        <v>24.8</v>
      </c>
      <c r="M16" s="107">
        <f t="shared" si="2"/>
        <v>25</v>
      </c>
      <c r="N16" s="107">
        <f t="shared" si="2"/>
        <v>25.2</v>
      </c>
      <c r="O16" s="108">
        <f t="shared" si="2"/>
        <v>25.4</v>
      </c>
      <c r="P16" s="50"/>
      <c r="Q16" s="51"/>
      <c r="R16" s="51"/>
      <c r="S16" s="51"/>
      <c r="T16" s="52"/>
      <c r="U16" s="177"/>
      <c r="V16" s="178"/>
      <c r="W16" s="178"/>
      <c r="X16" s="178"/>
      <c r="Y16" s="178"/>
      <c r="Z16" s="50"/>
      <c r="AA16" s="51"/>
      <c r="AB16" s="51"/>
      <c r="AC16" s="51"/>
      <c r="AD16" s="51"/>
      <c r="AE16" s="50"/>
      <c r="AF16" s="51"/>
      <c r="AG16" s="51"/>
      <c r="AH16" s="51"/>
      <c r="AI16" s="52"/>
      <c r="AJ16" s="50"/>
      <c r="AK16" s="51"/>
      <c r="AL16" s="51"/>
      <c r="AM16" s="51"/>
      <c r="AN16" s="52"/>
      <c r="AO16" s="177"/>
      <c r="AP16" s="178"/>
      <c r="AQ16" s="178"/>
      <c r="AR16" s="178"/>
      <c r="AS16" s="178"/>
      <c r="AT16" s="50"/>
      <c r="AU16" s="51"/>
      <c r="AV16" s="51"/>
      <c r="AW16" s="51"/>
      <c r="AX16" s="51"/>
      <c r="AY16" s="177"/>
      <c r="AZ16" s="178"/>
      <c r="BA16" s="178"/>
      <c r="BB16" s="178"/>
      <c r="BC16" s="178"/>
      <c r="BD16" s="50"/>
      <c r="BE16" s="51"/>
      <c r="BF16" s="51"/>
      <c r="BG16" s="51"/>
      <c r="BH16" s="52"/>
      <c r="BI16" s="177"/>
      <c r="BJ16" s="178"/>
      <c r="BK16" s="178"/>
      <c r="BL16" s="178"/>
      <c r="BM16" s="190"/>
      <c r="BN16" s="53"/>
      <c r="BO16" s="53"/>
      <c r="BP16" s="307"/>
    </row>
    <row r="17" spans="1:68" ht="41.25" customHeight="1" x14ac:dyDescent="0.4">
      <c r="A17" s="38"/>
      <c r="B17" s="71" t="s">
        <v>19</v>
      </c>
      <c r="C17" s="72" t="str">
        <f>'рекоменд.цены на Август 2019'!B18</f>
        <v>Столовая свекла н/у, кг</v>
      </c>
      <c r="D17" s="133">
        <v>15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19.2</v>
      </c>
      <c r="L17" s="106">
        <f t="shared" si="1"/>
        <v>19.350000000000001</v>
      </c>
      <c r="M17" s="107">
        <f t="shared" si="2"/>
        <v>19.5</v>
      </c>
      <c r="N17" s="107">
        <f t="shared" si="2"/>
        <v>19.649999999999999</v>
      </c>
      <c r="O17" s="108">
        <f t="shared" si="2"/>
        <v>19.8</v>
      </c>
      <c r="P17" s="232"/>
      <c r="Q17" s="233"/>
      <c r="R17" s="233"/>
      <c r="S17" s="233"/>
      <c r="T17" s="234"/>
      <c r="U17" s="232"/>
      <c r="V17" s="233"/>
      <c r="W17" s="233"/>
      <c r="X17" s="233"/>
      <c r="Y17" s="234"/>
      <c r="Z17" s="367"/>
      <c r="AA17" s="368"/>
      <c r="AB17" s="368"/>
      <c r="AC17" s="368"/>
      <c r="AD17" s="369"/>
      <c r="AE17" s="337"/>
      <c r="AF17" s="338"/>
      <c r="AG17" s="338"/>
      <c r="AH17" s="338"/>
      <c r="AI17" s="339"/>
      <c r="AJ17" s="50"/>
      <c r="AK17" s="51"/>
      <c r="AL17" s="51"/>
      <c r="AM17" s="51"/>
      <c r="AN17" s="52"/>
      <c r="AO17" s="337"/>
      <c r="AP17" s="338"/>
      <c r="AQ17" s="338"/>
      <c r="AR17" s="338"/>
      <c r="AS17" s="339"/>
      <c r="AT17" s="232"/>
      <c r="AU17" s="233"/>
      <c r="AV17" s="233"/>
      <c r="AW17" s="233"/>
      <c r="AX17" s="234"/>
      <c r="AY17" s="232"/>
      <c r="AZ17" s="233"/>
      <c r="BA17" s="233"/>
      <c r="BB17" s="233"/>
      <c r="BC17" s="234"/>
      <c r="BD17" s="232"/>
      <c r="BE17" s="233"/>
      <c r="BF17" s="233"/>
      <c r="BG17" s="233"/>
      <c r="BH17" s="234"/>
      <c r="BI17" s="337"/>
      <c r="BJ17" s="338"/>
      <c r="BK17" s="338"/>
      <c r="BL17" s="338"/>
      <c r="BM17" s="339"/>
      <c r="BN17" s="53"/>
      <c r="BO17" s="53"/>
      <c r="BP17" s="308"/>
    </row>
    <row r="18" spans="1:68" ht="27" customHeight="1" x14ac:dyDescent="0.4">
      <c r="A18" s="38"/>
      <c r="B18" s="73"/>
      <c r="C18" s="74"/>
      <c r="D18" s="133">
        <f>D17</f>
        <v>15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19.2</v>
      </c>
      <c r="L18" s="106">
        <f t="shared" si="1"/>
        <v>19.350000000000001</v>
      </c>
      <c r="M18" s="107">
        <f t="shared" si="2"/>
        <v>19.5</v>
      </c>
      <c r="N18" s="107">
        <f t="shared" si="2"/>
        <v>19.649999999999999</v>
      </c>
      <c r="O18" s="108">
        <f t="shared" si="2"/>
        <v>19.8</v>
      </c>
      <c r="P18" s="50"/>
      <c r="Q18" s="51"/>
      <c r="R18" s="51"/>
      <c r="S18" s="51"/>
      <c r="T18" s="52"/>
      <c r="U18" s="232"/>
      <c r="V18" s="233"/>
      <c r="W18" s="233"/>
      <c r="X18" s="233"/>
      <c r="Y18" s="234"/>
      <c r="Z18" s="232"/>
      <c r="AA18" s="233"/>
      <c r="AB18" s="233"/>
      <c r="AC18" s="233"/>
      <c r="AD18" s="234"/>
      <c r="AE18" s="337"/>
      <c r="AF18" s="338"/>
      <c r="AG18" s="338"/>
      <c r="AH18" s="338"/>
      <c r="AI18" s="339"/>
      <c r="AJ18" s="50"/>
      <c r="AK18" s="51"/>
      <c r="AL18" s="51"/>
      <c r="AM18" s="51"/>
      <c r="AN18" s="52"/>
      <c r="AO18" s="232"/>
      <c r="AP18" s="233"/>
      <c r="AQ18" s="233"/>
      <c r="AR18" s="233"/>
      <c r="AS18" s="234"/>
      <c r="AT18" s="50"/>
      <c r="AU18" s="51"/>
      <c r="AV18" s="51"/>
      <c r="AW18" s="51"/>
      <c r="AX18" s="52"/>
      <c r="AY18" s="232"/>
      <c r="AZ18" s="233"/>
      <c r="BA18" s="233"/>
      <c r="BB18" s="233"/>
      <c r="BC18" s="234"/>
      <c r="BD18" s="232"/>
      <c r="BE18" s="233"/>
      <c r="BF18" s="233"/>
      <c r="BG18" s="233"/>
      <c r="BH18" s="234"/>
      <c r="BI18" s="232"/>
      <c r="BJ18" s="233"/>
      <c r="BK18" s="233"/>
      <c r="BL18" s="233"/>
      <c r="BM18" s="234"/>
      <c r="BN18" s="53"/>
      <c r="BO18" s="53"/>
      <c r="BP18" s="307"/>
    </row>
    <row r="19" spans="1:68" ht="27" customHeight="1" x14ac:dyDescent="0.4">
      <c r="A19" s="38"/>
      <c r="B19" s="73"/>
      <c r="C19" s="74"/>
      <c r="D19" s="133">
        <f>D17</f>
        <v>15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19.2</v>
      </c>
      <c r="L19" s="106">
        <f t="shared" si="1"/>
        <v>19.350000000000001</v>
      </c>
      <c r="M19" s="107">
        <f t="shared" si="2"/>
        <v>19.5</v>
      </c>
      <c r="N19" s="107">
        <f t="shared" si="2"/>
        <v>19.649999999999999</v>
      </c>
      <c r="O19" s="108">
        <f t="shared" si="2"/>
        <v>19.8</v>
      </c>
      <c r="P19" s="50"/>
      <c r="Q19" s="51"/>
      <c r="R19" s="51"/>
      <c r="S19" s="51"/>
      <c r="T19" s="52"/>
      <c r="U19" s="232"/>
      <c r="V19" s="233"/>
      <c r="W19" s="233"/>
      <c r="X19" s="233"/>
      <c r="Y19" s="234"/>
      <c r="Z19" s="232"/>
      <c r="AA19" s="233"/>
      <c r="AB19" s="233"/>
      <c r="AC19" s="233"/>
      <c r="AD19" s="234"/>
      <c r="AE19" s="337"/>
      <c r="AF19" s="338"/>
      <c r="AG19" s="338"/>
      <c r="AH19" s="338"/>
      <c r="AI19" s="339"/>
      <c r="AJ19" s="50"/>
      <c r="AK19" s="51"/>
      <c r="AL19" s="51"/>
      <c r="AM19" s="51"/>
      <c r="AN19" s="52"/>
      <c r="AO19" s="232"/>
      <c r="AP19" s="233"/>
      <c r="AQ19" s="233"/>
      <c r="AR19" s="233"/>
      <c r="AS19" s="234"/>
      <c r="AT19" s="50"/>
      <c r="AU19" s="51"/>
      <c r="AV19" s="51"/>
      <c r="AW19" s="51"/>
      <c r="AX19" s="52"/>
      <c r="AY19" s="232"/>
      <c r="AZ19" s="233"/>
      <c r="BA19" s="233"/>
      <c r="BB19" s="233"/>
      <c r="BC19" s="234"/>
      <c r="BD19" s="232"/>
      <c r="BE19" s="233"/>
      <c r="BF19" s="233"/>
      <c r="BG19" s="233"/>
      <c r="BH19" s="234"/>
      <c r="BI19" s="232"/>
      <c r="BJ19" s="233"/>
      <c r="BK19" s="233"/>
      <c r="BL19" s="233"/>
      <c r="BM19" s="234"/>
      <c r="BN19" s="53"/>
      <c r="BO19" s="53"/>
      <c r="BP19" s="307"/>
    </row>
    <row r="20" spans="1:68" ht="27" customHeight="1" x14ac:dyDescent="0.4">
      <c r="A20" s="38" t="s">
        <v>20</v>
      </c>
      <c r="B20" s="71" t="s">
        <v>21</v>
      </c>
      <c r="C20" s="72" t="str">
        <f>'рекоменд.цены на Август 2019'!B19</f>
        <v>Лук репчатый н/у, кг</v>
      </c>
      <c r="D20" s="133">
        <v>20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25.6</v>
      </c>
      <c r="L20" s="106">
        <f t="shared" si="1"/>
        <v>26</v>
      </c>
      <c r="M20" s="107">
        <f t="shared" si="2"/>
        <v>26.4</v>
      </c>
      <c r="N20" s="107">
        <f t="shared" si="2"/>
        <v>26.6</v>
      </c>
      <c r="O20" s="108">
        <f t="shared" si="2"/>
        <v>26.8</v>
      </c>
      <c r="P20" s="232"/>
      <c r="Q20" s="233"/>
      <c r="R20" s="233"/>
      <c r="S20" s="233"/>
      <c r="T20" s="234"/>
      <c r="U20" s="232"/>
      <c r="V20" s="233"/>
      <c r="W20" s="233"/>
      <c r="X20" s="233"/>
      <c r="Y20" s="234"/>
      <c r="Z20" s="367"/>
      <c r="AA20" s="368"/>
      <c r="AB20" s="368"/>
      <c r="AC20" s="368"/>
      <c r="AD20" s="369"/>
      <c r="AE20" s="337"/>
      <c r="AF20" s="338"/>
      <c r="AG20" s="338"/>
      <c r="AH20" s="338"/>
      <c r="AI20" s="338"/>
      <c r="AJ20" s="50"/>
      <c r="AK20" s="51"/>
      <c r="AL20" s="51"/>
      <c r="AM20" s="51"/>
      <c r="AN20" s="52"/>
      <c r="AO20" s="337"/>
      <c r="AP20" s="338"/>
      <c r="AQ20" s="338"/>
      <c r="AR20" s="338"/>
      <c r="AS20" s="339"/>
      <c r="AT20" s="367"/>
      <c r="AU20" s="368"/>
      <c r="AV20" s="368"/>
      <c r="AW20" s="368"/>
      <c r="AX20" s="369"/>
      <c r="AY20" s="337"/>
      <c r="AZ20" s="338"/>
      <c r="BA20" s="338"/>
      <c r="BB20" s="338"/>
      <c r="BC20" s="339"/>
      <c r="BD20" s="232"/>
      <c r="BE20" s="233"/>
      <c r="BF20" s="233"/>
      <c r="BG20" s="233"/>
      <c r="BH20" s="234"/>
      <c r="BI20" s="337"/>
      <c r="BJ20" s="338"/>
      <c r="BK20" s="338"/>
      <c r="BL20" s="338"/>
      <c r="BM20" s="339"/>
      <c r="BN20" s="53">
        <f t="shared" ref="BN20:BN51" si="3">MIN($P20,$U20,$Z20,$AE20,$AJ20,$AO20,$AT20,$AY20,$BD20,$BI20)</f>
        <v>0</v>
      </c>
      <c r="BO20" s="53">
        <f t="shared" ref="BO20:BO51" si="4">MAX($P20,$U20,$Z20,$AE20,$AJ20,$AO20,$AT20,$AY20,$BD20,$BI20)</f>
        <v>0</v>
      </c>
      <c r="BP20" s="308"/>
    </row>
    <row r="21" spans="1:68" ht="27" customHeight="1" x14ac:dyDescent="0.4">
      <c r="A21" s="38"/>
      <c r="B21" s="73"/>
      <c r="C21" s="74"/>
      <c r="D21" s="133">
        <f>D20</f>
        <v>20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25.6</v>
      </c>
      <c r="L21" s="106">
        <f t="shared" si="1"/>
        <v>26</v>
      </c>
      <c r="M21" s="107">
        <f t="shared" si="2"/>
        <v>26.4</v>
      </c>
      <c r="N21" s="107">
        <f t="shared" si="2"/>
        <v>26.6</v>
      </c>
      <c r="O21" s="108">
        <f t="shared" si="2"/>
        <v>26.8</v>
      </c>
      <c r="P21" s="232"/>
      <c r="Q21" s="233"/>
      <c r="R21" s="233"/>
      <c r="S21" s="233"/>
      <c r="T21" s="234"/>
      <c r="U21" s="232"/>
      <c r="V21" s="233"/>
      <c r="W21" s="233"/>
      <c r="X21" s="233"/>
      <c r="Y21" s="234"/>
      <c r="Z21" s="367"/>
      <c r="AA21" s="368"/>
      <c r="AB21" s="368"/>
      <c r="AC21" s="368"/>
      <c r="AD21" s="369"/>
      <c r="AE21" s="337"/>
      <c r="AF21" s="338"/>
      <c r="AG21" s="338"/>
      <c r="AH21" s="338"/>
      <c r="AI21" s="339"/>
      <c r="AJ21" s="50"/>
      <c r="AK21" s="51"/>
      <c r="AL21" s="51"/>
      <c r="AM21" s="51"/>
      <c r="AN21" s="52"/>
      <c r="AO21" s="232"/>
      <c r="AP21" s="233"/>
      <c r="AQ21" s="233"/>
      <c r="AR21" s="233"/>
      <c r="AS21" s="234"/>
      <c r="AT21" s="232"/>
      <c r="AU21" s="233"/>
      <c r="AV21" s="233"/>
      <c r="AW21" s="233"/>
      <c r="AX21" s="234"/>
      <c r="AY21" s="232"/>
      <c r="AZ21" s="233"/>
      <c r="BA21" s="233"/>
      <c r="BB21" s="233"/>
      <c r="BC21" s="234"/>
      <c r="BD21" s="232"/>
      <c r="BE21" s="233"/>
      <c r="BF21" s="233"/>
      <c r="BG21" s="233"/>
      <c r="BH21" s="234"/>
      <c r="BI21" s="337"/>
      <c r="BJ21" s="338"/>
      <c r="BK21" s="338"/>
      <c r="BL21" s="338"/>
      <c r="BM21" s="339"/>
      <c r="BN21" s="53">
        <f t="shared" si="3"/>
        <v>0</v>
      </c>
      <c r="BO21" s="53">
        <f t="shared" si="4"/>
        <v>0</v>
      </c>
      <c r="BP21" s="307"/>
    </row>
    <row r="22" spans="1:68" ht="27" customHeight="1" x14ac:dyDescent="0.4">
      <c r="A22" s="38"/>
      <c r="B22" s="73"/>
      <c r="C22" s="74"/>
      <c r="D22" s="133">
        <f>D20</f>
        <v>20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25.6</v>
      </c>
      <c r="L22" s="106">
        <f t="shared" si="1"/>
        <v>26</v>
      </c>
      <c r="M22" s="107">
        <f t="shared" si="2"/>
        <v>26.4</v>
      </c>
      <c r="N22" s="107">
        <f t="shared" si="2"/>
        <v>26.6</v>
      </c>
      <c r="O22" s="108">
        <f t="shared" si="2"/>
        <v>26.8</v>
      </c>
      <c r="P22" s="232"/>
      <c r="Q22" s="233"/>
      <c r="R22" s="233"/>
      <c r="S22" s="233"/>
      <c r="T22" s="234"/>
      <c r="U22" s="232"/>
      <c r="V22" s="233"/>
      <c r="W22" s="233"/>
      <c r="X22" s="233"/>
      <c r="Y22" s="234"/>
      <c r="Z22" s="367"/>
      <c r="AA22" s="368"/>
      <c r="AB22" s="368"/>
      <c r="AC22" s="368"/>
      <c r="AD22" s="369"/>
      <c r="AE22" s="337"/>
      <c r="AF22" s="338"/>
      <c r="AG22" s="338"/>
      <c r="AH22" s="338"/>
      <c r="AI22" s="339"/>
      <c r="AJ22" s="50"/>
      <c r="AK22" s="51"/>
      <c r="AL22" s="51"/>
      <c r="AM22" s="51"/>
      <c r="AN22" s="52"/>
      <c r="AO22" s="232"/>
      <c r="AP22" s="233"/>
      <c r="AQ22" s="233"/>
      <c r="AR22" s="233"/>
      <c r="AS22" s="234"/>
      <c r="AT22" s="232"/>
      <c r="AU22" s="233"/>
      <c r="AV22" s="233"/>
      <c r="AW22" s="233"/>
      <c r="AX22" s="234"/>
      <c r="AY22" s="232"/>
      <c r="AZ22" s="233"/>
      <c r="BA22" s="233"/>
      <c r="BB22" s="233"/>
      <c r="BC22" s="234"/>
      <c r="BD22" s="232"/>
      <c r="BE22" s="233"/>
      <c r="BF22" s="233"/>
      <c r="BG22" s="233"/>
      <c r="BH22" s="234"/>
      <c r="BI22" s="232"/>
      <c r="BJ22" s="233"/>
      <c r="BK22" s="233"/>
      <c r="BL22" s="233"/>
      <c r="BM22" s="234"/>
      <c r="BN22" s="53">
        <f t="shared" si="3"/>
        <v>0</v>
      </c>
      <c r="BO22" s="53">
        <f t="shared" si="4"/>
        <v>0</v>
      </c>
      <c r="BP22" s="307"/>
    </row>
    <row r="23" spans="1:68" ht="27" customHeight="1" x14ac:dyDescent="0.4">
      <c r="A23" s="38" t="s">
        <v>22</v>
      </c>
      <c r="B23" s="71" t="s">
        <v>23</v>
      </c>
      <c r="C23" s="72" t="str">
        <f>'рекоменд.цены на Август 2019'!B20</f>
        <v>Капуста н/у, кг</v>
      </c>
      <c r="D23" s="133">
        <v>15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17.850000000000001</v>
      </c>
      <c r="L23" s="106">
        <f t="shared" si="1"/>
        <v>18</v>
      </c>
      <c r="M23" s="107">
        <f t="shared" si="2"/>
        <v>18.149999999999999</v>
      </c>
      <c r="N23" s="107">
        <f t="shared" si="2"/>
        <v>18.3</v>
      </c>
      <c r="O23" s="108">
        <f t="shared" si="2"/>
        <v>18.3</v>
      </c>
      <c r="P23" s="337"/>
      <c r="Q23" s="338"/>
      <c r="R23" s="338"/>
      <c r="S23" s="338"/>
      <c r="T23" s="339"/>
      <c r="U23" s="232"/>
      <c r="V23" s="233"/>
      <c r="W23" s="233"/>
      <c r="X23" s="233"/>
      <c r="Y23" s="234"/>
      <c r="Z23" s="367"/>
      <c r="AA23" s="368"/>
      <c r="AB23" s="368"/>
      <c r="AC23" s="368"/>
      <c r="AD23" s="369"/>
      <c r="AE23" s="337"/>
      <c r="AF23" s="338"/>
      <c r="AG23" s="338"/>
      <c r="AH23" s="338"/>
      <c r="AI23" s="338"/>
      <c r="AJ23" s="232"/>
      <c r="AK23" s="233"/>
      <c r="AL23" s="233"/>
      <c r="AM23" s="233"/>
      <c r="AN23" s="234"/>
      <c r="AO23" s="367">
        <f>AQ23/AP23</f>
        <v>16.52</v>
      </c>
      <c r="AP23" s="368">
        <v>93</v>
      </c>
      <c r="AQ23" s="368">
        <v>1536.36</v>
      </c>
      <c r="AR23" s="368" t="s">
        <v>230</v>
      </c>
      <c r="AS23" s="369" t="s">
        <v>235</v>
      </c>
      <c r="AT23" s="367">
        <v>15.47</v>
      </c>
      <c r="AU23" s="368">
        <v>32</v>
      </c>
      <c r="AV23" s="368">
        <f t="shared" ref="AV23" si="5">IF(AT23=0," ",IF(ISBLANK(AT23)," ",AT23*AU23))</f>
        <v>495.04</v>
      </c>
      <c r="AW23" s="368" t="s">
        <v>253</v>
      </c>
      <c r="AX23" s="369" t="s">
        <v>261</v>
      </c>
      <c r="AY23" s="337"/>
      <c r="AZ23" s="338"/>
      <c r="BA23" s="338"/>
      <c r="BB23" s="338"/>
      <c r="BC23" s="339"/>
      <c r="BD23" s="232"/>
      <c r="BE23" s="233"/>
      <c r="BF23" s="233"/>
      <c r="BG23" s="233"/>
      <c r="BH23" s="234"/>
      <c r="BI23" s="337"/>
      <c r="BJ23" s="338"/>
      <c r="BK23" s="338"/>
      <c r="BL23" s="338"/>
      <c r="BM23" s="339"/>
      <c r="BN23" s="53">
        <f t="shared" si="3"/>
        <v>15.47</v>
      </c>
      <c r="BO23" s="53">
        <f t="shared" si="4"/>
        <v>16.52</v>
      </c>
      <c r="BP23" s="308"/>
    </row>
    <row r="24" spans="1:68" ht="27" customHeight="1" x14ac:dyDescent="0.4">
      <c r="A24" s="38"/>
      <c r="B24" s="73"/>
      <c r="C24" s="74"/>
      <c r="D24" s="133">
        <f>D23</f>
        <v>15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17.850000000000001</v>
      </c>
      <c r="L24" s="106">
        <f t="shared" si="1"/>
        <v>18</v>
      </c>
      <c r="M24" s="107">
        <f t="shared" si="2"/>
        <v>18.149999999999999</v>
      </c>
      <c r="N24" s="107">
        <f t="shared" si="2"/>
        <v>18.3</v>
      </c>
      <c r="O24" s="108">
        <f t="shared" si="2"/>
        <v>18.3</v>
      </c>
      <c r="P24" s="232"/>
      <c r="Q24" s="233"/>
      <c r="R24" s="233"/>
      <c r="S24" s="233"/>
      <c r="T24" s="234"/>
      <c r="U24" s="177"/>
      <c r="V24" s="178"/>
      <c r="W24" s="178"/>
      <c r="X24" s="178"/>
      <c r="Y24" s="178"/>
      <c r="Z24" s="232"/>
      <c r="AA24" s="233"/>
      <c r="AB24" s="233"/>
      <c r="AC24" s="233"/>
      <c r="AD24" s="234"/>
      <c r="AE24" s="232"/>
      <c r="AF24" s="233"/>
      <c r="AG24" s="233"/>
      <c r="AH24" s="233"/>
      <c r="AI24" s="234"/>
      <c r="AJ24" s="232"/>
      <c r="AK24" s="233"/>
      <c r="AL24" s="233"/>
      <c r="AM24" s="233"/>
      <c r="AN24" s="234"/>
      <c r="AO24" s="367"/>
      <c r="AP24" s="368"/>
      <c r="AQ24" s="368"/>
      <c r="AR24" s="368"/>
      <c r="AS24" s="369"/>
      <c r="AT24" s="232"/>
      <c r="AU24" s="233"/>
      <c r="AV24" s="233"/>
      <c r="AW24" s="233"/>
      <c r="AX24" s="234"/>
      <c r="AY24" s="50"/>
      <c r="AZ24" s="51"/>
      <c r="BA24" s="51"/>
      <c r="BB24" s="51"/>
      <c r="BC24" s="52"/>
      <c r="BD24" s="232"/>
      <c r="BE24" s="233"/>
      <c r="BF24" s="233"/>
      <c r="BG24" s="233"/>
      <c r="BH24" s="234"/>
      <c r="BI24" s="337"/>
      <c r="BJ24" s="338"/>
      <c r="BK24" s="338"/>
      <c r="BL24" s="338"/>
      <c r="BM24" s="339"/>
      <c r="BN24" s="53">
        <f t="shared" si="3"/>
        <v>0</v>
      </c>
      <c r="BO24" s="53">
        <f t="shared" si="4"/>
        <v>0</v>
      </c>
      <c r="BP24" s="307"/>
    </row>
    <row r="25" spans="1:68" ht="27" customHeight="1" x14ac:dyDescent="0.4">
      <c r="A25" s="38"/>
      <c r="B25" s="75"/>
      <c r="C25" s="76"/>
      <c r="D25" s="133">
        <f>D23</f>
        <v>15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17.850000000000001</v>
      </c>
      <c r="L25" s="106">
        <f t="shared" si="1"/>
        <v>18</v>
      </c>
      <c r="M25" s="107">
        <f t="shared" si="2"/>
        <v>18.149999999999999</v>
      </c>
      <c r="N25" s="107">
        <f t="shared" si="2"/>
        <v>18.3</v>
      </c>
      <c r="O25" s="108">
        <f t="shared" si="2"/>
        <v>18.3</v>
      </c>
      <c r="P25" s="232"/>
      <c r="Q25" s="233"/>
      <c r="R25" s="233"/>
      <c r="S25" s="233"/>
      <c r="T25" s="234"/>
      <c r="U25" s="177"/>
      <c r="V25" s="178"/>
      <c r="W25" s="178"/>
      <c r="X25" s="178"/>
      <c r="Y25" s="178"/>
      <c r="Z25" s="232"/>
      <c r="AA25" s="233"/>
      <c r="AB25" s="233"/>
      <c r="AC25" s="233"/>
      <c r="AD25" s="234"/>
      <c r="AE25" s="232"/>
      <c r="AF25" s="233"/>
      <c r="AG25" s="233"/>
      <c r="AH25" s="233"/>
      <c r="AI25" s="234"/>
      <c r="AJ25" s="232"/>
      <c r="AK25" s="233"/>
      <c r="AL25" s="233"/>
      <c r="AM25" s="233"/>
      <c r="AN25" s="234"/>
      <c r="AO25" s="367"/>
      <c r="AP25" s="368"/>
      <c r="AQ25" s="368"/>
      <c r="AR25" s="368"/>
      <c r="AS25" s="369"/>
      <c r="AT25" s="232"/>
      <c r="AU25" s="233"/>
      <c r="AV25" s="233"/>
      <c r="AW25" s="233"/>
      <c r="AX25" s="234"/>
      <c r="AY25" s="50"/>
      <c r="AZ25" s="51"/>
      <c r="BA25" s="51"/>
      <c r="BB25" s="51"/>
      <c r="BC25" s="52"/>
      <c r="BD25" s="232"/>
      <c r="BE25" s="233"/>
      <c r="BF25" s="233"/>
      <c r="BG25" s="233"/>
      <c r="BH25" s="234"/>
      <c r="BI25" s="337"/>
      <c r="BJ25" s="338"/>
      <c r="BK25" s="338"/>
      <c r="BL25" s="338"/>
      <c r="BM25" s="339"/>
      <c r="BN25" s="53">
        <f t="shared" si="3"/>
        <v>0</v>
      </c>
      <c r="BO25" s="53">
        <f t="shared" si="4"/>
        <v>0</v>
      </c>
      <c r="BP25" s="307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3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2"/>
        <v>0</v>
      </c>
      <c r="O26" s="108">
        <f t="shared" si="2"/>
        <v>0</v>
      </c>
      <c r="P26" s="235"/>
      <c r="Q26" s="236"/>
      <c r="R26" s="237"/>
      <c r="S26" s="236"/>
      <c r="T26" s="238"/>
      <c r="U26" s="179"/>
      <c r="V26" s="180"/>
      <c r="W26" s="178"/>
      <c r="X26" s="180"/>
      <c r="Y26" s="180"/>
      <c r="Z26" s="235"/>
      <c r="AA26" s="236"/>
      <c r="AB26" s="237"/>
      <c r="AC26" s="236"/>
      <c r="AD26" s="238"/>
      <c r="AE26" s="235"/>
      <c r="AF26" s="236"/>
      <c r="AG26" s="237"/>
      <c r="AH26" s="236"/>
      <c r="AI26" s="238"/>
      <c r="AJ26" s="235"/>
      <c r="AK26" s="236"/>
      <c r="AL26" s="237"/>
      <c r="AM26" s="236"/>
      <c r="AN26" s="238"/>
      <c r="AO26" s="340"/>
      <c r="AP26" s="341"/>
      <c r="AQ26" s="342"/>
      <c r="AR26" s="341"/>
      <c r="AS26" s="343"/>
      <c r="AT26" s="235"/>
      <c r="AU26" s="236"/>
      <c r="AV26" s="237"/>
      <c r="AW26" s="236"/>
      <c r="AX26" s="238"/>
      <c r="AY26" s="66"/>
      <c r="AZ26" s="67"/>
      <c r="BA26" s="68"/>
      <c r="BB26" s="67"/>
      <c r="BC26" s="69"/>
      <c r="BD26" s="235"/>
      <c r="BE26" s="236"/>
      <c r="BF26" s="237"/>
      <c r="BG26" s="236"/>
      <c r="BH26" s="238"/>
      <c r="BI26" s="340"/>
      <c r="BJ26" s="341"/>
      <c r="BK26" s="342"/>
      <c r="BL26" s="341"/>
      <c r="BM26" s="343"/>
      <c r="BN26" s="53">
        <f t="shared" si="3"/>
        <v>0</v>
      </c>
      <c r="BO26" s="53">
        <f t="shared" si="4"/>
        <v>0</v>
      </c>
      <c r="BP26" s="307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Август 2019'!B22</f>
        <v>Куриные яйца 1 категории, 10 шт</v>
      </c>
      <c r="D27" s="133">
        <v>40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47.6</v>
      </c>
      <c r="L27" s="106">
        <f t="shared" si="1"/>
        <v>48</v>
      </c>
      <c r="M27" s="107">
        <f t="shared" si="2"/>
        <v>48.4</v>
      </c>
      <c r="N27" s="107">
        <f t="shared" si="2"/>
        <v>48.8</v>
      </c>
      <c r="O27" s="108">
        <f t="shared" si="2"/>
        <v>49.2</v>
      </c>
      <c r="P27" s="337"/>
      <c r="Q27" s="338"/>
      <c r="R27" s="338"/>
      <c r="S27" s="338"/>
      <c r="T27" s="339"/>
      <c r="U27" s="232"/>
      <c r="V27" s="233"/>
      <c r="W27" s="233"/>
      <c r="X27" s="233"/>
      <c r="Y27" s="234"/>
      <c r="Z27" s="367">
        <v>4.5599999999999996</v>
      </c>
      <c r="AA27" s="368">
        <v>90</v>
      </c>
      <c r="AB27" s="368">
        <f t="shared" ref="AB27" si="6">IF(Z27=0," ",IF(ISBLANK(Z27)," ",Z27*AA27))</f>
        <v>410.4</v>
      </c>
      <c r="AC27" s="368" t="s">
        <v>273</v>
      </c>
      <c r="AD27" s="369" t="s">
        <v>277</v>
      </c>
      <c r="AE27" s="337"/>
      <c r="AF27" s="338"/>
      <c r="AG27" s="338"/>
      <c r="AH27" s="338"/>
      <c r="AI27" s="339"/>
      <c r="AJ27" s="358"/>
      <c r="AK27" s="359"/>
      <c r="AL27" s="359"/>
      <c r="AM27" s="359"/>
      <c r="AN27" s="360"/>
      <c r="AO27" s="367">
        <f>AQ27/AP27</f>
        <v>39.9</v>
      </c>
      <c r="AP27" s="368">
        <v>6</v>
      </c>
      <c r="AQ27" s="368">
        <v>239.4</v>
      </c>
      <c r="AR27" s="368" t="s">
        <v>230</v>
      </c>
      <c r="AS27" s="369" t="s">
        <v>236</v>
      </c>
      <c r="AT27" s="232"/>
      <c r="AU27" s="233"/>
      <c r="AV27" s="233"/>
      <c r="AW27" s="233"/>
      <c r="AX27" s="234"/>
      <c r="AY27" s="337"/>
      <c r="AZ27" s="338"/>
      <c r="BA27" s="338"/>
      <c r="BB27" s="338"/>
      <c r="BC27" s="339"/>
      <c r="BD27" s="232"/>
      <c r="BE27" s="233"/>
      <c r="BF27" s="233"/>
      <c r="BG27" s="233"/>
      <c r="BH27" s="234"/>
      <c r="BI27" s="337"/>
      <c r="BJ27" s="338"/>
      <c r="BK27" s="338"/>
      <c r="BL27" s="338"/>
      <c r="BM27" s="339"/>
      <c r="BN27" s="53">
        <f t="shared" si="3"/>
        <v>4.5599999999999996</v>
      </c>
      <c r="BO27" s="53">
        <f t="shared" si="4"/>
        <v>39.9</v>
      </c>
      <c r="BP27" s="307"/>
    </row>
    <row r="28" spans="1:68" ht="40.5" customHeight="1" x14ac:dyDescent="0.4">
      <c r="A28" s="38"/>
      <c r="B28" s="73"/>
      <c r="C28" s="74"/>
      <c r="D28" s="133">
        <f>D27</f>
        <v>40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47.6</v>
      </c>
      <c r="L28" s="106">
        <f t="shared" si="1"/>
        <v>48</v>
      </c>
      <c r="M28" s="107">
        <f t="shared" si="2"/>
        <v>48.4</v>
      </c>
      <c r="N28" s="107">
        <f t="shared" si="2"/>
        <v>48.8</v>
      </c>
      <c r="O28" s="108">
        <f t="shared" si="2"/>
        <v>49.2</v>
      </c>
      <c r="P28" s="50"/>
      <c r="Q28" s="51"/>
      <c r="R28" s="51"/>
      <c r="S28" s="51"/>
      <c r="T28" s="52"/>
      <c r="U28" s="177"/>
      <c r="V28" s="178"/>
      <c r="W28" s="178"/>
      <c r="X28" s="178"/>
      <c r="Y28" s="178"/>
      <c r="Z28" s="50"/>
      <c r="AA28" s="51"/>
      <c r="AB28" s="51"/>
      <c r="AC28" s="51"/>
      <c r="AD28" s="52"/>
      <c r="AE28" s="232"/>
      <c r="AF28" s="233"/>
      <c r="AG28" s="233"/>
      <c r="AH28" s="233"/>
      <c r="AI28" s="234"/>
      <c r="AJ28" s="232"/>
      <c r="AK28" s="233"/>
      <c r="AL28" s="233"/>
      <c r="AM28" s="233"/>
      <c r="AN28" s="234"/>
      <c r="AO28" s="50"/>
      <c r="AP28" s="51"/>
      <c r="AQ28" s="51"/>
      <c r="AR28" s="51"/>
      <c r="AS28" s="52"/>
      <c r="AT28" s="50"/>
      <c r="AU28" s="51"/>
      <c r="AV28" s="51"/>
      <c r="AW28" s="51"/>
      <c r="AX28" s="51"/>
      <c r="AY28" s="177"/>
      <c r="AZ28" s="178"/>
      <c r="BA28" s="178"/>
      <c r="BB28" s="178"/>
      <c r="BC28" s="178"/>
      <c r="BD28" s="207"/>
      <c r="BE28" s="207"/>
      <c r="BF28" s="207"/>
      <c r="BG28" s="207"/>
      <c r="BH28" s="207"/>
      <c r="BI28" s="232"/>
      <c r="BJ28" s="233"/>
      <c r="BK28" s="233"/>
      <c r="BL28" s="233"/>
      <c r="BM28" s="234"/>
      <c r="BN28" s="53">
        <f t="shared" si="3"/>
        <v>0</v>
      </c>
      <c r="BO28" s="53">
        <f t="shared" si="4"/>
        <v>0</v>
      </c>
      <c r="BP28" s="307"/>
    </row>
    <row r="29" spans="1:68" ht="41.1" customHeight="1" x14ac:dyDescent="0.4">
      <c r="A29" s="38"/>
      <c r="B29" s="75"/>
      <c r="C29" s="76"/>
      <c r="D29" s="133">
        <f>D27</f>
        <v>40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47.6</v>
      </c>
      <c r="L29" s="106">
        <f t="shared" si="1"/>
        <v>48</v>
      </c>
      <c r="M29" s="107">
        <f t="shared" si="2"/>
        <v>48.4</v>
      </c>
      <c r="N29" s="107">
        <f t="shared" si="2"/>
        <v>48.8</v>
      </c>
      <c r="O29" s="108">
        <f t="shared" si="2"/>
        <v>49.2</v>
      </c>
      <c r="P29" s="50"/>
      <c r="Q29" s="51"/>
      <c r="R29" s="51"/>
      <c r="S29" s="51"/>
      <c r="T29" s="52"/>
      <c r="U29" s="177"/>
      <c r="V29" s="178"/>
      <c r="W29" s="178"/>
      <c r="X29" s="178"/>
      <c r="Y29" s="178"/>
      <c r="Z29" s="50"/>
      <c r="AA29" s="51"/>
      <c r="AB29" s="51"/>
      <c r="AC29" s="51"/>
      <c r="AD29" s="51"/>
      <c r="AE29" s="232"/>
      <c r="AF29" s="233"/>
      <c r="AG29" s="233"/>
      <c r="AH29" s="233"/>
      <c r="AI29" s="234"/>
      <c r="AJ29" s="232"/>
      <c r="AK29" s="233"/>
      <c r="AL29" s="233"/>
      <c r="AM29" s="233"/>
      <c r="AN29" s="234"/>
      <c r="AO29" s="177"/>
      <c r="AP29" s="178"/>
      <c r="AQ29" s="178"/>
      <c r="AR29" s="178"/>
      <c r="AS29" s="178"/>
      <c r="AT29" s="50"/>
      <c r="AU29" s="51"/>
      <c r="AV29" s="51"/>
      <c r="AW29" s="51"/>
      <c r="AX29" s="51"/>
      <c r="AY29" s="177"/>
      <c r="AZ29" s="178"/>
      <c r="BA29" s="178"/>
      <c r="BB29" s="178"/>
      <c r="BC29" s="178"/>
      <c r="BD29" s="50"/>
      <c r="BE29" s="51"/>
      <c r="BF29" s="51"/>
      <c r="BG29" s="51"/>
      <c r="BH29" s="52"/>
      <c r="BI29" s="177"/>
      <c r="BJ29" s="178"/>
      <c r="BK29" s="178"/>
      <c r="BL29" s="178"/>
      <c r="BM29" s="190"/>
      <c r="BN29" s="53">
        <f t="shared" si="3"/>
        <v>0</v>
      </c>
      <c r="BO29" s="53">
        <f t="shared" si="4"/>
        <v>0</v>
      </c>
      <c r="BP29" s="307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Август 2019'!B23</f>
        <v>Куриные яйца 2 категории, 10 шт</v>
      </c>
      <c r="D30" s="133">
        <v>30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35.700000000000003</v>
      </c>
      <c r="L30" s="106">
        <f t="shared" si="1"/>
        <v>36</v>
      </c>
      <c r="M30" s="107">
        <f t="shared" si="2"/>
        <v>36.299999999999997</v>
      </c>
      <c r="N30" s="107">
        <f t="shared" si="2"/>
        <v>36.6</v>
      </c>
      <c r="O30" s="108">
        <f t="shared" si="2"/>
        <v>36.9</v>
      </c>
      <c r="P30" s="50"/>
      <c r="Q30" s="51"/>
      <c r="R30" s="51"/>
      <c r="S30" s="51"/>
      <c r="T30" s="52"/>
      <c r="U30" s="177"/>
      <c r="V30" s="178"/>
      <c r="W30" s="178"/>
      <c r="X30" s="178"/>
      <c r="Y30" s="178"/>
      <c r="Z30" s="50"/>
      <c r="AA30" s="51"/>
      <c r="AB30" s="51"/>
      <c r="AC30" s="51"/>
      <c r="AD30" s="51"/>
      <c r="AE30" s="232"/>
      <c r="AF30" s="233"/>
      <c r="AG30" s="233"/>
      <c r="AH30" s="233"/>
      <c r="AI30" s="234"/>
      <c r="AJ30" s="232"/>
      <c r="AK30" s="233"/>
      <c r="AL30" s="233"/>
      <c r="AM30" s="233"/>
      <c r="AN30" s="234"/>
      <c r="AO30" s="177"/>
      <c r="AP30" s="178"/>
      <c r="AQ30" s="178"/>
      <c r="AR30" s="178"/>
      <c r="AS30" s="178"/>
      <c r="AT30" s="50"/>
      <c r="AU30" s="51"/>
      <c r="AV30" s="51"/>
      <c r="AW30" s="51"/>
      <c r="AX30" s="51"/>
      <c r="AY30" s="177"/>
      <c r="AZ30" s="178"/>
      <c r="BA30" s="178"/>
      <c r="BB30" s="178"/>
      <c r="BC30" s="178"/>
      <c r="BD30" s="50"/>
      <c r="BE30" s="51"/>
      <c r="BF30" s="51"/>
      <c r="BG30" s="51"/>
      <c r="BH30" s="52"/>
      <c r="BI30" s="177"/>
      <c r="BJ30" s="178"/>
      <c r="BK30" s="178"/>
      <c r="BL30" s="178"/>
      <c r="BM30" s="190"/>
      <c r="BN30" s="53">
        <f t="shared" si="3"/>
        <v>0</v>
      </c>
      <c r="BO30" s="53">
        <f t="shared" si="4"/>
        <v>0</v>
      </c>
      <c r="BP30" s="307"/>
    </row>
    <row r="31" spans="1:68" ht="41.1" customHeight="1" x14ac:dyDescent="0.4">
      <c r="A31" s="38"/>
      <c r="B31" s="79"/>
      <c r="C31" s="80"/>
      <c r="D31" s="133">
        <f>D30</f>
        <v>30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35.700000000000003</v>
      </c>
      <c r="L31" s="106">
        <f t="shared" si="1"/>
        <v>36</v>
      </c>
      <c r="M31" s="107">
        <f t="shared" si="2"/>
        <v>36.299999999999997</v>
      </c>
      <c r="N31" s="107">
        <f t="shared" si="2"/>
        <v>36.6</v>
      </c>
      <c r="O31" s="108">
        <f t="shared" si="2"/>
        <v>36.9</v>
      </c>
      <c r="P31" s="50"/>
      <c r="Q31" s="51"/>
      <c r="R31" s="51"/>
      <c r="S31" s="51"/>
      <c r="T31" s="52"/>
      <c r="U31" s="177"/>
      <c r="V31" s="178"/>
      <c r="W31" s="178"/>
      <c r="X31" s="178"/>
      <c r="Y31" s="178"/>
      <c r="Z31" s="50"/>
      <c r="AA31" s="51"/>
      <c r="AB31" s="51"/>
      <c r="AC31" s="51"/>
      <c r="AD31" s="51"/>
      <c r="AE31" s="232"/>
      <c r="AF31" s="233"/>
      <c r="AG31" s="233"/>
      <c r="AH31" s="233"/>
      <c r="AI31" s="234"/>
      <c r="AJ31" s="232"/>
      <c r="AK31" s="233"/>
      <c r="AL31" s="233"/>
      <c r="AM31" s="233"/>
      <c r="AN31" s="234"/>
      <c r="AO31" s="177"/>
      <c r="AP31" s="178"/>
      <c r="AQ31" s="178"/>
      <c r="AR31" s="178"/>
      <c r="AS31" s="178"/>
      <c r="AT31" s="50"/>
      <c r="AU31" s="51"/>
      <c r="AV31" s="51"/>
      <c r="AW31" s="51"/>
      <c r="AX31" s="51"/>
      <c r="AY31" s="177"/>
      <c r="AZ31" s="178"/>
      <c r="BA31" s="178"/>
      <c r="BB31" s="178"/>
      <c r="BC31" s="178"/>
      <c r="BD31" s="50"/>
      <c r="BE31" s="51"/>
      <c r="BF31" s="51"/>
      <c r="BG31" s="51"/>
      <c r="BH31" s="52"/>
      <c r="BI31" s="177"/>
      <c r="BJ31" s="178"/>
      <c r="BK31" s="178"/>
      <c r="BL31" s="178"/>
      <c r="BM31" s="190"/>
      <c r="BN31" s="53">
        <f t="shared" si="3"/>
        <v>0</v>
      </c>
      <c r="BO31" s="53">
        <f t="shared" si="4"/>
        <v>0</v>
      </c>
      <c r="BP31" s="307"/>
    </row>
    <row r="32" spans="1:68" ht="41.1" customHeight="1" x14ac:dyDescent="0.4">
      <c r="A32" s="38"/>
      <c r="B32" s="79"/>
      <c r="C32" s="80"/>
      <c r="D32" s="133">
        <f>D30</f>
        <v>30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35.700000000000003</v>
      </c>
      <c r="L32" s="106">
        <f t="shared" si="1"/>
        <v>36</v>
      </c>
      <c r="M32" s="107">
        <f t="shared" si="2"/>
        <v>36.299999999999997</v>
      </c>
      <c r="N32" s="107">
        <f t="shared" si="2"/>
        <v>36.6</v>
      </c>
      <c r="O32" s="108">
        <f t="shared" si="2"/>
        <v>36.9</v>
      </c>
      <c r="P32" s="50"/>
      <c r="Q32" s="51"/>
      <c r="R32" s="51"/>
      <c r="S32" s="51"/>
      <c r="T32" s="52"/>
      <c r="U32" s="177"/>
      <c r="V32" s="178"/>
      <c r="W32" s="178"/>
      <c r="X32" s="178"/>
      <c r="Y32" s="178"/>
      <c r="Z32" s="50"/>
      <c r="AA32" s="51"/>
      <c r="AB32" s="51"/>
      <c r="AC32" s="51"/>
      <c r="AD32" s="51"/>
      <c r="AE32" s="232"/>
      <c r="AF32" s="233"/>
      <c r="AG32" s="233"/>
      <c r="AH32" s="233"/>
      <c r="AI32" s="234"/>
      <c r="AJ32" s="232"/>
      <c r="AK32" s="233"/>
      <c r="AL32" s="233"/>
      <c r="AM32" s="233"/>
      <c r="AN32" s="234"/>
      <c r="AO32" s="177"/>
      <c r="AP32" s="178"/>
      <c r="AQ32" s="178"/>
      <c r="AR32" s="178"/>
      <c r="AS32" s="178"/>
      <c r="AT32" s="50"/>
      <c r="AU32" s="51"/>
      <c r="AV32" s="51"/>
      <c r="AW32" s="51"/>
      <c r="AX32" s="51"/>
      <c r="AY32" s="177"/>
      <c r="AZ32" s="178"/>
      <c r="BA32" s="178"/>
      <c r="BB32" s="178"/>
      <c r="BC32" s="178"/>
      <c r="BD32" s="50"/>
      <c r="BE32" s="51"/>
      <c r="BF32" s="51"/>
      <c r="BG32" s="51"/>
      <c r="BH32" s="52"/>
      <c r="BI32" s="177"/>
      <c r="BJ32" s="178"/>
      <c r="BK32" s="178"/>
      <c r="BL32" s="178"/>
      <c r="BM32" s="190"/>
      <c r="BN32" s="53">
        <f t="shared" si="3"/>
        <v>0</v>
      </c>
      <c r="BO32" s="53">
        <f t="shared" si="4"/>
        <v>0</v>
      </c>
      <c r="BP32" s="307"/>
    </row>
    <row r="33" spans="1:68" s="70" customFormat="1" ht="41.1" customHeight="1" x14ac:dyDescent="0.4">
      <c r="A33" s="59">
        <v>14.4</v>
      </c>
      <c r="B33" s="81" t="s">
        <v>32</v>
      </c>
      <c r="C33" s="167" t="str">
        <f>'рекоменд.цены на Август 2019'!B24</f>
        <v>Соль</v>
      </c>
      <c r="D33" s="133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ref="M33:O69" si="7">$D33+(($D33*($E33+H33)/100))</f>
        <v>0</v>
      </c>
      <c r="N33" s="107">
        <f t="shared" si="7"/>
        <v>0</v>
      </c>
      <c r="O33" s="108">
        <f t="shared" si="7"/>
        <v>0</v>
      </c>
      <c r="P33" s="66"/>
      <c r="Q33" s="67"/>
      <c r="R33" s="68"/>
      <c r="S33" s="67"/>
      <c r="T33" s="69"/>
      <c r="U33" s="179"/>
      <c r="V33" s="180"/>
      <c r="W33" s="178"/>
      <c r="X33" s="180"/>
      <c r="Y33" s="180"/>
      <c r="Z33" s="66"/>
      <c r="AA33" s="67"/>
      <c r="AB33" s="68"/>
      <c r="AC33" s="67"/>
      <c r="AD33" s="67"/>
      <c r="AE33" s="235"/>
      <c r="AF33" s="236"/>
      <c r="AG33" s="237"/>
      <c r="AH33" s="236"/>
      <c r="AI33" s="238"/>
      <c r="AJ33" s="235"/>
      <c r="AK33" s="236"/>
      <c r="AL33" s="237"/>
      <c r="AM33" s="236"/>
      <c r="AN33" s="238"/>
      <c r="AO33" s="179"/>
      <c r="AP33" s="180"/>
      <c r="AQ33" s="178"/>
      <c r="AR33" s="180"/>
      <c r="AS33" s="180"/>
      <c r="AT33" s="66"/>
      <c r="AU33" s="67"/>
      <c r="AV33" s="68"/>
      <c r="AW33" s="67"/>
      <c r="AX33" s="67"/>
      <c r="AY33" s="179"/>
      <c r="AZ33" s="180"/>
      <c r="BA33" s="178"/>
      <c r="BB33" s="180"/>
      <c r="BC33" s="180"/>
      <c r="BD33" s="66"/>
      <c r="BE33" s="67"/>
      <c r="BF33" s="68"/>
      <c r="BG33" s="67"/>
      <c r="BH33" s="69"/>
      <c r="BI33" s="179"/>
      <c r="BJ33" s="180"/>
      <c r="BK33" s="178"/>
      <c r="BL33" s="180"/>
      <c r="BM33" s="191"/>
      <c r="BN33" s="53">
        <f t="shared" si="3"/>
        <v>0</v>
      </c>
      <c r="BO33" s="53">
        <f t="shared" si="4"/>
        <v>0</v>
      </c>
      <c r="BP33" s="307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Август 2019'!B25</f>
        <v>Соль поваренная пищевая, кг</v>
      </c>
      <c r="D34" s="133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7"/>
        <v>10.507</v>
      </c>
      <c r="N34" s="107">
        <f t="shared" si="7"/>
        <v>10.586</v>
      </c>
      <c r="O34" s="108">
        <f t="shared" si="7"/>
        <v>10.665000000000001</v>
      </c>
      <c r="P34" s="229"/>
      <c r="Q34" s="330"/>
      <c r="R34" s="338"/>
      <c r="S34" s="330"/>
      <c r="T34" s="231"/>
      <c r="U34" s="84"/>
      <c r="V34" s="85"/>
      <c r="W34" s="51"/>
      <c r="X34" s="51"/>
      <c r="Y34" s="52"/>
      <c r="Z34" s="84"/>
      <c r="AA34" s="85"/>
      <c r="AB34" s="51"/>
      <c r="AC34" s="85"/>
      <c r="AD34" s="85"/>
      <c r="AE34" s="229"/>
      <c r="AF34" s="230"/>
      <c r="AG34" s="233"/>
      <c r="AH34" s="233"/>
      <c r="AI34" s="234"/>
      <c r="AJ34" s="232"/>
      <c r="AK34" s="233"/>
      <c r="AL34" s="233"/>
      <c r="AM34" s="233"/>
      <c r="AN34" s="234"/>
      <c r="AO34" s="367">
        <f>AQ34/AP34</f>
        <v>10.270000000000001</v>
      </c>
      <c r="AP34" s="368">
        <v>30</v>
      </c>
      <c r="AQ34" s="368">
        <v>308.10000000000002</v>
      </c>
      <c r="AR34" s="368" t="s">
        <v>230</v>
      </c>
      <c r="AS34" s="369" t="s">
        <v>237</v>
      </c>
      <c r="AT34" s="337"/>
      <c r="AU34" s="338"/>
      <c r="AV34" s="338"/>
      <c r="AW34" s="338"/>
      <c r="AX34" s="339"/>
      <c r="AY34" s="179"/>
      <c r="AZ34" s="180"/>
      <c r="BA34" s="178"/>
      <c r="BB34" s="180"/>
      <c r="BC34" s="180"/>
      <c r="BD34" s="84"/>
      <c r="BE34" s="85"/>
      <c r="BF34" s="51"/>
      <c r="BG34" s="85"/>
      <c r="BH34" s="86"/>
      <c r="BI34" s="179"/>
      <c r="BJ34" s="180"/>
      <c r="BK34" s="178"/>
      <c r="BL34" s="180"/>
      <c r="BM34" s="191"/>
      <c r="BN34" s="53">
        <f t="shared" si="3"/>
        <v>10.270000000000001</v>
      </c>
      <c r="BO34" s="53">
        <f t="shared" si="4"/>
        <v>10.270000000000001</v>
      </c>
      <c r="BP34" s="307"/>
    </row>
    <row r="35" spans="1:68" s="87" customFormat="1" ht="41.1" customHeight="1" x14ac:dyDescent="0.4">
      <c r="A35" s="83"/>
      <c r="B35" s="79"/>
      <c r="C35" s="80"/>
      <c r="D35" s="133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7"/>
        <v>10.507</v>
      </c>
      <c r="N35" s="107">
        <f t="shared" si="7"/>
        <v>10.586</v>
      </c>
      <c r="O35" s="108">
        <f t="shared" si="7"/>
        <v>10.665000000000001</v>
      </c>
      <c r="P35" s="84"/>
      <c r="Q35" s="85"/>
      <c r="R35" s="51"/>
      <c r="S35" s="85"/>
      <c r="T35" s="86"/>
      <c r="U35" s="179"/>
      <c r="V35" s="180"/>
      <c r="W35" s="178"/>
      <c r="X35" s="180"/>
      <c r="Y35" s="180"/>
      <c r="Z35" s="84"/>
      <c r="AA35" s="85"/>
      <c r="AB35" s="51"/>
      <c r="AC35" s="85"/>
      <c r="AD35" s="85"/>
      <c r="AE35" s="179"/>
      <c r="AF35" s="180"/>
      <c r="AG35" s="178"/>
      <c r="AH35" s="180"/>
      <c r="AI35" s="191"/>
      <c r="AJ35" s="84"/>
      <c r="AK35" s="85"/>
      <c r="AL35" s="51"/>
      <c r="AM35" s="85"/>
      <c r="AN35" s="86"/>
      <c r="AO35" s="179"/>
      <c r="AP35" s="180"/>
      <c r="AQ35" s="178"/>
      <c r="AR35" s="180"/>
      <c r="AS35" s="180"/>
      <c r="AT35" s="84"/>
      <c r="AU35" s="85"/>
      <c r="AV35" s="51"/>
      <c r="AW35" s="85"/>
      <c r="AX35" s="85"/>
      <c r="AY35" s="179"/>
      <c r="AZ35" s="180"/>
      <c r="BA35" s="178"/>
      <c r="BB35" s="180"/>
      <c r="BC35" s="180"/>
      <c r="BD35" s="84"/>
      <c r="BE35" s="85"/>
      <c r="BF35" s="51"/>
      <c r="BG35" s="85"/>
      <c r="BH35" s="86"/>
      <c r="BI35" s="179"/>
      <c r="BJ35" s="180"/>
      <c r="BK35" s="178"/>
      <c r="BL35" s="180"/>
      <c r="BM35" s="191"/>
      <c r="BN35" s="53">
        <f t="shared" si="3"/>
        <v>0</v>
      </c>
      <c r="BO35" s="53">
        <f t="shared" si="4"/>
        <v>0</v>
      </c>
      <c r="BP35" s="307"/>
    </row>
    <row r="36" spans="1:68" ht="41.1" customHeight="1" x14ac:dyDescent="0.4">
      <c r="A36" s="38" t="s">
        <v>34</v>
      </c>
      <c r="B36" s="79"/>
      <c r="C36" s="80"/>
      <c r="D36" s="133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7"/>
        <v>10.507</v>
      </c>
      <c r="N36" s="107">
        <f t="shared" si="7"/>
        <v>10.586</v>
      </c>
      <c r="O36" s="108">
        <f t="shared" si="7"/>
        <v>10.665000000000001</v>
      </c>
      <c r="P36" s="50"/>
      <c r="Q36" s="51"/>
      <c r="R36" s="51"/>
      <c r="S36" s="51"/>
      <c r="T36" s="52"/>
      <c r="U36" s="177"/>
      <c r="V36" s="178"/>
      <c r="W36" s="178"/>
      <c r="X36" s="178"/>
      <c r="Y36" s="178"/>
      <c r="Z36" s="50"/>
      <c r="AA36" s="51"/>
      <c r="AB36" s="51"/>
      <c r="AC36" s="51"/>
      <c r="AD36" s="51"/>
      <c r="AE36" s="177"/>
      <c r="AF36" s="178"/>
      <c r="AG36" s="178"/>
      <c r="AH36" s="178"/>
      <c r="AI36" s="190"/>
      <c r="AJ36" s="50"/>
      <c r="AK36" s="51"/>
      <c r="AL36" s="51"/>
      <c r="AM36" s="51"/>
      <c r="AN36" s="52"/>
      <c r="AO36" s="177"/>
      <c r="AP36" s="178"/>
      <c r="AQ36" s="178"/>
      <c r="AR36" s="178"/>
      <c r="AS36" s="178"/>
      <c r="AT36" s="50"/>
      <c r="AU36" s="51"/>
      <c r="AV36" s="51"/>
      <c r="AW36" s="51"/>
      <c r="AX36" s="51"/>
      <c r="AY36" s="177"/>
      <c r="AZ36" s="178"/>
      <c r="BA36" s="178"/>
      <c r="BB36" s="178"/>
      <c r="BC36" s="178"/>
      <c r="BD36" s="50"/>
      <c r="BE36" s="51"/>
      <c r="BF36" s="51"/>
      <c r="BG36" s="51"/>
      <c r="BH36" s="52"/>
      <c r="BI36" s="177"/>
      <c r="BJ36" s="178"/>
      <c r="BK36" s="178"/>
      <c r="BL36" s="178"/>
      <c r="BM36" s="190"/>
      <c r="BN36" s="53">
        <f t="shared" si="3"/>
        <v>0</v>
      </c>
      <c r="BO36" s="53">
        <f t="shared" si="4"/>
        <v>0</v>
      </c>
      <c r="BP36" s="307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3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7"/>
        <v>0</v>
      </c>
      <c r="N37" s="107">
        <f t="shared" si="7"/>
        <v>0</v>
      </c>
      <c r="O37" s="108">
        <f t="shared" si="7"/>
        <v>0</v>
      </c>
      <c r="P37" s="66"/>
      <c r="Q37" s="67"/>
      <c r="R37" s="68"/>
      <c r="S37" s="67"/>
      <c r="T37" s="69"/>
      <c r="U37" s="179"/>
      <c r="V37" s="180"/>
      <c r="W37" s="178"/>
      <c r="X37" s="180"/>
      <c r="Y37" s="180"/>
      <c r="Z37" s="66"/>
      <c r="AA37" s="67"/>
      <c r="AB37" s="68"/>
      <c r="AC37" s="67"/>
      <c r="AD37" s="67"/>
      <c r="AE37" s="179"/>
      <c r="AF37" s="180"/>
      <c r="AG37" s="178"/>
      <c r="AH37" s="180"/>
      <c r="AI37" s="191"/>
      <c r="AJ37" s="66"/>
      <c r="AK37" s="67"/>
      <c r="AL37" s="68"/>
      <c r="AM37" s="67"/>
      <c r="AN37" s="69"/>
      <c r="AO37" s="179"/>
      <c r="AP37" s="180"/>
      <c r="AQ37" s="178"/>
      <c r="AR37" s="180"/>
      <c r="AS37" s="180"/>
      <c r="AT37" s="66"/>
      <c r="AU37" s="67"/>
      <c r="AV37" s="68"/>
      <c r="AW37" s="67"/>
      <c r="AX37" s="67"/>
      <c r="AY37" s="179"/>
      <c r="AZ37" s="180"/>
      <c r="BA37" s="178"/>
      <c r="BB37" s="180"/>
      <c r="BC37" s="180"/>
      <c r="BD37" s="66"/>
      <c r="BE37" s="67"/>
      <c r="BF37" s="68"/>
      <c r="BG37" s="67"/>
      <c r="BH37" s="69"/>
      <c r="BI37" s="179"/>
      <c r="BJ37" s="180"/>
      <c r="BK37" s="178"/>
      <c r="BL37" s="180"/>
      <c r="BM37" s="191"/>
      <c r="BN37" s="53">
        <f t="shared" si="3"/>
        <v>0</v>
      </c>
      <c r="BO37" s="53">
        <f t="shared" si="4"/>
        <v>0</v>
      </c>
      <c r="BP37" s="307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Август 2019'!B27</f>
        <v>Мясо КРС высшей упитанности в убойном весе</v>
      </c>
      <c r="D38" s="133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7"/>
        <v>212.47200000000001</v>
      </c>
      <c r="N38" s="107">
        <f t="shared" si="7"/>
        <v>214.51500000000001</v>
      </c>
      <c r="O38" s="108">
        <f t="shared" si="7"/>
        <v>214.51500000000001</v>
      </c>
      <c r="P38" s="50"/>
      <c r="Q38" s="51"/>
      <c r="R38" s="51"/>
      <c r="S38" s="51"/>
      <c r="T38" s="52"/>
      <c r="U38" s="177"/>
      <c r="V38" s="178"/>
      <c r="W38" s="178"/>
      <c r="X38" s="178"/>
      <c r="Y38" s="178"/>
      <c r="Z38" s="50"/>
      <c r="AA38" s="51"/>
      <c r="AB38" s="51"/>
      <c r="AC38" s="51"/>
      <c r="AD38" s="51"/>
      <c r="AE38" s="177"/>
      <c r="AF38" s="178"/>
      <c r="AG38" s="178"/>
      <c r="AH38" s="178"/>
      <c r="AI38" s="190"/>
      <c r="AJ38" s="50"/>
      <c r="AK38" s="51"/>
      <c r="AL38" s="51"/>
      <c r="AM38" s="51"/>
      <c r="AN38" s="52"/>
      <c r="AO38" s="177"/>
      <c r="AP38" s="178"/>
      <c r="AQ38" s="178"/>
      <c r="AR38" s="178"/>
      <c r="AS38" s="178"/>
      <c r="AT38" s="50"/>
      <c r="AU38" s="51"/>
      <c r="AV38" s="51"/>
      <c r="AW38" s="51"/>
      <c r="AX38" s="51"/>
      <c r="AY38" s="177"/>
      <c r="AZ38" s="178"/>
      <c r="BA38" s="178"/>
      <c r="BB38" s="178"/>
      <c r="BC38" s="178"/>
      <c r="BD38" s="50"/>
      <c r="BE38" s="51"/>
      <c r="BF38" s="51"/>
      <c r="BG38" s="51"/>
      <c r="BH38" s="52"/>
      <c r="BI38" s="177"/>
      <c r="BJ38" s="178"/>
      <c r="BK38" s="178"/>
      <c r="BL38" s="178"/>
      <c r="BM38" s="190"/>
      <c r="BN38" s="53">
        <f t="shared" si="3"/>
        <v>0</v>
      </c>
      <c r="BO38" s="53">
        <f t="shared" si="4"/>
        <v>0</v>
      </c>
      <c r="BP38" s="307"/>
    </row>
    <row r="39" spans="1:68" ht="33.75" customHeight="1" x14ac:dyDescent="0.4">
      <c r="A39" s="38"/>
      <c r="B39" s="79"/>
      <c r="C39" s="80"/>
      <c r="D39" s="133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7"/>
        <v>212.47200000000001</v>
      </c>
      <c r="N39" s="107">
        <f t="shared" si="7"/>
        <v>214.51500000000001</v>
      </c>
      <c r="O39" s="108">
        <f t="shared" si="7"/>
        <v>214.51500000000001</v>
      </c>
      <c r="P39" s="50"/>
      <c r="Q39" s="51"/>
      <c r="R39" s="51"/>
      <c r="S39" s="51"/>
      <c r="T39" s="52"/>
      <c r="U39" s="177"/>
      <c r="V39" s="178"/>
      <c r="W39" s="178"/>
      <c r="X39" s="178"/>
      <c r="Y39" s="178"/>
      <c r="Z39" s="50"/>
      <c r="AA39" s="51"/>
      <c r="AB39" s="51"/>
      <c r="AC39" s="51"/>
      <c r="AD39" s="51"/>
      <c r="AE39" s="177"/>
      <c r="AF39" s="178"/>
      <c r="AG39" s="178"/>
      <c r="AH39" s="178"/>
      <c r="AI39" s="190"/>
      <c r="AJ39" s="50"/>
      <c r="AK39" s="51"/>
      <c r="AL39" s="51"/>
      <c r="AM39" s="51"/>
      <c r="AN39" s="52"/>
      <c r="AO39" s="177"/>
      <c r="AP39" s="178"/>
      <c r="AQ39" s="178"/>
      <c r="AR39" s="178"/>
      <c r="AS39" s="178"/>
      <c r="AT39" s="50"/>
      <c r="AU39" s="51"/>
      <c r="AV39" s="51"/>
      <c r="AW39" s="51"/>
      <c r="AX39" s="51"/>
      <c r="AY39" s="177"/>
      <c r="AZ39" s="178"/>
      <c r="BA39" s="178"/>
      <c r="BB39" s="178"/>
      <c r="BC39" s="178"/>
      <c r="BD39" s="50"/>
      <c r="BE39" s="51"/>
      <c r="BF39" s="51"/>
      <c r="BG39" s="51"/>
      <c r="BH39" s="52"/>
      <c r="BI39" s="177"/>
      <c r="BJ39" s="178"/>
      <c r="BK39" s="178"/>
      <c r="BL39" s="178"/>
      <c r="BM39" s="190"/>
      <c r="BN39" s="53">
        <f t="shared" si="3"/>
        <v>0</v>
      </c>
      <c r="BO39" s="53">
        <f t="shared" si="4"/>
        <v>0</v>
      </c>
      <c r="BP39" s="307"/>
    </row>
    <row r="40" spans="1:68" ht="33.75" customHeight="1" x14ac:dyDescent="0.4">
      <c r="A40" s="38"/>
      <c r="B40" s="79"/>
      <c r="C40" s="80"/>
      <c r="D40" s="133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7"/>
        <v>212.47200000000001</v>
      </c>
      <c r="N40" s="107">
        <f t="shared" si="7"/>
        <v>214.51500000000001</v>
      </c>
      <c r="O40" s="108">
        <f t="shared" si="7"/>
        <v>214.51500000000001</v>
      </c>
      <c r="P40" s="50"/>
      <c r="Q40" s="51"/>
      <c r="R40" s="51"/>
      <c r="S40" s="51"/>
      <c r="T40" s="52"/>
      <c r="U40" s="177"/>
      <c r="V40" s="178"/>
      <c r="W40" s="178"/>
      <c r="X40" s="178"/>
      <c r="Y40" s="178"/>
      <c r="Z40" s="50"/>
      <c r="AA40" s="51"/>
      <c r="AB40" s="51"/>
      <c r="AC40" s="51"/>
      <c r="AD40" s="51"/>
      <c r="AE40" s="177"/>
      <c r="AF40" s="178"/>
      <c r="AG40" s="178"/>
      <c r="AH40" s="178"/>
      <c r="AI40" s="190"/>
      <c r="AJ40" s="50"/>
      <c r="AK40" s="51"/>
      <c r="AL40" s="51"/>
      <c r="AM40" s="51"/>
      <c r="AN40" s="52"/>
      <c r="AO40" s="177"/>
      <c r="AP40" s="178"/>
      <c r="AQ40" s="178"/>
      <c r="AR40" s="178"/>
      <c r="AS40" s="178"/>
      <c r="AT40" s="50"/>
      <c r="AU40" s="51"/>
      <c r="AV40" s="51"/>
      <c r="AW40" s="51"/>
      <c r="AX40" s="51"/>
      <c r="AY40" s="177"/>
      <c r="AZ40" s="178"/>
      <c r="BA40" s="178"/>
      <c r="BB40" s="178"/>
      <c r="BC40" s="178"/>
      <c r="BD40" s="50"/>
      <c r="BE40" s="51"/>
      <c r="BF40" s="51"/>
      <c r="BG40" s="51"/>
      <c r="BH40" s="52"/>
      <c r="BI40" s="177"/>
      <c r="BJ40" s="178"/>
      <c r="BK40" s="178"/>
      <c r="BL40" s="178"/>
      <c r="BM40" s="190"/>
      <c r="BN40" s="53">
        <f t="shared" si="3"/>
        <v>0</v>
      </c>
      <c r="BO40" s="53">
        <f t="shared" si="4"/>
        <v>0</v>
      </c>
      <c r="BP40" s="307"/>
    </row>
    <row r="41" spans="1:68" ht="42" customHeight="1" x14ac:dyDescent="0.4">
      <c r="A41" s="38"/>
      <c r="B41" s="79" t="s">
        <v>41</v>
      </c>
      <c r="C41" s="80" t="str">
        <f>'рекоменд.цены на Август 2019'!B28</f>
        <v>Мясо КРС средней упитанности в убойном весе</v>
      </c>
      <c r="D41" s="133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7"/>
        <v>203.00799999999998</v>
      </c>
      <c r="N41" s="107">
        <f t="shared" si="7"/>
        <v>204.95999999999998</v>
      </c>
      <c r="O41" s="108">
        <f t="shared" si="7"/>
        <v>204.95999999999998</v>
      </c>
      <c r="P41" s="50"/>
      <c r="Q41" s="51"/>
      <c r="R41" s="51"/>
      <c r="S41" s="51"/>
      <c r="T41" s="52"/>
      <c r="U41" s="177"/>
      <c r="V41" s="178"/>
      <c r="W41" s="178"/>
      <c r="X41" s="178"/>
      <c r="Y41" s="178"/>
      <c r="Z41" s="50"/>
      <c r="AA41" s="51"/>
      <c r="AB41" s="51"/>
      <c r="AC41" s="51"/>
      <c r="AD41" s="51"/>
      <c r="AE41" s="177"/>
      <c r="AF41" s="178"/>
      <c r="AG41" s="178"/>
      <c r="AH41" s="178"/>
      <c r="AI41" s="190"/>
      <c r="AJ41" s="50"/>
      <c r="AK41" s="51"/>
      <c r="AL41" s="51"/>
      <c r="AM41" s="51"/>
      <c r="AN41" s="52"/>
      <c r="AO41" s="177"/>
      <c r="AP41" s="178"/>
      <c r="AQ41" s="178"/>
      <c r="AR41" s="178"/>
      <c r="AS41" s="178"/>
      <c r="AT41" s="50"/>
      <c r="AU41" s="51"/>
      <c r="AV41" s="51"/>
      <c r="AW41" s="51"/>
      <c r="AX41" s="51"/>
      <c r="AY41" s="177"/>
      <c r="AZ41" s="178"/>
      <c r="BA41" s="178"/>
      <c r="BB41" s="178"/>
      <c r="BC41" s="178"/>
      <c r="BD41" s="50"/>
      <c r="BE41" s="51"/>
      <c r="BF41" s="51"/>
      <c r="BG41" s="51"/>
      <c r="BH41" s="52"/>
      <c r="BI41" s="177"/>
      <c r="BJ41" s="178"/>
      <c r="BK41" s="178"/>
      <c r="BL41" s="178"/>
      <c r="BM41" s="190"/>
      <c r="BN41" s="53">
        <f t="shared" si="3"/>
        <v>0</v>
      </c>
      <c r="BO41" s="53">
        <f t="shared" si="4"/>
        <v>0</v>
      </c>
      <c r="BP41" s="307"/>
    </row>
    <row r="42" spans="1:68" ht="33.75" customHeight="1" x14ac:dyDescent="0.4">
      <c r="A42" s="38"/>
      <c r="B42" s="79"/>
      <c r="C42" s="80"/>
      <c r="D42" s="133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0"/>
        <v>199.10399999999998</v>
      </c>
      <c r="L42" s="106">
        <f t="shared" si="1"/>
        <v>201.05599999999998</v>
      </c>
      <c r="M42" s="107">
        <f t="shared" si="7"/>
        <v>203.00799999999998</v>
      </c>
      <c r="N42" s="107">
        <f t="shared" si="7"/>
        <v>204.95999999999998</v>
      </c>
      <c r="O42" s="108">
        <f t="shared" si="7"/>
        <v>204.95999999999998</v>
      </c>
      <c r="P42" s="50"/>
      <c r="Q42" s="51"/>
      <c r="R42" s="51"/>
      <c r="S42" s="51"/>
      <c r="T42" s="52"/>
      <c r="U42" s="177"/>
      <c r="V42" s="178"/>
      <c r="W42" s="178"/>
      <c r="X42" s="178"/>
      <c r="Y42" s="178"/>
      <c r="Z42" s="50"/>
      <c r="AA42" s="51"/>
      <c r="AB42" s="51"/>
      <c r="AC42" s="51"/>
      <c r="AD42" s="51"/>
      <c r="AE42" s="177"/>
      <c r="AF42" s="178"/>
      <c r="AG42" s="178"/>
      <c r="AH42" s="178"/>
      <c r="AI42" s="190"/>
      <c r="AJ42" s="50"/>
      <c r="AK42" s="51"/>
      <c r="AL42" s="51"/>
      <c r="AM42" s="51"/>
      <c r="AN42" s="52"/>
      <c r="AO42" s="177"/>
      <c r="AP42" s="178"/>
      <c r="AQ42" s="178"/>
      <c r="AR42" s="178"/>
      <c r="AS42" s="178"/>
      <c r="AT42" s="50"/>
      <c r="AU42" s="51"/>
      <c r="AV42" s="51"/>
      <c r="AW42" s="51"/>
      <c r="AX42" s="51"/>
      <c r="AY42" s="177"/>
      <c r="AZ42" s="178"/>
      <c r="BA42" s="178"/>
      <c r="BB42" s="178"/>
      <c r="BC42" s="178"/>
      <c r="BD42" s="50"/>
      <c r="BE42" s="51"/>
      <c r="BF42" s="51"/>
      <c r="BG42" s="51"/>
      <c r="BH42" s="52"/>
      <c r="BI42" s="177"/>
      <c r="BJ42" s="178"/>
      <c r="BK42" s="178"/>
      <c r="BL42" s="178"/>
      <c r="BM42" s="190"/>
      <c r="BN42" s="53">
        <f t="shared" si="3"/>
        <v>0</v>
      </c>
      <c r="BO42" s="53">
        <f t="shared" si="4"/>
        <v>0</v>
      </c>
      <c r="BP42" s="307"/>
    </row>
    <row r="43" spans="1:68" ht="33.75" customHeight="1" x14ac:dyDescent="0.4">
      <c r="A43" s="38"/>
      <c r="B43" s="79"/>
      <c r="C43" s="80"/>
      <c r="D43" s="133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0"/>
        <v>199.10399999999998</v>
      </c>
      <c r="L43" s="106">
        <f t="shared" si="1"/>
        <v>201.05599999999998</v>
      </c>
      <c r="M43" s="107">
        <f t="shared" si="7"/>
        <v>203.00799999999998</v>
      </c>
      <c r="N43" s="107">
        <f t="shared" si="7"/>
        <v>204.95999999999998</v>
      </c>
      <c r="O43" s="108">
        <f t="shared" si="7"/>
        <v>204.95999999999998</v>
      </c>
      <c r="P43" s="50"/>
      <c r="Q43" s="51"/>
      <c r="R43" s="51"/>
      <c r="S43" s="51"/>
      <c r="T43" s="52"/>
      <c r="U43" s="177"/>
      <c r="V43" s="178"/>
      <c r="W43" s="178"/>
      <c r="X43" s="178"/>
      <c r="Y43" s="178"/>
      <c r="Z43" s="50"/>
      <c r="AA43" s="51"/>
      <c r="AB43" s="51"/>
      <c r="AC43" s="51"/>
      <c r="AD43" s="51"/>
      <c r="AE43" s="177"/>
      <c r="AF43" s="178"/>
      <c r="AG43" s="178"/>
      <c r="AH43" s="178"/>
      <c r="AI43" s="190"/>
      <c r="AJ43" s="50"/>
      <c r="AK43" s="51"/>
      <c r="AL43" s="51"/>
      <c r="AM43" s="51"/>
      <c r="AN43" s="52"/>
      <c r="AO43" s="177"/>
      <c r="AP43" s="178"/>
      <c r="AQ43" s="178"/>
      <c r="AR43" s="178"/>
      <c r="AS43" s="178"/>
      <c r="AT43" s="50"/>
      <c r="AU43" s="51"/>
      <c r="AV43" s="51"/>
      <c r="AW43" s="51"/>
      <c r="AX43" s="51"/>
      <c r="AY43" s="177"/>
      <c r="AZ43" s="178"/>
      <c r="BA43" s="178"/>
      <c r="BB43" s="178"/>
      <c r="BC43" s="178"/>
      <c r="BD43" s="50"/>
      <c r="BE43" s="51"/>
      <c r="BF43" s="51"/>
      <c r="BG43" s="51"/>
      <c r="BH43" s="52"/>
      <c r="BI43" s="177"/>
      <c r="BJ43" s="178"/>
      <c r="BK43" s="178"/>
      <c r="BL43" s="178"/>
      <c r="BM43" s="190"/>
      <c r="BN43" s="53">
        <f t="shared" si="3"/>
        <v>0</v>
      </c>
      <c r="BO43" s="53">
        <f t="shared" si="4"/>
        <v>0</v>
      </c>
      <c r="BP43" s="307"/>
    </row>
    <row r="44" spans="1:68" ht="42" customHeight="1" x14ac:dyDescent="0.4">
      <c r="A44" s="38"/>
      <c r="B44" s="79" t="s">
        <v>42</v>
      </c>
      <c r="C44" s="80" t="str">
        <f>'рекоменд.цены на Август 2019'!B29</f>
        <v>Мясо бычков высшей упитанности в убойном весе</v>
      </c>
      <c r="D44" s="133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0"/>
        <v>220.11600000000001</v>
      </c>
      <c r="L44" s="106">
        <f t="shared" si="1"/>
        <v>222.274</v>
      </c>
      <c r="M44" s="107">
        <f t="shared" si="7"/>
        <v>224.43200000000002</v>
      </c>
      <c r="N44" s="107">
        <f t="shared" si="7"/>
        <v>226.59</v>
      </c>
      <c r="O44" s="108">
        <f t="shared" si="7"/>
        <v>226.59</v>
      </c>
      <c r="P44" s="50"/>
      <c r="Q44" s="51"/>
      <c r="R44" s="51"/>
      <c r="S44" s="51"/>
      <c r="T44" s="52"/>
      <c r="U44" s="177"/>
      <c r="V44" s="178"/>
      <c r="W44" s="178"/>
      <c r="X44" s="178"/>
      <c r="Y44" s="178"/>
      <c r="Z44" s="50"/>
      <c r="AA44" s="51"/>
      <c r="AB44" s="51"/>
      <c r="AC44" s="51"/>
      <c r="AD44" s="51"/>
      <c r="AE44" s="177"/>
      <c r="AF44" s="178"/>
      <c r="AG44" s="178"/>
      <c r="AH44" s="178"/>
      <c r="AI44" s="190"/>
      <c r="AJ44" s="50"/>
      <c r="AK44" s="51"/>
      <c r="AL44" s="51"/>
      <c r="AM44" s="51"/>
      <c r="AN44" s="52"/>
      <c r="AO44" s="177"/>
      <c r="AP44" s="178"/>
      <c r="AQ44" s="178"/>
      <c r="AR44" s="178"/>
      <c r="AS44" s="178"/>
      <c r="AT44" s="50"/>
      <c r="AU44" s="51"/>
      <c r="AV44" s="51"/>
      <c r="AW44" s="51"/>
      <c r="AX44" s="51"/>
      <c r="AY44" s="177"/>
      <c r="AZ44" s="178"/>
      <c r="BA44" s="178"/>
      <c r="BB44" s="178"/>
      <c r="BC44" s="178"/>
      <c r="BD44" s="50"/>
      <c r="BE44" s="51"/>
      <c r="BF44" s="51"/>
      <c r="BG44" s="51"/>
      <c r="BH44" s="52"/>
      <c r="BI44" s="177"/>
      <c r="BJ44" s="178"/>
      <c r="BK44" s="178"/>
      <c r="BL44" s="178"/>
      <c r="BM44" s="190"/>
      <c r="BN44" s="53">
        <f t="shared" si="3"/>
        <v>0</v>
      </c>
      <c r="BO44" s="53">
        <f t="shared" si="4"/>
        <v>0</v>
      </c>
      <c r="BP44" s="307"/>
    </row>
    <row r="45" spans="1:68" ht="33.75" customHeight="1" x14ac:dyDescent="0.4">
      <c r="A45" s="38"/>
      <c r="B45" s="79"/>
      <c r="C45" s="80"/>
      <c r="D45" s="133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0"/>
        <v>220.11600000000001</v>
      </c>
      <c r="L45" s="106">
        <f t="shared" si="1"/>
        <v>222.274</v>
      </c>
      <c r="M45" s="107">
        <f t="shared" si="7"/>
        <v>224.43200000000002</v>
      </c>
      <c r="N45" s="107">
        <f t="shared" si="7"/>
        <v>226.59</v>
      </c>
      <c r="O45" s="108">
        <f t="shared" si="7"/>
        <v>226.59</v>
      </c>
      <c r="P45" s="50"/>
      <c r="Q45" s="51"/>
      <c r="R45" s="51"/>
      <c r="S45" s="51"/>
      <c r="T45" s="52"/>
      <c r="U45" s="177"/>
      <c r="V45" s="178"/>
      <c r="W45" s="178"/>
      <c r="X45" s="178"/>
      <c r="Y45" s="178"/>
      <c r="Z45" s="50"/>
      <c r="AA45" s="51"/>
      <c r="AB45" s="51"/>
      <c r="AC45" s="51"/>
      <c r="AD45" s="51"/>
      <c r="AE45" s="177"/>
      <c r="AF45" s="178"/>
      <c r="AG45" s="178"/>
      <c r="AH45" s="178"/>
      <c r="AI45" s="190"/>
      <c r="AJ45" s="50"/>
      <c r="AK45" s="51"/>
      <c r="AL45" s="51"/>
      <c r="AM45" s="51"/>
      <c r="AN45" s="52"/>
      <c r="AO45" s="177"/>
      <c r="AP45" s="178"/>
      <c r="AQ45" s="178"/>
      <c r="AR45" s="178"/>
      <c r="AS45" s="178"/>
      <c r="AT45" s="50"/>
      <c r="AU45" s="51"/>
      <c r="AV45" s="51"/>
      <c r="AW45" s="51"/>
      <c r="AX45" s="51"/>
      <c r="AY45" s="177"/>
      <c r="AZ45" s="178"/>
      <c r="BA45" s="178"/>
      <c r="BB45" s="178"/>
      <c r="BC45" s="178"/>
      <c r="BD45" s="50"/>
      <c r="BE45" s="51"/>
      <c r="BF45" s="51"/>
      <c r="BG45" s="51"/>
      <c r="BH45" s="52"/>
      <c r="BI45" s="177"/>
      <c r="BJ45" s="178"/>
      <c r="BK45" s="178"/>
      <c r="BL45" s="178"/>
      <c r="BM45" s="190"/>
      <c r="BN45" s="53">
        <f t="shared" si="3"/>
        <v>0</v>
      </c>
      <c r="BO45" s="53">
        <f t="shared" si="4"/>
        <v>0</v>
      </c>
      <c r="BP45" s="307"/>
    </row>
    <row r="46" spans="1:68" ht="33.75" customHeight="1" x14ac:dyDescent="0.4">
      <c r="A46" s="38"/>
      <c r="B46" s="79"/>
      <c r="C46" s="80"/>
      <c r="D46" s="133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0"/>
        <v>220.11600000000001</v>
      </c>
      <c r="L46" s="106">
        <f t="shared" si="1"/>
        <v>222.274</v>
      </c>
      <c r="M46" s="107">
        <f t="shared" si="7"/>
        <v>224.43200000000002</v>
      </c>
      <c r="N46" s="107">
        <f t="shared" si="7"/>
        <v>226.59</v>
      </c>
      <c r="O46" s="108">
        <f t="shared" si="7"/>
        <v>226.59</v>
      </c>
      <c r="P46" s="50"/>
      <c r="Q46" s="51"/>
      <c r="R46" s="51"/>
      <c r="S46" s="51"/>
      <c r="T46" s="52"/>
      <c r="U46" s="177"/>
      <c r="V46" s="178"/>
      <c r="W46" s="178"/>
      <c r="X46" s="178"/>
      <c r="Y46" s="178"/>
      <c r="Z46" s="50"/>
      <c r="AA46" s="51"/>
      <c r="AB46" s="51"/>
      <c r="AC46" s="51"/>
      <c r="AD46" s="51"/>
      <c r="AE46" s="177"/>
      <c r="AF46" s="178"/>
      <c r="AG46" s="178"/>
      <c r="AH46" s="178"/>
      <c r="AI46" s="190"/>
      <c r="AJ46" s="50"/>
      <c r="AK46" s="51"/>
      <c r="AL46" s="51"/>
      <c r="AM46" s="51"/>
      <c r="AN46" s="52"/>
      <c r="AO46" s="177"/>
      <c r="AP46" s="178"/>
      <c r="AQ46" s="178"/>
      <c r="AR46" s="178"/>
      <c r="AS46" s="178"/>
      <c r="AT46" s="50"/>
      <c r="AU46" s="51"/>
      <c r="AV46" s="51"/>
      <c r="AW46" s="51"/>
      <c r="AX46" s="51"/>
      <c r="AY46" s="177"/>
      <c r="AZ46" s="178"/>
      <c r="BA46" s="178"/>
      <c r="BB46" s="178"/>
      <c r="BC46" s="178"/>
      <c r="BD46" s="50"/>
      <c r="BE46" s="51"/>
      <c r="BF46" s="51"/>
      <c r="BG46" s="51"/>
      <c r="BH46" s="52"/>
      <c r="BI46" s="177"/>
      <c r="BJ46" s="178"/>
      <c r="BK46" s="178"/>
      <c r="BL46" s="178"/>
      <c r="BM46" s="190"/>
      <c r="BN46" s="53">
        <f t="shared" si="3"/>
        <v>0</v>
      </c>
      <c r="BO46" s="53">
        <f t="shared" si="4"/>
        <v>0</v>
      </c>
      <c r="BP46" s="307"/>
    </row>
    <row r="47" spans="1:68" ht="37.5" customHeight="1" x14ac:dyDescent="0.4">
      <c r="A47" s="38"/>
      <c r="B47" s="79" t="s">
        <v>43</v>
      </c>
      <c r="C47" s="80" t="str">
        <f>'рекоменд.цены на Август 2019'!B30</f>
        <v>Мясо молодняка высшей упитанности в убойном весе</v>
      </c>
      <c r="D47" s="133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0"/>
        <v>215.83199999999999</v>
      </c>
      <c r="L47" s="106">
        <f t="shared" si="1"/>
        <v>217.94800000000001</v>
      </c>
      <c r="M47" s="107">
        <f t="shared" si="7"/>
        <v>220.06399999999999</v>
      </c>
      <c r="N47" s="107">
        <f t="shared" si="7"/>
        <v>222.18</v>
      </c>
      <c r="O47" s="108">
        <f t="shared" si="7"/>
        <v>222.18</v>
      </c>
      <c r="P47" s="50"/>
      <c r="Q47" s="51"/>
      <c r="R47" s="51"/>
      <c r="S47" s="51"/>
      <c r="T47" s="52"/>
      <c r="U47" s="177"/>
      <c r="V47" s="178"/>
      <c r="W47" s="178"/>
      <c r="X47" s="178"/>
      <c r="Y47" s="178"/>
      <c r="Z47" s="50"/>
      <c r="AA47" s="51"/>
      <c r="AB47" s="51"/>
      <c r="AC47" s="51"/>
      <c r="AD47" s="51"/>
      <c r="AE47" s="177"/>
      <c r="AF47" s="178"/>
      <c r="AG47" s="178"/>
      <c r="AH47" s="178"/>
      <c r="AI47" s="190"/>
      <c r="AJ47" s="50"/>
      <c r="AK47" s="51"/>
      <c r="AL47" s="51"/>
      <c r="AM47" s="51"/>
      <c r="AN47" s="52"/>
      <c r="AO47" s="177"/>
      <c r="AP47" s="178"/>
      <c r="AQ47" s="178"/>
      <c r="AR47" s="178"/>
      <c r="AS47" s="178"/>
      <c r="AT47" s="50"/>
      <c r="AU47" s="51"/>
      <c r="AV47" s="51"/>
      <c r="AW47" s="51"/>
      <c r="AX47" s="51"/>
      <c r="AY47" s="177"/>
      <c r="AZ47" s="178"/>
      <c r="BA47" s="178"/>
      <c r="BB47" s="178"/>
      <c r="BC47" s="178"/>
      <c r="BD47" s="50"/>
      <c r="BE47" s="51"/>
      <c r="BF47" s="51"/>
      <c r="BG47" s="51"/>
      <c r="BH47" s="52"/>
      <c r="BI47" s="177"/>
      <c r="BJ47" s="178"/>
      <c r="BK47" s="178"/>
      <c r="BL47" s="178"/>
      <c r="BM47" s="190"/>
      <c r="BN47" s="53">
        <f t="shared" si="3"/>
        <v>0</v>
      </c>
      <c r="BO47" s="53">
        <f t="shared" si="4"/>
        <v>0</v>
      </c>
      <c r="BP47" s="307"/>
    </row>
    <row r="48" spans="1:68" ht="33.75" customHeight="1" x14ac:dyDescent="0.4">
      <c r="A48" s="38"/>
      <c r="B48" s="79"/>
      <c r="C48" s="80"/>
      <c r="D48" s="133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0"/>
        <v>215.83199999999999</v>
      </c>
      <c r="L48" s="106">
        <f t="shared" si="1"/>
        <v>217.94800000000001</v>
      </c>
      <c r="M48" s="107">
        <f t="shared" si="7"/>
        <v>220.06399999999999</v>
      </c>
      <c r="N48" s="107">
        <f t="shared" si="7"/>
        <v>222.18</v>
      </c>
      <c r="O48" s="108">
        <f t="shared" si="7"/>
        <v>222.18</v>
      </c>
      <c r="P48" s="50"/>
      <c r="Q48" s="51"/>
      <c r="R48" s="51"/>
      <c r="S48" s="51"/>
      <c r="T48" s="52"/>
      <c r="U48" s="177"/>
      <c r="V48" s="178"/>
      <c r="W48" s="178"/>
      <c r="X48" s="178"/>
      <c r="Y48" s="178"/>
      <c r="Z48" s="50"/>
      <c r="AA48" s="51"/>
      <c r="AB48" s="51"/>
      <c r="AC48" s="51"/>
      <c r="AD48" s="51"/>
      <c r="AE48" s="177"/>
      <c r="AF48" s="178"/>
      <c r="AG48" s="178"/>
      <c r="AH48" s="178"/>
      <c r="AI48" s="190"/>
      <c r="AJ48" s="50"/>
      <c r="AK48" s="51"/>
      <c r="AL48" s="51"/>
      <c r="AM48" s="51"/>
      <c r="AN48" s="52"/>
      <c r="AO48" s="177"/>
      <c r="AP48" s="178"/>
      <c r="AQ48" s="178"/>
      <c r="AR48" s="178"/>
      <c r="AS48" s="178"/>
      <c r="AT48" s="50"/>
      <c r="AU48" s="51"/>
      <c r="AV48" s="51"/>
      <c r="AW48" s="51"/>
      <c r="AX48" s="51"/>
      <c r="AY48" s="177"/>
      <c r="AZ48" s="178"/>
      <c r="BA48" s="178"/>
      <c r="BB48" s="178"/>
      <c r="BC48" s="178"/>
      <c r="BD48" s="50"/>
      <c r="BE48" s="51"/>
      <c r="BF48" s="51"/>
      <c r="BG48" s="51"/>
      <c r="BH48" s="52"/>
      <c r="BI48" s="177"/>
      <c r="BJ48" s="178"/>
      <c r="BK48" s="178"/>
      <c r="BL48" s="178"/>
      <c r="BM48" s="190"/>
      <c r="BN48" s="53">
        <f t="shared" si="3"/>
        <v>0</v>
      </c>
      <c r="BO48" s="53">
        <f t="shared" si="4"/>
        <v>0</v>
      </c>
      <c r="BP48" s="307"/>
    </row>
    <row r="49" spans="1:68" ht="33.75" customHeight="1" x14ac:dyDescent="0.4">
      <c r="A49" s="38"/>
      <c r="B49" s="79"/>
      <c r="C49" s="80"/>
      <c r="D49" s="133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0"/>
        <v>215.83199999999999</v>
      </c>
      <c r="L49" s="106">
        <f t="shared" si="1"/>
        <v>217.94800000000001</v>
      </c>
      <c r="M49" s="107">
        <f t="shared" si="7"/>
        <v>220.06399999999999</v>
      </c>
      <c r="N49" s="107">
        <f t="shared" si="7"/>
        <v>222.18</v>
      </c>
      <c r="O49" s="108">
        <f t="shared" si="7"/>
        <v>222.18</v>
      </c>
      <c r="P49" s="50"/>
      <c r="Q49" s="51"/>
      <c r="R49" s="51"/>
      <c r="S49" s="51"/>
      <c r="T49" s="52"/>
      <c r="U49" s="177"/>
      <c r="V49" s="178"/>
      <c r="W49" s="178"/>
      <c r="X49" s="178"/>
      <c r="Y49" s="178"/>
      <c r="Z49" s="50"/>
      <c r="AA49" s="51"/>
      <c r="AB49" s="51"/>
      <c r="AC49" s="51"/>
      <c r="AD49" s="51"/>
      <c r="AE49" s="177"/>
      <c r="AF49" s="178"/>
      <c r="AG49" s="178"/>
      <c r="AH49" s="178"/>
      <c r="AI49" s="190"/>
      <c r="AJ49" s="50"/>
      <c r="AK49" s="51"/>
      <c r="AL49" s="51"/>
      <c r="AM49" s="51"/>
      <c r="AN49" s="52"/>
      <c r="AO49" s="177"/>
      <c r="AP49" s="178"/>
      <c r="AQ49" s="178"/>
      <c r="AR49" s="178"/>
      <c r="AS49" s="178"/>
      <c r="AT49" s="50"/>
      <c r="AU49" s="51"/>
      <c r="AV49" s="51"/>
      <c r="AW49" s="51"/>
      <c r="AX49" s="51"/>
      <c r="AY49" s="177"/>
      <c r="AZ49" s="178"/>
      <c r="BA49" s="178"/>
      <c r="BB49" s="178"/>
      <c r="BC49" s="178"/>
      <c r="BD49" s="50"/>
      <c r="BE49" s="51"/>
      <c r="BF49" s="51"/>
      <c r="BG49" s="51"/>
      <c r="BH49" s="52"/>
      <c r="BI49" s="177"/>
      <c r="BJ49" s="178"/>
      <c r="BK49" s="178"/>
      <c r="BL49" s="178"/>
      <c r="BM49" s="190"/>
      <c r="BN49" s="53">
        <f t="shared" si="3"/>
        <v>0</v>
      </c>
      <c r="BO49" s="53">
        <f t="shared" si="4"/>
        <v>0</v>
      </c>
      <c r="BP49" s="307"/>
    </row>
    <row r="50" spans="1:68" ht="45" customHeight="1" x14ac:dyDescent="0.4">
      <c r="A50" s="38"/>
      <c r="B50" s="79" t="s">
        <v>44</v>
      </c>
      <c r="C50" s="80" t="str">
        <f>'рекоменд.цены на Август 2019'!B31</f>
        <v>Мясо молодняка средней упитанности в убойном весе</v>
      </c>
      <c r="D50" s="133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0"/>
        <v>215.83199999999999</v>
      </c>
      <c r="L50" s="106">
        <f t="shared" si="1"/>
        <v>217.94800000000001</v>
      </c>
      <c r="M50" s="107">
        <f t="shared" si="7"/>
        <v>220.06399999999999</v>
      </c>
      <c r="N50" s="107">
        <f t="shared" si="7"/>
        <v>222.18</v>
      </c>
      <c r="O50" s="108">
        <f t="shared" si="7"/>
        <v>222.18</v>
      </c>
      <c r="P50" s="50"/>
      <c r="Q50" s="51"/>
      <c r="R50" s="51"/>
      <c r="S50" s="51"/>
      <c r="T50" s="52"/>
      <c r="U50" s="177"/>
      <c r="V50" s="178"/>
      <c r="W50" s="178"/>
      <c r="X50" s="178"/>
      <c r="Y50" s="178"/>
      <c r="Z50" s="50"/>
      <c r="AA50" s="51"/>
      <c r="AB50" s="51"/>
      <c r="AC50" s="51"/>
      <c r="AD50" s="51"/>
      <c r="AE50" s="177"/>
      <c r="AF50" s="178"/>
      <c r="AG50" s="178"/>
      <c r="AH50" s="178"/>
      <c r="AI50" s="190"/>
      <c r="AJ50" s="50"/>
      <c r="AK50" s="51"/>
      <c r="AL50" s="51"/>
      <c r="AM50" s="51"/>
      <c r="AN50" s="52"/>
      <c r="AO50" s="177"/>
      <c r="AP50" s="178"/>
      <c r="AQ50" s="178"/>
      <c r="AR50" s="178"/>
      <c r="AS50" s="178"/>
      <c r="AT50" s="50"/>
      <c r="AU50" s="51"/>
      <c r="AV50" s="51"/>
      <c r="AW50" s="51"/>
      <c r="AX50" s="51"/>
      <c r="AY50" s="177"/>
      <c r="AZ50" s="178"/>
      <c r="BA50" s="178"/>
      <c r="BB50" s="178"/>
      <c r="BC50" s="178"/>
      <c r="BD50" s="50"/>
      <c r="BE50" s="51"/>
      <c r="BF50" s="51"/>
      <c r="BG50" s="51"/>
      <c r="BH50" s="52"/>
      <c r="BI50" s="177"/>
      <c r="BJ50" s="178"/>
      <c r="BK50" s="178"/>
      <c r="BL50" s="178"/>
      <c r="BM50" s="190"/>
      <c r="BN50" s="53">
        <f t="shared" si="3"/>
        <v>0</v>
      </c>
      <c r="BO50" s="53">
        <f t="shared" si="4"/>
        <v>0</v>
      </c>
      <c r="BP50" s="307"/>
    </row>
    <row r="51" spans="1:68" ht="33.75" customHeight="1" x14ac:dyDescent="0.4">
      <c r="A51" s="38"/>
      <c r="B51" s="79"/>
      <c r="C51" s="80"/>
      <c r="D51" s="133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0"/>
        <v>215.83199999999999</v>
      </c>
      <c r="L51" s="106">
        <f t="shared" si="1"/>
        <v>217.94800000000001</v>
      </c>
      <c r="M51" s="107">
        <f t="shared" si="7"/>
        <v>220.06399999999999</v>
      </c>
      <c r="N51" s="107">
        <f t="shared" si="7"/>
        <v>222.18</v>
      </c>
      <c r="O51" s="108">
        <f t="shared" si="7"/>
        <v>222.18</v>
      </c>
      <c r="P51" s="50"/>
      <c r="Q51" s="51"/>
      <c r="R51" s="51"/>
      <c r="S51" s="51"/>
      <c r="T51" s="52"/>
      <c r="U51" s="177"/>
      <c r="V51" s="178"/>
      <c r="W51" s="178"/>
      <c r="X51" s="178"/>
      <c r="Y51" s="178"/>
      <c r="Z51" s="50"/>
      <c r="AA51" s="51"/>
      <c r="AB51" s="51"/>
      <c r="AC51" s="51"/>
      <c r="AD51" s="51"/>
      <c r="AE51" s="177"/>
      <c r="AF51" s="178"/>
      <c r="AG51" s="178"/>
      <c r="AH51" s="178"/>
      <c r="AI51" s="190"/>
      <c r="AJ51" s="50"/>
      <c r="AK51" s="51"/>
      <c r="AL51" s="51"/>
      <c r="AM51" s="51"/>
      <c r="AN51" s="52"/>
      <c r="AO51" s="177"/>
      <c r="AP51" s="178"/>
      <c r="AQ51" s="178"/>
      <c r="AR51" s="178"/>
      <c r="AS51" s="178"/>
      <c r="AT51" s="50"/>
      <c r="AU51" s="51"/>
      <c r="AV51" s="51"/>
      <c r="AW51" s="51"/>
      <c r="AX51" s="51"/>
      <c r="AY51" s="177"/>
      <c r="AZ51" s="178"/>
      <c r="BA51" s="178"/>
      <c r="BB51" s="178"/>
      <c r="BC51" s="178"/>
      <c r="BD51" s="50"/>
      <c r="BE51" s="51"/>
      <c r="BF51" s="51"/>
      <c r="BG51" s="51"/>
      <c r="BH51" s="52"/>
      <c r="BI51" s="177"/>
      <c r="BJ51" s="178"/>
      <c r="BK51" s="178"/>
      <c r="BL51" s="178"/>
      <c r="BM51" s="190"/>
      <c r="BN51" s="53">
        <f t="shared" si="3"/>
        <v>0</v>
      </c>
      <c r="BO51" s="53">
        <f t="shared" si="4"/>
        <v>0</v>
      </c>
      <c r="BP51" s="307"/>
    </row>
    <row r="52" spans="1:68" ht="33.75" customHeight="1" x14ac:dyDescent="0.4">
      <c r="A52" s="38"/>
      <c r="B52" s="79"/>
      <c r="C52" s="80"/>
      <c r="D52" s="133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0"/>
        <v>215.83199999999999</v>
      </c>
      <c r="L52" s="106">
        <f t="shared" si="1"/>
        <v>217.94800000000001</v>
      </c>
      <c r="M52" s="107">
        <f t="shared" si="7"/>
        <v>220.06399999999999</v>
      </c>
      <c r="N52" s="107">
        <f t="shared" si="7"/>
        <v>222.18</v>
      </c>
      <c r="O52" s="108">
        <f t="shared" si="7"/>
        <v>222.18</v>
      </c>
      <c r="P52" s="50"/>
      <c r="Q52" s="51"/>
      <c r="R52" s="51"/>
      <c r="S52" s="51"/>
      <c r="T52" s="52"/>
      <c r="U52" s="177"/>
      <c r="V52" s="178"/>
      <c r="W52" s="178"/>
      <c r="X52" s="178"/>
      <c r="Y52" s="178"/>
      <c r="Z52" s="50"/>
      <c r="AA52" s="51"/>
      <c r="AB52" s="51"/>
      <c r="AC52" s="51"/>
      <c r="AD52" s="51"/>
      <c r="AE52" s="177"/>
      <c r="AF52" s="178"/>
      <c r="AG52" s="178"/>
      <c r="AH52" s="178"/>
      <c r="AI52" s="190"/>
      <c r="AJ52" s="50"/>
      <c r="AK52" s="51"/>
      <c r="AL52" s="51"/>
      <c r="AM52" s="51"/>
      <c r="AN52" s="52"/>
      <c r="AO52" s="177"/>
      <c r="AP52" s="178"/>
      <c r="AQ52" s="178"/>
      <c r="AR52" s="178"/>
      <c r="AS52" s="178"/>
      <c r="AT52" s="50"/>
      <c r="AU52" s="51"/>
      <c r="AV52" s="51"/>
      <c r="AW52" s="51"/>
      <c r="AX52" s="51"/>
      <c r="AY52" s="177"/>
      <c r="AZ52" s="178"/>
      <c r="BA52" s="178"/>
      <c r="BB52" s="178"/>
      <c r="BC52" s="178"/>
      <c r="BD52" s="50"/>
      <c r="BE52" s="51"/>
      <c r="BF52" s="51"/>
      <c r="BG52" s="51"/>
      <c r="BH52" s="52"/>
      <c r="BI52" s="177"/>
      <c r="BJ52" s="178"/>
      <c r="BK52" s="178"/>
      <c r="BL52" s="178"/>
      <c r="BM52" s="190"/>
      <c r="BN52" s="53">
        <f t="shared" ref="BN52:BN83" si="8">MIN($P52,$U52,$Z52,$AE52,$AJ52,$AO52,$AT52,$AY52,$BD52,$BI52)</f>
        <v>0</v>
      </c>
      <c r="BO52" s="53">
        <f t="shared" ref="BO52:BO83" si="9">MAX($P52,$U52,$Z52,$AE52,$AJ52,$AO52,$AT52,$AY52,$BD52,$BI52)</f>
        <v>0</v>
      </c>
      <c r="BP52" s="307"/>
    </row>
    <row r="53" spans="1:68" ht="33.75" customHeight="1" x14ac:dyDescent="0.4">
      <c r="A53" s="38"/>
      <c r="B53" s="79" t="s">
        <v>45</v>
      </c>
      <c r="C53" s="80" t="str">
        <f>'рекоменд.цены на Август 2019'!B32</f>
        <v>Свинина 2 категории в убойном весе, кг</v>
      </c>
      <c r="D53" s="133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0"/>
        <v>130.96800000000002</v>
      </c>
      <c r="L53" s="106">
        <f t="shared" si="1"/>
        <v>132.25200000000001</v>
      </c>
      <c r="M53" s="107">
        <f t="shared" si="7"/>
        <v>133.536</v>
      </c>
      <c r="N53" s="107">
        <f t="shared" si="7"/>
        <v>134.82</v>
      </c>
      <c r="O53" s="108">
        <f t="shared" si="7"/>
        <v>134.82</v>
      </c>
      <c r="P53" s="50"/>
      <c r="Q53" s="51"/>
      <c r="R53" s="51"/>
      <c r="S53" s="51"/>
      <c r="T53" s="52"/>
      <c r="U53" s="177"/>
      <c r="V53" s="178"/>
      <c r="W53" s="178"/>
      <c r="X53" s="178"/>
      <c r="Y53" s="178"/>
      <c r="Z53" s="50"/>
      <c r="AA53" s="51"/>
      <c r="AB53" s="51"/>
      <c r="AC53" s="51"/>
      <c r="AD53" s="51"/>
      <c r="AE53" s="177"/>
      <c r="AF53" s="178"/>
      <c r="AG53" s="178"/>
      <c r="AH53" s="178"/>
      <c r="AI53" s="190"/>
      <c r="AJ53" s="50"/>
      <c r="AK53" s="51"/>
      <c r="AL53" s="51"/>
      <c r="AM53" s="51"/>
      <c r="AN53" s="52"/>
      <c r="AO53" s="177"/>
      <c r="AP53" s="178"/>
      <c r="AQ53" s="178"/>
      <c r="AR53" s="178"/>
      <c r="AS53" s="178"/>
      <c r="AT53" s="50"/>
      <c r="AU53" s="51"/>
      <c r="AV53" s="51"/>
      <c r="AW53" s="51"/>
      <c r="AX53" s="51"/>
      <c r="AY53" s="177"/>
      <c r="AZ53" s="178"/>
      <c r="BA53" s="178"/>
      <c r="BB53" s="178"/>
      <c r="BC53" s="178"/>
      <c r="BD53" s="50"/>
      <c r="BE53" s="51"/>
      <c r="BF53" s="51"/>
      <c r="BG53" s="51"/>
      <c r="BH53" s="52"/>
      <c r="BI53" s="177"/>
      <c r="BJ53" s="178"/>
      <c r="BK53" s="178"/>
      <c r="BL53" s="178"/>
      <c r="BM53" s="190"/>
      <c r="BN53" s="53">
        <f t="shared" si="8"/>
        <v>0</v>
      </c>
      <c r="BO53" s="53">
        <f t="shared" si="9"/>
        <v>0</v>
      </c>
      <c r="BP53" s="307"/>
    </row>
    <row r="54" spans="1:68" ht="33.75" customHeight="1" x14ac:dyDescent="0.4">
      <c r="A54" s="38"/>
      <c r="B54" s="79"/>
      <c r="C54" s="80"/>
      <c r="D54" s="133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0"/>
        <v>130.96800000000002</v>
      </c>
      <c r="L54" s="106">
        <f t="shared" si="1"/>
        <v>132.25200000000001</v>
      </c>
      <c r="M54" s="107">
        <f t="shared" si="7"/>
        <v>133.536</v>
      </c>
      <c r="N54" s="107">
        <f t="shared" si="7"/>
        <v>134.82</v>
      </c>
      <c r="O54" s="108">
        <f t="shared" si="7"/>
        <v>134.82</v>
      </c>
      <c r="P54" s="50"/>
      <c r="Q54" s="51"/>
      <c r="R54" s="51"/>
      <c r="S54" s="51"/>
      <c r="T54" s="52"/>
      <c r="U54" s="177"/>
      <c r="V54" s="178"/>
      <c r="W54" s="178"/>
      <c r="X54" s="178"/>
      <c r="Y54" s="178"/>
      <c r="Z54" s="50"/>
      <c r="AA54" s="51"/>
      <c r="AB54" s="51"/>
      <c r="AC54" s="51"/>
      <c r="AD54" s="51"/>
      <c r="AE54" s="177"/>
      <c r="AF54" s="178"/>
      <c r="AG54" s="178"/>
      <c r="AH54" s="178"/>
      <c r="AI54" s="190"/>
      <c r="AJ54" s="50"/>
      <c r="AK54" s="51"/>
      <c r="AL54" s="51"/>
      <c r="AM54" s="51"/>
      <c r="AN54" s="52"/>
      <c r="AO54" s="177"/>
      <c r="AP54" s="178"/>
      <c r="AQ54" s="178"/>
      <c r="AR54" s="178"/>
      <c r="AS54" s="178"/>
      <c r="AT54" s="50"/>
      <c r="AU54" s="51"/>
      <c r="AV54" s="51"/>
      <c r="AW54" s="51"/>
      <c r="AX54" s="51"/>
      <c r="AY54" s="177"/>
      <c r="AZ54" s="178"/>
      <c r="BA54" s="178"/>
      <c r="BB54" s="178"/>
      <c r="BC54" s="178"/>
      <c r="BD54" s="50"/>
      <c r="BE54" s="51"/>
      <c r="BF54" s="51"/>
      <c r="BG54" s="51"/>
      <c r="BH54" s="52"/>
      <c r="BI54" s="177"/>
      <c r="BJ54" s="178"/>
      <c r="BK54" s="178"/>
      <c r="BL54" s="178"/>
      <c r="BM54" s="190"/>
      <c r="BN54" s="53">
        <f t="shared" si="8"/>
        <v>0</v>
      </c>
      <c r="BO54" s="53">
        <f t="shared" si="9"/>
        <v>0</v>
      </c>
      <c r="BP54" s="307"/>
    </row>
    <row r="55" spans="1:68" ht="33.75" customHeight="1" x14ac:dyDescent="0.4">
      <c r="A55" s="38"/>
      <c r="B55" s="79"/>
      <c r="C55" s="80"/>
      <c r="D55" s="133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0"/>
        <v>130.96800000000002</v>
      </c>
      <c r="L55" s="106">
        <f t="shared" si="1"/>
        <v>132.25200000000001</v>
      </c>
      <c r="M55" s="107">
        <f t="shared" si="7"/>
        <v>133.536</v>
      </c>
      <c r="N55" s="107">
        <f t="shared" si="7"/>
        <v>134.82</v>
      </c>
      <c r="O55" s="108">
        <f t="shared" si="7"/>
        <v>134.82</v>
      </c>
      <c r="P55" s="50"/>
      <c r="Q55" s="51"/>
      <c r="R55" s="51"/>
      <c r="S55" s="51"/>
      <c r="T55" s="52"/>
      <c r="U55" s="177"/>
      <c r="V55" s="178"/>
      <c r="W55" s="178"/>
      <c r="X55" s="178"/>
      <c r="Y55" s="178"/>
      <c r="Z55" s="50"/>
      <c r="AA55" s="51"/>
      <c r="AB55" s="51"/>
      <c r="AC55" s="51"/>
      <c r="AD55" s="51"/>
      <c r="AE55" s="177"/>
      <c r="AF55" s="178"/>
      <c r="AG55" s="178"/>
      <c r="AH55" s="178"/>
      <c r="AI55" s="190"/>
      <c r="AJ55" s="50"/>
      <c r="AK55" s="51"/>
      <c r="AL55" s="51"/>
      <c r="AM55" s="51"/>
      <c r="AN55" s="52"/>
      <c r="AO55" s="177"/>
      <c r="AP55" s="178"/>
      <c r="AQ55" s="178"/>
      <c r="AR55" s="178"/>
      <c r="AS55" s="178"/>
      <c r="AT55" s="50"/>
      <c r="AU55" s="51"/>
      <c r="AV55" s="51"/>
      <c r="AW55" s="51"/>
      <c r="AX55" s="51"/>
      <c r="AY55" s="177"/>
      <c r="AZ55" s="178"/>
      <c r="BA55" s="178"/>
      <c r="BB55" s="178"/>
      <c r="BC55" s="178"/>
      <c r="BD55" s="50"/>
      <c r="BE55" s="51"/>
      <c r="BF55" s="51"/>
      <c r="BG55" s="51"/>
      <c r="BH55" s="52"/>
      <c r="BI55" s="177"/>
      <c r="BJ55" s="178"/>
      <c r="BK55" s="178"/>
      <c r="BL55" s="178"/>
      <c r="BM55" s="190"/>
      <c r="BN55" s="53">
        <f t="shared" si="8"/>
        <v>0</v>
      </c>
      <c r="BO55" s="53">
        <f t="shared" si="9"/>
        <v>0</v>
      </c>
      <c r="BP55" s="307"/>
    </row>
    <row r="56" spans="1:68" ht="47.25" customHeight="1" x14ac:dyDescent="0.4">
      <c r="A56" s="38"/>
      <c r="B56" s="79" t="s">
        <v>124</v>
      </c>
      <c r="C56" s="80" t="str">
        <f>'рекоменд.цены на Август 2019'!B33</f>
        <v>Говядина 1 категории в полутушах (ГОСТ Р 54315-2011)*, кг</v>
      </c>
      <c r="D56" s="133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0"/>
        <v>264.28200000000004</v>
      </c>
      <c r="L56" s="106">
        <f t="shared" si="1"/>
        <v>266.87300000000005</v>
      </c>
      <c r="M56" s="107">
        <f t="shared" si="7"/>
        <v>269.464</v>
      </c>
      <c r="N56" s="107">
        <f t="shared" si="7"/>
        <v>272.05500000000001</v>
      </c>
      <c r="O56" s="108">
        <f t="shared" si="7"/>
        <v>272.05500000000001</v>
      </c>
      <c r="P56" s="50"/>
      <c r="Q56" s="51"/>
      <c r="R56" s="51"/>
      <c r="S56" s="51"/>
      <c r="T56" s="52"/>
      <c r="U56" s="177"/>
      <c r="V56" s="178"/>
      <c r="W56" s="178"/>
      <c r="X56" s="178"/>
      <c r="Y56" s="178"/>
      <c r="Z56" s="50"/>
      <c r="AA56" s="51"/>
      <c r="AB56" s="51"/>
      <c r="AC56" s="51"/>
      <c r="AD56" s="51"/>
      <c r="AE56" s="177"/>
      <c r="AF56" s="178"/>
      <c r="AG56" s="178"/>
      <c r="AH56" s="178"/>
      <c r="AI56" s="190"/>
      <c r="AJ56" s="50"/>
      <c r="AK56" s="51"/>
      <c r="AL56" s="51"/>
      <c r="AM56" s="51"/>
      <c r="AN56" s="52"/>
      <c r="AO56" s="177"/>
      <c r="AP56" s="178"/>
      <c r="AQ56" s="178"/>
      <c r="AR56" s="178"/>
      <c r="AS56" s="178"/>
      <c r="AT56" s="50"/>
      <c r="AU56" s="51"/>
      <c r="AV56" s="51"/>
      <c r="AW56" s="51"/>
      <c r="AX56" s="51"/>
      <c r="AY56" s="337"/>
      <c r="AZ56" s="338"/>
      <c r="BA56" s="338"/>
      <c r="BB56" s="338"/>
      <c r="BC56" s="339"/>
      <c r="BD56" s="50"/>
      <c r="BE56" s="51"/>
      <c r="BF56" s="51"/>
      <c r="BG56" s="51"/>
      <c r="BH56" s="52"/>
      <c r="BI56" s="232"/>
      <c r="BJ56" s="233"/>
      <c r="BK56" s="233"/>
      <c r="BL56" s="233"/>
      <c r="BM56" s="234"/>
      <c r="BN56" s="53">
        <f t="shared" si="8"/>
        <v>0</v>
      </c>
      <c r="BO56" s="53">
        <f t="shared" si="9"/>
        <v>0</v>
      </c>
      <c r="BP56" s="307"/>
    </row>
    <row r="57" spans="1:68" ht="33.75" customHeight="1" x14ac:dyDescent="0.4">
      <c r="A57" s="38" t="s">
        <v>39</v>
      </c>
      <c r="B57" s="79"/>
      <c r="C57" s="80"/>
      <c r="D57" s="133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0"/>
        <v>264.28200000000004</v>
      </c>
      <c r="L57" s="106">
        <f t="shared" si="1"/>
        <v>266.87300000000005</v>
      </c>
      <c r="M57" s="107">
        <f t="shared" si="7"/>
        <v>269.464</v>
      </c>
      <c r="N57" s="107">
        <f t="shared" si="7"/>
        <v>272.05500000000001</v>
      </c>
      <c r="O57" s="108">
        <f t="shared" si="7"/>
        <v>272.05500000000001</v>
      </c>
      <c r="P57" s="50"/>
      <c r="Q57" s="51"/>
      <c r="R57" s="51"/>
      <c r="S57" s="51"/>
      <c r="T57" s="52"/>
      <c r="U57" s="177"/>
      <c r="V57" s="178"/>
      <c r="W57" s="178"/>
      <c r="X57" s="178"/>
      <c r="Y57" s="178"/>
      <c r="Z57" s="50"/>
      <c r="AA57" s="51"/>
      <c r="AB57" s="51"/>
      <c r="AC57" s="51"/>
      <c r="AD57" s="51"/>
      <c r="AE57" s="177"/>
      <c r="AF57" s="178"/>
      <c r="AG57" s="178"/>
      <c r="AH57" s="178"/>
      <c r="AI57" s="190"/>
      <c r="AJ57" s="50"/>
      <c r="AK57" s="51"/>
      <c r="AL57" s="51"/>
      <c r="AM57" s="51"/>
      <c r="AN57" s="52"/>
      <c r="AO57" s="177"/>
      <c r="AP57" s="178"/>
      <c r="AQ57" s="178"/>
      <c r="AR57" s="178"/>
      <c r="AS57" s="178"/>
      <c r="AT57" s="50"/>
      <c r="AU57" s="51"/>
      <c r="AV57" s="51"/>
      <c r="AW57" s="51"/>
      <c r="AX57" s="51"/>
      <c r="AY57" s="177"/>
      <c r="AZ57" s="178"/>
      <c r="BA57" s="178"/>
      <c r="BB57" s="178"/>
      <c r="BC57" s="178"/>
      <c r="BD57" s="50"/>
      <c r="BE57" s="51"/>
      <c r="BF57" s="51"/>
      <c r="BG57" s="51"/>
      <c r="BH57" s="52"/>
      <c r="BI57" s="50"/>
      <c r="BJ57" s="51"/>
      <c r="BK57" s="51"/>
      <c r="BL57" s="51"/>
      <c r="BM57" s="52"/>
      <c r="BN57" s="53">
        <f t="shared" si="8"/>
        <v>0</v>
      </c>
      <c r="BO57" s="53">
        <f t="shared" si="9"/>
        <v>0</v>
      </c>
      <c r="BP57" s="307"/>
    </row>
    <row r="58" spans="1:68" ht="51.75" customHeight="1" x14ac:dyDescent="0.4">
      <c r="A58" s="38"/>
      <c r="B58" s="79" t="s">
        <v>125</v>
      </c>
      <c r="C58" s="80" t="str">
        <f>'рекоменд.цены на Август 2019'!B34</f>
        <v>Говядина 1 категории передний отруб   (ГОСТ Р 54315-2011)*, кг</v>
      </c>
      <c r="D58" s="133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0"/>
        <v>237.35399999999998</v>
      </c>
      <c r="L58" s="106">
        <f t="shared" si="1"/>
        <v>239.68099999999998</v>
      </c>
      <c r="M58" s="107">
        <f t="shared" si="7"/>
        <v>242.00799999999998</v>
      </c>
      <c r="N58" s="107">
        <f t="shared" si="7"/>
        <v>244.33499999999998</v>
      </c>
      <c r="O58" s="108">
        <f t="shared" si="7"/>
        <v>244.33499999999998</v>
      </c>
      <c r="P58" s="50"/>
      <c r="Q58" s="51"/>
      <c r="R58" s="51"/>
      <c r="S58" s="51"/>
      <c r="T58" s="52"/>
      <c r="U58" s="177"/>
      <c r="V58" s="178"/>
      <c r="W58" s="178"/>
      <c r="X58" s="178"/>
      <c r="Y58" s="178"/>
      <c r="Z58" s="50"/>
      <c r="AA58" s="51"/>
      <c r="AB58" s="51"/>
      <c r="AC58" s="51"/>
      <c r="AD58" s="51"/>
      <c r="AE58" s="177"/>
      <c r="AF58" s="178"/>
      <c r="AG58" s="178"/>
      <c r="AH58" s="178"/>
      <c r="AI58" s="190"/>
      <c r="AJ58" s="50"/>
      <c r="AK58" s="51"/>
      <c r="AL58" s="51"/>
      <c r="AM58" s="51"/>
      <c r="AN58" s="52"/>
      <c r="AO58" s="177"/>
      <c r="AP58" s="178"/>
      <c r="AQ58" s="178"/>
      <c r="AR58" s="178"/>
      <c r="AS58" s="178"/>
      <c r="AT58" s="50"/>
      <c r="AU58" s="51"/>
      <c r="AV58" s="51"/>
      <c r="AW58" s="51"/>
      <c r="AX58" s="51"/>
      <c r="AY58" s="177"/>
      <c r="AZ58" s="178"/>
      <c r="BA58" s="178"/>
      <c r="BB58" s="178"/>
      <c r="BC58" s="178"/>
      <c r="BD58" s="50"/>
      <c r="BE58" s="51"/>
      <c r="BF58" s="51"/>
      <c r="BG58" s="51"/>
      <c r="BH58" s="52"/>
      <c r="BI58" s="177"/>
      <c r="BJ58" s="178"/>
      <c r="BK58" s="178"/>
      <c r="BL58" s="178"/>
      <c r="BM58" s="190"/>
      <c r="BN58" s="53">
        <f t="shared" si="8"/>
        <v>0</v>
      </c>
      <c r="BO58" s="53">
        <f t="shared" si="9"/>
        <v>0</v>
      </c>
      <c r="BP58" s="307"/>
    </row>
    <row r="59" spans="1:68" ht="33.75" customHeight="1" x14ac:dyDescent="0.4">
      <c r="A59" s="38"/>
      <c r="B59" s="79"/>
      <c r="C59" s="80"/>
      <c r="D59" s="133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0"/>
        <v>237.35399999999998</v>
      </c>
      <c r="L59" s="106">
        <f t="shared" si="1"/>
        <v>239.68099999999998</v>
      </c>
      <c r="M59" s="107">
        <f t="shared" si="7"/>
        <v>242.00799999999998</v>
      </c>
      <c r="N59" s="107">
        <f t="shared" si="7"/>
        <v>244.33499999999998</v>
      </c>
      <c r="O59" s="108">
        <f t="shared" si="7"/>
        <v>244.33499999999998</v>
      </c>
      <c r="P59" s="50"/>
      <c r="Q59" s="51"/>
      <c r="R59" s="51"/>
      <c r="S59" s="51"/>
      <c r="T59" s="52"/>
      <c r="U59" s="177"/>
      <c r="V59" s="178"/>
      <c r="W59" s="178"/>
      <c r="X59" s="178"/>
      <c r="Y59" s="178"/>
      <c r="Z59" s="50"/>
      <c r="AA59" s="51"/>
      <c r="AB59" s="51"/>
      <c r="AC59" s="51"/>
      <c r="AD59" s="51"/>
      <c r="AE59" s="177"/>
      <c r="AF59" s="178"/>
      <c r="AG59" s="178"/>
      <c r="AH59" s="178"/>
      <c r="AI59" s="190"/>
      <c r="AJ59" s="50"/>
      <c r="AK59" s="51"/>
      <c r="AL59" s="51"/>
      <c r="AM59" s="51"/>
      <c r="AN59" s="52"/>
      <c r="AO59" s="177"/>
      <c r="AP59" s="178"/>
      <c r="AQ59" s="178"/>
      <c r="AR59" s="178"/>
      <c r="AS59" s="178"/>
      <c r="AT59" s="50"/>
      <c r="AU59" s="51"/>
      <c r="AV59" s="51"/>
      <c r="AW59" s="51"/>
      <c r="AX59" s="51"/>
      <c r="AY59" s="177"/>
      <c r="AZ59" s="178"/>
      <c r="BA59" s="178"/>
      <c r="BB59" s="178"/>
      <c r="BC59" s="178"/>
      <c r="BD59" s="50"/>
      <c r="BE59" s="51"/>
      <c r="BF59" s="51"/>
      <c r="BG59" s="51"/>
      <c r="BH59" s="52"/>
      <c r="BI59" s="177"/>
      <c r="BJ59" s="178"/>
      <c r="BK59" s="178"/>
      <c r="BL59" s="178"/>
      <c r="BM59" s="190"/>
      <c r="BN59" s="53">
        <f t="shared" si="8"/>
        <v>0</v>
      </c>
      <c r="BO59" s="53">
        <f t="shared" si="9"/>
        <v>0</v>
      </c>
      <c r="BP59" s="307"/>
    </row>
    <row r="60" spans="1:68" ht="41.1" customHeight="1" x14ac:dyDescent="0.4">
      <c r="A60" s="38" t="s">
        <v>39</v>
      </c>
      <c r="B60" s="79"/>
      <c r="C60" s="80"/>
      <c r="D60" s="133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0"/>
        <v>237.35399999999998</v>
      </c>
      <c r="L60" s="106">
        <f t="shared" si="1"/>
        <v>239.68099999999998</v>
      </c>
      <c r="M60" s="107">
        <f t="shared" si="7"/>
        <v>242.00799999999998</v>
      </c>
      <c r="N60" s="107">
        <f t="shared" si="7"/>
        <v>244.33499999999998</v>
      </c>
      <c r="O60" s="108">
        <f t="shared" si="7"/>
        <v>244.33499999999998</v>
      </c>
      <c r="P60" s="50"/>
      <c r="Q60" s="51"/>
      <c r="R60" s="51"/>
      <c r="S60" s="51"/>
      <c r="T60" s="52"/>
      <c r="U60" s="177"/>
      <c r="V60" s="178"/>
      <c r="W60" s="178"/>
      <c r="X60" s="178"/>
      <c r="Y60" s="178"/>
      <c r="Z60" s="50"/>
      <c r="AA60" s="51"/>
      <c r="AB60" s="51"/>
      <c r="AC60" s="51"/>
      <c r="AD60" s="51"/>
      <c r="AE60" s="177"/>
      <c r="AF60" s="178"/>
      <c r="AG60" s="178"/>
      <c r="AH60" s="178"/>
      <c r="AI60" s="190"/>
      <c r="AJ60" s="50"/>
      <c r="AK60" s="51"/>
      <c r="AL60" s="51"/>
      <c r="AM60" s="51"/>
      <c r="AN60" s="52"/>
      <c r="AO60" s="177"/>
      <c r="AP60" s="178"/>
      <c r="AQ60" s="178"/>
      <c r="AR60" s="178"/>
      <c r="AS60" s="178"/>
      <c r="AT60" s="50"/>
      <c r="AU60" s="51"/>
      <c r="AV60" s="51"/>
      <c r="AW60" s="51"/>
      <c r="AX60" s="51"/>
      <c r="AY60" s="177"/>
      <c r="AZ60" s="178"/>
      <c r="BA60" s="178"/>
      <c r="BB60" s="178"/>
      <c r="BC60" s="178"/>
      <c r="BD60" s="50"/>
      <c r="BE60" s="51"/>
      <c r="BF60" s="51"/>
      <c r="BG60" s="51"/>
      <c r="BH60" s="52"/>
      <c r="BI60" s="177"/>
      <c r="BJ60" s="178"/>
      <c r="BK60" s="178"/>
      <c r="BL60" s="178"/>
      <c r="BM60" s="190"/>
      <c r="BN60" s="53">
        <f t="shared" si="8"/>
        <v>0</v>
      </c>
      <c r="BO60" s="53">
        <f t="shared" si="9"/>
        <v>0</v>
      </c>
      <c r="BP60" s="307"/>
    </row>
    <row r="61" spans="1:68" ht="47.25" customHeight="1" x14ac:dyDescent="0.4">
      <c r="A61" s="38"/>
      <c r="B61" s="79" t="s">
        <v>126</v>
      </c>
      <c r="C61" s="80" t="str">
        <f>'рекоменд.цены на Август 2019'!B35</f>
        <v>Говядина 1 категории задняя четверть  (ГОСТ Р 54315-2011)*, кг</v>
      </c>
      <c r="D61" s="133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0"/>
        <v>291.20999999999998</v>
      </c>
      <c r="L61" s="106">
        <f t="shared" si="1"/>
        <v>294.065</v>
      </c>
      <c r="M61" s="107">
        <f t="shared" si="7"/>
        <v>296.92</v>
      </c>
      <c r="N61" s="107">
        <f t="shared" si="7"/>
        <v>299.77499999999998</v>
      </c>
      <c r="O61" s="108">
        <f t="shared" si="7"/>
        <v>299.77499999999998</v>
      </c>
      <c r="P61" s="50"/>
      <c r="Q61" s="51"/>
      <c r="R61" s="51"/>
      <c r="S61" s="51"/>
      <c r="T61" s="52"/>
      <c r="U61" s="177"/>
      <c r="V61" s="178"/>
      <c r="W61" s="178"/>
      <c r="X61" s="178"/>
      <c r="Y61" s="178"/>
      <c r="Z61" s="50"/>
      <c r="AA61" s="51"/>
      <c r="AB61" s="51"/>
      <c r="AC61" s="51"/>
      <c r="AD61" s="51"/>
      <c r="AE61" s="177"/>
      <c r="AF61" s="178"/>
      <c r="AG61" s="178"/>
      <c r="AH61" s="178"/>
      <c r="AI61" s="190"/>
      <c r="AJ61" s="50"/>
      <c r="AK61" s="51"/>
      <c r="AL61" s="51"/>
      <c r="AM61" s="51"/>
      <c r="AN61" s="52"/>
      <c r="AO61" s="177"/>
      <c r="AP61" s="178"/>
      <c r="AQ61" s="178"/>
      <c r="AR61" s="178"/>
      <c r="AS61" s="178"/>
      <c r="AT61" s="367"/>
      <c r="AU61" s="368"/>
      <c r="AV61" s="368"/>
      <c r="AW61" s="368"/>
      <c r="AX61" s="369"/>
      <c r="AY61" s="177"/>
      <c r="AZ61" s="178"/>
      <c r="BA61" s="178"/>
      <c r="BB61" s="178"/>
      <c r="BC61" s="178"/>
      <c r="BD61" s="50"/>
      <c r="BE61" s="51"/>
      <c r="BF61" s="51"/>
      <c r="BG61" s="51"/>
      <c r="BH61" s="52"/>
      <c r="BI61" s="177"/>
      <c r="BJ61" s="178"/>
      <c r="BK61" s="178"/>
      <c r="BL61" s="178"/>
      <c r="BM61" s="190"/>
      <c r="BN61" s="53">
        <f t="shared" si="8"/>
        <v>0</v>
      </c>
      <c r="BO61" s="53">
        <f t="shared" si="9"/>
        <v>0</v>
      </c>
      <c r="BP61" s="307"/>
    </row>
    <row r="62" spans="1:68" ht="30.75" customHeight="1" x14ac:dyDescent="0.4">
      <c r="A62" s="38"/>
      <c r="B62" s="79"/>
      <c r="C62" s="80"/>
      <c r="D62" s="133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0"/>
        <v>291.20999999999998</v>
      </c>
      <c r="L62" s="106">
        <f t="shared" si="1"/>
        <v>294.065</v>
      </c>
      <c r="M62" s="107">
        <f t="shared" si="7"/>
        <v>296.92</v>
      </c>
      <c r="N62" s="107">
        <f t="shared" si="7"/>
        <v>299.77499999999998</v>
      </c>
      <c r="O62" s="108">
        <f t="shared" si="7"/>
        <v>299.77499999999998</v>
      </c>
      <c r="P62" s="50"/>
      <c r="Q62" s="51"/>
      <c r="R62" s="51"/>
      <c r="S62" s="51"/>
      <c r="T62" s="52"/>
      <c r="U62" s="177"/>
      <c r="V62" s="178"/>
      <c r="W62" s="178"/>
      <c r="X62" s="178"/>
      <c r="Y62" s="178"/>
      <c r="Z62" s="50"/>
      <c r="AA62" s="51"/>
      <c r="AB62" s="51"/>
      <c r="AC62" s="51"/>
      <c r="AD62" s="51"/>
      <c r="AE62" s="177"/>
      <c r="AF62" s="178"/>
      <c r="AG62" s="178"/>
      <c r="AH62" s="178"/>
      <c r="AI62" s="190"/>
      <c r="AJ62" s="50"/>
      <c r="AK62" s="51"/>
      <c r="AL62" s="51"/>
      <c r="AM62" s="51"/>
      <c r="AN62" s="52"/>
      <c r="AO62" s="177"/>
      <c r="AP62" s="178"/>
      <c r="AQ62" s="178"/>
      <c r="AR62" s="178"/>
      <c r="AS62" s="178"/>
      <c r="AT62" s="50"/>
      <c r="AU62" s="51"/>
      <c r="AV62" s="51"/>
      <c r="AW62" s="51"/>
      <c r="AX62" s="51"/>
      <c r="AY62" s="177"/>
      <c r="AZ62" s="178"/>
      <c r="BA62" s="178"/>
      <c r="BB62" s="178"/>
      <c r="BC62" s="178"/>
      <c r="BD62" s="50"/>
      <c r="BE62" s="51"/>
      <c r="BF62" s="51"/>
      <c r="BG62" s="51"/>
      <c r="BH62" s="52"/>
      <c r="BI62" s="177"/>
      <c r="BJ62" s="178"/>
      <c r="BK62" s="178"/>
      <c r="BL62" s="178"/>
      <c r="BM62" s="190"/>
      <c r="BN62" s="53">
        <f t="shared" si="8"/>
        <v>0</v>
      </c>
      <c r="BO62" s="53">
        <f t="shared" si="9"/>
        <v>0</v>
      </c>
      <c r="BP62" s="307"/>
    </row>
    <row r="63" spans="1:68" ht="28.5" customHeight="1" x14ac:dyDescent="0.4">
      <c r="A63" s="38" t="s">
        <v>39</v>
      </c>
      <c r="B63" s="79"/>
      <c r="C63" s="80"/>
      <c r="D63" s="133">
        <f>D61</f>
        <v>285.5</v>
      </c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f t="shared" si="0"/>
        <v>291.20999999999998</v>
      </c>
      <c r="L63" s="106">
        <f t="shared" si="1"/>
        <v>294.065</v>
      </c>
      <c r="M63" s="107">
        <f t="shared" si="7"/>
        <v>296.92</v>
      </c>
      <c r="N63" s="107">
        <f t="shared" si="7"/>
        <v>299.77499999999998</v>
      </c>
      <c r="O63" s="108">
        <f t="shared" si="7"/>
        <v>299.77499999999998</v>
      </c>
      <c r="P63" s="50"/>
      <c r="Q63" s="51"/>
      <c r="R63" s="51"/>
      <c r="S63" s="51"/>
      <c r="T63" s="52"/>
      <c r="U63" s="177"/>
      <c r="V63" s="178"/>
      <c r="W63" s="178"/>
      <c r="X63" s="178"/>
      <c r="Y63" s="178"/>
      <c r="Z63" s="50"/>
      <c r="AA63" s="51"/>
      <c r="AB63" s="51"/>
      <c r="AC63" s="51"/>
      <c r="AD63" s="51"/>
      <c r="AE63" s="177"/>
      <c r="AF63" s="178"/>
      <c r="AG63" s="178"/>
      <c r="AH63" s="178"/>
      <c r="AI63" s="190"/>
      <c r="AJ63" s="50"/>
      <c r="AK63" s="51"/>
      <c r="AL63" s="51"/>
      <c r="AM63" s="51"/>
      <c r="AN63" s="52"/>
      <c r="AO63" s="177"/>
      <c r="AP63" s="178"/>
      <c r="AQ63" s="178"/>
      <c r="AR63" s="178"/>
      <c r="AS63" s="178"/>
      <c r="AT63" s="50"/>
      <c r="AU63" s="51"/>
      <c r="AV63" s="51"/>
      <c r="AW63" s="51"/>
      <c r="AX63" s="51"/>
      <c r="AY63" s="177"/>
      <c r="AZ63" s="178"/>
      <c r="BA63" s="178"/>
      <c r="BB63" s="178"/>
      <c r="BC63" s="178"/>
      <c r="BD63" s="50"/>
      <c r="BE63" s="51"/>
      <c r="BF63" s="51"/>
      <c r="BG63" s="51"/>
      <c r="BH63" s="52"/>
      <c r="BI63" s="177"/>
      <c r="BJ63" s="178"/>
      <c r="BK63" s="178"/>
      <c r="BL63" s="178"/>
      <c r="BM63" s="190"/>
      <c r="BN63" s="53">
        <f t="shared" si="8"/>
        <v>0</v>
      </c>
      <c r="BO63" s="53">
        <f t="shared" si="9"/>
        <v>0</v>
      </c>
      <c r="BP63" s="307"/>
    </row>
    <row r="64" spans="1:68" ht="42" customHeight="1" x14ac:dyDescent="0.4">
      <c r="A64" s="38"/>
      <c r="B64" s="79" t="s">
        <v>127</v>
      </c>
      <c r="C64" s="80" t="str">
        <f>'рекоменд.цены на Август 2019'!B36</f>
        <v>Свинина 2 категории (ГОСТ Р53221-2008)*, кг</v>
      </c>
      <c r="D64" s="133">
        <v>207.5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10">$D64+($D64*(SUM($E64%,F64%)))</f>
        <v>211.65</v>
      </c>
      <c r="L64" s="106">
        <f t="shared" ref="L64:L69" si="11">$D64+(($D64*SUM($E64,G64)/100))</f>
        <v>213.72499999999999</v>
      </c>
      <c r="M64" s="107">
        <f t="shared" si="7"/>
        <v>215.8</v>
      </c>
      <c r="N64" s="107">
        <f t="shared" si="7"/>
        <v>217.875</v>
      </c>
      <c r="O64" s="108">
        <f t="shared" si="7"/>
        <v>217.875</v>
      </c>
      <c r="P64" s="337"/>
      <c r="Q64" s="338"/>
      <c r="R64" s="338"/>
      <c r="S64" s="338"/>
      <c r="T64" s="339"/>
      <c r="U64" s="177"/>
      <c r="V64" s="178"/>
      <c r="W64" s="178"/>
      <c r="X64" s="178"/>
      <c r="Y64" s="178"/>
      <c r="Z64" s="50"/>
      <c r="AA64" s="51"/>
      <c r="AB64" s="51"/>
      <c r="AC64" s="51"/>
      <c r="AD64" s="52"/>
      <c r="AE64" s="177"/>
      <c r="AF64" s="178"/>
      <c r="AG64" s="178"/>
      <c r="AH64" s="178"/>
      <c r="AI64" s="190"/>
      <c r="AJ64" s="50"/>
      <c r="AK64" s="51"/>
      <c r="AL64" s="51"/>
      <c r="AM64" s="51"/>
      <c r="AN64" s="52"/>
      <c r="AO64" s="177"/>
      <c r="AP64" s="178"/>
      <c r="AQ64" s="178"/>
      <c r="AR64" s="178"/>
      <c r="AS64" s="178"/>
      <c r="AT64" s="50"/>
      <c r="AU64" s="51"/>
      <c r="AV64" s="51"/>
      <c r="AW64" s="51"/>
      <c r="AX64" s="51"/>
      <c r="AY64" s="177"/>
      <c r="AZ64" s="178"/>
      <c r="BA64" s="178"/>
      <c r="BB64" s="178"/>
      <c r="BC64" s="178"/>
      <c r="BD64" s="50"/>
      <c r="BE64" s="51"/>
      <c r="BF64" s="51"/>
      <c r="BG64" s="51"/>
      <c r="BH64" s="52"/>
      <c r="BI64" s="50"/>
      <c r="BJ64" s="51"/>
      <c r="BK64" s="51"/>
      <c r="BL64" s="51"/>
      <c r="BM64" s="52"/>
      <c r="BN64" s="53">
        <f t="shared" si="8"/>
        <v>0</v>
      </c>
      <c r="BO64" s="53">
        <f t="shared" si="9"/>
        <v>0</v>
      </c>
      <c r="BP64" s="307"/>
    </row>
    <row r="65" spans="1:68" ht="28.5" customHeight="1" x14ac:dyDescent="0.4">
      <c r="A65" s="38"/>
      <c r="B65" s="79"/>
      <c r="C65" s="80"/>
      <c r="D65" s="133">
        <f>D64</f>
        <v>207.5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10"/>
        <v>211.65</v>
      </c>
      <c r="L65" s="106">
        <f t="shared" si="11"/>
        <v>213.72499999999999</v>
      </c>
      <c r="M65" s="107">
        <f t="shared" si="7"/>
        <v>215.8</v>
      </c>
      <c r="N65" s="107">
        <f t="shared" si="7"/>
        <v>217.875</v>
      </c>
      <c r="O65" s="108">
        <f t="shared" si="7"/>
        <v>217.875</v>
      </c>
      <c r="P65" s="50"/>
      <c r="Q65" s="51"/>
      <c r="R65" s="51"/>
      <c r="S65" s="51"/>
      <c r="T65" s="52"/>
      <c r="U65" s="177"/>
      <c r="V65" s="178"/>
      <c r="W65" s="178"/>
      <c r="X65" s="178"/>
      <c r="Y65" s="178"/>
      <c r="Z65" s="50"/>
      <c r="AA65" s="51"/>
      <c r="AB65" s="51"/>
      <c r="AC65" s="51"/>
      <c r="AD65" s="51"/>
      <c r="AE65" s="177"/>
      <c r="AF65" s="178"/>
      <c r="AG65" s="178"/>
      <c r="AH65" s="178"/>
      <c r="AI65" s="190"/>
      <c r="AJ65" s="50"/>
      <c r="AK65" s="51"/>
      <c r="AL65" s="51"/>
      <c r="AM65" s="51"/>
      <c r="AN65" s="52"/>
      <c r="AO65" s="177"/>
      <c r="AP65" s="178"/>
      <c r="AQ65" s="178"/>
      <c r="AR65" s="178"/>
      <c r="AS65" s="178"/>
      <c r="AT65" s="50"/>
      <c r="AU65" s="51"/>
      <c r="AV65" s="51"/>
      <c r="AW65" s="51"/>
      <c r="AX65" s="51"/>
      <c r="AY65" s="177"/>
      <c r="AZ65" s="178"/>
      <c r="BA65" s="178"/>
      <c r="BB65" s="178"/>
      <c r="BC65" s="178"/>
      <c r="BD65" s="50"/>
      <c r="BE65" s="51"/>
      <c r="BF65" s="51"/>
      <c r="BG65" s="51"/>
      <c r="BH65" s="52"/>
      <c r="BI65" s="177"/>
      <c r="BJ65" s="178"/>
      <c r="BK65" s="178"/>
      <c r="BL65" s="178"/>
      <c r="BM65" s="190"/>
      <c r="BN65" s="53">
        <f t="shared" si="8"/>
        <v>0</v>
      </c>
      <c r="BO65" s="53">
        <f t="shared" si="9"/>
        <v>0</v>
      </c>
      <c r="BP65" s="307"/>
    </row>
    <row r="66" spans="1:68" ht="28.5" customHeight="1" x14ac:dyDescent="0.4">
      <c r="A66" s="38" t="s">
        <v>39</v>
      </c>
      <c r="B66" s="79"/>
      <c r="C66" s="80"/>
      <c r="D66" s="133">
        <f>D64</f>
        <v>207.5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10"/>
        <v>211.65</v>
      </c>
      <c r="L66" s="106">
        <f t="shared" si="11"/>
        <v>213.72499999999999</v>
      </c>
      <c r="M66" s="107">
        <f t="shared" si="7"/>
        <v>215.8</v>
      </c>
      <c r="N66" s="107">
        <f t="shared" si="7"/>
        <v>217.875</v>
      </c>
      <c r="O66" s="108">
        <f t="shared" si="7"/>
        <v>217.875</v>
      </c>
      <c r="P66" s="50"/>
      <c r="Q66" s="51"/>
      <c r="R66" s="51"/>
      <c r="S66" s="51"/>
      <c r="T66" s="52"/>
      <c r="U66" s="177"/>
      <c r="V66" s="178"/>
      <c r="W66" s="178"/>
      <c r="X66" s="178"/>
      <c r="Y66" s="178"/>
      <c r="Z66" s="50"/>
      <c r="AA66" s="51"/>
      <c r="AB66" s="51"/>
      <c r="AC66" s="51"/>
      <c r="AD66" s="51"/>
      <c r="AE66" s="177"/>
      <c r="AF66" s="178"/>
      <c r="AG66" s="178"/>
      <c r="AH66" s="178"/>
      <c r="AI66" s="190"/>
      <c r="AJ66" s="50"/>
      <c r="AK66" s="51"/>
      <c r="AL66" s="51"/>
      <c r="AM66" s="51"/>
      <c r="AN66" s="52"/>
      <c r="AO66" s="177"/>
      <c r="AP66" s="178"/>
      <c r="AQ66" s="178"/>
      <c r="AR66" s="178"/>
      <c r="AS66" s="178"/>
      <c r="AT66" s="50"/>
      <c r="AU66" s="51"/>
      <c r="AV66" s="51"/>
      <c r="AW66" s="51"/>
      <c r="AX66" s="51"/>
      <c r="AY66" s="177"/>
      <c r="AZ66" s="178"/>
      <c r="BA66" s="178"/>
      <c r="BB66" s="178"/>
      <c r="BC66" s="178"/>
      <c r="BD66" s="50"/>
      <c r="BE66" s="51"/>
      <c r="BF66" s="51"/>
      <c r="BG66" s="51"/>
      <c r="BH66" s="52"/>
      <c r="BI66" s="177"/>
      <c r="BJ66" s="178"/>
      <c r="BK66" s="178"/>
      <c r="BL66" s="178"/>
      <c r="BM66" s="190"/>
      <c r="BN66" s="53">
        <f t="shared" si="8"/>
        <v>0</v>
      </c>
      <c r="BO66" s="53">
        <f t="shared" si="9"/>
        <v>0</v>
      </c>
      <c r="BP66" s="307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3"/>
      <c r="E67" s="109"/>
      <c r="F67" s="110"/>
      <c r="G67" s="111"/>
      <c r="H67" s="111"/>
      <c r="I67" s="111"/>
      <c r="J67" s="112"/>
      <c r="K67" s="105">
        <f t="shared" si="10"/>
        <v>0</v>
      </c>
      <c r="L67" s="106">
        <f t="shared" si="11"/>
        <v>0</v>
      </c>
      <c r="M67" s="107">
        <f t="shared" si="7"/>
        <v>0</v>
      </c>
      <c r="N67" s="107">
        <f t="shared" si="7"/>
        <v>0</v>
      </c>
      <c r="O67" s="108">
        <f t="shared" si="7"/>
        <v>0</v>
      </c>
      <c r="P67" s="66"/>
      <c r="Q67" s="67"/>
      <c r="R67" s="68"/>
      <c r="S67" s="67"/>
      <c r="T67" s="69"/>
      <c r="U67" s="179"/>
      <c r="V67" s="180"/>
      <c r="W67" s="178"/>
      <c r="X67" s="180"/>
      <c r="Y67" s="180"/>
      <c r="Z67" s="66"/>
      <c r="AA67" s="67"/>
      <c r="AB67" s="68"/>
      <c r="AC67" s="67"/>
      <c r="AD67" s="67"/>
      <c r="AE67" s="179"/>
      <c r="AF67" s="180"/>
      <c r="AG67" s="178"/>
      <c r="AH67" s="180"/>
      <c r="AI67" s="191"/>
      <c r="AJ67" s="66"/>
      <c r="AK67" s="67"/>
      <c r="AL67" s="68"/>
      <c r="AM67" s="67"/>
      <c r="AN67" s="69"/>
      <c r="AO67" s="179"/>
      <c r="AP67" s="180"/>
      <c r="AQ67" s="178"/>
      <c r="AR67" s="180"/>
      <c r="AS67" s="180"/>
      <c r="AT67" s="66"/>
      <c r="AU67" s="67"/>
      <c r="AV67" s="68"/>
      <c r="AW67" s="67"/>
      <c r="AX67" s="67"/>
      <c r="AY67" s="179"/>
      <c r="AZ67" s="180"/>
      <c r="BA67" s="178"/>
      <c r="BB67" s="180"/>
      <c r="BC67" s="180"/>
      <c r="BD67" s="66"/>
      <c r="BE67" s="67"/>
      <c r="BF67" s="68"/>
      <c r="BG67" s="67"/>
      <c r="BH67" s="69"/>
      <c r="BI67" s="179"/>
      <c r="BJ67" s="180"/>
      <c r="BK67" s="178"/>
      <c r="BL67" s="180"/>
      <c r="BM67" s="191"/>
      <c r="BN67" s="53">
        <f t="shared" si="8"/>
        <v>0</v>
      </c>
      <c r="BO67" s="53">
        <f t="shared" si="9"/>
        <v>0</v>
      </c>
      <c r="BP67" s="307"/>
    </row>
    <row r="68" spans="1:68" ht="54" customHeight="1" x14ac:dyDescent="0.4">
      <c r="A68" s="38" t="s">
        <v>49</v>
      </c>
      <c r="B68" s="79" t="s">
        <v>50</v>
      </c>
      <c r="C68" s="80" t="str">
        <f>'рекоменд.цены на Август 2019'!B38</f>
        <v>Мясо цыплят бройлеров, кг</v>
      </c>
      <c r="D68" s="133">
        <v>125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10"/>
        <v>137.5</v>
      </c>
      <c r="L68" s="106">
        <f t="shared" si="11"/>
        <v>138.75</v>
      </c>
      <c r="M68" s="107">
        <f t="shared" si="7"/>
        <v>140</v>
      </c>
      <c r="N68" s="107">
        <f t="shared" si="7"/>
        <v>141.25</v>
      </c>
      <c r="O68" s="108">
        <f t="shared" si="7"/>
        <v>142.5</v>
      </c>
      <c r="P68" s="337"/>
      <c r="Q68" s="338"/>
      <c r="R68" s="338"/>
      <c r="S68" s="338"/>
      <c r="T68" s="339"/>
      <c r="U68" s="177"/>
      <c r="V68" s="178"/>
      <c r="W68" s="178"/>
      <c r="X68" s="178"/>
      <c r="Y68" s="178"/>
      <c r="Z68" s="232"/>
      <c r="AA68" s="233"/>
      <c r="AB68" s="233"/>
      <c r="AC68" s="233"/>
      <c r="AD68" s="234"/>
      <c r="AE68" s="367"/>
      <c r="AF68" s="368"/>
      <c r="AG68" s="368"/>
      <c r="AH68" s="368"/>
      <c r="AI68" s="369"/>
      <c r="AJ68" s="232"/>
      <c r="AK68" s="233"/>
      <c r="AL68" s="233"/>
      <c r="AM68" s="233"/>
      <c r="AN68" s="234"/>
      <c r="AO68" s="337"/>
      <c r="AP68" s="338"/>
      <c r="AQ68" s="338"/>
      <c r="AR68" s="338"/>
      <c r="AS68" s="339"/>
      <c r="AT68" s="232"/>
      <c r="AU68" s="233"/>
      <c r="AV68" s="233"/>
      <c r="AW68" s="233"/>
      <c r="AX68" s="234"/>
      <c r="AY68" s="337"/>
      <c r="AZ68" s="338"/>
      <c r="BA68" s="338"/>
      <c r="BB68" s="338"/>
      <c r="BC68" s="339"/>
      <c r="BD68" s="232"/>
      <c r="BE68" s="233"/>
      <c r="BF68" s="233"/>
      <c r="BG68" s="233"/>
      <c r="BH68" s="234"/>
      <c r="BI68" s="337"/>
      <c r="BJ68" s="338"/>
      <c r="BK68" s="338"/>
      <c r="BL68" s="338"/>
      <c r="BM68" s="339"/>
      <c r="BN68" s="53">
        <f t="shared" si="8"/>
        <v>0</v>
      </c>
      <c r="BO68" s="53">
        <f t="shared" si="9"/>
        <v>0</v>
      </c>
      <c r="BP68" s="307"/>
    </row>
    <row r="69" spans="1:68" ht="27" customHeight="1" x14ac:dyDescent="0.4">
      <c r="A69" s="38"/>
      <c r="B69" s="79"/>
      <c r="C69" s="80"/>
      <c r="D69" s="133">
        <f>D68</f>
        <v>125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10"/>
        <v>137.5</v>
      </c>
      <c r="L69" s="106">
        <f t="shared" si="11"/>
        <v>138.75</v>
      </c>
      <c r="M69" s="107">
        <f t="shared" si="7"/>
        <v>140</v>
      </c>
      <c r="N69" s="107">
        <f t="shared" si="7"/>
        <v>141.25</v>
      </c>
      <c r="O69" s="108">
        <f t="shared" si="7"/>
        <v>142.5</v>
      </c>
      <c r="P69" s="50"/>
      <c r="Q69" s="51"/>
      <c r="R69" s="51"/>
      <c r="S69" s="51"/>
      <c r="T69" s="52"/>
      <c r="U69" s="177"/>
      <c r="V69" s="178"/>
      <c r="W69" s="178"/>
      <c r="X69" s="178"/>
      <c r="Y69" s="178"/>
      <c r="Z69" s="50"/>
      <c r="AA69" s="51"/>
      <c r="AB69" s="51"/>
      <c r="AC69" s="51"/>
      <c r="AD69" s="51"/>
      <c r="AE69" s="50"/>
      <c r="AF69" s="51"/>
      <c r="AG69" s="51"/>
      <c r="AH69" s="51"/>
      <c r="AI69" s="52"/>
      <c r="AJ69" s="50"/>
      <c r="AK69" s="51"/>
      <c r="AL69" s="51"/>
      <c r="AM69" s="51"/>
      <c r="AN69" s="52"/>
      <c r="AO69" s="50"/>
      <c r="AP69" s="51"/>
      <c r="AQ69" s="51"/>
      <c r="AR69" s="51"/>
      <c r="AS69" s="52"/>
      <c r="AT69" s="232"/>
      <c r="AU69" s="233"/>
      <c r="AV69" s="233"/>
      <c r="AW69" s="233"/>
      <c r="AX69" s="234"/>
      <c r="AY69" s="232"/>
      <c r="AZ69" s="233"/>
      <c r="BA69" s="233"/>
      <c r="BB69" s="233"/>
      <c r="BC69" s="234"/>
      <c r="BD69" s="50"/>
      <c r="BE69" s="51"/>
      <c r="BF69" s="51"/>
      <c r="BG69" s="51"/>
      <c r="BH69" s="52"/>
      <c r="BI69" s="50"/>
      <c r="BJ69" s="51"/>
      <c r="BK69" s="51"/>
      <c r="BL69" s="51"/>
      <c r="BM69" s="52"/>
      <c r="BN69" s="53">
        <f t="shared" si="8"/>
        <v>0</v>
      </c>
      <c r="BO69" s="53">
        <f t="shared" si="9"/>
        <v>0</v>
      </c>
      <c r="BP69" s="307"/>
    </row>
    <row r="70" spans="1:68" ht="27" customHeight="1" x14ac:dyDescent="0.4">
      <c r="A70" s="38"/>
      <c r="B70" s="79"/>
      <c r="C70" s="80"/>
      <c r="D70" s="133">
        <f>D68</f>
        <v>125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177"/>
      <c r="V70" s="178"/>
      <c r="W70" s="178"/>
      <c r="X70" s="178"/>
      <c r="Y70" s="178"/>
      <c r="Z70" s="50"/>
      <c r="AA70" s="51"/>
      <c r="AB70" s="51"/>
      <c r="AC70" s="51"/>
      <c r="AD70" s="51"/>
      <c r="AE70" s="50"/>
      <c r="AF70" s="51"/>
      <c r="AG70" s="51"/>
      <c r="AH70" s="51"/>
      <c r="AI70" s="52"/>
      <c r="AJ70" s="50"/>
      <c r="AK70" s="51"/>
      <c r="AL70" s="51"/>
      <c r="AM70" s="51"/>
      <c r="AN70" s="52"/>
      <c r="AO70" s="50"/>
      <c r="AP70" s="51"/>
      <c r="AQ70" s="51"/>
      <c r="AR70" s="51"/>
      <c r="AS70" s="52"/>
      <c r="AT70" s="232"/>
      <c r="AU70" s="233"/>
      <c r="AV70" s="233"/>
      <c r="AW70" s="233"/>
      <c r="AX70" s="234"/>
      <c r="AY70" s="232"/>
      <c r="AZ70" s="233"/>
      <c r="BA70" s="233"/>
      <c r="BB70" s="233"/>
      <c r="BC70" s="234"/>
      <c r="BD70" s="50"/>
      <c r="BE70" s="51"/>
      <c r="BF70" s="51"/>
      <c r="BG70" s="51"/>
      <c r="BH70" s="52"/>
      <c r="BI70" s="50"/>
      <c r="BJ70" s="51"/>
      <c r="BK70" s="51"/>
      <c r="BL70" s="51"/>
      <c r="BM70" s="52"/>
      <c r="BN70" s="53">
        <f t="shared" si="8"/>
        <v>0</v>
      </c>
      <c r="BO70" s="53">
        <f t="shared" si="9"/>
        <v>0</v>
      </c>
      <c r="BP70" s="307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3"/>
      <c r="E71" s="113"/>
      <c r="F71" s="114"/>
      <c r="G71" s="115"/>
      <c r="H71" s="115"/>
      <c r="I71" s="115"/>
      <c r="J71" s="116"/>
      <c r="K71" s="105">
        <f t="shared" ref="K71:K117" si="12">$D71+($D71*(SUM($E71%,F71%)))</f>
        <v>0</v>
      </c>
      <c r="L71" s="106">
        <f t="shared" ref="L71:L117" si="13">$D71+(($D71*SUM($E71,G71)/100))</f>
        <v>0</v>
      </c>
      <c r="M71" s="107">
        <f t="shared" ref="M71:O102" si="14">$D71+(($D71*($E71+H71)/100))</f>
        <v>0</v>
      </c>
      <c r="N71" s="107">
        <f t="shared" si="14"/>
        <v>0</v>
      </c>
      <c r="O71" s="108">
        <f t="shared" si="14"/>
        <v>0</v>
      </c>
      <c r="P71" s="93"/>
      <c r="Q71" s="94"/>
      <c r="R71" s="68"/>
      <c r="S71" s="94"/>
      <c r="T71" s="95"/>
      <c r="U71" s="181"/>
      <c r="V71" s="182"/>
      <c r="W71" s="178"/>
      <c r="X71" s="182"/>
      <c r="Y71" s="182"/>
      <c r="Z71" s="93"/>
      <c r="AA71" s="94"/>
      <c r="AB71" s="68"/>
      <c r="AC71" s="94"/>
      <c r="AD71" s="94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93"/>
      <c r="AP71" s="94"/>
      <c r="AQ71" s="68"/>
      <c r="AR71" s="94"/>
      <c r="AS71" s="95"/>
      <c r="AT71" s="239"/>
      <c r="AU71" s="240"/>
      <c r="AV71" s="237"/>
      <c r="AW71" s="240"/>
      <c r="AX71" s="241"/>
      <c r="AY71" s="239"/>
      <c r="AZ71" s="240"/>
      <c r="BA71" s="237"/>
      <c r="BB71" s="240"/>
      <c r="BC71" s="241"/>
      <c r="BD71" s="93"/>
      <c r="BE71" s="94"/>
      <c r="BF71" s="68"/>
      <c r="BG71" s="94"/>
      <c r="BH71" s="95"/>
      <c r="BI71" s="93"/>
      <c r="BJ71" s="94"/>
      <c r="BK71" s="68"/>
      <c r="BL71" s="94"/>
      <c r="BM71" s="95"/>
      <c r="BN71" s="53">
        <f t="shared" si="8"/>
        <v>0</v>
      </c>
      <c r="BO71" s="53">
        <f t="shared" si="9"/>
        <v>0</v>
      </c>
      <c r="BP71" s="307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Август 2019'!B40</f>
        <v>Подсолнечное масло и его фракции, рафинированные, но без изменения химического состава, л</v>
      </c>
      <c r="D72" s="133">
        <v>70.8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2"/>
        <v>75.048000000000002</v>
      </c>
      <c r="L72" s="106">
        <f t="shared" si="13"/>
        <v>75.756</v>
      </c>
      <c r="M72" s="107">
        <f t="shared" si="14"/>
        <v>76.463999999999999</v>
      </c>
      <c r="N72" s="107">
        <f t="shared" si="14"/>
        <v>77.171999999999997</v>
      </c>
      <c r="O72" s="108">
        <f t="shared" si="14"/>
        <v>77.88</v>
      </c>
      <c r="P72" s="232"/>
      <c r="Q72" s="233"/>
      <c r="R72" s="233"/>
      <c r="S72" s="233"/>
      <c r="T72" s="234"/>
      <c r="U72" s="232"/>
      <c r="V72" s="233"/>
      <c r="W72" s="233"/>
      <c r="X72" s="233"/>
      <c r="Y72" s="234"/>
      <c r="Z72" s="50"/>
      <c r="AA72" s="51"/>
      <c r="AB72" s="51"/>
      <c r="AC72" s="51"/>
      <c r="AD72" s="51"/>
      <c r="AE72" s="50"/>
      <c r="AF72" s="51"/>
      <c r="AG72" s="51"/>
      <c r="AH72" s="51"/>
      <c r="AI72" s="52"/>
      <c r="AJ72" s="50"/>
      <c r="AK72" s="51"/>
      <c r="AL72" s="51"/>
      <c r="AM72" s="51"/>
      <c r="AN72" s="52"/>
      <c r="AO72" s="337"/>
      <c r="AP72" s="338"/>
      <c r="AQ72" s="338"/>
      <c r="AR72" s="338"/>
      <c r="AS72" s="339"/>
      <c r="AT72" s="232"/>
      <c r="AU72" s="233"/>
      <c r="AV72" s="233"/>
      <c r="AW72" s="233"/>
      <c r="AX72" s="234"/>
      <c r="AY72" s="232"/>
      <c r="AZ72" s="233"/>
      <c r="BA72" s="233"/>
      <c r="BB72" s="233"/>
      <c r="BC72" s="234"/>
      <c r="BD72" s="50"/>
      <c r="BE72" s="51"/>
      <c r="BF72" s="51"/>
      <c r="BG72" s="51"/>
      <c r="BH72" s="52"/>
      <c r="BI72" s="232"/>
      <c r="BJ72" s="233"/>
      <c r="BK72" s="233"/>
      <c r="BL72" s="233"/>
      <c r="BM72" s="234"/>
      <c r="BN72" s="53">
        <f t="shared" si="8"/>
        <v>0</v>
      </c>
      <c r="BO72" s="53">
        <f t="shared" si="9"/>
        <v>0</v>
      </c>
      <c r="BP72" s="307"/>
    </row>
    <row r="73" spans="1:68" ht="33.75" customHeight="1" x14ac:dyDescent="0.4">
      <c r="A73" s="38"/>
      <c r="B73" s="79"/>
      <c r="C73" s="80"/>
      <c r="D73" s="133">
        <f>D72</f>
        <v>70.8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2"/>
        <v>75.048000000000002</v>
      </c>
      <c r="L73" s="106">
        <f t="shared" si="13"/>
        <v>75.756</v>
      </c>
      <c r="M73" s="107">
        <f t="shared" si="14"/>
        <v>76.463999999999999</v>
      </c>
      <c r="N73" s="107">
        <f t="shared" si="14"/>
        <v>77.171999999999997</v>
      </c>
      <c r="O73" s="108">
        <f t="shared" si="14"/>
        <v>77.88</v>
      </c>
      <c r="P73" s="50"/>
      <c r="Q73" s="51"/>
      <c r="R73" s="51"/>
      <c r="S73" s="51"/>
      <c r="T73" s="52"/>
      <c r="U73" s="177"/>
      <c r="V73" s="178"/>
      <c r="W73" s="178"/>
      <c r="X73" s="178"/>
      <c r="Y73" s="178"/>
      <c r="Z73" s="50"/>
      <c r="AA73" s="51"/>
      <c r="AB73" s="51"/>
      <c r="AC73" s="51"/>
      <c r="AD73" s="51"/>
      <c r="AE73" s="177"/>
      <c r="AF73" s="178"/>
      <c r="AG73" s="178"/>
      <c r="AH73" s="178"/>
      <c r="AI73" s="190"/>
      <c r="AJ73" s="50"/>
      <c r="AK73" s="51"/>
      <c r="AL73" s="51"/>
      <c r="AM73" s="51"/>
      <c r="AN73" s="52"/>
      <c r="AO73" s="177"/>
      <c r="AP73" s="178"/>
      <c r="AQ73" s="178"/>
      <c r="AR73" s="178"/>
      <c r="AS73" s="178"/>
      <c r="AT73" s="50"/>
      <c r="AU73" s="51"/>
      <c r="AV73" s="51"/>
      <c r="AW73" s="51"/>
      <c r="AX73" s="51"/>
      <c r="AY73" s="232"/>
      <c r="AZ73" s="233"/>
      <c r="BA73" s="233"/>
      <c r="BB73" s="233"/>
      <c r="BC73" s="234"/>
      <c r="BD73" s="50"/>
      <c r="BE73" s="51"/>
      <c r="BF73" s="51"/>
      <c r="BG73" s="51"/>
      <c r="BH73" s="52"/>
      <c r="BI73" s="50"/>
      <c r="BJ73" s="51"/>
      <c r="BK73" s="51"/>
      <c r="BL73" s="51"/>
      <c r="BM73" s="52"/>
      <c r="BN73" s="53">
        <f t="shared" si="8"/>
        <v>0</v>
      </c>
      <c r="BO73" s="53">
        <f t="shared" si="9"/>
        <v>0</v>
      </c>
      <c r="BP73" s="307"/>
    </row>
    <row r="74" spans="1:68" ht="33.75" customHeight="1" x14ac:dyDescent="0.4">
      <c r="A74" s="38"/>
      <c r="B74" s="79"/>
      <c r="C74" s="80"/>
      <c r="D74" s="133">
        <f>D72</f>
        <v>70.8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2"/>
        <v>75.048000000000002</v>
      </c>
      <c r="L74" s="106">
        <f t="shared" si="13"/>
        <v>75.756</v>
      </c>
      <c r="M74" s="107">
        <f t="shared" si="14"/>
        <v>76.463999999999999</v>
      </c>
      <c r="N74" s="107">
        <f t="shared" si="14"/>
        <v>77.171999999999997</v>
      </c>
      <c r="O74" s="108">
        <f t="shared" si="14"/>
        <v>77.88</v>
      </c>
      <c r="P74" s="50"/>
      <c r="Q74" s="51"/>
      <c r="R74" s="51"/>
      <c r="S74" s="51"/>
      <c r="T74" s="52"/>
      <c r="U74" s="177"/>
      <c r="V74" s="178"/>
      <c r="W74" s="178"/>
      <c r="X74" s="178"/>
      <c r="Y74" s="178"/>
      <c r="Z74" s="50"/>
      <c r="AA74" s="51"/>
      <c r="AB74" s="51"/>
      <c r="AC74" s="51"/>
      <c r="AD74" s="51"/>
      <c r="AE74" s="177"/>
      <c r="AF74" s="178"/>
      <c r="AG74" s="178"/>
      <c r="AH74" s="178"/>
      <c r="AI74" s="190"/>
      <c r="AJ74" s="50"/>
      <c r="AK74" s="51"/>
      <c r="AL74" s="51"/>
      <c r="AM74" s="51"/>
      <c r="AN74" s="52"/>
      <c r="AO74" s="177"/>
      <c r="AP74" s="178"/>
      <c r="AQ74" s="178"/>
      <c r="AR74" s="178"/>
      <c r="AS74" s="178"/>
      <c r="AT74" s="50"/>
      <c r="AU74" s="51"/>
      <c r="AV74" s="51"/>
      <c r="AW74" s="51"/>
      <c r="AX74" s="51"/>
      <c r="AY74" s="232"/>
      <c r="AZ74" s="233"/>
      <c r="BA74" s="233"/>
      <c r="BB74" s="233"/>
      <c r="BC74" s="234"/>
      <c r="BD74" s="50"/>
      <c r="BE74" s="51"/>
      <c r="BF74" s="51"/>
      <c r="BG74" s="51"/>
      <c r="BH74" s="52"/>
      <c r="BI74" s="50"/>
      <c r="BJ74" s="51"/>
      <c r="BK74" s="51"/>
      <c r="BL74" s="51"/>
      <c r="BM74" s="52"/>
      <c r="BN74" s="53">
        <f t="shared" si="8"/>
        <v>0</v>
      </c>
      <c r="BO74" s="53">
        <f t="shared" si="9"/>
        <v>0</v>
      </c>
      <c r="BP74" s="307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3"/>
      <c r="E75" s="109"/>
      <c r="F75" s="110"/>
      <c r="G75" s="111"/>
      <c r="H75" s="111"/>
      <c r="I75" s="111"/>
      <c r="J75" s="112"/>
      <c r="K75" s="105">
        <f t="shared" si="12"/>
        <v>0</v>
      </c>
      <c r="L75" s="106">
        <f t="shared" si="13"/>
        <v>0</v>
      </c>
      <c r="M75" s="107">
        <f t="shared" si="14"/>
        <v>0</v>
      </c>
      <c r="N75" s="107">
        <f t="shared" si="14"/>
        <v>0</v>
      </c>
      <c r="O75" s="108">
        <f t="shared" si="14"/>
        <v>0</v>
      </c>
      <c r="P75" s="66"/>
      <c r="Q75" s="67"/>
      <c r="R75" s="68"/>
      <c r="S75" s="67"/>
      <c r="T75" s="69"/>
      <c r="U75" s="179"/>
      <c r="V75" s="180"/>
      <c r="W75" s="178"/>
      <c r="X75" s="180"/>
      <c r="Y75" s="180"/>
      <c r="Z75" s="66"/>
      <c r="AA75" s="67"/>
      <c r="AB75" s="68"/>
      <c r="AC75" s="67"/>
      <c r="AD75" s="67"/>
      <c r="AE75" s="179"/>
      <c r="AF75" s="180"/>
      <c r="AG75" s="178"/>
      <c r="AH75" s="180"/>
      <c r="AI75" s="191"/>
      <c r="AJ75" s="66"/>
      <c r="AK75" s="67"/>
      <c r="AL75" s="68"/>
      <c r="AM75" s="67"/>
      <c r="AN75" s="69"/>
      <c r="AO75" s="179"/>
      <c r="AP75" s="180"/>
      <c r="AQ75" s="178"/>
      <c r="AR75" s="180"/>
      <c r="AS75" s="180"/>
      <c r="AT75" s="66"/>
      <c r="AU75" s="67"/>
      <c r="AV75" s="68"/>
      <c r="AW75" s="67"/>
      <c r="AX75" s="67"/>
      <c r="AY75" s="235"/>
      <c r="AZ75" s="236"/>
      <c r="BA75" s="237"/>
      <c r="BB75" s="236"/>
      <c r="BC75" s="238"/>
      <c r="BD75" s="66"/>
      <c r="BE75" s="67"/>
      <c r="BF75" s="68"/>
      <c r="BG75" s="67"/>
      <c r="BH75" s="69"/>
      <c r="BI75" s="66"/>
      <c r="BJ75" s="67"/>
      <c r="BK75" s="68"/>
      <c r="BL75" s="67"/>
      <c r="BM75" s="69"/>
      <c r="BN75" s="53">
        <f t="shared" si="8"/>
        <v>0</v>
      </c>
      <c r="BO75" s="53">
        <f t="shared" si="9"/>
        <v>0</v>
      </c>
      <c r="BP75" s="307"/>
    </row>
    <row r="76" spans="1:68" ht="52.5" customHeight="1" x14ac:dyDescent="0.4">
      <c r="A76" s="38" t="s">
        <v>60</v>
      </c>
      <c r="B76" s="79" t="s">
        <v>62</v>
      </c>
      <c r="C76" s="80" t="str">
        <f>'рекоменд.цены на Август 2019'!B42</f>
        <v>Молоко 2,5% жирности (в пленке, пастеризованное), в расфасовке 0,9 л</v>
      </c>
      <c r="D76" s="133">
        <v>34.5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2"/>
        <v>40.020000000000003</v>
      </c>
      <c r="L76" s="106">
        <f t="shared" si="13"/>
        <v>40.365000000000002</v>
      </c>
      <c r="M76" s="107">
        <f t="shared" si="14"/>
        <v>40.71</v>
      </c>
      <c r="N76" s="107">
        <f t="shared" si="14"/>
        <v>41.055</v>
      </c>
      <c r="O76" s="108">
        <f t="shared" si="14"/>
        <v>41.4</v>
      </c>
      <c r="P76" s="337"/>
      <c r="Q76" s="338"/>
      <c r="R76" s="338"/>
      <c r="S76" s="338"/>
      <c r="T76" s="339"/>
      <c r="U76" s="337"/>
      <c r="V76" s="338"/>
      <c r="W76" s="338"/>
      <c r="X76" s="338"/>
      <c r="Y76" s="339"/>
      <c r="Z76" s="367">
        <v>39.67</v>
      </c>
      <c r="AA76" s="368">
        <v>17.100000000000001</v>
      </c>
      <c r="AB76" s="368">
        <f t="shared" ref="AB76" si="15">IF(Z76=0," ",IF(ISBLANK(Z76)," ",Z76*AA76))</f>
        <v>678.35700000000008</v>
      </c>
      <c r="AC76" s="368" t="s">
        <v>273</v>
      </c>
      <c r="AD76" s="369" t="s">
        <v>277</v>
      </c>
      <c r="AE76" s="367"/>
      <c r="AF76" s="368"/>
      <c r="AG76" s="368"/>
      <c r="AH76" s="368"/>
      <c r="AI76" s="369"/>
      <c r="AJ76" s="367"/>
      <c r="AK76" s="368"/>
      <c r="AL76" s="368"/>
      <c r="AM76" s="368"/>
      <c r="AN76" s="369"/>
      <c r="AO76" s="367">
        <f>AQ76/AP76</f>
        <v>27</v>
      </c>
      <c r="AP76" s="368">
        <v>28</v>
      </c>
      <c r="AQ76" s="368">
        <v>756</v>
      </c>
      <c r="AR76" s="368" t="s">
        <v>230</v>
      </c>
      <c r="AS76" s="369" t="s">
        <v>238</v>
      </c>
      <c r="AT76" s="50"/>
      <c r="AU76" s="51"/>
      <c r="AV76" s="51"/>
      <c r="AW76" s="51"/>
      <c r="AX76" s="52"/>
      <c r="AY76" s="337"/>
      <c r="AZ76" s="338"/>
      <c r="BA76" s="338"/>
      <c r="BB76" s="338"/>
      <c r="BC76" s="339"/>
      <c r="BD76" s="367"/>
      <c r="BE76" s="368"/>
      <c r="BF76" s="368"/>
      <c r="BG76" s="368"/>
      <c r="BH76" s="369"/>
      <c r="BI76" s="337"/>
      <c r="BJ76" s="338"/>
      <c r="BK76" s="338"/>
      <c r="BL76" s="338"/>
      <c r="BM76" s="339"/>
      <c r="BN76" s="53">
        <f t="shared" si="8"/>
        <v>27</v>
      </c>
      <c r="BO76" s="53">
        <f t="shared" si="9"/>
        <v>39.67</v>
      </c>
      <c r="BP76" s="307"/>
    </row>
    <row r="77" spans="1:68" ht="41.1" customHeight="1" x14ac:dyDescent="0.4">
      <c r="A77" s="38"/>
      <c r="B77" s="79"/>
      <c r="C77" s="80"/>
      <c r="D77" s="133">
        <f>D76</f>
        <v>34.5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2"/>
        <v>40.020000000000003</v>
      </c>
      <c r="L77" s="106">
        <f t="shared" si="13"/>
        <v>40.365000000000002</v>
      </c>
      <c r="M77" s="107">
        <f t="shared" si="14"/>
        <v>40.71</v>
      </c>
      <c r="N77" s="107">
        <f t="shared" si="14"/>
        <v>41.055</v>
      </c>
      <c r="O77" s="108">
        <f t="shared" si="14"/>
        <v>41.4</v>
      </c>
      <c r="P77" s="232"/>
      <c r="Q77" s="233"/>
      <c r="R77" s="233"/>
      <c r="S77" s="233"/>
      <c r="T77" s="234"/>
      <c r="U77" s="177"/>
      <c r="V77" s="178"/>
      <c r="W77" s="178"/>
      <c r="X77" s="178"/>
      <c r="Y77" s="178"/>
      <c r="Z77" s="232"/>
      <c r="AA77" s="233"/>
      <c r="AB77" s="233"/>
      <c r="AC77" s="233"/>
      <c r="AD77" s="234"/>
      <c r="AE77" s="177"/>
      <c r="AF77" s="178"/>
      <c r="AG77" s="178"/>
      <c r="AH77" s="178"/>
      <c r="AI77" s="190"/>
      <c r="AJ77" s="50"/>
      <c r="AK77" s="51"/>
      <c r="AL77" s="51"/>
      <c r="AM77" s="51"/>
      <c r="AN77" s="52"/>
      <c r="AO77" s="177"/>
      <c r="AP77" s="178"/>
      <c r="AQ77" s="178"/>
      <c r="AR77" s="178"/>
      <c r="AS77" s="178"/>
      <c r="AT77" s="50"/>
      <c r="AU77" s="51"/>
      <c r="AV77" s="51"/>
      <c r="AW77" s="51"/>
      <c r="AX77" s="52"/>
      <c r="AY77" s="232"/>
      <c r="AZ77" s="233"/>
      <c r="BA77" s="233"/>
      <c r="BB77" s="233"/>
      <c r="BC77" s="234"/>
      <c r="BD77" s="232"/>
      <c r="BE77" s="233"/>
      <c r="BF77" s="233"/>
      <c r="BG77" s="233"/>
      <c r="BH77" s="234"/>
      <c r="BI77" s="337"/>
      <c r="BJ77" s="338"/>
      <c r="BK77" s="338"/>
      <c r="BL77" s="338"/>
      <c r="BM77" s="339"/>
      <c r="BN77" s="53">
        <f t="shared" si="8"/>
        <v>0</v>
      </c>
      <c r="BO77" s="53">
        <f t="shared" si="9"/>
        <v>0</v>
      </c>
      <c r="BP77" s="307"/>
    </row>
    <row r="78" spans="1:68" ht="41.1" customHeight="1" x14ac:dyDescent="0.4">
      <c r="A78" s="38"/>
      <c r="B78" s="79"/>
      <c r="C78" s="80"/>
      <c r="D78" s="133">
        <f>D76</f>
        <v>34.5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2"/>
        <v>40.020000000000003</v>
      </c>
      <c r="L78" s="106">
        <f t="shared" si="13"/>
        <v>40.365000000000002</v>
      </c>
      <c r="M78" s="107">
        <f t="shared" si="14"/>
        <v>40.71</v>
      </c>
      <c r="N78" s="107">
        <f t="shared" si="14"/>
        <v>41.055</v>
      </c>
      <c r="O78" s="108">
        <f t="shared" si="14"/>
        <v>41.4</v>
      </c>
      <c r="P78" s="232"/>
      <c r="Q78" s="233"/>
      <c r="R78" s="233"/>
      <c r="S78" s="233"/>
      <c r="T78" s="234"/>
      <c r="U78" s="177"/>
      <c r="V78" s="178"/>
      <c r="W78" s="178"/>
      <c r="X78" s="178"/>
      <c r="Y78" s="178"/>
      <c r="Z78" s="232"/>
      <c r="AA78" s="233"/>
      <c r="AB78" s="233"/>
      <c r="AC78" s="233"/>
      <c r="AD78" s="234"/>
      <c r="AE78" s="177"/>
      <c r="AF78" s="178"/>
      <c r="AG78" s="178"/>
      <c r="AH78" s="178"/>
      <c r="AI78" s="190"/>
      <c r="AJ78" s="50"/>
      <c r="AK78" s="51"/>
      <c r="AL78" s="51"/>
      <c r="AM78" s="51"/>
      <c r="AN78" s="52"/>
      <c r="AO78" s="177"/>
      <c r="AP78" s="178"/>
      <c r="AQ78" s="178"/>
      <c r="AR78" s="178"/>
      <c r="AS78" s="178"/>
      <c r="AT78" s="50"/>
      <c r="AU78" s="51"/>
      <c r="AV78" s="51"/>
      <c r="AW78" s="51"/>
      <c r="AX78" s="52"/>
      <c r="AY78" s="232"/>
      <c r="AZ78" s="233"/>
      <c r="BA78" s="233"/>
      <c r="BB78" s="233"/>
      <c r="BC78" s="234"/>
      <c r="BD78" s="232"/>
      <c r="BE78" s="233"/>
      <c r="BF78" s="233"/>
      <c r="BG78" s="233"/>
      <c r="BH78" s="234"/>
      <c r="BI78" s="337"/>
      <c r="BJ78" s="338"/>
      <c r="BK78" s="338"/>
      <c r="BL78" s="338"/>
      <c r="BM78" s="339"/>
      <c r="BN78" s="53">
        <f t="shared" si="8"/>
        <v>0</v>
      </c>
      <c r="BO78" s="53">
        <f t="shared" si="9"/>
        <v>0</v>
      </c>
      <c r="BP78" s="307"/>
    </row>
    <row r="79" spans="1:68" s="130" customFormat="1" ht="57" customHeight="1" x14ac:dyDescent="0.4">
      <c r="A79" s="129"/>
      <c r="B79" s="79" t="s">
        <v>128</v>
      </c>
      <c r="C79" s="80" t="str">
        <f>'рекоменд.цены на Август 2019'!B43</f>
        <v>Молоко 3,2% жирности (в пленке, пастеризованное), в расфасовке 0,9 л</v>
      </c>
      <c r="D79" s="133">
        <v>37.5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2"/>
        <v>43.5</v>
      </c>
      <c r="L79" s="106">
        <f t="shared" si="13"/>
        <v>43.875</v>
      </c>
      <c r="M79" s="107">
        <f t="shared" si="14"/>
        <v>44.25</v>
      </c>
      <c r="N79" s="107">
        <f t="shared" si="14"/>
        <v>44.625</v>
      </c>
      <c r="O79" s="108">
        <f t="shared" si="14"/>
        <v>45</v>
      </c>
      <c r="P79" s="232"/>
      <c r="Q79" s="233"/>
      <c r="R79" s="233"/>
      <c r="S79" s="233"/>
      <c r="T79" s="234"/>
      <c r="U79" s="177"/>
      <c r="V79" s="178"/>
      <c r="W79" s="178"/>
      <c r="X79" s="178"/>
      <c r="Y79" s="178"/>
      <c r="Z79" s="232"/>
      <c r="AA79" s="233"/>
      <c r="AB79" s="233"/>
      <c r="AC79" s="233"/>
      <c r="AD79" s="234"/>
      <c r="AE79" s="177"/>
      <c r="AF79" s="178"/>
      <c r="AG79" s="178"/>
      <c r="AH79" s="178"/>
      <c r="AI79" s="190"/>
      <c r="AJ79" s="50"/>
      <c r="AK79" s="51"/>
      <c r="AL79" s="51"/>
      <c r="AM79" s="51"/>
      <c r="AN79" s="52"/>
      <c r="AO79" s="177"/>
      <c r="AP79" s="178"/>
      <c r="AQ79" s="178"/>
      <c r="AR79" s="178"/>
      <c r="AS79" s="178"/>
      <c r="AT79" s="367">
        <v>44.31</v>
      </c>
      <c r="AU79" s="368">
        <v>14</v>
      </c>
      <c r="AV79" s="368">
        <f>AT79*AU79</f>
        <v>620.34</v>
      </c>
      <c r="AW79" s="368" t="s">
        <v>253</v>
      </c>
      <c r="AX79" s="369" t="s">
        <v>262</v>
      </c>
      <c r="AY79" s="232"/>
      <c r="AZ79" s="233"/>
      <c r="BA79" s="233"/>
      <c r="BB79" s="233"/>
      <c r="BC79" s="234"/>
      <c r="BD79" s="232"/>
      <c r="BE79" s="233"/>
      <c r="BF79" s="233"/>
      <c r="BG79" s="233"/>
      <c r="BH79" s="234"/>
      <c r="BI79" s="177"/>
      <c r="BJ79" s="178"/>
      <c r="BK79" s="178"/>
      <c r="BL79" s="178"/>
      <c r="BM79" s="190"/>
      <c r="BN79" s="53">
        <f t="shared" si="8"/>
        <v>44.31</v>
      </c>
      <c r="BO79" s="53">
        <f t="shared" si="9"/>
        <v>44.31</v>
      </c>
      <c r="BP79" s="307"/>
    </row>
    <row r="80" spans="1:68" s="130" customFormat="1" ht="41.1" customHeight="1" x14ac:dyDescent="0.4">
      <c r="A80" s="129"/>
      <c r="B80" s="79"/>
      <c r="C80" s="80"/>
      <c r="D80" s="133">
        <f>D79</f>
        <v>37.5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2"/>
        <v>43.5</v>
      </c>
      <c r="L80" s="106">
        <f t="shared" si="13"/>
        <v>43.875</v>
      </c>
      <c r="M80" s="107">
        <f t="shared" si="14"/>
        <v>44.25</v>
      </c>
      <c r="N80" s="107">
        <f t="shared" si="14"/>
        <v>44.625</v>
      </c>
      <c r="O80" s="108">
        <f t="shared" si="14"/>
        <v>45</v>
      </c>
      <c r="P80" s="232"/>
      <c r="Q80" s="233"/>
      <c r="R80" s="233"/>
      <c r="S80" s="233"/>
      <c r="T80" s="234"/>
      <c r="U80" s="177"/>
      <c r="V80" s="178"/>
      <c r="W80" s="178"/>
      <c r="X80" s="178"/>
      <c r="Y80" s="178"/>
      <c r="Z80" s="232"/>
      <c r="AA80" s="233"/>
      <c r="AB80" s="233"/>
      <c r="AC80" s="233"/>
      <c r="AD80" s="234"/>
      <c r="AE80" s="177"/>
      <c r="AF80" s="178"/>
      <c r="AG80" s="178"/>
      <c r="AH80" s="178"/>
      <c r="AI80" s="190"/>
      <c r="AJ80" s="50"/>
      <c r="AK80" s="51"/>
      <c r="AL80" s="51"/>
      <c r="AM80" s="51"/>
      <c r="AN80" s="52"/>
      <c r="AO80" s="177"/>
      <c r="AP80" s="178"/>
      <c r="AQ80" s="178"/>
      <c r="AR80" s="178"/>
      <c r="AS80" s="178"/>
      <c r="AT80" s="367"/>
      <c r="AU80" s="368"/>
      <c r="AV80" s="368"/>
      <c r="AW80" s="368"/>
      <c r="AX80" s="369"/>
      <c r="AY80" s="232"/>
      <c r="AZ80" s="233"/>
      <c r="BA80" s="233"/>
      <c r="BB80" s="233"/>
      <c r="BC80" s="234"/>
      <c r="BD80" s="232"/>
      <c r="BE80" s="233"/>
      <c r="BF80" s="233"/>
      <c r="BG80" s="233"/>
      <c r="BH80" s="234"/>
      <c r="BI80" s="177"/>
      <c r="BJ80" s="178"/>
      <c r="BK80" s="178"/>
      <c r="BL80" s="178"/>
      <c r="BM80" s="190"/>
      <c r="BN80" s="53">
        <f t="shared" si="8"/>
        <v>0</v>
      </c>
      <c r="BO80" s="53">
        <f t="shared" si="9"/>
        <v>0</v>
      </c>
      <c r="BP80" s="307"/>
    </row>
    <row r="81" spans="1:68" s="130" customFormat="1" ht="41.1" customHeight="1" x14ac:dyDescent="0.4">
      <c r="A81" s="129"/>
      <c r="B81" s="79"/>
      <c r="C81" s="80"/>
      <c r="D81" s="133">
        <f>D79</f>
        <v>37.5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2"/>
        <v>43.5</v>
      </c>
      <c r="L81" s="106">
        <f t="shared" si="13"/>
        <v>43.875</v>
      </c>
      <c r="M81" s="107">
        <f t="shared" si="14"/>
        <v>44.25</v>
      </c>
      <c r="N81" s="107">
        <f t="shared" si="14"/>
        <v>44.625</v>
      </c>
      <c r="O81" s="108">
        <f t="shared" si="14"/>
        <v>45</v>
      </c>
      <c r="P81" s="232"/>
      <c r="Q81" s="233"/>
      <c r="R81" s="233"/>
      <c r="S81" s="233"/>
      <c r="T81" s="234"/>
      <c r="U81" s="177"/>
      <c r="V81" s="178"/>
      <c r="W81" s="178"/>
      <c r="X81" s="178"/>
      <c r="Y81" s="178"/>
      <c r="Z81" s="232"/>
      <c r="AA81" s="233"/>
      <c r="AB81" s="233"/>
      <c r="AC81" s="233"/>
      <c r="AD81" s="234"/>
      <c r="AE81" s="177"/>
      <c r="AF81" s="178"/>
      <c r="AG81" s="178"/>
      <c r="AH81" s="178"/>
      <c r="AI81" s="190"/>
      <c r="AJ81" s="50"/>
      <c r="AK81" s="51"/>
      <c r="AL81" s="51"/>
      <c r="AM81" s="51"/>
      <c r="AN81" s="52"/>
      <c r="AO81" s="177"/>
      <c r="AP81" s="178"/>
      <c r="AQ81" s="178"/>
      <c r="AR81" s="178"/>
      <c r="AS81" s="178"/>
      <c r="AT81" s="367"/>
      <c r="AU81" s="368"/>
      <c r="AV81" s="368"/>
      <c r="AW81" s="368"/>
      <c r="AX81" s="369"/>
      <c r="AY81" s="232"/>
      <c r="AZ81" s="233"/>
      <c r="BA81" s="233"/>
      <c r="BB81" s="233"/>
      <c r="BC81" s="234"/>
      <c r="BD81" s="232"/>
      <c r="BE81" s="233"/>
      <c r="BF81" s="233"/>
      <c r="BG81" s="233"/>
      <c r="BH81" s="234"/>
      <c r="BI81" s="177"/>
      <c r="BJ81" s="178"/>
      <c r="BK81" s="178"/>
      <c r="BL81" s="178"/>
      <c r="BM81" s="190"/>
      <c r="BN81" s="53">
        <f t="shared" si="8"/>
        <v>0</v>
      </c>
      <c r="BO81" s="53">
        <f t="shared" si="9"/>
        <v>0</v>
      </c>
      <c r="BP81" s="307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Август 2019'!B44</f>
        <v>Сливочное масло, кг</v>
      </c>
      <c r="D82" s="133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2"/>
        <v>407</v>
      </c>
      <c r="L82" s="106">
        <f t="shared" si="13"/>
        <v>410.7</v>
      </c>
      <c r="M82" s="107">
        <f t="shared" si="14"/>
        <v>414.4</v>
      </c>
      <c r="N82" s="107">
        <f t="shared" si="14"/>
        <v>418.1</v>
      </c>
      <c r="O82" s="108">
        <f t="shared" si="14"/>
        <v>421.8</v>
      </c>
      <c r="P82" s="337"/>
      <c r="Q82" s="338"/>
      <c r="R82" s="338"/>
      <c r="S82" s="338"/>
      <c r="T82" s="339"/>
      <c r="U82" s="232"/>
      <c r="V82" s="233"/>
      <c r="W82" s="233"/>
      <c r="X82" s="233"/>
      <c r="Y82" s="234"/>
      <c r="Z82" s="337"/>
      <c r="AA82" s="338"/>
      <c r="AB82" s="338"/>
      <c r="AC82" s="338"/>
      <c r="AD82" s="339"/>
      <c r="AE82" s="367"/>
      <c r="AF82" s="368"/>
      <c r="AG82" s="368"/>
      <c r="AH82" s="368"/>
      <c r="AI82" s="369"/>
      <c r="AJ82" s="361"/>
      <c r="AK82" s="362"/>
      <c r="AL82" s="362"/>
      <c r="AM82" s="362"/>
      <c r="AN82" s="363"/>
      <c r="AO82" s="367">
        <f>AQ82/AP82</f>
        <v>290</v>
      </c>
      <c r="AP82" s="368">
        <v>5</v>
      </c>
      <c r="AQ82" s="368">
        <v>1450</v>
      </c>
      <c r="AR82" s="368" t="s">
        <v>230</v>
      </c>
      <c r="AS82" s="369" t="s">
        <v>239</v>
      </c>
      <c r="AT82" s="367"/>
      <c r="AU82" s="368"/>
      <c r="AV82" s="368"/>
      <c r="AW82" s="368"/>
      <c r="AX82" s="369"/>
      <c r="AY82" s="337"/>
      <c r="AZ82" s="338"/>
      <c r="BA82" s="338"/>
      <c r="BB82" s="338"/>
      <c r="BC82" s="339"/>
      <c r="BD82" s="367"/>
      <c r="BE82" s="368"/>
      <c r="BF82" s="368"/>
      <c r="BG82" s="368"/>
      <c r="BH82" s="369"/>
      <c r="BI82" s="337"/>
      <c r="BJ82" s="338"/>
      <c r="BK82" s="338"/>
      <c r="BL82" s="338"/>
      <c r="BM82" s="339"/>
      <c r="BN82" s="53">
        <f t="shared" si="8"/>
        <v>290</v>
      </c>
      <c r="BO82" s="53">
        <f t="shared" si="9"/>
        <v>290</v>
      </c>
      <c r="BP82" s="307"/>
    </row>
    <row r="83" spans="1:68" ht="41.1" customHeight="1" x14ac:dyDescent="0.4">
      <c r="A83" s="38"/>
      <c r="B83" s="79"/>
      <c r="C83" s="80"/>
      <c r="D83" s="133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2"/>
        <v>407</v>
      </c>
      <c r="L83" s="106">
        <f t="shared" si="13"/>
        <v>410.7</v>
      </c>
      <c r="M83" s="107">
        <f t="shared" si="14"/>
        <v>414.4</v>
      </c>
      <c r="N83" s="107">
        <f t="shared" si="14"/>
        <v>418.1</v>
      </c>
      <c r="O83" s="108">
        <f t="shared" si="14"/>
        <v>421.8</v>
      </c>
      <c r="P83" s="50"/>
      <c r="Q83" s="51"/>
      <c r="R83" s="51"/>
      <c r="S83" s="51"/>
      <c r="T83" s="52"/>
      <c r="U83" s="177"/>
      <c r="V83" s="178"/>
      <c r="W83" s="178"/>
      <c r="X83" s="178"/>
      <c r="Y83" s="178"/>
      <c r="Z83" s="232"/>
      <c r="AA83" s="233"/>
      <c r="AB83" s="233"/>
      <c r="AC83" s="233"/>
      <c r="AD83" s="234"/>
      <c r="AE83" s="177"/>
      <c r="AF83" s="178"/>
      <c r="AG83" s="178"/>
      <c r="AH83" s="178"/>
      <c r="AI83" s="190"/>
      <c r="AJ83" s="232"/>
      <c r="AK83" s="233"/>
      <c r="AL83" s="233"/>
      <c r="AM83" s="233"/>
      <c r="AN83" s="234"/>
      <c r="AO83" s="232"/>
      <c r="AP83" s="233"/>
      <c r="AQ83" s="233"/>
      <c r="AR83" s="233"/>
      <c r="AS83" s="234"/>
      <c r="AT83" s="232"/>
      <c r="AU83" s="233"/>
      <c r="AV83" s="233"/>
      <c r="AW83" s="233"/>
      <c r="AX83" s="234"/>
      <c r="AY83" s="232"/>
      <c r="AZ83" s="233"/>
      <c r="BA83" s="233"/>
      <c r="BB83" s="233"/>
      <c r="BC83" s="234"/>
      <c r="BD83" s="232"/>
      <c r="BE83" s="233"/>
      <c r="BF83" s="233"/>
      <c r="BG83" s="233"/>
      <c r="BH83" s="234"/>
      <c r="BI83" s="232"/>
      <c r="BJ83" s="233"/>
      <c r="BK83" s="233"/>
      <c r="BL83" s="233"/>
      <c r="BM83" s="234"/>
      <c r="BN83" s="53">
        <f t="shared" si="8"/>
        <v>0</v>
      </c>
      <c r="BO83" s="53">
        <f t="shared" si="9"/>
        <v>0</v>
      </c>
      <c r="BP83" s="307"/>
    </row>
    <row r="84" spans="1:68" ht="41.1" customHeight="1" x14ac:dyDescent="0.4">
      <c r="A84" s="38"/>
      <c r="B84" s="79"/>
      <c r="C84" s="80"/>
      <c r="D84" s="133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2"/>
        <v>407</v>
      </c>
      <c r="L84" s="106">
        <f t="shared" si="13"/>
        <v>410.7</v>
      </c>
      <c r="M84" s="107">
        <f t="shared" si="14"/>
        <v>414.4</v>
      </c>
      <c r="N84" s="107">
        <f t="shared" si="14"/>
        <v>418.1</v>
      </c>
      <c r="O84" s="108">
        <f t="shared" si="14"/>
        <v>421.8</v>
      </c>
      <c r="P84" s="50"/>
      <c r="Q84" s="51"/>
      <c r="R84" s="51"/>
      <c r="S84" s="51"/>
      <c r="T84" s="52"/>
      <c r="U84" s="177"/>
      <c r="V84" s="178"/>
      <c r="W84" s="178"/>
      <c r="X84" s="178"/>
      <c r="Y84" s="178"/>
      <c r="Z84" s="232"/>
      <c r="AA84" s="233"/>
      <c r="AB84" s="233"/>
      <c r="AC84" s="233"/>
      <c r="AD84" s="234"/>
      <c r="AE84" s="177"/>
      <c r="AF84" s="178"/>
      <c r="AG84" s="178"/>
      <c r="AH84" s="178"/>
      <c r="AI84" s="190"/>
      <c r="AJ84" s="232"/>
      <c r="AK84" s="233"/>
      <c r="AL84" s="233"/>
      <c r="AM84" s="233"/>
      <c r="AN84" s="234"/>
      <c r="AO84" s="232"/>
      <c r="AP84" s="233"/>
      <c r="AQ84" s="233"/>
      <c r="AR84" s="233"/>
      <c r="AS84" s="234"/>
      <c r="AT84" s="232"/>
      <c r="AU84" s="233"/>
      <c r="AV84" s="233"/>
      <c r="AW84" s="233"/>
      <c r="AX84" s="234"/>
      <c r="AY84" s="232"/>
      <c r="AZ84" s="233"/>
      <c r="BA84" s="233"/>
      <c r="BB84" s="233"/>
      <c r="BC84" s="234"/>
      <c r="BD84" s="232"/>
      <c r="BE84" s="233"/>
      <c r="BF84" s="233"/>
      <c r="BG84" s="233"/>
      <c r="BH84" s="234"/>
      <c r="BI84" s="232"/>
      <c r="BJ84" s="233"/>
      <c r="BK84" s="233"/>
      <c r="BL84" s="233"/>
      <c r="BM84" s="234"/>
      <c r="BN84" s="53">
        <f t="shared" ref="BN84:BN117" si="16">MIN($P84,$U84,$Z84,$AE84,$AJ84,$AO84,$AT84,$AY84,$BD84,$BI84)</f>
        <v>0</v>
      </c>
      <c r="BO84" s="53">
        <f t="shared" ref="BO84:BO117" si="17">MAX($P84,$U84,$Z84,$AE84,$AJ84,$AO84,$AT84,$AY84,$BD84,$BI84)</f>
        <v>0</v>
      </c>
      <c r="BP84" s="307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3"/>
      <c r="E85" s="109"/>
      <c r="F85" s="110"/>
      <c r="G85" s="111"/>
      <c r="H85" s="111"/>
      <c r="I85" s="111"/>
      <c r="J85" s="112"/>
      <c r="K85" s="105">
        <f t="shared" si="12"/>
        <v>0</v>
      </c>
      <c r="L85" s="106">
        <f t="shared" si="13"/>
        <v>0</v>
      </c>
      <c r="M85" s="107">
        <f t="shared" si="14"/>
        <v>0</v>
      </c>
      <c r="N85" s="107">
        <f t="shared" si="14"/>
        <v>0</v>
      </c>
      <c r="O85" s="108">
        <f t="shared" si="14"/>
        <v>0</v>
      </c>
      <c r="P85" s="66"/>
      <c r="Q85" s="67"/>
      <c r="R85" s="51"/>
      <c r="S85" s="67"/>
      <c r="T85" s="69"/>
      <c r="U85" s="179"/>
      <c r="V85" s="180"/>
      <c r="W85" s="178"/>
      <c r="X85" s="180"/>
      <c r="Y85" s="180"/>
      <c r="Z85" s="235"/>
      <c r="AA85" s="236"/>
      <c r="AB85" s="237"/>
      <c r="AC85" s="236"/>
      <c r="AD85" s="238"/>
      <c r="AE85" s="179"/>
      <c r="AF85" s="180"/>
      <c r="AG85" s="178"/>
      <c r="AH85" s="180"/>
      <c r="AI85" s="191"/>
      <c r="AJ85" s="235"/>
      <c r="AK85" s="236"/>
      <c r="AL85" s="237"/>
      <c r="AM85" s="236"/>
      <c r="AN85" s="238"/>
      <c r="AO85" s="235"/>
      <c r="AP85" s="236"/>
      <c r="AQ85" s="237"/>
      <c r="AR85" s="236"/>
      <c r="AS85" s="238"/>
      <c r="AT85" s="235"/>
      <c r="AU85" s="236"/>
      <c r="AV85" s="237"/>
      <c r="AW85" s="236"/>
      <c r="AX85" s="238"/>
      <c r="AY85" s="235"/>
      <c r="AZ85" s="236"/>
      <c r="BA85" s="237"/>
      <c r="BB85" s="236"/>
      <c r="BC85" s="238"/>
      <c r="BD85" s="235"/>
      <c r="BE85" s="236"/>
      <c r="BF85" s="237"/>
      <c r="BG85" s="236"/>
      <c r="BH85" s="238"/>
      <c r="BI85" s="235"/>
      <c r="BJ85" s="236"/>
      <c r="BK85" s="237"/>
      <c r="BL85" s="236"/>
      <c r="BM85" s="238"/>
      <c r="BN85" s="53">
        <f t="shared" si="16"/>
        <v>0</v>
      </c>
      <c r="BO85" s="53">
        <f t="shared" si="17"/>
        <v>0</v>
      </c>
      <c r="BP85" s="307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Август 2019'!B46</f>
        <v>Пропаренный шелушеный рис, кг</v>
      </c>
      <c r="D86" s="133">
        <v>45.4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2"/>
        <v>47.67</v>
      </c>
      <c r="L86" s="106">
        <f t="shared" si="13"/>
        <v>48.123999999999995</v>
      </c>
      <c r="M86" s="107">
        <f t="shared" si="14"/>
        <v>48.577999999999996</v>
      </c>
      <c r="N86" s="107">
        <f t="shared" si="14"/>
        <v>49.031999999999996</v>
      </c>
      <c r="O86" s="108">
        <f t="shared" si="14"/>
        <v>49.485999999999997</v>
      </c>
      <c r="P86" s="337"/>
      <c r="Q86" s="338"/>
      <c r="R86" s="338"/>
      <c r="S86" s="338"/>
      <c r="T86" s="339"/>
      <c r="U86" s="50"/>
      <c r="V86" s="51"/>
      <c r="W86" s="51"/>
      <c r="X86" s="51"/>
      <c r="Y86" s="52"/>
      <c r="Z86" s="232"/>
      <c r="AA86" s="233"/>
      <c r="AB86" s="233"/>
      <c r="AC86" s="233"/>
      <c r="AD86" s="234"/>
      <c r="AE86" s="50"/>
      <c r="AF86" s="51"/>
      <c r="AG86" s="51"/>
      <c r="AH86" s="51"/>
      <c r="AI86" s="52"/>
      <c r="AJ86" s="232"/>
      <c r="AK86" s="233"/>
      <c r="AL86" s="233"/>
      <c r="AM86" s="233"/>
      <c r="AN86" s="234"/>
      <c r="AO86" s="232"/>
      <c r="AP86" s="233"/>
      <c r="AQ86" s="233"/>
      <c r="AR86" s="233"/>
      <c r="AS86" s="234"/>
      <c r="AT86" s="232"/>
      <c r="AU86" s="233"/>
      <c r="AV86" s="233"/>
      <c r="AW86" s="233"/>
      <c r="AX86" s="234"/>
      <c r="AY86" s="232"/>
      <c r="AZ86" s="233"/>
      <c r="BA86" s="233"/>
      <c r="BB86" s="233"/>
      <c r="BC86" s="234"/>
      <c r="BD86" s="232"/>
      <c r="BE86" s="233"/>
      <c r="BF86" s="233"/>
      <c r="BG86" s="233"/>
      <c r="BH86" s="234"/>
      <c r="BI86" s="232"/>
      <c r="BJ86" s="233"/>
      <c r="BK86" s="233"/>
      <c r="BL86" s="233"/>
      <c r="BM86" s="234"/>
      <c r="BN86" s="53">
        <f t="shared" si="16"/>
        <v>0</v>
      </c>
      <c r="BO86" s="53">
        <f t="shared" si="17"/>
        <v>0</v>
      </c>
      <c r="BP86" s="308"/>
    </row>
    <row r="87" spans="1:68" ht="41.1" customHeight="1" x14ac:dyDescent="0.4">
      <c r="A87" s="38"/>
      <c r="B87" s="79"/>
      <c r="C87" s="80"/>
      <c r="D87" s="133">
        <f>D86</f>
        <v>45.4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2"/>
        <v>47.67</v>
      </c>
      <c r="L87" s="106">
        <f t="shared" si="13"/>
        <v>48.123999999999995</v>
      </c>
      <c r="M87" s="107">
        <f t="shared" si="14"/>
        <v>48.577999999999996</v>
      </c>
      <c r="N87" s="107">
        <f t="shared" si="14"/>
        <v>49.031999999999996</v>
      </c>
      <c r="O87" s="108">
        <f t="shared" si="14"/>
        <v>49.485999999999997</v>
      </c>
      <c r="P87" s="232"/>
      <c r="Q87" s="233"/>
      <c r="R87" s="233"/>
      <c r="S87" s="233"/>
      <c r="T87" s="234"/>
      <c r="U87" s="177"/>
      <c r="V87" s="178"/>
      <c r="W87" s="178"/>
      <c r="X87" s="178"/>
      <c r="Y87" s="178"/>
      <c r="Z87" s="232"/>
      <c r="AA87" s="233"/>
      <c r="AB87" s="233"/>
      <c r="AC87" s="233"/>
      <c r="AD87" s="234"/>
      <c r="AE87" s="177"/>
      <c r="AF87" s="178"/>
      <c r="AG87" s="178"/>
      <c r="AH87" s="178"/>
      <c r="AI87" s="190"/>
      <c r="AJ87" s="232"/>
      <c r="AK87" s="233"/>
      <c r="AL87" s="233"/>
      <c r="AM87" s="233"/>
      <c r="AN87" s="234"/>
      <c r="AO87" s="232"/>
      <c r="AP87" s="233"/>
      <c r="AQ87" s="233"/>
      <c r="AR87" s="233"/>
      <c r="AS87" s="234"/>
      <c r="AT87" s="232"/>
      <c r="AU87" s="233"/>
      <c r="AV87" s="233"/>
      <c r="AW87" s="233"/>
      <c r="AX87" s="234"/>
      <c r="AY87" s="232"/>
      <c r="AZ87" s="233"/>
      <c r="BA87" s="233"/>
      <c r="BB87" s="233"/>
      <c r="BC87" s="234"/>
      <c r="BD87" s="232"/>
      <c r="BE87" s="233"/>
      <c r="BF87" s="233"/>
      <c r="BG87" s="233"/>
      <c r="BH87" s="234"/>
      <c r="BI87" s="232"/>
      <c r="BJ87" s="233"/>
      <c r="BK87" s="233"/>
      <c r="BL87" s="233"/>
      <c r="BM87" s="234"/>
      <c r="BN87" s="53">
        <f t="shared" si="16"/>
        <v>0</v>
      </c>
      <c r="BO87" s="53">
        <f t="shared" si="17"/>
        <v>0</v>
      </c>
      <c r="BP87" s="307"/>
    </row>
    <row r="88" spans="1:68" ht="41.1" customHeight="1" x14ac:dyDescent="0.4">
      <c r="A88" s="38"/>
      <c r="B88" s="79"/>
      <c r="C88" s="80"/>
      <c r="D88" s="133">
        <f>D86</f>
        <v>45.4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2"/>
        <v>47.67</v>
      </c>
      <c r="L88" s="106">
        <f t="shared" si="13"/>
        <v>48.123999999999995</v>
      </c>
      <c r="M88" s="107">
        <f t="shared" si="14"/>
        <v>48.577999999999996</v>
      </c>
      <c r="N88" s="107">
        <f t="shared" si="14"/>
        <v>49.031999999999996</v>
      </c>
      <c r="O88" s="108">
        <f t="shared" si="14"/>
        <v>49.485999999999997</v>
      </c>
      <c r="P88" s="232"/>
      <c r="Q88" s="233"/>
      <c r="R88" s="233"/>
      <c r="S88" s="233"/>
      <c r="T88" s="234"/>
      <c r="U88" s="177"/>
      <c r="V88" s="178"/>
      <c r="W88" s="178"/>
      <c r="X88" s="178"/>
      <c r="Y88" s="178"/>
      <c r="Z88" s="232"/>
      <c r="AA88" s="233"/>
      <c r="AB88" s="233"/>
      <c r="AC88" s="233"/>
      <c r="AD88" s="234"/>
      <c r="AE88" s="177"/>
      <c r="AF88" s="178"/>
      <c r="AG88" s="178"/>
      <c r="AH88" s="178"/>
      <c r="AI88" s="190"/>
      <c r="AJ88" s="232"/>
      <c r="AK88" s="233"/>
      <c r="AL88" s="233"/>
      <c r="AM88" s="233"/>
      <c r="AN88" s="234"/>
      <c r="AO88" s="232"/>
      <c r="AP88" s="233"/>
      <c r="AQ88" s="233"/>
      <c r="AR88" s="233"/>
      <c r="AS88" s="234"/>
      <c r="AT88" s="232"/>
      <c r="AU88" s="233"/>
      <c r="AV88" s="233"/>
      <c r="AW88" s="233"/>
      <c r="AX88" s="234"/>
      <c r="AY88" s="232"/>
      <c r="AZ88" s="233"/>
      <c r="BA88" s="233"/>
      <c r="BB88" s="233"/>
      <c r="BC88" s="234"/>
      <c r="BD88" s="232"/>
      <c r="BE88" s="233"/>
      <c r="BF88" s="233"/>
      <c r="BG88" s="233"/>
      <c r="BH88" s="234"/>
      <c r="BI88" s="232"/>
      <c r="BJ88" s="233"/>
      <c r="BK88" s="233"/>
      <c r="BL88" s="233"/>
      <c r="BM88" s="234"/>
      <c r="BN88" s="53">
        <f t="shared" si="16"/>
        <v>0</v>
      </c>
      <c r="BO88" s="53">
        <f t="shared" si="17"/>
        <v>0</v>
      </c>
      <c r="BP88" s="307"/>
    </row>
    <row r="89" spans="1:68" ht="48.75" customHeight="1" x14ac:dyDescent="0.4">
      <c r="A89" s="38" t="s">
        <v>70</v>
      </c>
      <c r="B89" s="79" t="s">
        <v>71</v>
      </c>
      <c r="C89" s="80" t="str">
        <f>'рекоменд.цены на Август 2019'!B47</f>
        <v>Мука пшеничная хлебопекарная высший сорт (в таре), кг</v>
      </c>
      <c r="D89" s="133">
        <v>20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2"/>
        <v>23.8</v>
      </c>
      <c r="L89" s="106">
        <f t="shared" si="13"/>
        <v>24</v>
      </c>
      <c r="M89" s="107">
        <f t="shared" si="14"/>
        <v>24.2</v>
      </c>
      <c r="N89" s="107">
        <f t="shared" si="14"/>
        <v>24.4</v>
      </c>
      <c r="O89" s="108">
        <f t="shared" si="14"/>
        <v>24.6</v>
      </c>
      <c r="P89" s="337"/>
      <c r="Q89" s="338"/>
      <c r="R89" s="338"/>
      <c r="S89" s="338"/>
      <c r="T89" s="339"/>
      <c r="U89" s="177"/>
      <c r="V89" s="178"/>
      <c r="W89" s="178"/>
      <c r="X89" s="178"/>
      <c r="Y89" s="178"/>
      <c r="Z89" s="232"/>
      <c r="AA89" s="233"/>
      <c r="AB89" s="233"/>
      <c r="AC89" s="233"/>
      <c r="AD89" s="234"/>
      <c r="AE89" s="50"/>
      <c r="AF89" s="51"/>
      <c r="AG89" s="51"/>
      <c r="AH89" s="51"/>
      <c r="AI89" s="52"/>
      <c r="AJ89" s="232"/>
      <c r="AK89" s="233"/>
      <c r="AL89" s="233"/>
      <c r="AM89" s="233"/>
      <c r="AN89" s="234"/>
      <c r="AO89" s="232"/>
      <c r="AP89" s="233"/>
      <c r="AQ89" s="233"/>
      <c r="AR89" s="233"/>
      <c r="AS89" s="234"/>
      <c r="AT89" s="232"/>
      <c r="AU89" s="233"/>
      <c r="AV89" s="233"/>
      <c r="AW89" s="233"/>
      <c r="AX89" s="234"/>
      <c r="AY89" s="337"/>
      <c r="AZ89" s="338"/>
      <c r="BA89" s="338"/>
      <c r="BB89" s="338"/>
      <c r="BC89" s="339"/>
      <c r="BD89" s="232"/>
      <c r="BE89" s="233"/>
      <c r="BF89" s="233"/>
      <c r="BG89" s="233"/>
      <c r="BH89" s="234"/>
      <c r="BI89" s="232"/>
      <c r="BJ89" s="233"/>
      <c r="BK89" s="233"/>
      <c r="BL89" s="233"/>
      <c r="BM89" s="234"/>
      <c r="BN89" s="53">
        <f t="shared" si="16"/>
        <v>0</v>
      </c>
      <c r="BO89" s="53">
        <f t="shared" si="17"/>
        <v>0</v>
      </c>
      <c r="BP89" s="308"/>
    </row>
    <row r="90" spans="1:68" ht="48.75" customHeight="1" x14ac:dyDescent="0.4">
      <c r="A90" s="38"/>
      <c r="B90" s="79"/>
      <c r="C90" s="80"/>
      <c r="D90" s="133">
        <f>D89</f>
        <v>20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2"/>
        <v>23.8</v>
      </c>
      <c r="L90" s="106">
        <f t="shared" si="13"/>
        <v>24</v>
      </c>
      <c r="M90" s="107">
        <f t="shared" si="14"/>
        <v>24.2</v>
      </c>
      <c r="N90" s="107">
        <f t="shared" si="14"/>
        <v>24.4</v>
      </c>
      <c r="O90" s="108">
        <f t="shared" si="14"/>
        <v>24.6</v>
      </c>
      <c r="P90" s="50"/>
      <c r="Q90" s="51"/>
      <c r="R90" s="51"/>
      <c r="S90" s="51"/>
      <c r="T90" s="52"/>
      <c r="U90" s="177"/>
      <c r="V90" s="178"/>
      <c r="W90" s="178"/>
      <c r="X90" s="178"/>
      <c r="Y90" s="178"/>
      <c r="Z90" s="232"/>
      <c r="AA90" s="233"/>
      <c r="AB90" s="233"/>
      <c r="AC90" s="233"/>
      <c r="AD90" s="234"/>
      <c r="AE90" s="177"/>
      <c r="AF90" s="178"/>
      <c r="AG90" s="178"/>
      <c r="AH90" s="178"/>
      <c r="AI90" s="190"/>
      <c r="AJ90" s="232"/>
      <c r="AK90" s="233"/>
      <c r="AL90" s="233"/>
      <c r="AM90" s="233"/>
      <c r="AN90" s="234"/>
      <c r="AO90" s="232"/>
      <c r="AP90" s="233"/>
      <c r="AQ90" s="233"/>
      <c r="AR90" s="233"/>
      <c r="AS90" s="234"/>
      <c r="AT90" s="232"/>
      <c r="AU90" s="233"/>
      <c r="AV90" s="233"/>
      <c r="AW90" s="233"/>
      <c r="AX90" s="234"/>
      <c r="AY90" s="232"/>
      <c r="AZ90" s="233"/>
      <c r="BA90" s="233"/>
      <c r="BB90" s="233"/>
      <c r="BC90" s="234"/>
      <c r="BD90" s="232"/>
      <c r="BE90" s="233"/>
      <c r="BF90" s="233"/>
      <c r="BG90" s="233"/>
      <c r="BH90" s="234"/>
      <c r="BI90" s="232"/>
      <c r="BJ90" s="233"/>
      <c r="BK90" s="233"/>
      <c r="BL90" s="233"/>
      <c r="BM90" s="234"/>
      <c r="BN90" s="53">
        <f t="shared" si="16"/>
        <v>0</v>
      </c>
      <c r="BO90" s="53">
        <f t="shared" si="17"/>
        <v>0</v>
      </c>
      <c r="BP90" s="307"/>
    </row>
    <row r="91" spans="1:68" ht="48.75" customHeight="1" x14ac:dyDescent="0.4">
      <c r="A91" s="38"/>
      <c r="B91" s="79"/>
      <c r="C91" s="80"/>
      <c r="D91" s="133">
        <f>D89</f>
        <v>20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2"/>
        <v>23.8</v>
      </c>
      <c r="L91" s="106">
        <f t="shared" si="13"/>
        <v>24</v>
      </c>
      <c r="M91" s="107">
        <f t="shared" si="14"/>
        <v>24.2</v>
      </c>
      <c r="N91" s="107">
        <f t="shared" si="14"/>
        <v>24.4</v>
      </c>
      <c r="O91" s="108">
        <f t="shared" si="14"/>
        <v>24.6</v>
      </c>
      <c r="P91" s="50"/>
      <c r="Q91" s="51"/>
      <c r="R91" s="51"/>
      <c r="S91" s="51"/>
      <c r="T91" s="52"/>
      <c r="U91" s="177"/>
      <c r="V91" s="178"/>
      <c r="W91" s="178"/>
      <c r="X91" s="178"/>
      <c r="Y91" s="178"/>
      <c r="Z91" s="232"/>
      <c r="AA91" s="233"/>
      <c r="AB91" s="233"/>
      <c r="AC91" s="233"/>
      <c r="AD91" s="234"/>
      <c r="AE91" s="177"/>
      <c r="AF91" s="178"/>
      <c r="AG91" s="178"/>
      <c r="AH91" s="178"/>
      <c r="AI91" s="190"/>
      <c r="AJ91" s="232"/>
      <c r="AK91" s="233"/>
      <c r="AL91" s="233"/>
      <c r="AM91" s="233"/>
      <c r="AN91" s="234"/>
      <c r="AO91" s="232"/>
      <c r="AP91" s="233"/>
      <c r="AQ91" s="233"/>
      <c r="AR91" s="233"/>
      <c r="AS91" s="234"/>
      <c r="AT91" s="232"/>
      <c r="AU91" s="233"/>
      <c r="AV91" s="233"/>
      <c r="AW91" s="233"/>
      <c r="AX91" s="234"/>
      <c r="AY91" s="232"/>
      <c r="AZ91" s="233"/>
      <c r="BA91" s="233"/>
      <c r="BB91" s="233"/>
      <c r="BC91" s="234"/>
      <c r="BD91" s="232"/>
      <c r="BE91" s="233"/>
      <c r="BF91" s="233"/>
      <c r="BG91" s="233"/>
      <c r="BH91" s="234"/>
      <c r="BI91" s="232"/>
      <c r="BJ91" s="233"/>
      <c r="BK91" s="233"/>
      <c r="BL91" s="233"/>
      <c r="BM91" s="234"/>
      <c r="BN91" s="53">
        <f t="shared" si="16"/>
        <v>0</v>
      </c>
      <c r="BO91" s="53">
        <f t="shared" si="17"/>
        <v>0</v>
      </c>
      <c r="BP91" s="307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Август 2019'!B48</f>
        <v>Мука ржано - обдирная, кг</v>
      </c>
      <c r="D92" s="133">
        <v>16.7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2"/>
        <v>19.872999999999998</v>
      </c>
      <c r="L92" s="106">
        <f t="shared" si="13"/>
        <v>20.04</v>
      </c>
      <c r="M92" s="107">
        <f t="shared" si="14"/>
        <v>20.207000000000001</v>
      </c>
      <c r="N92" s="107">
        <f t="shared" si="14"/>
        <v>20.373999999999999</v>
      </c>
      <c r="O92" s="108">
        <f t="shared" si="14"/>
        <v>20.541</v>
      </c>
      <c r="P92" s="50"/>
      <c r="Q92" s="51"/>
      <c r="R92" s="51"/>
      <c r="S92" s="51"/>
      <c r="T92" s="52"/>
      <c r="U92" s="177"/>
      <c r="V92" s="178"/>
      <c r="W92" s="178"/>
      <c r="X92" s="178"/>
      <c r="Y92" s="178"/>
      <c r="Z92" s="232"/>
      <c r="AA92" s="233"/>
      <c r="AB92" s="233"/>
      <c r="AC92" s="233"/>
      <c r="AD92" s="234"/>
      <c r="AE92" s="177"/>
      <c r="AF92" s="178"/>
      <c r="AG92" s="178"/>
      <c r="AH92" s="178"/>
      <c r="AI92" s="190"/>
      <c r="AJ92" s="232"/>
      <c r="AK92" s="233"/>
      <c r="AL92" s="233"/>
      <c r="AM92" s="233"/>
      <c r="AN92" s="234"/>
      <c r="AO92" s="232"/>
      <c r="AP92" s="233"/>
      <c r="AQ92" s="233"/>
      <c r="AR92" s="233"/>
      <c r="AS92" s="234"/>
      <c r="AT92" s="232"/>
      <c r="AU92" s="233"/>
      <c r="AV92" s="233"/>
      <c r="AW92" s="233"/>
      <c r="AX92" s="234"/>
      <c r="AY92" s="232"/>
      <c r="AZ92" s="233"/>
      <c r="BA92" s="233"/>
      <c r="BB92" s="233"/>
      <c r="BC92" s="234"/>
      <c r="BD92" s="232"/>
      <c r="BE92" s="233"/>
      <c r="BF92" s="233"/>
      <c r="BG92" s="233"/>
      <c r="BH92" s="234"/>
      <c r="BI92" s="232"/>
      <c r="BJ92" s="233"/>
      <c r="BK92" s="233"/>
      <c r="BL92" s="233"/>
      <c r="BM92" s="234"/>
      <c r="BN92" s="53">
        <f t="shared" si="16"/>
        <v>0</v>
      </c>
      <c r="BO92" s="53">
        <f t="shared" si="17"/>
        <v>0</v>
      </c>
      <c r="BP92" s="307"/>
    </row>
    <row r="93" spans="1:68" ht="41.1" customHeight="1" x14ac:dyDescent="0.4">
      <c r="A93" s="38"/>
      <c r="B93" s="79"/>
      <c r="C93" s="80"/>
      <c r="D93" s="133">
        <f>D92</f>
        <v>16.7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2"/>
        <v>19.872999999999998</v>
      </c>
      <c r="L93" s="106">
        <f t="shared" si="13"/>
        <v>20.04</v>
      </c>
      <c r="M93" s="107">
        <f t="shared" si="14"/>
        <v>20.207000000000001</v>
      </c>
      <c r="N93" s="107">
        <f t="shared" si="14"/>
        <v>20.373999999999999</v>
      </c>
      <c r="O93" s="108">
        <f t="shared" si="14"/>
        <v>20.541</v>
      </c>
      <c r="P93" s="50"/>
      <c r="Q93" s="51"/>
      <c r="R93" s="51"/>
      <c r="S93" s="51"/>
      <c r="T93" s="52"/>
      <c r="U93" s="177"/>
      <c r="V93" s="178"/>
      <c r="W93" s="178"/>
      <c r="X93" s="178"/>
      <c r="Y93" s="178"/>
      <c r="Z93" s="232"/>
      <c r="AA93" s="233"/>
      <c r="AB93" s="233"/>
      <c r="AC93" s="233"/>
      <c r="AD93" s="234"/>
      <c r="AE93" s="177"/>
      <c r="AF93" s="178"/>
      <c r="AG93" s="178"/>
      <c r="AH93" s="178"/>
      <c r="AI93" s="190"/>
      <c r="AJ93" s="232"/>
      <c r="AK93" s="233"/>
      <c r="AL93" s="233"/>
      <c r="AM93" s="233"/>
      <c r="AN93" s="234"/>
      <c r="AO93" s="232"/>
      <c r="AP93" s="233"/>
      <c r="AQ93" s="233"/>
      <c r="AR93" s="233"/>
      <c r="AS93" s="234"/>
      <c r="AT93" s="232"/>
      <c r="AU93" s="233"/>
      <c r="AV93" s="233"/>
      <c r="AW93" s="233"/>
      <c r="AX93" s="234"/>
      <c r="AY93" s="232"/>
      <c r="AZ93" s="233"/>
      <c r="BA93" s="233"/>
      <c r="BB93" s="233"/>
      <c r="BC93" s="234"/>
      <c r="BD93" s="232"/>
      <c r="BE93" s="233"/>
      <c r="BF93" s="233"/>
      <c r="BG93" s="233"/>
      <c r="BH93" s="234"/>
      <c r="BI93" s="232"/>
      <c r="BJ93" s="233"/>
      <c r="BK93" s="233"/>
      <c r="BL93" s="233"/>
      <c r="BM93" s="234"/>
      <c r="BN93" s="53">
        <f t="shared" si="16"/>
        <v>0</v>
      </c>
      <c r="BO93" s="53">
        <f t="shared" si="17"/>
        <v>0</v>
      </c>
      <c r="BP93" s="307"/>
    </row>
    <row r="94" spans="1:68" ht="41.1" customHeight="1" x14ac:dyDescent="0.4">
      <c r="A94" s="38"/>
      <c r="B94" s="79"/>
      <c r="C94" s="80"/>
      <c r="D94" s="133">
        <f>D92</f>
        <v>16.7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2"/>
        <v>19.872999999999998</v>
      </c>
      <c r="L94" s="106">
        <f t="shared" si="13"/>
        <v>20.04</v>
      </c>
      <c r="M94" s="107">
        <f t="shared" si="14"/>
        <v>20.207000000000001</v>
      </c>
      <c r="N94" s="107">
        <f t="shared" si="14"/>
        <v>20.373999999999999</v>
      </c>
      <c r="O94" s="108">
        <f t="shared" si="14"/>
        <v>20.541</v>
      </c>
      <c r="P94" s="50"/>
      <c r="Q94" s="51"/>
      <c r="R94" s="51"/>
      <c r="S94" s="51"/>
      <c r="T94" s="52"/>
      <c r="U94" s="177"/>
      <c r="V94" s="178"/>
      <c r="W94" s="178"/>
      <c r="X94" s="178"/>
      <c r="Y94" s="178"/>
      <c r="Z94" s="232"/>
      <c r="AA94" s="233"/>
      <c r="AB94" s="233"/>
      <c r="AC94" s="233"/>
      <c r="AD94" s="234"/>
      <c r="AE94" s="177"/>
      <c r="AF94" s="178"/>
      <c r="AG94" s="178"/>
      <c r="AH94" s="178"/>
      <c r="AI94" s="190"/>
      <c r="AJ94" s="232"/>
      <c r="AK94" s="233"/>
      <c r="AL94" s="233"/>
      <c r="AM94" s="233"/>
      <c r="AN94" s="234"/>
      <c r="AO94" s="232"/>
      <c r="AP94" s="233"/>
      <c r="AQ94" s="233"/>
      <c r="AR94" s="233"/>
      <c r="AS94" s="234"/>
      <c r="AT94" s="232"/>
      <c r="AU94" s="233"/>
      <c r="AV94" s="233"/>
      <c r="AW94" s="233"/>
      <c r="AX94" s="234"/>
      <c r="AY94" s="232"/>
      <c r="AZ94" s="233"/>
      <c r="BA94" s="233"/>
      <c r="BB94" s="233"/>
      <c r="BC94" s="234"/>
      <c r="BD94" s="232"/>
      <c r="BE94" s="233"/>
      <c r="BF94" s="233"/>
      <c r="BG94" s="233"/>
      <c r="BH94" s="234"/>
      <c r="BI94" s="232"/>
      <c r="BJ94" s="233"/>
      <c r="BK94" s="233"/>
      <c r="BL94" s="233"/>
      <c r="BM94" s="234"/>
      <c r="BN94" s="53">
        <f t="shared" si="16"/>
        <v>0</v>
      </c>
      <c r="BO94" s="53">
        <f t="shared" si="17"/>
        <v>0</v>
      </c>
      <c r="BP94" s="307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Август 2019'!B49</f>
        <v>Гречневая крупа, кг</v>
      </c>
      <c r="D95" s="133">
        <v>27.9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2"/>
        <v>29.852999999999998</v>
      </c>
      <c r="L95" s="106">
        <f t="shared" si="13"/>
        <v>30.131999999999998</v>
      </c>
      <c r="M95" s="107">
        <f t="shared" si="14"/>
        <v>30.410999999999998</v>
      </c>
      <c r="N95" s="107">
        <f t="shared" si="14"/>
        <v>30.689999999999998</v>
      </c>
      <c r="O95" s="108">
        <f t="shared" si="14"/>
        <v>30.968999999999998</v>
      </c>
      <c r="P95" s="337"/>
      <c r="Q95" s="338"/>
      <c r="R95" s="338"/>
      <c r="S95" s="338"/>
      <c r="T95" s="339"/>
      <c r="U95" s="232"/>
      <c r="V95" s="233"/>
      <c r="W95" s="233"/>
      <c r="X95" s="233"/>
      <c r="Y95" s="234"/>
      <c r="Z95" s="232"/>
      <c r="AA95" s="233"/>
      <c r="AB95" s="233"/>
      <c r="AC95" s="233"/>
      <c r="AD95" s="234"/>
      <c r="AE95" s="50"/>
      <c r="AF95" s="51"/>
      <c r="AG95" s="51"/>
      <c r="AH95" s="51"/>
      <c r="AI95" s="52"/>
      <c r="AJ95" s="232"/>
      <c r="AK95" s="233"/>
      <c r="AL95" s="233"/>
      <c r="AM95" s="233"/>
      <c r="AN95" s="234"/>
      <c r="AO95" s="367">
        <f>AQ95/AP95</f>
        <v>28.619999999999997</v>
      </c>
      <c r="AP95" s="368">
        <v>10</v>
      </c>
      <c r="AQ95" s="368">
        <v>286.2</v>
      </c>
      <c r="AR95" s="368" t="s">
        <v>230</v>
      </c>
      <c r="AS95" s="369" t="s">
        <v>236</v>
      </c>
      <c r="AT95" s="232"/>
      <c r="AU95" s="233"/>
      <c r="AV95" s="233"/>
      <c r="AW95" s="233"/>
      <c r="AX95" s="234"/>
      <c r="AY95" s="337"/>
      <c r="AZ95" s="338"/>
      <c r="BA95" s="338"/>
      <c r="BB95" s="338"/>
      <c r="BC95" s="339"/>
      <c r="BD95" s="232"/>
      <c r="BE95" s="233"/>
      <c r="BF95" s="233"/>
      <c r="BG95" s="233"/>
      <c r="BH95" s="234"/>
      <c r="BI95" s="232"/>
      <c r="BJ95" s="233"/>
      <c r="BK95" s="233"/>
      <c r="BL95" s="233"/>
      <c r="BM95" s="234"/>
      <c r="BN95" s="53">
        <f t="shared" si="16"/>
        <v>28.619999999999997</v>
      </c>
      <c r="BO95" s="53">
        <f t="shared" si="17"/>
        <v>28.619999999999997</v>
      </c>
      <c r="BP95" s="308"/>
    </row>
    <row r="96" spans="1:68" ht="41.1" customHeight="1" x14ac:dyDescent="0.4">
      <c r="A96" s="38"/>
      <c r="B96" s="79"/>
      <c r="C96" s="80"/>
      <c r="D96" s="133">
        <f>D95</f>
        <v>27.9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2"/>
        <v>29.852999999999998</v>
      </c>
      <c r="L96" s="106">
        <f t="shared" si="13"/>
        <v>30.131999999999998</v>
      </c>
      <c r="M96" s="107">
        <f t="shared" si="14"/>
        <v>30.410999999999998</v>
      </c>
      <c r="N96" s="107">
        <f t="shared" si="14"/>
        <v>30.689999999999998</v>
      </c>
      <c r="O96" s="108">
        <f t="shared" si="14"/>
        <v>30.968999999999998</v>
      </c>
      <c r="P96" s="50"/>
      <c r="Q96" s="51"/>
      <c r="R96" s="51"/>
      <c r="S96" s="51"/>
      <c r="T96" s="52"/>
      <c r="U96" s="50"/>
      <c r="V96" s="51"/>
      <c r="W96" s="51"/>
      <c r="X96" s="51"/>
      <c r="Y96" s="52"/>
      <c r="Z96" s="232"/>
      <c r="AA96" s="233"/>
      <c r="AB96" s="233"/>
      <c r="AC96" s="233"/>
      <c r="AD96" s="234"/>
      <c r="AE96" s="177"/>
      <c r="AF96" s="178"/>
      <c r="AG96" s="178"/>
      <c r="AH96" s="178"/>
      <c r="AI96" s="190"/>
      <c r="AJ96" s="232"/>
      <c r="AK96" s="233"/>
      <c r="AL96" s="233"/>
      <c r="AM96" s="233"/>
      <c r="AN96" s="234"/>
      <c r="AO96" s="367"/>
      <c r="AP96" s="368"/>
      <c r="AQ96" s="368" t="str">
        <f t="shared" ref="AQ96:AQ104" si="18">IF(AO96=0," ",IF(ISBLANK(AO96)," ",AO96*AP96))</f>
        <v xml:space="preserve"> </v>
      </c>
      <c r="AR96" s="368"/>
      <c r="AS96" s="369"/>
      <c r="AT96" s="232"/>
      <c r="AU96" s="233"/>
      <c r="AV96" s="233"/>
      <c r="AW96" s="233"/>
      <c r="AX96" s="234"/>
      <c r="AY96" s="232"/>
      <c r="AZ96" s="233"/>
      <c r="BA96" s="233"/>
      <c r="BB96" s="233"/>
      <c r="BC96" s="234"/>
      <c r="BD96" s="232"/>
      <c r="BE96" s="233"/>
      <c r="BF96" s="233"/>
      <c r="BG96" s="233"/>
      <c r="BH96" s="234"/>
      <c r="BI96" s="232"/>
      <c r="BJ96" s="233"/>
      <c r="BK96" s="233"/>
      <c r="BL96" s="233"/>
      <c r="BM96" s="234"/>
      <c r="BN96" s="53">
        <f t="shared" si="16"/>
        <v>0</v>
      </c>
      <c r="BO96" s="53">
        <f t="shared" si="17"/>
        <v>0</v>
      </c>
      <c r="BP96" s="307"/>
    </row>
    <row r="97" spans="1:68" ht="41.1" customHeight="1" x14ac:dyDescent="0.4">
      <c r="A97" s="38"/>
      <c r="B97" s="79"/>
      <c r="C97" s="80"/>
      <c r="D97" s="133">
        <f>D95</f>
        <v>27.9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12"/>
        <v>29.852999999999998</v>
      </c>
      <c r="L97" s="106">
        <f t="shared" si="13"/>
        <v>30.131999999999998</v>
      </c>
      <c r="M97" s="107">
        <f t="shared" si="14"/>
        <v>30.410999999999998</v>
      </c>
      <c r="N97" s="107">
        <f t="shared" si="14"/>
        <v>30.689999999999998</v>
      </c>
      <c r="O97" s="108">
        <f t="shared" si="14"/>
        <v>30.968999999999998</v>
      </c>
      <c r="P97" s="50"/>
      <c r="Q97" s="51"/>
      <c r="R97" s="51"/>
      <c r="S97" s="51"/>
      <c r="T97" s="52"/>
      <c r="U97" s="50"/>
      <c r="V97" s="51"/>
      <c r="W97" s="51"/>
      <c r="X97" s="51"/>
      <c r="Y97" s="52"/>
      <c r="Z97" s="232"/>
      <c r="AA97" s="233"/>
      <c r="AB97" s="233"/>
      <c r="AC97" s="233"/>
      <c r="AD97" s="234"/>
      <c r="AE97" s="177"/>
      <c r="AF97" s="178"/>
      <c r="AG97" s="178"/>
      <c r="AH97" s="178"/>
      <c r="AI97" s="190"/>
      <c r="AJ97" s="232"/>
      <c r="AK97" s="233"/>
      <c r="AL97" s="233"/>
      <c r="AM97" s="233"/>
      <c r="AN97" s="234"/>
      <c r="AO97" s="367"/>
      <c r="AP97" s="368"/>
      <c r="AQ97" s="368" t="str">
        <f t="shared" si="18"/>
        <v xml:space="preserve"> </v>
      </c>
      <c r="AR97" s="368"/>
      <c r="AS97" s="369"/>
      <c r="AT97" s="232"/>
      <c r="AU97" s="233"/>
      <c r="AV97" s="233"/>
      <c r="AW97" s="233"/>
      <c r="AX97" s="234"/>
      <c r="AY97" s="232"/>
      <c r="AZ97" s="233"/>
      <c r="BA97" s="233"/>
      <c r="BB97" s="233"/>
      <c r="BC97" s="234"/>
      <c r="BD97" s="232"/>
      <c r="BE97" s="233"/>
      <c r="BF97" s="233"/>
      <c r="BG97" s="233"/>
      <c r="BH97" s="234"/>
      <c r="BI97" s="232"/>
      <c r="BJ97" s="233"/>
      <c r="BK97" s="233"/>
      <c r="BL97" s="233"/>
      <c r="BM97" s="234"/>
      <c r="BN97" s="53">
        <f t="shared" si="16"/>
        <v>0</v>
      </c>
      <c r="BO97" s="53">
        <f t="shared" si="17"/>
        <v>0</v>
      </c>
      <c r="BP97" s="307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Август 2019'!B50</f>
        <v>Пшено (крупа из просо), кг</v>
      </c>
      <c r="D98" s="133">
        <v>57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12"/>
        <v>58.71</v>
      </c>
      <c r="L98" s="106">
        <f t="shared" si="13"/>
        <v>59.28</v>
      </c>
      <c r="M98" s="107">
        <f t="shared" si="14"/>
        <v>59.85</v>
      </c>
      <c r="N98" s="107">
        <f t="shared" si="14"/>
        <v>60.42</v>
      </c>
      <c r="O98" s="108">
        <f t="shared" si="14"/>
        <v>60.99</v>
      </c>
      <c r="P98" s="50"/>
      <c r="Q98" s="51"/>
      <c r="R98" s="51"/>
      <c r="S98" s="51"/>
      <c r="T98" s="52"/>
      <c r="U98" s="50"/>
      <c r="V98" s="51"/>
      <c r="W98" s="51"/>
      <c r="X98" s="51"/>
      <c r="Y98" s="52"/>
      <c r="Z98" s="232"/>
      <c r="AA98" s="233"/>
      <c r="AB98" s="233"/>
      <c r="AC98" s="233"/>
      <c r="AD98" s="234"/>
      <c r="AE98" s="50"/>
      <c r="AF98" s="51"/>
      <c r="AG98" s="51"/>
      <c r="AH98" s="51"/>
      <c r="AI98" s="52"/>
      <c r="AJ98" s="232"/>
      <c r="AK98" s="233"/>
      <c r="AL98" s="233"/>
      <c r="AM98" s="233"/>
      <c r="AN98" s="234"/>
      <c r="AO98" s="367">
        <f>AQ98/AP98</f>
        <v>58.139999999999993</v>
      </c>
      <c r="AP98" s="368">
        <v>6</v>
      </c>
      <c r="AQ98" s="368">
        <v>348.84</v>
      </c>
      <c r="AR98" s="368" t="s">
        <v>230</v>
      </c>
      <c r="AS98" s="369" t="s">
        <v>236</v>
      </c>
      <c r="AT98" s="367">
        <v>57.17</v>
      </c>
      <c r="AU98" s="368">
        <v>6</v>
      </c>
      <c r="AV98" s="368">
        <f t="shared" ref="AV98" si="19">IF(AT98=0," ",IF(ISBLANK(AT98)," ",AT98*AU98))</f>
        <v>343.02</v>
      </c>
      <c r="AW98" s="368" t="s">
        <v>253</v>
      </c>
      <c r="AX98" s="369" t="s">
        <v>263</v>
      </c>
      <c r="AY98" s="337"/>
      <c r="AZ98" s="338"/>
      <c r="BA98" s="338"/>
      <c r="BB98" s="338"/>
      <c r="BC98" s="339"/>
      <c r="BD98" s="232"/>
      <c r="BE98" s="233"/>
      <c r="BF98" s="233"/>
      <c r="BG98" s="233"/>
      <c r="BH98" s="234"/>
      <c r="BI98" s="232"/>
      <c r="BJ98" s="233"/>
      <c r="BK98" s="233"/>
      <c r="BL98" s="233"/>
      <c r="BM98" s="234"/>
      <c r="BN98" s="53">
        <f t="shared" si="16"/>
        <v>57.17</v>
      </c>
      <c r="BO98" s="53">
        <f t="shared" si="17"/>
        <v>58.139999999999993</v>
      </c>
      <c r="BP98" s="307"/>
    </row>
    <row r="99" spans="1:68" ht="41.1" customHeight="1" x14ac:dyDescent="0.4">
      <c r="A99" s="38"/>
      <c r="B99" s="79"/>
      <c r="C99" s="80"/>
      <c r="D99" s="133">
        <f>D98</f>
        <v>57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12"/>
        <v>58.71</v>
      </c>
      <c r="L99" s="106">
        <f t="shared" si="13"/>
        <v>59.28</v>
      </c>
      <c r="M99" s="107">
        <f t="shared" si="14"/>
        <v>59.85</v>
      </c>
      <c r="N99" s="107">
        <f t="shared" si="14"/>
        <v>60.42</v>
      </c>
      <c r="O99" s="108">
        <f t="shared" si="14"/>
        <v>60.99</v>
      </c>
      <c r="P99" s="50"/>
      <c r="Q99" s="51"/>
      <c r="R99" s="51"/>
      <c r="S99" s="51"/>
      <c r="T99" s="52"/>
      <c r="U99" s="50"/>
      <c r="V99" s="51"/>
      <c r="W99" s="51"/>
      <c r="X99" s="51"/>
      <c r="Y99" s="52"/>
      <c r="Z99" s="232"/>
      <c r="AA99" s="233"/>
      <c r="AB99" s="233"/>
      <c r="AC99" s="233"/>
      <c r="AD99" s="234"/>
      <c r="AE99" s="50"/>
      <c r="AF99" s="51"/>
      <c r="AG99" s="51"/>
      <c r="AH99" s="51"/>
      <c r="AI99" s="52"/>
      <c r="AJ99" s="232"/>
      <c r="AK99" s="233"/>
      <c r="AL99" s="233"/>
      <c r="AM99" s="233"/>
      <c r="AN99" s="234"/>
      <c r="AO99" s="367"/>
      <c r="AP99" s="368"/>
      <c r="AQ99" s="368" t="str">
        <f t="shared" si="18"/>
        <v xml:space="preserve"> </v>
      </c>
      <c r="AR99" s="368"/>
      <c r="AS99" s="369"/>
      <c r="AT99" s="232"/>
      <c r="AU99" s="233"/>
      <c r="AV99" s="233"/>
      <c r="AW99" s="233"/>
      <c r="AX99" s="234"/>
      <c r="AY99" s="232"/>
      <c r="AZ99" s="233"/>
      <c r="BA99" s="233"/>
      <c r="BB99" s="233"/>
      <c r="BC99" s="234"/>
      <c r="BD99" s="232"/>
      <c r="BE99" s="233"/>
      <c r="BF99" s="233"/>
      <c r="BG99" s="233"/>
      <c r="BH99" s="234"/>
      <c r="BI99" s="232"/>
      <c r="BJ99" s="233"/>
      <c r="BK99" s="233"/>
      <c r="BL99" s="233"/>
      <c r="BM99" s="234"/>
      <c r="BN99" s="53">
        <f t="shared" si="16"/>
        <v>0</v>
      </c>
      <c r="BO99" s="53">
        <f t="shared" si="17"/>
        <v>0</v>
      </c>
      <c r="BP99" s="307"/>
    </row>
    <row r="100" spans="1:68" ht="41.1" customHeight="1" x14ac:dyDescent="0.4">
      <c r="A100" s="38"/>
      <c r="B100" s="79"/>
      <c r="C100" s="80"/>
      <c r="D100" s="133">
        <f>D98</f>
        <v>57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12"/>
        <v>58.71</v>
      </c>
      <c r="L100" s="106">
        <f t="shared" si="13"/>
        <v>59.28</v>
      </c>
      <c r="M100" s="107">
        <f t="shared" si="14"/>
        <v>59.85</v>
      </c>
      <c r="N100" s="107">
        <f t="shared" si="14"/>
        <v>60.42</v>
      </c>
      <c r="O100" s="108">
        <f t="shared" si="14"/>
        <v>60.99</v>
      </c>
      <c r="P100" s="50"/>
      <c r="Q100" s="51"/>
      <c r="R100" s="51"/>
      <c r="S100" s="51"/>
      <c r="T100" s="52"/>
      <c r="U100" s="50"/>
      <c r="V100" s="51"/>
      <c r="W100" s="51"/>
      <c r="X100" s="51"/>
      <c r="Y100" s="52"/>
      <c r="Z100" s="232"/>
      <c r="AA100" s="233"/>
      <c r="AB100" s="233"/>
      <c r="AC100" s="233"/>
      <c r="AD100" s="234"/>
      <c r="AE100" s="50"/>
      <c r="AF100" s="51"/>
      <c r="AG100" s="51"/>
      <c r="AH100" s="51"/>
      <c r="AI100" s="52"/>
      <c r="AJ100" s="232"/>
      <c r="AK100" s="233"/>
      <c r="AL100" s="233"/>
      <c r="AM100" s="233"/>
      <c r="AN100" s="234"/>
      <c r="AO100" s="367"/>
      <c r="AP100" s="368"/>
      <c r="AQ100" s="368" t="str">
        <f t="shared" si="18"/>
        <v xml:space="preserve"> </v>
      </c>
      <c r="AR100" s="368"/>
      <c r="AS100" s="369"/>
      <c r="AT100" s="232"/>
      <c r="AU100" s="233"/>
      <c r="AV100" s="233"/>
      <c r="AW100" s="233"/>
      <c r="AX100" s="234"/>
      <c r="AY100" s="232"/>
      <c r="AZ100" s="233"/>
      <c r="BA100" s="233"/>
      <c r="BB100" s="233"/>
      <c r="BC100" s="234"/>
      <c r="BD100" s="232"/>
      <c r="BE100" s="233"/>
      <c r="BF100" s="233"/>
      <c r="BG100" s="233"/>
      <c r="BH100" s="234"/>
      <c r="BI100" s="232"/>
      <c r="BJ100" s="233"/>
      <c r="BK100" s="233"/>
      <c r="BL100" s="233"/>
      <c r="BM100" s="234"/>
      <c r="BN100" s="53">
        <f t="shared" si="16"/>
        <v>0</v>
      </c>
      <c r="BO100" s="53">
        <f t="shared" si="17"/>
        <v>0</v>
      </c>
      <c r="BP100" s="307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3"/>
      <c r="E101" s="109"/>
      <c r="F101" s="110"/>
      <c r="G101" s="111"/>
      <c r="H101" s="111"/>
      <c r="I101" s="111"/>
      <c r="J101" s="112"/>
      <c r="K101" s="105">
        <f t="shared" si="12"/>
        <v>0</v>
      </c>
      <c r="L101" s="106">
        <f t="shared" si="13"/>
        <v>0</v>
      </c>
      <c r="M101" s="107">
        <f t="shared" si="14"/>
        <v>0</v>
      </c>
      <c r="N101" s="107">
        <f t="shared" si="14"/>
        <v>0</v>
      </c>
      <c r="O101" s="108">
        <f t="shared" si="14"/>
        <v>0</v>
      </c>
      <c r="P101" s="66"/>
      <c r="Q101" s="67"/>
      <c r="R101" s="68"/>
      <c r="S101" s="67"/>
      <c r="T101" s="69"/>
      <c r="U101" s="66"/>
      <c r="V101" s="67"/>
      <c r="W101" s="68"/>
      <c r="X101" s="67"/>
      <c r="Y101" s="69"/>
      <c r="Z101" s="235"/>
      <c r="AA101" s="236"/>
      <c r="AB101" s="237"/>
      <c r="AC101" s="236"/>
      <c r="AD101" s="238"/>
      <c r="AE101" s="66"/>
      <c r="AF101" s="67"/>
      <c r="AG101" s="68"/>
      <c r="AH101" s="67"/>
      <c r="AI101" s="69"/>
      <c r="AJ101" s="235"/>
      <c r="AK101" s="236"/>
      <c r="AL101" s="237"/>
      <c r="AM101" s="236"/>
      <c r="AN101" s="238"/>
      <c r="AO101" s="340"/>
      <c r="AP101" s="341"/>
      <c r="AQ101" s="342" t="str">
        <f t="shared" si="18"/>
        <v xml:space="preserve"> </v>
      </c>
      <c r="AR101" s="341"/>
      <c r="AS101" s="343"/>
      <c r="AT101" s="235"/>
      <c r="AU101" s="236"/>
      <c r="AV101" s="237"/>
      <c r="AW101" s="236"/>
      <c r="AX101" s="238"/>
      <c r="AY101" s="235"/>
      <c r="AZ101" s="236"/>
      <c r="BA101" s="237"/>
      <c r="BB101" s="236"/>
      <c r="BC101" s="238"/>
      <c r="BD101" s="235"/>
      <c r="BE101" s="236"/>
      <c r="BF101" s="237"/>
      <c r="BG101" s="236"/>
      <c r="BH101" s="238"/>
      <c r="BI101" s="235"/>
      <c r="BJ101" s="236"/>
      <c r="BK101" s="237"/>
      <c r="BL101" s="236"/>
      <c r="BM101" s="238"/>
      <c r="BN101" s="53">
        <f t="shared" si="16"/>
        <v>0</v>
      </c>
      <c r="BO101" s="53">
        <f t="shared" si="17"/>
        <v>0</v>
      </c>
      <c r="BP101" s="307"/>
    </row>
    <row r="102" spans="1:68" ht="41.1" customHeight="1" x14ac:dyDescent="0.4">
      <c r="A102" s="38" t="s">
        <v>83</v>
      </c>
      <c r="B102" s="79" t="s">
        <v>84</v>
      </c>
      <c r="C102" s="80" t="str">
        <f>'рекоменд.цены на Август 2019'!B52</f>
        <v>Хлеб ржано - пшеничный формовой, 0,7 кг</v>
      </c>
      <c r="D102" s="133">
        <f>'рекоменд.цены на Август 2019'!D52</f>
        <v>21.1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12"/>
        <v>21.733000000000001</v>
      </c>
      <c r="L102" s="106">
        <f t="shared" si="13"/>
        <v>21.944000000000003</v>
      </c>
      <c r="M102" s="107">
        <f t="shared" si="14"/>
        <v>22.155000000000001</v>
      </c>
      <c r="N102" s="107">
        <f t="shared" si="14"/>
        <v>22.366</v>
      </c>
      <c r="O102" s="108">
        <f t="shared" si="14"/>
        <v>22.577000000000002</v>
      </c>
      <c r="P102" s="50"/>
      <c r="Q102" s="51"/>
      <c r="R102" s="51"/>
      <c r="S102" s="51"/>
      <c r="T102" s="52"/>
      <c r="U102" s="337"/>
      <c r="V102" s="338"/>
      <c r="W102" s="338"/>
      <c r="X102" s="338"/>
      <c r="Y102" s="339"/>
      <c r="Z102" s="232"/>
      <c r="AA102" s="233"/>
      <c r="AB102" s="233"/>
      <c r="AC102" s="233"/>
      <c r="AD102" s="234"/>
      <c r="AE102" s="50"/>
      <c r="AF102" s="51"/>
      <c r="AG102" s="51"/>
      <c r="AH102" s="51"/>
      <c r="AI102" s="52"/>
      <c r="AJ102" s="232"/>
      <c r="AK102" s="233"/>
      <c r="AL102" s="233"/>
      <c r="AM102" s="233"/>
      <c r="AN102" s="234"/>
      <c r="AO102" s="367"/>
      <c r="AP102" s="368"/>
      <c r="AQ102" s="368" t="str">
        <f t="shared" si="18"/>
        <v xml:space="preserve"> </v>
      </c>
      <c r="AR102" s="368"/>
      <c r="AS102" s="369"/>
      <c r="AT102" s="367">
        <v>20.5</v>
      </c>
      <c r="AU102" s="368">
        <v>16</v>
      </c>
      <c r="AV102" s="368">
        <f t="shared" ref="AV102" si="20">IF(AT102=0," ",IF(ISBLANK(AT102)," ",AT102*AU102))</f>
        <v>328</v>
      </c>
      <c r="AW102" s="368" t="s">
        <v>259</v>
      </c>
      <c r="AX102" s="369" t="s">
        <v>264</v>
      </c>
      <c r="AY102" s="232"/>
      <c r="AZ102" s="233"/>
      <c r="BA102" s="233"/>
      <c r="BB102" s="233"/>
      <c r="BC102" s="234"/>
      <c r="BD102" s="367"/>
      <c r="BE102" s="368"/>
      <c r="BF102" s="368"/>
      <c r="BG102" s="368"/>
      <c r="BH102" s="369"/>
      <c r="BI102" s="337"/>
      <c r="BJ102" s="338"/>
      <c r="BK102" s="338"/>
      <c r="BL102" s="338"/>
      <c r="BM102" s="339"/>
      <c r="BN102" s="53">
        <f t="shared" si="16"/>
        <v>20.5</v>
      </c>
      <c r="BO102" s="53">
        <f t="shared" si="17"/>
        <v>20.5</v>
      </c>
      <c r="BP102" s="307"/>
    </row>
    <row r="103" spans="1:68" ht="41.1" customHeight="1" x14ac:dyDescent="0.4">
      <c r="A103" s="38"/>
      <c r="B103" s="79"/>
      <c r="C103" s="80"/>
      <c r="D103" s="133">
        <f>D102</f>
        <v>21.1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12"/>
        <v>21.733000000000001</v>
      </c>
      <c r="L103" s="106">
        <f t="shared" si="13"/>
        <v>21.944000000000003</v>
      </c>
      <c r="M103" s="107">
        <f t="shared" ref="M103:O117" si="21">$D103+(($D103*($E103+H103)/100))</f>
        <v>22.155000000000001</v>
      </c>
      <c r="N103" s="107">
        <f t="shared" si="21"/>
        <v>22.366</v>
      </c>
      <c r="O103" s="108">
        <f t="shared" si="21"/>
        <v>22.577000000000002</v>
      </c>
      <c r="P103" s="50"/>
      <c r="Q103" s="51"/>
      <c r="R103" s="51"/>
      <c r="S103" s="51"/>
      <c r="T103" s="52"/>
      <c r="U103" s="337"/>
      <c r="V103" s="338"/>
      <c r="W103" s="338"/>
      <c r="X103" s="338"/>
      <c r="Y103" s="339"/>
      <c r="Z103" s="232"/>
      <c r="AA103" s="233"/>
      <c r="AB103" s="233"/>
      <c r="AC103" s="233"/>
      <c r="AD103" s="234"/>
      <c r="AE103" s="50"/>
      <c r="AF103" s="51"/>
      <c r="AG103" s="51"/>
      <c r="AH103" s="51"/>
      <c r="AI103" s="52"/>
      <c r="AJ103" s="232"/>
      <c r="AK103" s="233"/>
      <c r="AL103" s="233"/>
      <c r="AM103" s="233"/>
      <c r="AN103" s="234"/>
      <c r="AO103" s="367"/>
      <c r="AP103" s="368"/>
      <c r="AQ103" s="368" t="str">
        <f t="shared" si="18"/>
        <v xml:space="preserve"> </v>
      </c>
      <c r="AR103" s="368"/>
      <c r="AS103" s="369"/>
      <c r="AT103" s="232"/>
      <c r="AU103" s="233"/>
      <c r="AV103" s="233"/>
      <c r="AW103" s="233"/>
      <c r="AX103" s="234"/>
      <c r="AY103" s="232"/>
      <c r="AZ103" s="233"/>
      <c r="BA103" s="233"/>
      <c r="BB103" s="233"/>
      <c r="BC103" s="234"/>
      <c r="BD103" s="232"/>
      <c r="BE103" s="233"/>
      <c r="BF103" s="233"/>
      <c r="BG103" s="233"/>
      <c r="BH103" s="234"/>
      <c r="BI103" s="232"/>
      <c r="BJ103" s="233"/>
      <c r="BK103" s="233"/>
      <c r="BL103" s="233"/>
      <c r="BM103" s="234"/>
      <c r="BN103" s="53">
        <f t="shared" si="16"/>
        <v>0</v>
      </c>
      <c r="BO103" s="53">
        <f t="shared" si="17"/>
        <v>0</v>
      </c>
      <c r="BP103" s="307"/>
    </row>
    <row r="104" spans="1:68" ht="41.1" customHeight="1" x14ac:dyDescent="0.4">
      <c r="A104" s="38"/>
      <c r="B104" s="79"/>
      <c r="C104" s="80"/>
      <c r="D104" s="133">
        <f>D102</f>
        <v>21.1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12"/>
        <v>21.733000000000001</v>
      </c>
      <c r="L104" s="106">
        <f t="shared" si="13"/>
        <v>21.944000000000003</v>
      </c>
      <c r="M104" s="107">
        <f t="shared" si="21"/>
        <v>22.155000000000001</v>
      </c>
      <c r="N104" s="107">
        <f t="shared" si="21"/>
        <v>22.366</v>
      </c>
      <c r="O104" s="108">
        <f t="shared" si="21"/>
        <v>22.577000000000002</v>
      </c>
      <c r="P104" s="50"/>
      <c r="Q104" s="51"/>
      <c r="R104" s="51"/>
      <c r="S104" s="51"/>
      <c r="T104" s="52"/>
      <c r="U104" s="337"/>
      <c r="V104" s="338"/>
      <c r="W104" s="338"/>
      <c r="X104" s="338"/>
      <c r="Y104" s="339"/>
      <c r="Z104" s="232"/>
      <c r="AA104" s="233"/>
      <c r="AB104" s="233"/>
      <c r="AC104" s="233"/>
      <c r="AD104" s="234"/>
      <c r="AE104" s="50"/>
      <c r="AF104" s="51"/>
      <c r="AG104" s="51"/>
      <c r="AH104" s="51"/>
      <c r="AI104" s="52"/>
      <c r="AJ104" s="232"/>
      <c r="AK104" s="233"/>
      <c r="AL104" s="233"/>
      <c r="AM104" s="233"/>
      <c r="AN104" s="234"/>
      <c r="AO104" s="367"/>
      <c r="AP104" s="368"/>
      <c r="AQ104" s="368" t="str">
        <f t="shared" si="18"/>
        <v xml:space="preserve"> </v>
      </c>
      <c r="AR104" s="368"/>
      <c r="AS104" s="369"/>
      <c r="AT104" s="232"/>
      <c r="AU104" s="233"/>
      <c r="AV104" s="233"/>
      <c r="AW104" s="233"/>
      <c r="AX104" s="234"/>
      <c r="AY104" s="232"/>
      <c r="AZ104" s="233"/>
      <c r="BA104" s="233"/>
      <c r="BB104" s="233"/>
      <c r="BC104" s="234"/>
      <c r="BD104" s="232"/>
      <c r="BE104" s="233"/>
      <c r="BF104" s="233"/>
      <c r="BG104" s="233"/>
      <c r="BH104" s="234"/>
      <c r="BI104" s="232"/>
      <c r="BJ104" s="233"/>
      <c r="BK104" s="233"/>
      <c r="BL104" s="233"/>
      <c r="BM104" s="234"/>
      <c r="BN104" s="53">
        <f t="shared" si="16"/>
        <v>0</v>
      </c>
      <c r="BO104" s="53">
        <f t="shared" si="17"/>
        <v>0</v>
      </c>
      <c r="BP104" s="307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Август 2019'!B53</f>
        <v>Хлеб "Дарницкий" подовый,0,7 кг</v>
      </c>
      <c r="D105" s="133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12"/>
        <v>23.071999999999999</v>
      </c>
      <c r="L105" s="106">
        <f t="shared" si="13"/>
        <v>23.295999999999999</v>
      </c>
      <c r="M105" s="107">
        <f t="shared" si="21"/>
        <v>23.52</v>
      </c>
      <c r="N105" s="107">
        <f t="shared" si="21"/>
        <v>23.744</v>
      </c>
      <c r="O105" s="108">
        <f t="shared" si="21"/>
        <v>23.968</v>
      </c>
      <c r="P105" s="337"/>
      <c r="Q105" s="338"/>
      <c r="R105" s="338"/>
      <c r="S105" s="338"/>
      <c r="T105" s="339"/>
      <c r="U105" s="337"/>
      <c r="V105" s="338"/>
      <c r="W105" s="338"/>
      <c r="X105" s="338"/>
      <c r="Y105" s="339"/>
      <c r="Z105" s="367">
        <v>21.1</v>
      </c>
      <c r="AA105" s="368">
        <v>2</v>
      </c>
      <c r="AB105" s="368">
        <f t="shared" ref="AB105:AB108" si="22">IF(Z105=0," ",IF(ISBLANK(Z105)," ",Z105*AA105))</f>
        <v>42.2</v>
      </c>
      <c r="AC105" s="368" t="s">
        <v>275</v>
      </c>
      <c r="AD105" s="369" t="s">
        <v>278</v>
      </c>
      <c r="AE105" s="367"/>
      <c r="AF105" s="368"/>
      <c r="AG105" s="368"/>
      <c r="AH105" s="368"/>
      <c r="AI105" s="369"/>
      <c r="AJ105" s="367"/>
      <c r="AK105" s="368"/>
      <c r="AL105" s="368"/>
      <c r="AM105" s="368"/>
      <c r="AN105" s="369"/>
      <c r="AO105" s="367">
        <f>AQ105/AP105</f>
        <v>20.3</v>
      </c>
      <c r="AP105" s="368">
        <v>5</v>
      </c>
      <c r="AQ105" s="368">
        <v>101.5</v>
      </c>
      <c r="AR105" s="368" t="s">
        <v>240</v>
      </c>
      <c r="AS105" s="369" t="s">
        <v>241</v>
      </c>
      <c r="AT105" s="232"/>
      <c r="AU105" s="233"/>
      <c r="AV105" s="233"/>
      <c r="AW105" s="233"/>
      <c r="AX105" s="234"/>
      <c r="AY105" s="337"/>
      <c r="AZ105" s="338"/>
      <c r="BA105" s="338"/>
      <c r="BB105" s="338"/>
      <c r="BC105" s="339"/>
      <c r="BD105" s="232"/>
      <c r="BE105" s="233"/>
      <c r="BF105" s="233"/>
      <c r="BG105" s="233"/>
      <c r="BH105" s="234"/>
      <c r="BI105" s="232"/>
      <c r="BJ105" s="233"/>
      <c r="BK105" s="233"/>
      <c r="BL105" s="233"/>
      <c r="BM105" s="234"/>
      <c r="BN105" s="53">
        <f t="shared" si="16"/>
        <v>20.3</v>
      </c>
      <c r="BO105" s="53">
        <f t="shared" si="17"/>
        <v>21.1</v>
      </c>
      <c r="BP105" s="307"/>
    </row>
    <row r="106" spans="1:68" ht="41.1" customHeight="1" x14ac:dyDescent="0.4">
      <c r="A106" s="38"/>
      <c r="B106" s="79"/>
      <c r="C106" s="80"/>
      <c r="D106" s="133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12"/>
        <v>23.071999999999999</v>
      </c>
      <c r="L106" s="106">
        <f t="shared" si="13"/>
        <v>23.295999999999999</v>
      </c>
      <c r="M106" s="107">
        <f t="shared" si="21"/>
        <v>23.52</v>
      </c>
      <c r="N106" s="107">
        <f t="shared" si="21"/>
        <v>23.744</v>
      </c>
      <c r="O106" s="108">
        <f t="shared" si="21"/>
        <v>23.968</v>
      </c>
      <c r="P106" s="232"/>
      <c r="Q106" s="233"/>
      <c r="R106" s="233"/>
      <c r="S106" s="233"/>
      <c r="T106" s="234"/>
      <c r="U106" s="337"/>
      <c r="V106" s="338"/>
      <c r="W106" s="338"/>
      <c r="X106" s="338"/>
      <c r="Y106" s="339"/>
      <c r="Z106" s="367"/>
      <c r="AA106" s="368"/>
      <c r="AB106" s="368" t="str">
        <f t="shared" si="22"/>
        <v xml:space="preserve"> </v>
      </c>
      <c r="AC106" s="368"/>
      <c r="AD106" s="369"/>
      <c r="AE106" s="232"/>
      <c r="AF106" s="233"/>
      <c r="AG106" s="233"/>
      <c r="AH106" s="233"/>
      <c r="AI106" s="234"/>
      <c r="AJ106" s="232"/>
      <c r="AK106" s="233"/>
      <c r="AL106" s="233"/>
      <c r="AM106" s="233"/>
      <c r="AN106" s="234"/>
      <c r="AO106" s="232"/>
      <c r="AP106" s="233"/>
      <c r="AQ106" s="233"/>
      <c r="AR106" s="233"/>
      <c r="AS106" s="234"/>
      <c r="AT106" s="232"/>
      <c r="AU106" s="233"/>
      <c r="AV106" s="233"/>
      <c r="AW106" s="233"/>
      <c r="AX106" s="234"/>
      <c r="AY106" s="232"/>
      <c r="AZ106" s="233"/>
      <c r="BA106" s="233"/>
      <c r="BB106" s="233"/>
      <c r="BC106" s="234"/>
      <c r="BD106" s="232"/>
      <c r="BE106" s="233"/>
      <c r="BF106" s="233"/>
      <c r="BG106" s="233"/>
      <c r="BH106" s="234"/>
      <c r="BI106" s="232"/>
      <c r="BJ106" s="233"/>
      <c r="BK106" s="233"/>
      <c r="BL106" s="233"/>
      <c r="BM106" s="234"/>
      <c r="BN106" s="53">
        <f t="shared" si="16"/>
        <v>0</v>
      </c>
      <c r="BO106" s="53">
        <f t="shared" si="17"/>
        <v>0</v>
      </c>
      <c r="BP106" s="307"/>
    </row>
    <row r="107" spans="1:68" ht="41.1" customHeight="1" x14ac:dyDescent="0.4">
      <c r="A107" s="38"/>
      <c r="B107" s="79"/>
      <c r="C107" s="80"/>
      <c r="D107" s="133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12"/>
        <v>23.071999999999999</v>
      </c>
      <c r="L107" s="106">
        <f t="shared" si="13"/>
        <v>23.295999999999999</v>
      </c>
      <c r="M107" s="107">
        <f t="shared" si="21"/>
        <v>23.52</v>
      </c>
      <c r="N107" s="107">
        <f t="shared" si="21"/>
        <v>23.744</v>
      </c>
      <c r="O107" s="108">
        <f t="shared" si="21"/>
        <v>23.968</v>
      </c>
      <c r="P107" s="232"/>
      <c r="Q107" s="233"/>
      <c r="R107" s="233"/>
      <c r="S107" s="233"/>
      <c r="T107" s="234"/>
      <c r="U107" s="337"/>
      <c r="V107" s="338"/>
      <c r="W107" s="338"/>
      <c r="X107" s="338"/>
      <c r="Y107" s="339"/>
      <c r="Z107" s="367"/>
      <c r="AA107" s="368"/>
      <c r="AB107" s="368" t="str">
        <f t="shared" si="22"/>
        <v xml:space="preserve"> </v>
      </c>
      <c r="AC107" s="368"/>
      <c r="AD107" s="369"/>
      <c r="AE107" s="232"/>
      <c r="AF107" s="233"/>
      <c r="AG107" s="233"/>
      <c r="AH107" s="233"/>
      <c r="AI107" s="234"/>
      <c r="AJ107" s="232"/>
      <c r="AK107" s="233"/>
      <c r="AL107" s="233"/>
      <c r="AM107" s="233"/>
      <c r="AN107" s="234"/>
      <c r="AO107" s="232"/>
      <c r="AP107" s="233"/>
      <c r="AQ107" s="233"/>
      <c r="AR107" s="233"/>
      <c r="AS107" s="234"/>
      <c r="AT107" s="232"/>
      <c r="AU107" s="233"/>
      <c r="AV107" s="233"/>
      <c r="AW107" s="233"/>
      <c r="AX107" s="234"/>
      <c r="AY107" s="232"/>
      <c r="AZ107" s="233"/>
      <c r="BA107" s="233"/>
      <c r="BB107" s="233"/>
      <c r="BC107" s="234"/>
      <c r="BD107" s="232"/>
      <c r="BE107" s="233"/>
      <c r="BF107" s="233"/>
      <c r="BG107" s="233"/>
      <c r="BH107" s="234"/>
      <c r="BI107" s="232"/>
      <c r="BJ107" s="233"/>
      <c r="BK107" s="233"/>
      <c r="BL107" s="233"/>
      <c r="BM107" s="234"/>
      <c r="BN107" s="53">
        <f t="shared" si="16"/>
        <v>0</v>
      </c>
      <c r="BO107" s="53">
        <f t="shared" si="17"/>
        <v>0</v>
      </c>
      <c r="BP107" s="307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Август 2019'!B54</f>
        <v>Хлеб пшеничный формовой, 0,45 - 0,5 кг</v>
      </c>
      <c r="D108" s="133">
        <v>22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12"/>
        <v>22.66</v>
      </c>
      <c r="L108" s="106">
        <f t="shared" si="13"/>
        <v>22.88</v>
      </c>
      <c r="M108" s="107">
        <f t="shared" si="21"/>
        <v>23.1</v>
      </c>
      <c r="N108" s="107">
        <f t="shared" si="21"/>
        <v>23.32</v>
      </c>
      <c r="O108" s="108">
        <f t="shared" si="21"/>
        <v>23.54</v>
      </c>
      <c r="P108" s="232"/>
      <c r="Q108" s="233"/>
      <c r="R108" s="233"/>
      <c r="S108" s="233"/>
      <c r="T108" s="234"/>
      <c r="U108" s="337"/>
      <c r="V108" s="338"/>
      <c r="W108" s="338"/>
      <c r="X108" s="338"/>
      <c r="Y108" s="339"/>
      <c r="Z108" s="367">
        <v>20.9</v>
      </c>
      <c r="AA108" s="368">
        <v>8</v>
      </c>
      <c r="AB108" s="368">
        <f t="shared" si="22"/>
        <v>167.2</v>
      </c>
      <c r="AC108" s="368" t="s">
        <v>275</v>
      </c>
      <c r="AD108" s="369" t="s">
        <v>278</v>
      </c>
      <c r="AE108" s="232"/>
      <c r="AF108" s="233"/>
      <c r="AG108" s="233"/>
      <c r="AH108" s="233"/>
      <c r="AI108" s="234"/>
      <c r="AJ108" s="232"/>
      <c r="AK108" s="233"/>
      <c r="AL108" s="233"/>
      <c r="AM108" s="233"/>
      <c r="AN108" s="234"/>
      <c r="AO108" s="232"/>
      <c r="AP108" s="233"/>
      <c r="AQ108" s="233"/>
      <c r="AR108" s="233"/>
      <c r="AS108" s="234"/>
      <c r="AT108" s="232"/>
      <c r="AU108" s="233"/>
      <c r="AV108" s="233"/>
      <c r="AW108" s="233"/>
      <c r="AX108" s="234"/>
      <c r="AY108" s="232"/>
      <c r="AZ108" s="233"/>
      <c r="BA108" s="233"/>
      <c r="BB108" s="233"/>
      <c r="BC108" s="234"/>
      <c r="BD108" s="232"/>
      <c r="BE108" s="233"/>
      <c r="BF108" s="233"/>
      <c r="BG108" s="233"/>
      <c r="BH108" s="234"/>
      <c r="BI108" s="232"/>
      <c r="BJ108" s="233"/>
      <c r="BK108" s="233"/>
      <c r="BL108" s="233"/>
      <c r="BM108" s="234"/>
      <c r="BN108" s="53">
        <f t="shared" si="16"/>
        <v>20.9</v>
      </c>
      <c r="BO108" s="53">
        <f t="shared" si="17"/>
        <v>20.9</v>
      </c>
      <c r="BP108" s="307"/>
    </row>
    <row r="109" spans="1:68" ht="41.1" customHeight="1" x14ac:dyDescent="0.4">
      <c r="A109" s="38"/>
      <c r="B109" s="79"/>
      <c r="C109" s="80"/>
      <c r="D109" s="133">
        <f>D108</f>
        <v>22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12"/>
        <v>22.66</v>
      </c>
      <c r="L109" s="106">
        <f t="shared" si="13"/>
        <v>22.88</v>
      </c>
      <c r="M109" s="107">
        <f t="shared" si="21"/>
        <v>23.1</v>
      </c>
      <c r="N109" s="107">
        <f t="shared" si="21"/>
        <v>23.32</v>
      </c>
      <c r="O109" s="108">
        <f t="shared" si="21"/>
        <v>23.54</v>
      </c>
      <c r="P109" s="232"/>
      <c r="Q109" s="233"/>
      <c r="R109" s="233"/>
      <c r="S109" s="233"/>
      <c r="T109" s="234"/>
      <c r="U109" s="337"/>
      <c r="V109" s="338"/>
      <c r="W109" s="338"/>
      <c r="X109" s="338"/>
      <c r="Y109" s="339"/>
      <c r="Z109" s="232"/>
      <c r="AA109" s="233"/>
      <c r="AB109" s="233"/>
      <c r="AC109" s="233"/>
      <c r="AD109" s="234"/>
      <c r="AE109" s="232"/>
      <c r="AF109" s="233"/>
      <c r="AG109" s="233"/>
      <c r="AH109" s="233"/>
      <c r="AI109" s="234"/>
      <c r="AJ109" s="232"/>
      <c r="AK109" s="233"/>
      <c r="AL109" s="233"/>
      <c r="AM109" s="233"/>
      <c r="AN109" s="234"/>
      <c r="AO109" s="232"/>
      <c r="AP109" s="233"/>
      <c r="AQ109" s="233"/>
      <c r="AR109" s="233"/>
      <c r="AS109" s="234"/>
      <c r="AT109" s="232"/>
      <c r="AU109" s="233"/>
      <c r="AV109" s="233"/>
      <c r="AW109" s="233"/>
      <c r="AX109" s="234"/>
      <c r="AY109" s="232"/>
      <c r="AZ109" s="233"/>
      <c r="BA109" s="233"/>
      <c r="BB109" s="233"/>
      <c r="BC109" s="234"/>
      <c r="BD109" s="232"/>
      <c r="BE109" s="233"/>
      <c r="BF109" s="233"/>
      <c r="BG109" s="233"/>
      <c r="BH109" s="234"/>
      <c r="BI109" s="232"/>
      <c r="BJ109" s="233"/>
      <c r="BK109" s="233"/>
      <c r="BL109" s="233"/>
      <c r="BM109" s="234"/>
      <c r="BN109" s="53">
        <f t="shared" si="16"/>
        <v>0</v>
      </c>
      <c r="BO109" s="53">
        <f t="shared" si="17"/>
        <v>0</v>
      </c>
      <c r="BP109" s="307"/>
    </row>
    <row r="110" spans="1:68" ht="41.1" customHeight="1" x14ac:dyDescent="0.4">
      <c r="A110" s="38"/>
      <c r="B110" s="79"/>
      <c r="C110" s="80"/>
      <c r="D110" s="133">
        <f>D108</f>
        <v>22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12"/>
        <v>22.66</v>
      </c>
      <c r="L110" s="106">
        <f t="shared" si="13"/>
        <v>22.88</v>
      </c>
      <c r="M110" s="107">
        <f t="shared" si="21"/>
        <v>23.1</v>
      </c>
      <c r="N110" s="107">
        <f t="shared" si="21"/>
        <v>23.32</v>
      </c>
      <c r="O110" s="108">
        <f t="shared" si="21"/>
        <v>23.54</v>
      </c>
      <c r="P110" s="232"/>
      <c r="Q110" s="233"/>
      <c r="R110" s="233"/>
      <c r="S110" s="233"/>
      <c r="T110" s="234"/>
      <c r="U110" s="337"/>
      <c r="V110" s="338"/>
      <c r="W110" s="338"/>
      <c r="X110" s="338"/>
      <c r="Y110" s="339"/>
      <c r="Z110" s="232"/>
      <c r="AA110" s="233"/>
      <c r="AB110" s="233"/>
      <c r="AC110" s="233"/>
      <c r="AD110" s="234"/>
      <c r="AE110" s="232"/>
      <c r="AF110" s="233"/>
      <c r="AG110" s="233"/>
      <c r="AH110" s="233"/>
      <c r="AI110" s="234"/>
      <c r="AJ110" s="232"/>
      <c r="AK110" s="233"/>
      <c r="AL110" s="233"/>
      <c r="AM110" s="233"/>
      <c r="AN110" s="234"/>
      <c r="AO110" s="232"/>
      <c r="AP110" s="233"/>
      <c r="AQ110" s="233"/>
      <c r="AR110" s="233"/>
      <c r="AS110" s="234"/>
      <c r="AT110" s="232"/>
      <c r="AU110" s="233"/>
      <c r="AV110" s="233"/>
      <c r="AW110" s="233"/>
      <c r="AX110" s="234"/>
      <c r="AY110" s="232"/>
      <c r="AZ110" s="233"/>
      <c r="BA110" s="233"/>
      <c r="BB110" s="233"/>
      <c r="BC110" s="234"/>
      <c r="BD110" s="232"/>
      <c r="BE110" s="233"/>
      <c r="BF110" s="233"/>
      <c r="BG110" s="233"/>
      <c r="BH110" s="234"/>
      <c r="BI110" s="232"/>
      <c r="BJ110" s="233"/>
      <c r="BK110" s="233"/>
      <c r="BL110" s="233"/>
      <c r="BM110" s="234"/>
      <c r="BN110" s="53">
        <f t="shared" si="16"/>
        <v>0</v>
      </c>
      <c r="BO110" s="53">
        <f t="shared" si="17"/>
        <v>0</v>
      </c>
      <c r="BP110" s="307"/>
    </row>
    <row r="111" spans="1:68" ht="41.1" customHeight="1" x14ac:dyDescent="0.4">
      <c r="A111" s="38" t="s">
        <v>88</v>
      </c>
      <c r="B111" s="79" t="s">
        <v>89</v>
      </c>
      <c r="C111" s="80" t="str">
        <f>'рекоменд.цены на Август 2019'!B55</f>
        <v>Батон нарезной из муки высшего сорта, 0,35 - 0,4 кг</v>
      </c>
      <c r="D111" s="133">
        <f>'рекоменд.цены на Август 2019'!D55</f>
        <v>20.3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12"/>
        <v>21.518000000000001</v>
      </c>
      <c r="L111" s="106">
        <f t="shared" si="13"/>
        <v>21.721</v>
      </c>
      <c r="M111" s="107">
        <f t="shared" si="21"/>
        <v>21.923999999999999</v>
      </c>
      <c r="N111" s="107">
        <f t="shared" si="21"/>
        <v>22.127000000000002</v>
      </c>
      <c r="O111" s="108">
        <f t="shared" si="21"/>
        <v>22.330000000000002</v>
      </c>
      <c r="P111" s="337"/>
      <c r="Q111" s="338"/>
      <c r="R111" s="338"/>
      <c r="S111" s="338"/>
      <c r="T111" s="339"/>
      <c r="U111" s="232"/>
      <c r="V111" s="233"/>
      <c r="W111" s="233"/>
      <c r="X111" s="233"/>
      <c r="Y111" s="234"/>
      <c r="Z111" s="232"/>
      <c r="AA111" s="233"/>
      <c r="AB111" s="233"/>
      <c r="AC111" s="233"/>
      <c r="AD111" s="234"/>
      <c r="AE111" s="367"/>
      <c r="AF111" s="368"/>
      <c r="AG111" s="368"/>
      <c r="AH111" s="368"/>
      <c r="AI111" s="369"/>
      <c r="AJ111" s="367"/>
      <c r="AK111" s="368"/>
      <c r="AL111" s="368"/>
      <c r="AM111" s="368"/>
      <c r="AN111" s="369"/>
      <c r="AO111" s="367">
        <f>AQ111/AP111</f>
        <v>20.400000000000002</v>
      </c>
      <c r="AP111" s="368">
        <v>14</v>
      </c>
      <c r="AQ111" s="368">
        <v>285.60000000000002</v>
      </c>
      <c r="AR111" s="368" t="s">
        <v>240</v>
      </c>
      <c r="AS111" s="369" t="s">
        <v>241</v>
      </c>
      <c r="AT111" s="367">
        <v>20.5</v>
      </c>
      <c r="AU111" s="368">
        <v>29</v>
      </c>
      <c r="AV111" s="368">
        <f t="shared" ref="AV111" si="23">IF(AT111=0," ",IF(ISBLANK(AT111)," ",AT111*AU111))</f>
        <v>594.5</v>
      </c>
      <c r="AW111" s="368" t="s">
        <v>259</v>
      </c>
      <c r="AX111" s="369" t="s">
        <v>264</v>
      </c>
      <c r="AY111" s="337"/>
      <c r="AZ111" s="338"/>
      <c r="BA111" s="338"/>
      <c r="BB111" s="338"/>
      <c r="BC111" s="339"/>
      <c r="BD111" s="367"/>
      <c r="BE111" s="368"/>
      <c r="BF111" s="368"/>
      <c r="BG111" s="368"/>
      <c r="BH111" s="369"/>
      <c r="BI111" s="337"/>
      <c r="BJ111" s="338"/>
      <c r="BK111" s="338"/>
      <c r="BL111" s="338"/>
      <c r="BM111" s="339"/>
      <c r="BN111" s="53">
        <f t="shared" si="16"/>
        <v>20.400000000000002</v>
      </c>
      <c r="BO111" s="53">
        <f t="shared" si="17"/>
        <v>20.5</v>
      </c>
      <c r="BP111" s="307"/>
    </row>
    <row r="112" spans="1:68" ht="41.1" customHeight="1" x14ac:dyDescent="0.4">
      <c r="A112" s="38"/>
      <c r="B112" s="79"/>
      <c r="C112" s="80"/>
      <c r="D112" s="133">
        <f>D111</f>
        <v>20.3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12"/>
        <v>21.518000000000001</v>
      </c>
      <c r="L112" s="106">
        <f t="shared" si="13"/>
        <v>21.721</v>
      </c>
      <c r="M112" s="107">
        <f t="shared" si="21"/>
        <v>21.923999999999999</v>
      </c>
      <c r="N112" s="107">
        <f t="shared" si="21"/>
        <v>22.127000000000002</v>
      </c>
      <c r="O112" s="108">
        <f t="shared" si="21"/>
        <v>22.330000000000002</v>
      </c>
      <c r="P112" s="232"/>
      <c r="Q112" s="233"/>
      <c r="R112" s="233"/>
      <c r="S112" s="233"/>
      <c r="T112" s="234"/>
      <c r="U112" s="232"/>
      <c r="V112" s="233"/>
      <c r="W112" s="233"/>
      <c r="X112" s="233"/>
      <c r="Y112" s="234"/>
      <c r="Z112" s="232"/>
      <c r="AA112" s="233"/>
      <c r="AB112" s="233"/>
      <c r="AC112" s="233"/>
      <c r="AD112" s="234"/>
      <c r="AE112" s="50"/>
      <c r="AF112" s="51"/>
      <c r="AG112" s="51"/>
      <c r="AH112" s="51"/>
      <c r="AI112" s="52"/>
      <c r="AJ112" s="232"/>
      <c r="AK112" s="233"/>
      <c r="AL112" s="233"/>
      <c r="AM112" s="233"/>
      <c r="AN112" s="234"/>
      <c r="AO112" s="50"/>
      <c r="AP112" s="51"/>
      <c r="AQ112" s="51"/>
      <c r="AR112" s="51"/>
      <c r="AS112" s="52"/>
      <c r="AT112" s="232"/>
      <c r="AU112" s="233"/>
      <c r="AV112" s="233"/>
      <c r="AW112" s="233"/>
      <c r="AX112" s="234"/>
      <c r="AY112" s="232"/>
      <c r="AZ112" s="233"/>
      <c r="BA112" s="233"/>
      <c r="BB112" s="233"/>
      <c r="BC112" s="234"/>
      <c r="BD112" s="232"/>
      <c r="BE112" s="233"/>
      <c r="BF112" s="233"/>
      <c r="BG112" s="233"/>
      <c r="BH112" s="234"/>
      <c r="BI112" s="50"/>
      <c r="BJ112" s="51"/>
      <c r="BK112" s="51"/>
      <c r="BL112" s="51"/>
      <c r="BM112" s="52"/>
      <c r="BN112" s="53">
        <f t="shared" si="16"/>
        <v>0</v>
      </c>
      <c r="BO112" s="53">
        <f t="shared" si="17"/>
        <v>0</v>
      </c>
      <c r="BP112" s="307"/>
    </row>
    <row r="113" spans="1:68" ht="41.1" customHeight="1" x14ac:dyDescent="0.4">
      <c r="A113" s="38"/>
      <c r="B113" s="79"/>
      <c r="C113" s="80"/>
      <c r="D113" s="133">
        <f>D111</f>
        <v>20.3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12"/>
        <v>21.518000000000001</v>
      </c>
      <c r="L113" s="106">
        <f t="shared" si="13"/>
        <v>21.721</v>
      </c>
      <c r="M113" s="107">
        <f t="shared" si="21"/>
        <v>21.923999999999999</v>
      </c>
      <c r="N113" s="107">
        <f t="shared" si="21"/>
        <v>22.127000000000002</v>
      </c>
      <c r="O113" s="108">
        <f t="shared" si="21"/>
        <v>22.330000000000002</v>
      </c>
      <c r="P113" s="232"/>
      <c r="Q113" s="233"/>
      <c r="R113" s="233"/>
      <c r="S113" s="233"/>
      <c r="T113" s="234"/>
      <c r="U113" s="177"/>
      <c r="V113" s="178"/>
      <c r="W113" s="178"/>
      <c r="X113" s="178"/>
      <c r="Y113" s="178"/>
      <c r="Z113" s="232"/>
      <c r="AA113" s="233"/>
      <c r="AB113" s="233"/>
      <c r="AC113" s="233"/>
      <c r="AD113" s="234"/>
      <c r="AE113" s="50"/>
      <c r="AF113" s="51"/>
      <c r="AG113" s="51"/>
      <c r="AH113" s="51"/>
      <c r="AI113" s="52"/>
      <c r="AJ113" s="232"/>
      <c r="AK113" s="233"/>
      <c r="AL113" s="233"/>
      <c r="AM113" s="233"/>
      <c r="AN113" s="234"/>
      <c r="AO113" s="50"/>
      <c r="AP113" s="51"/>
      <c r="AQ113" s="51"/>
      <c r="AR113" s="51"/>
      <c r="AS113" s="52"/>
      <c r="AT113" s="232"/>
      <c r="AU113" s="233"/>
      <c r="AV113" s="233"/>
      <c r="AW113" s="233"/>
      <c r="AX113" s="234"/>
      <c r="AY113" s="232"/>
      <c r="AZ113" s="233"/>
      <c r="BA113" s="233"/>
      <c r="BB113" s="233"/>
      <c r="BC113" s="234"/>
      <c r="BD113" s="232"/>
      <c r="BE113" s="233"/>
      <c r="BF113" s="233"/>
      <c r="BG113" s="233"/>
      <c r="BH113" s="234"/>
      <c r="BI113" s="50"/>
      <c r="BJ113" s="51"/>
      <c r="BK113" s="51"/>
      <c r="BL113" s="51"/>
      <c r="BM113" s="52"/>
      <c r="BN113" s="53">
        <f t="shared" si="16"/>
        <v>0</v>
      </c>
      <c r="BO113" s="53">
        <f t="shared" si="17"/>
        <v>0</v>
      </c>
      <c r="BP113" s="307"/>
    </row>
    <row r="114" spans="1:68" s="70" customFormat="1" ht="54.95" customHeight="1" x14ac:dyDescent="0.4">
      <c r="A114" s="59" t="s">
        <v>91</v>
      </c>
      <c r="B114" s="81" t="s">
        <v>92</v>
      </c>
      <c r="C114" s="82" t="s">
        <v>93</v>
      </c>
      <c r="D114" s="133"/>
      <c r="E114" s="109"/>
      <c r="F114" s="110"/>
      <c r="G114" s="111"/>
      <c r="H114" s="111"/>
      <c r="I114" s="111"/>
      <c r="J114" s="112"/>
      <c r="K114" s="105">
        <f t="shared" si="12"/>
        <v>0</v>
      </c>
      <c r="L114" s="106">
        <f t="shared" si="13"/>
        <v>0</v>
      </c>
      <c r="M114" s="107">
        <f t="shared" si="21"/>
        <v>0</v>
      </c>
      <c r="N114" s="107">
        <f t="shared" si="21"/>
        <v>0</v>
      </c>
      <c r="O114" s="108">
        <f t="shared" si="21"/>
        <v>0</v>
      </c>
      <c r="P114" s="235"/>
      <c r="Q114" s="236"/>
      <c r="R114" s="237"/>
      <c r="S114" s="236"/>
      <c r="T114" s="238"/>
      <c r="U114" s="179"/>
      <c r="V114" s="180"/>
      <c r="W114" s="178"/>
      <c r="X114" s="180"/>
      <c r="Y114" s="180"/>
      <c r="Z114" s="235"/>
      <c r="AA114" s="236"/>
      <c r="AB114" s="237"/>
      <c r="AC114" s="236"/>
      <c r="AD114" s="238"/>
      <c r="AE114" s="66"/>
      <c r="AF114" s="67"/>
      <c r="AG114" s="68"/>
      <c r="AH114" s="67"/>
      <c r="AI114" s="69"/>
      <c r="AJ114" s="235"/>
      <c r="AK114" s="236"/>
      <c r="AL114" s="237"/>
      <c r="AM114" s="236"/>
      <c r="AN114" s="238"/>
      <c r="AO114" s="66"/>
      <c r="AP114" s="67"/>
      <c r="AQ114" s="68"/>
      <c r="AR114" s="67"/>
      <c r="AS114" s="69"/>
      <c r="AT114" s="235"/>
      <c r="AU114" s="236"/>
      <c r="AV114" s="237"/>
      <c r="AW114" s="236"/>
      <c r="AX114" s="238"/>
      <c r="AY114" s="235"/>
      <c r="AZ114" s="236"/>
      <c r="BA114" s="237"/>
      <c r="BB114" s="236"/>
      <c r="BC114" s="238"/>
      <c r="BD114" s="235"/>
      <c r="BE114" s="236"/>
      <c r="BF114" s="237"/>
      <c r="BG114" s="236"/>
      <c r="BH114" s="238"/>
      <c r="BI114" s="66"/>
      <c r="BJ114" s="67"/>
      <c r="BK114" s="68"/>
      <c r="BL114" s="67"/>
      <c r="BM114" s="69"/>
      <c r="BN114" s="53">
        <f t="shared" si="16"/>
        <v>0</v>
      </c>
      <c r="BO114" s="53">
        <f t="shared" si="17"/>
        <v>0</v>
      </c>
      <c r="BP114" s="307"/>
    </row>
    <row r="115" spans="1:68" ht="40.5" customHeight="1" thickBot="1" x14ac:dyDescent="0.45">
      <c r="A115" s="38" t="s">
        <v>94</v>
      </c>
      <c r="B115" s="96" t="s">
        <v>95</v>
      </c>
      <c r="C115" s="97" t="str">
        <f>'рекоменд.цены на Август 2019'!B57</f>
        <v>Сахар-песок, кг</v>
      </c>
      <c r="D115" s="133">
        <v>29.5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12"/>
        <v>30.975000000000001</v>
      </c>
      <c r="L115" s="106">
        <f t="shared" si="13"/>
        <v>31.27</v>
      </c>
      <c r="M115" s="107">
        <f t="shared" si="21"/>
        <v>31.565000000000001</v>
      </c>
      <c r="N115" s="107">
        <f t="shared" si="21"/>
        <v>31.86</v>
      </c>
      <c r="O115" s="108">
        <f t="shared" si="21"/>
        <v>32.155000000000001</v>
      </c>
      <c r="P115" s="337"/>
      <c r="Q115" s="338"/>
      <c r="R115" s="338"/>
      <c r="S115" s="338"/>
      <c r="T115" s="339"/>
      <c r="U115" s="50"/>
      <c r="V115" s="51"/>
      <c r="W115" s="51"/>
      <c r="X115" s="51"/>
      <c r="Y115" s="52"/>
      <c r="Z115" s="232"/>
      <c r="AA115" s="233"/>
      <c r="AB115" s="233"/>
      <c r="AC115" s="233"/>
      <c r="AD115" s="234"/>
      <c r="AE115" s="337"/>
      <c r="AF115" s="338"/>
      <c r="AG115" s="338"/>
      <c r="AH115" s="338"/>
      <c r="AI115" s="339"/>
      <c r="AJ115" s="232"/>
      <c r="AK115" s="233"/>
      <c r="AL115" s="233"/>
      <c r="AM115" s="233"/>
      <c r="AN115" s="234"/>
      <c r="AO115" s="50"/>
      <c r="AP115" s="51"/>
      <c r="AQ115" s="51"/>
      <c r="AR115" s="51"/>
      <c r="AS115" s="52"/>
      <c r="AT115" s="232"/>
      <c r="AU115" s="233"/>
      <c r="AV115" s="233"/>
      <c r="AW115" s="233"/>
      <c r="AX115" s="234"/>
      <c r="AY115" s="337"/>
      <c r="AZ115" s="338"/>
      <c r="BA115" s="338"/>
      <c r="BB115" s="338"/>
      <c r="BC115" s="339"/>
      <c r="BD115" s="232"/>
      <c r="BE115" s="233"/>
      <c r="BF115" s="233"/>
      <c r="BG115" s="233"/>
      <c r="BH115" s="234"/>
      <c r="BI115" s="50"/>
      <c r="BJ115" s="51"/>
      <c r="BK115" s="51"/>
      <c r="BL115" s="51"/>
      <c r="BM115" s="52"/>
      <c r="BN115" s="53">
        <f t="shared" si="16"/>
        <v>0</v>
      </c>
      <c r="BO115" s="53">
        <f t="shared" si="17"/>
        <v>0</v>
      </c>
      <c r="BP115" s="308"/>
    </row>
    <row r="116" spans="1:68" ht="40.5" customHeight="1" thickTop="1" thickBot="1" x14ac:dyDescent="0.45">
      <c r="A116" s="99"/>
      <c r="B116" s="96"/>
      <c r="C116" s="97"/>
      <c r="D116" s="133">
        <f>D115</f>
        <v>29.5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12"/>
        <v>30.975000000000001</v>
      </c>
      <c r="L116" s="106">
        <f t="shared" si="13"/>
        <v>31.27</v>
      </c>
      <c r="M116" s="107">
        <f t="shared" si="21"/>
        <v>31.565000000000001</v>
      </c>
      <c r="N116" s="107">
        <f t="shared" si="21"/>
        <v>31.86</v>
      </c>
      <c r="O116" s="108">
        <f t="shared" si="21"/>
        <v>32.155000000000001</v>
      </c>
      <c r="P116" s="50"/>
      <c r="Q116" s="51"/>
      <c r="R116" s="51"/>
      <c r="S116" s="51"/>
      <c r="T116" s="52"/>
      <c r="U116" s="177"/>
      <c r="V116" s="178"/>
      <c r="W116" s="178"/>
      <c r="X116" s="178"/>
      <c r="Y116" s="178"/>
      <c r="Z116" s="50"/>
      <c r="AA116" s="51"/>
      <c r="AB116" s="51"/>
      <c r="AC116" s="51"/>
      <c r="AD116" s="51"/>
      <c r="AE116" s="50"/>
      <c r="AF116" s="51"/>
      <c r="AG116" s="51"/>
      <c r="AH116" s="51"/>
      <c r="AI116" s="52"/>
      <c r="AJ116" s="50"/>
      <c r="AK116" s="51"/>
      <c r="AL116" s="51"/>
      <c r="AM116" s="51"/>
      <c r="AN116" s="52"/>
      <c r="AO116" s="177"/>
      <c r="AP116" s="178"/>
      <c r="AQ116" s="178"/>
      <c r="AR116" s="178"/>
      <c r="AS116" s="178"/>
      <c r="AT116" s="50"/>
      <c r="AU116" s="51"/>
      <c r="AV116" s="51"/>
      <c r="AW116" s="51"/>
      <c r="AX116" s="51"/>
      <c r="AY116" s="177"/>
      <c r="AZ116" s="178"/>
      <c r="BA116" s="178"/>
      <c r="BB116" s="178"/>
      <c r="BC116" s="178"/>
      <c r="BD116" s="50"/>
      <c r="BE116" s="51"/>
      <c r="BF116" s="51"/>
      <c r="BG116" s="51"/>
      <c r="BH116" s="52"/>
      <c r="BI116" s="177"/>
      <c r="BJ116" s="178"/>
      <c r="BK116" s="178"/>
      <c r="BL116" s="178"/>
      <c r="BM116" s="190"/>
      <c r="BN116" s="53">
        <f t="shared" si="16"/>
        <v>0</v>
      </c>
      <c r="BO116" s="53">
        <f t="shared" si="17"/>
        <v>0</v>
      </c>
      <c r="BP116" s="307"/>
    </row>
    <row r="117" spans="1:68" ht="40.5" customHeight="1" thickTop="1" thickBot="1" x14ac:dyDescent="0.45">
      <c r="A117" s="99"/>
      <c r="B117" s="96"/>
      <c r="C117" s="97"/>
      <c r="D117" s="133">
        <f>D115</f>
        <v>29.5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12"/>
        <v>30.975000000000001</v>
      </c>
      <c r="L117" s="106">
        <f t="shared" si="13"/>
        <v>31.27</v>
      </c>
      <c r="M117" s="107">
        <f t="shared" si="21"/>
        <v>31.565000000000001</v>
      </c>
      <c r="N117" s="107">
        <f t="shared" si="21"/>
        <v>31.86</v>
      </c>
      <c r="O117" s="108">
        <f t="shared" si="21"/>
        <v>32.155000000000001</v>
      </c>
      <c r="P117" s="50"/>
      <c r="Q117" s="51"/>
      <c r="R117" s="51"/>
      <c r="S117" s="51"/>
      <c r="T117" s="52"/>
      <c r="U117" s="177"/>
      <c r="V117" s="178"/>
      <c r="W117" s="178"/>
      <c r="X117" s="178"/>
      <c r="Y117" s="178"/>
      <c r="Z117" s="50"/>
      <c r="AA117" s="51"/>
      <c r="AB117" s="51"/>
      <c r="AC117" s="51"/>
      <c r="AD117" s="51"/>
      <c r="AE117" s="177"/>
      <c r="AF117" s="178"/>
      <c r="AG117" s="178"/>
      <c r="AH117" s="178"/>
      <c r="AI117" s="190"/>
      <c r="AJ117" s="50"/>
      <c r="AK117" s="51"/>
      <c r="AL117" s="51"/>
      <c r="AM117" s="51"/>
      <c r="AN117" s="52"/>
      <c r="AO117" s="177"/>
      <c r="AP117" s="178"/>
      <c r="AQ117" s="178"/>
      <c r="AR117" s="178"/>
      <c r="AS117" s="178"/>
      <c r="AT117" s="50"/>
      <c r="AU117" s="51"/>
      <c r="AV117" s="51"/>
      <c r="AW117" s="51"/>
      <c r="AX117" s="51"/>
      <c r="AY117" s="177"/>
      <c r="AZ117" s="178"/>
      <c r="BA117" s="178"/>
      <c r="BB117" s="178"/>
      <c r="BC117" s="178"/>
      <c r="BD117" s="50"/>
      <c r="BE117" s="51"/>
      <c r="BF117" s="51"/>
      <c r="BG117" s="51"/>
      <c r="BH117" s="52"/>
      <c r="BI117" s="177"/>
      <c r="BJ117" s="178"/>
      <c r="BK117" s="178"/>
      <c r="BL117" s="178"/>
      <c r="BM117" s="190"/>
      <c r="BN117" s="53">
        <f t="shared" si="16"/>
        <v>0</v>
      </c>
      <c r="BO117" s="53">
        <f t="shared" si="17"/>
        <v>0</v>
      </c>
      <c r="BP117" s="307"/>
    </row>
    <row r="118" spans="1:68" s="138" customFormat="1" ht="57.75" customHeight="1" thickTop="1" thickBot="1" x14ac:dyDescent="0.45">
      <c r="B118" s="139">
        <v>2</v>
      </c>
      <c r="K118" s="140"/>
      <c r="L118" s="140"/>
      <c r="M118" s="140"/>
      <c r="N118" s="140"/>
      <c r="O118" s="140"/>
      <c r="BP118" s="307"/>
    </row>
    <row r="119" spans="1:68" ht="30.75" customHeight="1" thickTop="1" x14ac:dyDescent="0.4">
      <c r="B119" s="412" t="s">
        <v>0</v>
      </c>
      <c r="C119" s="414" t="s">
        <v>1</v>
      </c>
      <c r="D119" s="416" t="str">
        <f>D6</f>
        <v>Средняя цена без учета доставки на 09.08.2019, рублей</v>
      </c>
      <c r="E119" s="418" t="s">
        <v>6</v>
      </c>
      <c r="F119" s="420" t="s">
        <v>7</v>
      </c>
      <c r="G119" s="421"/>
      <c r="H119" s="421"/>
      <c r="I119" s="421"/>
      <c r="J119" s="422"/>
      <c r="K119" s="426" t="s">
        <v>8</v>
      </c>
      <c r="L119" s="427"/>
      <c r="M119" s="427"/>
      <c r="N119" s="427"/>
      <c r="O119" s="428"/>
      <c r="P119" s="406" t="str">
        <f>'1 неделя'!P119:T119</f>
        <v>БОУ "Цивильская общеобразовательная школа-интернат для обучающихся с ОВЗ №1"</v>
      </c>
      <c r="Q119" s="407"/>
      <c r="R119" s="407"/>
      <c r="S119" s="407"/>
      <c r="T119" s="408"/>
      <c r="U119" s="401" t="str">
        <f>'1 неделя'!U119:Y119</f>
        <v>ГАПОУ ЧР "Алатырский технологический колледж"</v>
      </c>
      <c r="V119" s="402"/>
      <c r="W119" s="402"/>
      <c r="X119" s="402"/>
      <c r="Y119" s="403"/>
      <c r="Z119" s="406" t="str">
        <f>'1 неделя'!Z119:AD119</f>
        <v>ГАПОУ ЧР "Мариинско-Посадский технологический техникум"</v>
      </c>
      <c r="AA119" s="407"/>
      <c r="AB119" s="407"/>
      <c r="AC119" s="407"/>
      <c r="AD119" s="408"/>
      <c r="AE119" s="401" t="str">
        <f>'1 неделя'!AE119:AI119</f>
        <v>ГАПОУ "Батыревский агротехнический техникум"</v>
      </c>
      <c r="AF119" s="402"/>
      <c r="AG119" s="402"/>
      <c r="AH119" s="402"/>
      <c r="AI119" s="403"/>
      <c r="AJ119" s="406" t="str">
        <f>'1 неделя'!AJ119:AN119</f>
        <v>ГАПОУ ЧР "КанТЭТ" г.Канаш</v>
      </c>
      <c r="AK119" s="407"/>
      <c r="AL119" s="407"/>
      <c r="AM119" s="407"/>
      <c r="AN119" s="408"/>
      <c r="AO119" s="401" t="str">
        <f>'1 неделя'!AO119:AS119</f>
        <v>ГАПОУ "Канашский строительный техникум"</v>
      </c>
      <c r="AP119" s="402"/>
      <c r="AQ119" s="402"/>
      <c r="AR119" s="402"/>
      <c r="AS119" s="403"/>
      <c r="AT119" s="406" t="str">
        <f>'1 неделя'!AT119:AX119</f>
        <v>ГАПОУ ЧР "Шумерлинский политехнический техникум" Минобразования Чувашии</v>
      </c>
      <c r="AU119" s="407"/>
      <c r="AV119" s="407"/>
      <c r="AW119" s="407"/>
      <c r="AX119" s="408"/>
      <c r="AY119" s="401" t="str">
        <f>'1 неделя'!AY119:BC119</f>
        <v>ГАПОУ "ЧТТПиК" Минобразования Чувашии</v>
      </c>
      <c r="AZ119" s="402"/>
      <c r="BA119" s="402"/>
      <c r="BB119" s="402"/>
      <c r="BC119" s="403"/>
      <c r="BD119" s="406" t="str">
        <f>'1 неделя'!BD119:BH119</f>
        <v>ГАПОУ ЧР  "ЦАТТ" Минобразования Чувашии</v>
      </c>
      <c r="BE119" s="407"/>
      <c r="BF119" s="407"/>
      <c r="BG119" s="407"/>
      <c r="BH119" s="408"/>
      <c r="BI119" s="401" t="str">
        <f>'1 неделя'!BI119:BM119</f>
        <v>ГАПОУ ЧР "Чебоксарский техникум ТрансСтройТех"  г. Чебоксары</v>
      </c>
      <c r="BJ119" s="402"/>
      <c r="BK119" s="402"/>
      <c r="BL119" s="402"/>
      <c r="BM119" s="403"/>
      <c r="BN119" s="404" t="s">
        <v>97</v>
      </c>
      <c r="BO119" s="404" t="s">
        <v>98</v>
      </c>
      <c r="BP119" s="307"/>
    </row>
    <row r="120" spans="1:68" ht="126.75" customHeight="1" thickBot="1" x14ac:dyDescent="0.45">
      <c r="B120" s="413"/>
      <c r="C120" s="415"/>
      <c r="D120" s="417"/>
      <c r="E120" s="419"/>
      <c r="F120" s="423"/>
      <c r="G120" s="424"/>
      <c r="H120" s="424"/>
      <c r="I120" s="424"/>
      <c r="J120" s="425"/>
      <c r="K120" s="429"/>
      <c r="L120" s="430"/>
      <c r="M120" s="430"/>
      <c r="N120" s="430"/>
      <c r="O120" s="431"/>
      <c r="P120" s="128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8" t="s">
        <v>2</v>
      </c>
      <c r="V120" s="169" t="s">
        <v>3</v>
      </c>
      <c r="W120" s="170" t="s">
        <v>4</v>
      </c>
      <c r="X120" s="170" t="s">
        <v>5</v>
      </c>
      <c r="Y120" s="170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4" t="s">
        <v>2</v>
      </c>
      <c r="AF120" s="170" t="s">
        <v>3</v>
      </c>
      <c r="AG120" s="170" t="s">
        <v>4</v>
      </c>
      <c r="AH120" s="170" t="s">
        <v>5</v>
      </c>
      <c r="AI120" s="170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4" t="s">
        <v>2</v>
      </c>
      <c r="AP120" s="170" t="s">
        <v>3</v>
      </c>
      <c r="AQ120" s="170" t="s">
        <v>4</v>
      </c>
      <c r="AR120" s="170" t="s">
        <v>5</v>
      </c>
      <c r="AS120" s="170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4" t="s">
        <v>2</v>
      </c>
      <c r="AZ120" s="170" t="s">
        <v>3</v>
      </c>
      <c r="BA120" s="170" t="s">
        <v>4</v>
      </c>
      <c r="BB120" s="170" t="s">
        <v>5</v>
      </c>
      <c r="BC120" s="170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4" t="s">
        <v>2</v>
      </c>
      <c r="BJ120" s="170" t="s">
        <v>3</v>
      </c>
      <c r="BK120" s="170" t="s">
        <v>4</v>
      </c>
      <c r="BL120" s="170" t="s">
        <v>5</v>
      </c>
      <c r="BM120" s="170" t="s">
        <v>119</v>
      </c>
      <c r="BN120" s="405"/>
      <c r="BO120" s="405"/>
      <c r="BP120" s="307"/>
    </row>
    <row r="121" spans="1:68" ht="55.5" thickTop="1" thickBot="1" x14ac:dyDescent="0.45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71"/>
      <c r="V121" s="172"/>
      <c r="W121" s="173"/>
      <c r="X121" s="173"/>
      <c r="Y121" s="173"/>
      <c r="Z121" s="26"/>
      <c r="AA121" s="25"/>
      <c r="AB121" s="25"/>
      <c r="AC121" s="25"/>
      <c r="AD121" s="25"/>
      <c r="AE121" s="185"/>
      <c r="AF121" s="173"/>
      <c r="AG121" s="173"/>
      <c r="AH121" s="173"/>
      <c r="AI121" s="186"/>
      <c r="AJ121" s="26"/>
      <c r="AK121" s="25"/>
      <c r="AL121" s="25"/>
      <c r="AM121" s="25"/>
      <c r="AN121" s="27"/>
      <c r="AO121" s="185"/>
      <c r="AP121" s="173"/>
      <c r="AQ121" s="173"/>
      <c r="AR121" s="173"/>
      <c r="AS121" s="173"/>
      <c r="AT121" s="26"/>
      <c r="AU121" s="25"/>
      <c r="AV121" s="25"/>
      <c r="AW121" s="25"/>
      <c r="AX121" s="25"/>
      <c r="AY121" s="185"/>
      <c r="AZ121" s="173"/>
      <c r="BA121" s="173"/>
      <c r="BB121" s="173"/>
      <c r="BC121" s="173"/>
      <c r="BD121" s="26"/>
      <c r="BE121" s="25"/>
      <c r="BF121" s="25"/>
      <c r="BG121" s="25"/>
      <c r="BH121" s="27"/>
      <c r="BI121" s="185"/>
      <c r="BJ121" s="173"/>
      <c r="BK121" s="173"/>
      <c r="BL121" s="173"/>
      <c r="BM121" s="173"/>
      <c r="BN121" s="405"/>
      <c r="BO121" s="405"/>
      <c r="BP121" s="307"/>
    </row>
    <row r="122" spans="1:68" ht="31.5" thickTop="1" thickBot="1" x14ac:dyDescent="0.45">
      <c r="B122" s="29" t="s">
        <v>9</v>
      </c>
      <c r="C122" s="30">
        <v>2</v>
      </c>
      <c r="D122" s="31">
        <v>3</v>
      </c>
      <c r="E122" s="127">
        <v>9</v>
      </c>
      <c r="F122" s="396">
        <v>10</v>
      </c>
      <c r="G122" s="396"/>
      <c r="H122" s="396"/>
      <c r="I122" s="396"/>
      <c r="J122" s="397"/>
      <c r="K122" s="398">
        <v>11</v>
      </c>
      <c r="L122" s="399"/>
      <c r="M122" s="399"/>
      <c r="N122" s="399"/>
      <c r="O122" s="400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4">
        <v>4</v>
      </c>
      <c r="V122" s="175">
        <v>5</v>
      </c>
      <c r="W122" s="176">
        <v>6</v>
      </c>
      <c r="X122" s="176">
        <v>7</v>
      </c>
      <c r="Y122" s="176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7">
        <v>4</v>
      </c>
      <c r="AF122" s="188">
        <v>5</v>
      </c>
      <c r="AG122" s="188">
        <v>6</v>
      </c>
      <c r="AH122" s="188">
        <v>7</v>
      </c>
      <c r="AI122" s="189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7">
        <v>4</v>
      </c>
      <c r="AP122" s="188">
        <v>5</v>
      </c>
      <c r="AQ122" s="188">
        <v>6</v>
      </c>
      <c r="AR122" s="188">
        <v>7</v>
      </c>
      <c r="AS122" s="188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7">
        <v>4</v>
      </c>
      <c r="AZ122" s="188">
        <v>5</v>
      </c>
      <c r="BA122" s="188">
        <v>6</v>
      </c>
      <c r="BB122" s="188">
        <v>7</v>
      </c>
      <c r="BC122" s="188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7">
        <v>4</v>
      </c>
      <c r="BJ122" s="188">
        <v>5</v>
      </c>
      <c r="BK122" s="188">
        <v>6</v>
      </c>
      <c r="BL122" s="188">
        <v>7</v>
      </c>
      <c r="BM122" s="188">
        <v>8</v>
      </c>
      <c r="BN122" s="37"/>
      <c r="BO122" s="37"/>
      <c r="BP122" s="307"/>
    </row>
    <row r="123" spans="1:68" ht="108" customHeight="1" thickTop="1" x14ac:dyDescent="0.4">
      <c r="B123" s="54" t="s">
        <v>9</v>
      </c>
      <c r="C123" s="40" t="str">
        <f>C10</f>
        <v>Картофель, кг</v>
      </c>
      <c r="D123" s="41">
        <f>D10</f>
        <v>12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76" si="24">$D123+($D123*(SUM($E123%,F123%)))</f>
        <v>14.280000000000001</v>
      </c>
      <c r="L123" s="47">
        <f t="shared" ref="L123:L176" si="25">$D123+(($D123*SUM($E123,G123)/100))</f>
        <v>14.4</v>
      </c>
      <c r="M123" s="48">
        <f t="shared" ref="M123:O176" si="26">$D123+(($D123*($E123+H123)/100))</f>
        <v>14.52</v>
      </c>
      <c r="N123" s="48">
        <f t="shared" si="26"/>
        <v>14.64</v>
      </c>
      <c r="O123" s="49">
        <f t="shared" si="26"/>
        <v>14.76</v>
      </c>
      <c r="P123" s="337"/>
      <c r="Q123" s="338"/>
      <c r="R123" s="338"/>
      <c r="S123" s="338"/>
      <c r="T123" s="339"/>
      <c r="U123" s="367"/>
      <c r="V123" s="368"/>
      <c r="W123" s="368"/>
      <c r="X123" s="368"/>
      <c r="Y123" s="369"/>
      <c r="Z123" s="367">
        <v>14.2</v>
      </c>
      <c r="AA123" s="368">
        <v>15</v>
      </c>
      <c r="AB123" s="368">
        <v>213</v>
      </c>
      <c r="AC123" s="368" t="s">
        <v>292</v>
      </c>
      <c r="AD123" s="369" t="s">
        <v>293</v>
      </c>
      <c r="AE123" s="197"/>
      <c r="AF123" s="198"/>
      <c r="AG123" s="199"/>
      <c r="AH123" s="198"/>
      <c r="AI123" s="221"/>
      <c r="AJ123" s="367">
        <v>13.4</v>
      </c>
      <c r="AK123" s="368">
        <v>806.5</v>
      </c>
      <c r="AL123" s="368">
        <v>10822</v>
      </c>
      <c r="AM123" s="368" t="s">
        <v>312</v>
      </c>
      <c r="AN123" s="369" t="s">
        <v>313</v>
      </c>
      <c r="AO123" s="367"/>
      <c r="AP123" s="368"/>
      <c r="AQ123" s="368"/>
      <c r="AR123" s="368"/>
      <c r="AS123" s="369"/>
      <c r="AT123" s="367"/>
      <c r="AU123" s="368"/>
      <c r="AV123" s="368"/>
      <c r="AW123" s="368"/>
      <c r="AX123" s="369"/>
      <c r="AY123" s="232"/>
      <c r="AZ123" s="233"/>
      <c r="BA123" s="233"/>
      <c r="BB123" s="233"/>
      <c r="BC123" s="234"/>
      <c r="BD123" s="50"/>
      <c r="BE123" s="51"/>
      <c r="BF123" s="51"/>
      <c r="BG123" s="51"/>
      <c r="BH123" s="52"/>
      <c r="BI123" s="367"/>
      <c r="BJ123" s="368"/>
      <c r="BK123" s="368"/>
      <c r="BL123" s="368"/>
      <c r="BM123" s="369"/>
      <c r="BN123" s="53"/>
      <c r="BO123" s="53"/>
      <c r="BP123" s="308"/>
    </row>
    <row r="124" spans="1:68" ht="54" x14ac:dyDescent="0.4">
      <c r="B124" s="54"/>
      <c r="C124" s="55"/>
      <c r="D124" s="41">
        <f t="shared" ref="D124:D155" si="27">D11</f>
        <v>12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24"/>
        <v>14.280000000000001</v>
      </c>
      <c r="L124" s="47">
        <f t="shared" si="25"/>
        <v>14.4</v>
      </c>
      <c r="M124" s="48">
        <f t="shared" si="26"/>
        <v>14.52</v>
      </c>
      <c r="N124" s="48">
        <f t="shared" si="26"/>
        <v>14.64</v>
      </c>
      <c r="O124" s="49">
        <f t="shared" si="26"/>
        <v>14.76</v>
      </c>
      <c r="P124" s="50"/>
      <c r="Q124" s="51"/>
      <c r="R124" s="51"/>
      <c r="S124" s="51"/>
      <c r="T124" s="52"/>
      <c r="U124" s="177"/>
      <c r="V124" s="178"/>
      <c r="W124" s="178"/>
      <c r="X124" s="178"/>
      <c r="Y124" s="178"/>
      <c r="Z124" s="367">
        <v>14.2</v>
      </c>
      <c r="AA124" s="368">
        <v>800</v>
      </c>
      <c r="AB124" s="368">
        <f t="shared" ref="AB124" si="28">IF(Z124=0," ",IF(ISBLANK(Z124)," ",Z124*AA124))</f>
        <v>11360</v>
      </c>
      <c r="AC124" s="368" t="s">
        <v>292</v>
      </c>
      <c r="AD124" s="369" t="s">
        <v>294</v>
      </c>
      <c r="AE124" s="50"/>
      <c r="AF124" s="51"/>
      <c r="AG124" s="51"/>
      <c r="AH124" s="51"/>
      <c r="AI124" s="52"/>
      <c r="AJ124" s="50"/>
      <c r="AK124" s="51"/>
      <c r="AL124" s="51"/>
      <c r="AM124" s="51"/>
      <c r="AN124" s="52"/>
      <c r="AO124" s="177"/>
      <c r="AP124" s="178"/>
      <c r="AQ124" s="178"/>
      <c r="AR124" s="178"/>
      <c r="AS124" s="178"/>
      <c r="AT124" s="50"/>
      <c r="AU124" s="51"/>
      <c r="AV124" s="51"/>
      <c r="AW124" s="51"/>
      <c r="AX124" s="51"/>
      <c r="AY124" s="177"/>
      <c r="AZ124" s="178"/>
      <c r="BA124" s="178"/>
      <c r="BB124" s="178"/>
      <c r="BC124" s="178"/>
      <c r="BD124" s="50"/>
      <c r="BE124" s="51"/>
      <c r="BF124" s="51"/>
      <c r="BG124" s="51"/>
      <c r="BH124" s="52"/>
      <c r="BI124" s="50"/>
      <c r="BJ124" s="51"/>
      <c r="BK124" s="51"/>
      <c r="BL124" s="51"/>
      <c r="BM124" s="52"/>
      <c r="BN124" s="53">
        <f>MIN($P124,$U124,$Z124,$AE124,$AJ124,$AO124,$AT124,$AY124,$BD124,$BI124)</f>
        <v>14.2</v>
      </c>
      <c r="BO124" s="53">
        <f>MAX($P124,$U124,$Z124,$AE124,$AJ124,$AO124,$AT124,$AY124,$BD124,$BI124)</f>
        <v>14.2</v>
      </c>
      <c r="BP124" s="307"/>
    </row>
    <row r="125" spans="1:68" ht="36" x14ac:dyDescent="0.4">
      <c r="B125" s="56"/>
      <c r="C125" s="55"/>
      <c r="D125" s="41">
        <f t="shared" si="27"/>
        <v>12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24"/>
        <v>14.280000000000001</v>
      </c>
      <c r="L125" s="47">
        <f t="shared" si="25"/>
        <v>14.4</v>
      </c>
      <c r="M125" s="48">
        <f t="shared" si="26"/>
        <v>14.52</v>
      </c>
      <c r="N125" s="48">
        <f t="shared" si="26"/>
        <v>14.64</v>
      </c>
      <c r="O125" s="49">
        <f t="shared" si="26"/>
        <v>14.76</v>
      </c>
      <c r="P125" s="50"/>
      <c r="Q125" s="51"/>
      <c r="R125" s="51"/>
      <c r="S125" s="51"/>
      <c r="T125" s="52"/>
      <c r="U125" s="177"/>
      <c r="V125" s="178"/>
      <c r="W125" s="178"/>
      <c r="X125" s="178"/>
      <c r="Y125" s="178"/>
      <c r="Z125" s="367">
        <v>14.2</v>
      </c>
      <c r="AA125" s="57">
        <v>250</v>
      </c>
      <c r="AB125" s="368">
        <v>3550</v>
      </c>
      <c r="AC125" s="368" t="s">
        <v>292</v>
      </c>
      <c r="AD125" s="369" t="s">
        <v>295</v>
      </c>
      <c r="AE125" s="177"/>
      <c r="AF125" s="178"/>
      <c r="AG125" s="178"/>
      <c r="AH125" s="178"/>
      <c r="AI125" s="190"/>
      <c r="AJ125" s="50"/>
      <c r="AK125" s="51"/>
      <c r="AL125" s="51"/>
      <c r="AM125" s="51"/>
      <c r="AN125" s="52"/>
      <c r="AO125" s="177"/>
      <c r="AP125" s="178"/>
      <c r="AQ125" s="178"/>
      <c r="AR125" s="178"/>
      <c r="AS125" s="178"/>
      <c r="AT125" s="50"/>
      <c r="AU125" s="51"/>
      <c r="AV125" s="51"/>
      <c r="AW125" s="51"/>
      <c r="AX125" s="51"/>
      <c r="AY125" s="177"/>
      <c r="AZ125" s="178"/>
      <c r="BA125" s="178"/>
      <c r="BB125" s="178"/>
      <c r="BC125" s="178"/>
      <c r="BD125" s="50"/>
      <c r="BE125" s="51"/>
      <c r="BF125" s="51"/>
      <c r="BG125" s="51"/>
      <c r="BH125" s="52"/>
      <c r="BI125" s="177"/>
      <c r="BJ125" s="178"/>
      <c r="BK125" s="178"/>
      <c r="BL125" s="178"/>
      <c r="BM125" s="190"/>
      <c r="BN125" s="53">
        <f>MIN($P125,$U125,$Z125,$AE125,$AJ125,$AO125,$AT125,$AY125,$BD125,$BI125)</f>
        <v>14.2</v>
      </c>
      <c r="BO125" s="53">
        <f>MAX($P125,$U125,$Z125,$AE125,$AJ125,$AO125,$AT125,$AY125,$BD125,$BI125)</f>
        <v>14.2</v>
      </c>
      <c r="BP125" s="307"/>
    </row>
    <row r="126" spans="1:68" ht="58.5" x14ac:dyDescent="0.4">
      <c r="B126" s="60">
        <v>2</v>
      </c>
      <c r="C126" s="61" t="s">
        <v>17</v>
      </c>
      <c r="D126" s="41">
        <f t="shared" si="27"/>
        <v>0</v>
      </c>
      <c r="E126" s="62"/>
      <c r="F126" s="63"/>
      <c r="G126" s="64"/>
      <c r="H126" s="64"/>
      <c r="I126" s="64"/>
      <c r="J126" s="65"/>
      <c r="K126" s="46">
        <f t="shared" si="24"/>
        <v>0</v>
      </c>
      <c r="L126" s="47">
        <f t="shared" si="25"/>
        <v>0</v>
      </c>
      <c r="M126" s="48">
        <f t="shared" si="26"/>
        <v>0</v>
      </c>
      <c r="N126" s="48">
        <f t="shared" si="26"/>
        <v>0</v>
      </c>
      <c r="O126" s="49">
        <f t="shared" si="26"/>
        <v>0</v>
      </c>
      <c r="P126" s="66"/>
      <c r="Q126" s="67"/>
      <c r="R126" s="68"/>
      <c r="S126" s="67"/>
      <c r="T126" s="69"/>
      <c r="U126" s="179"/>
      <c r="V126" s="180"/>
      <c r="W126" s="178"/>
      <c r="X126" s="180"/>
      <c r="Y126" s="180"/>
      <c r="Z126" s="66"/>
      <c r="AA126" s="67"/>
      <c r="AB126" s="68"/>
      <c r="AC126" s="67"/>
      <c r="AD126" s="67"/>
      <c r="AE126" s="179"/>
      <c r="AF126" s="180"/>
      <c r="AG126" s="178"/>
      <c r="AH126" s="180"/>
      <c r="AI126" s="191"/>
      <c r="AJ126" s="66"/>
      <c r="AK126" s="67"/>
      <c r="AL126" s="68"/>
      <c r="AM126" s="67"/>
      <c r="AN126" s="69"/>
      <c r="AO126" s="179"/>
      <c r="AP126" s="180"/>
      <c r="AQ126" s="178"/>
      <c r="AR126" s="180"/>
      <c r="AS126" s="180"/>
      <c r="AT126" s="66"/>
      <c r="AU126" s="67"/>
      <c r="AV126" s="68"/>
      <c r="AW126" s="67"/>
      <c r="AX126" s="67"/>
      <c r="AY126" s="179"/>
      <c r="AZ126" s="180"/>
      <c r="BA126" s="178"/>
      <c r="BB126" s="180"/>
      <c r="BC126" s="180"/>
      <c r="BD126" s="66"/>
      <c r="BE126" s="67"/>
      <c r="BF126" s="68"/>
      <c r="BG126" s="67"/>
      <c r="BH126" s="69"/>
      <c r="BI126" s="179"/>
      <c r="BJ126" s="180"/>
      <c r="BK126" s="178"/>
      <c r="BL126" s="180"/>
      <c r="BM126" s="191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307"/>
    </row>
    <row r="127" spans="1:68" ht="54" x14ac:dyDescent="0.4">
      <c r="B127" s="39" t="s">
        <v>118</v>
      </c>
      <c r="C127" s="40" t="str">
        <f>C14</f>
        <v>Столовая морковь н/у, кг</v>
      </c>
      <c r="D127" s="41">
        <f t="shared" si="27"/>
        <v>20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24"/>
        <v>24.6</v>
      </c>
      <c r="L127" s="47">
        <f t="shared" si="25"/>
        <v>24.8</v>
      </c>
      <c r="M127" s="48">
        <f t="shared" si="26"/>
        <v>25</v>
      </c>
      <c r="N127" s="48">
        <f t="shared" si="26"/>
        <v>25.2</v>
      </c>
      <c r="O127" s="49">
        <f t="shared" si="26"/>
        <v>25.4</v>
      </c>
      <c r="P127" s="337"/>
      <c r="Q127" s="338"/>
      <c r="R127" s="338"/>
      <c r="S127" s="338"/>
      <c r="T127" s="339"/>
      <c r="U127" s="367"/>
      <c r="V127" s="368"/>
      <c r="W127" s="368"/>
      <c r="X127" s="368"/>
      <c r="Y127" s="369"/>
      <c r="Z127" s="367">
        <v>24.5</v>
      </c>
      <c r="AA127" s="368">
        <v>3</v>
      </c>
      <c r="AB127" s="368">
        <v>73.5</v>
      </c>
      <c r="AC127" s="368" t="s">
        <v>292</v>
      </c>
      <c r="AD127" s="369" t="s">
        <v>293</v>
      </c>
      <c r="AE127" s="50"/>
      <c r="AF127" s="51"/>
      <c r="AG127" s="51"/>
      <c r="AH127" s="51"/>
      <c r="AI127" s="52"/>
      <c r="AJ127" s="367">
        <v>24.8</v>
      </c>
      <c r="AK127" s="368">
        <v>87</v>
      </c>
      <c r="AL127" s="368">
        <v>2157</v>
      </c>
      <c r="AM127" s="368" t="s">
        <v>312</v>
      </c>
      <c r="AN127" s="369" t="s">
        <v>313</v>
      </c>
      <c r="AO127" s="367"/>
      <c r="AP127" s="368"/>
      <c r="AQ127" s="368"/>
      <c r="AR127" s="368"/>
      <c r="AS127" s="369"/>
      <c r="AT127" s="232"/>
      <c r="AU127" s="233"/>
      <c r="AV127" s="233"/>
      <c r="AW127" s="233"/>
      <c r="AX127" s="234"/>
      <c r="AY127" s="367"/>
      <c r="AZ127" s="368"/>
      <c r="BA127" s="368"/>
      <c r="BB127" s="368"/>
      <c r="BC127" s="369"/>
      <c r="BD127" s="367"/>
      <c r="BE127" s="368"/>
      <c r="BF127" s="368"/>
      <c r="BG127" s="368"/>
      <c r="BH127" s="369"/>
      <c r="BI127" s="367"/>
      <c r="BJ127" s="368"/>
      <c r="BK127" s="368"/>
      <c r="BL127" s="368"/>
      <c r="BM127" s="369"/>
      <c r="BN127" s="53"/>
      <c r="BO127" s="53"/>
      <c r="BP127" s="308"/>
    </row>
    <row r="128" spans="1:68" ht="30" x14ac:dyDescent="0.4">
      <c r="B128" s="54"/>
      <c r="C128" s="55"/>
      <c r="D128" s="41">
        <f t="shared" si="27"/>
        <v>20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24"/>
        <v>24.6</v>
      </c>
      <c r="L128" s="47">
        <f t="shared" si="25"/>
        <v>24.8</v>
      </c>
      <c r="M128" s="48">
        <f t="shared" si="26"/>
        <v>25</v>
      </c>
      <c r="N128" s="48">
        <f t="shared" si="26"/>
        <v>25.2</v>
      </c>
      <c r="O128" s="49">
        <f t="shared" si="26"/>
        <v>25.4</v>
      </c>
      <c r="P128" s="50"/>
      <c r="Q128" s="51"/>
      <c r="R128" s="51"/>
      <c r="S128" s="51"/>
      <c r="T128" s="52"/>
      <c r="U128" s="177"/>
      <c r="V128" s="178"/>
      <c r="W128" s="178"/>
      <c r="X128" s="178"/>
      <c r="Y128" s="178"/>
      <c r="Z128" s="50"/>
      <c r="AA128" s="51"/>
      <c r="AB128" s="51"/>
      <c r="AC128" s="51"/>
      <c r="AD128" s="52"/>
      <c r="AE128" s="50"/>
      <c r="AF128" s="51"/>
      <c r="AG128" s="51"/>
      <c r="AH128" s="51"/>
      <c r="AI128" s="52"/>
      <c r="AJ128" s="50"/>
      <c r="AK128" s="51"/>
      <c r="AL128" s="51"/>
      <c r="AM128" s="51"/>
      <c r="AN128" s="52"/>
      <c r="AO128" s="177"/>
      <c r="AP128" s="178"/>
      <c r="AQ128" s="178"/>
      <c r="AR128" s="178"/>
      <c r="AS128" s="178"/>
      <c r="AT128" s="50"/>
      <c r="AU128" s="51"/>
      <c r="AV128" s="51"/>
      <c r="AW128" s="51"/>
      <c r="AX128" s="51"/>
      <c r="AY128" s="177"/>
      <c r="AZ128" s="178"/>
      <c r="BA128" s="178"/>
      <c r="BB128" s="178"/>
      <c r="BC128" s="178"/>
      <c r="BD128" s="50"/>
      <c r="BE128" s="51"/>
      <c r="BF128" s="51"/>
      <c r="BG128" s="51"/>
      <c r="BH128" s="52"/>
      <c r="BI128" s="177"/>
      <c r="BJ128" s="178"/>
      <c r="BK128" s="178"/>
      <c r="BL128" s="178"/>
      <c r="BM128" s="190"/>
      <c r="BN128" s="53"/>
      <c r="BO128" s="53"/>
      <c r="BP128" s="307"/>
    </row>
    <row r="129" spans="2:68" ht="30" x14ac:dyDescent="0.4">
      <c r="B129" s="56"/>
      <c r="C129" s="55"/>
      <c r="D129" s="41">
        <f t="shared" si="27"/>
        <v>20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24"/>
        <v>24.6</v>
      </c>
      <c r="L129" s="47">
        <f t="shared" si="25"/>
        <v>24.8</v>
      </c>
      <c r="M129" s="48">
        <f t="shared" si="26"/>
        <v>25</v>
      </c>
      <c r="N129" s="48">
        <f t="shared" si="26"/>
        <v>25.2</v>
      </c>
      <c r="O129" s="49">
        <f t="shared" si="26"/>
        <v>25.4</v>
      </c>
      <c r="P129" s="50"/>
      <c r="Q129" s="51"/>
      <c r="R129" s="51"/>
      <c r="S129" s="51"/>
      <c r="T129" s="52"/>
      <c r="U129" s="177"/>
      <c r="V129" s="178"/>
      <c r="W129" s="178"/>
      <c r="X129" s="178"/>
      <c r="Y129" s="178"/>
      <c r="Z129" s="50"/>
      <c r="AA129" s="51"/>
      <c r="AB129" s="51"/>
      <c r="AC129" s="51"/>
      <c r="AD129" s="51"/>
      <c r="AE129" s="177"/>
      <c r="AF129" s="178"/>
      <c r="AG129" s="178"/>
      <c r="AH129" s="178"/>
      <c r="AI129" s="190"/>
      <c r="AJ129" s="50"/>
      <c r="AK129" s="51"/>
      <c r="AL129" s="51"/>
      <c r="AM129" s="51"/>
      <c r="AN129" s="52"/>
      <c r="AO129" s="177"/>
      <c r="AP129" s="178"/>
      <c r="AQ129" s="178"/>
      <c r="AR129" s="178"/>
      <c r="AS129" s="178"/>
      <c r="AT129" s="50"/>
      <c r="AU129" s="51"/>
      <c r="AV129" s="51"/>
      <c r="AW129" s="51"/>
      <c r="AX129" s="51"/>
      <c r="AY129" s="177"/>
      <c r="AZ129" s="178"/>
      <c r="BA129" s="178"/>
      <c r="BB129" s="178"/>
      <c r="BC129" s="178"/>
      <c r="BD129" s="50"/>
      <c r="BE129" s="51"/>
      <c r="BF129" s="51"/>
      <c r="BG129" s="51"/>
      <c r="BH129" s="52"/>
      <c r="BI129" s="177"/>
      <c r="BJ129" s="178"/>
      <c r="BK129" s="178"/>
      <c r="BL129" s="178"/>
      <c r="BM129" s="190"/>
      <c r="BN129" s="53"/>
      <c r="BO129" s="53"/>
      <c r="BP129" s="307"/>
    </row>
    <row r="130" spans="2:68" ht="54" x14ac:dyDescent="0.4">
      <c r="B130" s="71" t="s">
        <v>19</v>
      </c>
      <c r="C130" s="40" t="str">
        <f>C17</f>
        <v>Столовая свекла н/у, кг</v>
      </c>
      <c r="D130" s="41">
        <f t="shared" si="27"/>
        <v>15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24"/>
        <v>19.2</v>
      </c>
      <c r="L130" s="47">
        <f t="shared" si="25"/>
        <v>19.350000000000001</v>
      </c>
      <c r="M130" s="48">
        <f t="shared" si="26"/>
        <v>19.5</v>
      </c>
      <c r="N130" s="48">
        <f t="shared" si="26"/>
        <v>19.649999999999999</v>
      </c>
      <c r="O130" s="49">
        <f t="shared" si="26"/>
        <v>19.8</v>
      </c>
      <c r="P130" s="232"/>
      <c r="Q130" s="233"/>
      <c r="R130" s="233"/>
      <c r="S130" s="233"/>
      <c r="T130" s="234"/>
      <c r="U130" s="232"/>
      <c r="V130" s="233"/>
      <c r="W130" s="233"/>
      <c r="X130" s="233"/>
      <c r="Y130" s="234"/>
      <c r="Z130" s="367">
        <v>19</v>
      </c>
      <c r="AA130" s="368">
        <v>4</v>
      </c>
      <c r="AB130" s="368">
        <v>76</v>
      </c>
      <c r="AC130" s="368" t="s">
        <v>292</v>
      </c>
      <c r="AD130" s="369" t="s">
        <v>293</v>
      </c>
      <c r="AE130" s="197"/>
      <c r="AF130" s="198"/>
      <c r="AG130" s="199"/>
      <c r="AH130" s="198"/>
      <c r="AI130" s="221"/>
      <c r="AJ130" s="367">
        <v>19.350000000000001</v>
      </c>
      <c r="AK130" s="368">
        <v>98</v>
      </c>
      <c r="AL130" s="368">
        <v>1896</v>
      </c>
      <c r="AM130" s="368" t="s">
        <v>312</v>
      </c>
      <c r="AN130" s="369" t="s">
        <v>313</v>
      </c>
      <c r="AO130" s="367"/>
      <c r="AP130" s="368"/>
      <c r="AQ130" s="368"/>
      <c r="AR130" s="368"/>
      <c r="AS130" s="369"/>
      <c r="AT130" s="232"/>
      <c r="AU130" s="233"/>
      <c r="AV130" s="233"/>
      <c r="AW130" s="233"/>
      <c r="AX130" s="234"/>
      <c r="AY130" s="367"/>
      <c r="AZ130" s="368"/>
      <c r="BA130" s="368"/>
      <c r="BB130" s="368"/>
      <c r="BC130" s="369"/>
      <c r="BD130" s="232"/>
      <c r="BE130" s="233"/>
      <c r="BF130" s="233"/>
      <c r="BG130" s="233"/>
      <c r="BH130" s="234"/>
      <c r="BI130" s="367"/>
      <c r="BJ130" s="368"/>
      <c r="BK130" s="368"/>
      <c r="BL130" s="368"/>
      <c r="BM130" s="369"/>
      <c r="BN130" s="53"/>
      <c r="BO130" s="53"/>
      <c r="BP130" s="308"/>
    </row>
    <row r="131" spans="2:68" ht="36" x14ac:dyDescent="0.4">
      <c r="B131" s="73"/>
      <c r="C131" s="74"/>
      <c r="D131" s="41">
        <f t="shared" si="27"/>
        <v>15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24"/>
        <v>19.2</v>
      </c>
      <c r="L131" s="47">
        <f t="shared" si="25"/>
        <v>19.350000000000001</v>
      </c>
      <c r="M131" s="48">
        <f t="shared" si="26"/>
        <v>19.5</v>
      </c>
      <c r="N131" s="48">
        <f t="shared" si="26"/>
        <v>19.649999999999999</v>
      </c>
      <c r="O131" s="49">
        <f t="shared" si="26"/>
        <v>19.8</v>
      </c>
      <c r="P131" s="232"/>
      <c r="Q131" s="233"/>
      <c r="R131" s="233"/>
      <c r="S131" s="233"/>
      <c r="T131" s="234"/>
      <c r="U131" s="232"/>
      <c r="V131" s="233"/>
      <c r="W131" s="233"/>
      <c r="X131" s="233"/>
      <c r="Y131" s="234"/>
      <c r="Z131" s="367">
        <v>19.2</v>
      </c>
      <c r="AA131" s="368">
        <v>15</v>
      </c>
      <c r="AB131" s="368">
        <v>288</v>
      </c>
      <c r="AC131" s="368" t="s">
        <v>292</v>
      </c>
      <c r="AD131" s="369" t="s">
        <v>295</v>
      </c>
      <c r="AE131" s="50"/>
      <c r="AF131" s="51"/>
      <c r="AG131" s="51"/>
      <c r="AH131" s="51"/>
      <c r="AI131" s="52"/>
      <c r="AJ131" s="232"/>
      <c r="AK131" s="233"/>
      <c r="AL131" s="233"/>
      <c r="AM131" s="233"/>
      <c r="AN131" s="234"/>
      <c r="AO131" s="232"/>
      <c r="AP131" s="233"/>
      <c r="AQ131" s="233"/>
      <c r="AR131" s="233"/>
      <c r="AS131" s="234"/>
      <c r="AT131" s="50"/>
      <c r="AU131" s="51"/>
      <c r="AV131" s="51"/>
      <c r="AW131" s="51"/>
      <c r="AX131" s="52"/>
      <c r="AY131" s="232"/>
      <c r="AZ131" s="233"/>
      <c r="BA131" s="233"/>
      <c r="BB131" s="233"/>
      <c r="BC131" s="234"/>
      <c r="BD131" s="50"/>
      <c r="BE131" s="51"/>
      <c r="BF131" s="51"/>
      <c r="BG131" s="51"/>
      <c r="BH131" s="52"/>
      <c r="BI131" s="232"/>
      <c r="BJ131" s="233"/>
      <c r="BK131" s="233"/>
      <c r="BL131" s="233"/>
      <c r="BM131" s="234"/>
      <c r="BN131" s="53"/>
      <c r="BO131" s="53"/>
      <c r="BP131" s="307"/>
    </row>
    <row r="132" spans="2:68" ht="30" x14ac:dyDescent="0.4">
      <c r="B132" s="73"/>
      <c r="C132" s="74"/>
      <c r="D132" s="41">
        <f t="shared" si="27"/>
        <v>15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24"/>
        <v>19.2</v>
      </c>
      <c r="L132" s="47">
        <f t="shared" si="25"/>
        <v>19.350000000000001</v>
      </c>
      <c r="M132" s="48">
        <f t="shared" si="26"/>
        <v>19.5</v>
      </c>
      <c r="N132" s="48">
        <f t="shared" si="26"/>
        <v>19.649999999999999</v>
      </c>
      <c r="O132" s="49">
        <f t="shared" si="26"/>
        <v>19.8</v>
      </c>
      <c r="P132" s="232"/>
      <c r="Q132" s="233"/>
      <c r="R132" s="233"/>
      <c r="S132" s="233"/>
      <c r="T132" s="234"/>
      <c r="U132" s="232"/>
      <c r="V132" s="233"/>
      <c r="W132" s="233"/>
      <c r="X132" s="233"/>
      <c r="Y132" s="234"/>
      <c r="Z132" s="50"/>
      <c r="AA132" s="51"/>
      <c r="AB132" s="51"/>
      <c r="AC132" s="51"/>
      <c r="AD132" s="52"/>
      <c r="AE132" s="50"/>
      <c r="AF132" s="51"/>
      <c r="AG132" s="51"/>
      <c r="AH132" s="51"/>
      <c r="AI132" s="52"/>
      <c r="AJ132" s="232"/>
      <c r="AK132" s="233"/>
      <c r="AL132" s="233"/>
      <c r="AM132" s="233"/>
      <c r="AN132" s="234"/>
      <c r="AO132" s="232"/>
      <c r="AP132" s="233"/>
      <c r="AQ132" s="233"/>
      <c r="AR132" s="233"/>
      <c r="AS132" s="234"/>
      <c r="AT132" s="50"/>
      <c r="AU132" s="51"/>
      <c r="AV132" s="51"/>
      <c r="AW132" s="51"/>
      <c r="AX132" s="52"/>
      <c r="AY132" s="232"/>
      <c r="AZ132" s="233"/>
      <c r="BA132" s="233"/>
      <c r="BB132" s="233"/>
      <c r="BC132" s="234"/>
      <c r="BD132" s="50"/>
      <c r="BE132" s="51"/>
      <c r="BF132" s="51"/>
      <c r="BG132" s="51"/>
      <c r="BH132" s="52"/>
      <c r="BI132" s="232"/>
      <c r="BJ132" s="233"/>
      <c r="BK132" s="233"/>
      <c r="BL132" s="233"/>
      <c r="BM132" s="234"/>
      <c r="BN132" s="53"/>
      <c r="BO132" s="53"/>
      <c r="BP132" s="307"/>
    </row>
    <row r="133" spans="2:68" ht="54" x14ac:dyDescent="0.4">
      <c r="B133" s="71" t="s">
        <v>21</v>
      </c>
      <c r="C133" s="40" t="str">
        <f>C20</f>
        <v>Лук репчатый н/у, кг</v>
      </c>
      <c r="D133" s="41">
        <f t="shared" si="27"/>
        <v>20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24"/>
        <v>25.6</v>
      </c>
      <c r="L133" s="47">
        <f t="shared" si="25"/>
        <v>26</v>
      </c>
      <c r="M133" s="48">
        <f t="shared" si="26"/>
        <v>26.4</v>
      </c>
      <c r="N133" s="48">
        <f t="shared" si="26"/>
        <v>26.6</v>
      </c>
      <c r="O133" s="49">
        <f t="shared" si="26"/>
        <v>26.8</v>
      </c>
      <c r="P133" s="337"/>
      <c r="Q133" s="338"/>
      <c r="R133" s="338"/>
      <c r="S133" s="338"/>
      <c r="T133" s="339"/>
      <c r="U133" s="367"/>
      <c r="V133" s="368"/>
      <c r="W133" s="368"/>
      <c r="X133" s="368"/>
      <c r="Y133" s="369"/>
      <c r="Z133" s="367">
        <v>25.5</v>
      </c>
      <c r="AA133" s="368">
        <v>5</v>
      </c>
      <c r="AB133" s="368">
        <v>127.5</v>
      </c>
      <c r="AC133" s="368" t="s">
        <v>292</v>
      </c>
      <c r="AD133" s="369" t="s">
        <v>293</v>
      </c>
      <c r="AE133" s="197"/>
      <c r="AF133" s="198"/>
      <c r="AG133" s="199"/>
      <c r="AH133" s="198"/>
      <c r="AI133" s="222"/>
      <c r="AJ133" s="367">
        <v>26</v>
      </c>
      <c r="AK133" s="368">
        <v>88</v>
      </c>
      <c r="AL133" s="368">
        <v>2288</v>
      </c>
      <c r="AM133" s="368" t="s">
        <v>312</v>
      </c>
      <c r="AN133" s="369" t="s">
        <v>313</v>
      </c>
      <c r="AO133" s="337"/>
      <c r="AP133" s="338"/>
      <c r="AQ133" s="338"/>
      <c r="AR133" s="338"/>
      <c r="AS133" s="339"/>
      <c r="AT133" s="50"/>
      <c r="AU133" s="51"/>
      <c r="AV133" s="51"/>
      <c r="AW133" s="51"/>
      <c r="AX133" s="52"/>
      <c r="AY133" s="337"/>
      <c r="AZ133" s="338"/>
      <c r="BA133" s="338"/>
      <c r="BB133" s="338"/>
      <c r="BC133" s="339"/>
      <c r="BD133" s="337"/>
      <c r="BE133" s="338"/>
      <c r="BF133" s="338"/>
      <c r="BG133" s="338"/>
      <c r="BH133" s="339"/>
      <c r="BI133" s="337"/>
      <c r="BJ133" s="338"/>
      <c r="BK133" s="338"/>
      <c r="BL133" s="338"/>
      <c r="BM133" s="339"/>
      <c r="BN133" s="53">
        <f t="shared" ref="BN133:BN164" si="29">MIN($P133,$U133,$Z133,$AE133,$AJ133,$AO133,$AT133,$AY133,$BD133,$BI133)</f>
        <v>25.5</v>
      </c>
      <c r="BO133" s="53">
        <f t="shared" ref="BO133:BO164" si="30">MAX($P133,$U133,$Z133,$AE133,$AJ133,$AO133,$AT133,$AY133,$BD133,$BI133)</f>
        <v>26</v>
      </c>
      <c r="BP133" s="308"/>
    </row>
    <row r="134" spans="2:68" ht="30" x14ac:dyDescent="0.4">
      <c r="B134" s="73"/>
      <c r="C134" s="74"/>
      <c r="D134" s="41">
        <f t="shared" si="27"/>
        <v>20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24"/>
        <v>25.6</v>
      </c>
      <c r="L134" s="47">
        <f t="shared" si="25"/>
        <v>26</v>
      </c>
      <c r="M134" s="48">
        <f t="shared" si="26"/>
        <v>26.4</v>
      </c>
      <c r="N134" s="48">
        <f t="shared" si="26"/>
        <v>26.6</v>
      </c>
      <c r="O134" s="49">
        <f t="shared" si="26"/>
        <v>26.8</v>
      </c>
      <c r="P134" s="232"/>
      <c r="Q134" s="233"/>
      <c r="R134" s="233"/>
      <c r="S134" s="233"/>
      <c r="T134" s="234"/>
      <c r="U134" s="232"/>
      <c r="V134" s="233"/>
      <c r="W134" s="233"/>
      <c r="X134" s="233"/>
      <c r="Y134" s="234"/>
      <c r="Z134" s="232"/>
      <c r="AA134" s="233"/>
      <c r="AB134" s="233"/>
      <c r="AC134" s="233"/>
      <c r="AD134" s="234"/>
      <c r="AE134" s="197"/>
      <c r="AF134" s="198"/>
      <c r="AG134" s="199"/>
      <c r="AH134" s="198"/>
      <c r="AI134" s="222"/>
      <c r="AJ134" s="367"/>
      <c r="AK134" s="368"/>
      <c r="AL134" s="368"/>
      <c r="AM134" s="368"/>
      <c r="AN134" s="369"/>
      <c r="AO134" s="232"/>
      <c r="AP134" s="233"/>
      <c r="AQ134" s="233"/>
      <c r="AR134" s="233"/>
      <c r="AS134" s="234"/>
      <c r="AT134" s="50"/>
      <c r="AU134" s="51"/>
      <c r="AV134" s="51"/>
      <c r="AW134" s="51"/>
      <c r="AX134" s="52"/>
      <c r="AY134" s="337"/>
      <c r="AZ134" s="338"/>
      <c r="BA134" s="338"/>
      <c r="BB134" s="338"/>
      <c r="BC134" s="339"/>
      <c r="BD134" s="337"/>
      <c r="BE134" s="338"/>
      <c r="BF134" s="338"/>
      <c r="BG134" s="338"/>
      <c r="BH134" s="339"/>
      <c r="BI134" s="337"/>
      <c r="BJ134" s="338"/>
      <c r="BK134" s="338"/>
      <c r="BL134" s="338"/>
      <c r="BM134" s="339"/>
      <c r="BN134" s="53">
        <f t="shared" si="29"/>
        <v>0</v>
      </c>
      <c r="BO134" s="53">
        <f t="shared" si="30"/>
        <v>0</v>
      </c>
      <c r="BP134" s="307"/>
    </row>
    <row r="135" spans="2:68" ht="30" x14ac:dyDescent="0.4">
      <c r="B135" s="73"/>
      <c r="C135" s="74"/>
      <c r="D135" s="41">
        <f t="shared" si="27"/>
        <v>20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24"/>
        <v>25.6</v>
      </c>
      <c r="L135" s="47">
        <f t="shared" si="25"/>
        <v>26</v>
      </c>
      <c r="M135" s="48">
        <f t="shared" si="26"/>
        <v>26.4</v>
      </c>
      <c r="N135" s="48">
        <f t="shared" si="26"/>
        <v>26.6</v>
      </c>
      <c r="O135" s="49">
        <f t="shared" si="26"/>
        <v>26.8</v>
      </c>
      <c r="P135" s="232"/>
      <c r="Q135" s="233"/>
      <c r="R135" s="233"/>
      <c r="S135" s="233"/>
      <c r="T135" s="234"/>
      <c r="U135" s="232"/>
      <c r="V135" s="233"/>
      <c r="W135" s="233"/>
      <c r="X135" s="233"/>
      <c r="Y135" s="234"/>
      <c r="Z135" s="232"/>
      <c r="AA135" s="233"/>
      <c r="AB135" s="233"/>
      <c r="AC135" s="233"/>
      <c r="AD135" s="234"/>
      <c r="AE135" s="197"/>
      <c r="AF135" s="198"/>
      <c r="AG135" s="199"/>
      <c r="AH135" s="198"/>
      <c r="AI135" s="222"/>
      <c r="AJ135" s="367"/>
      <c r="AK135" s="368"/>
      <c r="AL135" s="368"/>
      <c r="AM135" s="368"/>
      <c r="AN135" s="369"/>
      <c r="AO135" s="232"/>
      <c r="AP135" s="233"/>
      <c r="AQ135" s="233"/>
      <c r="AR135" s="233"/>
      <c r="AS135" s="234"/>
      <c r="AT135" s="50"/>
      <c r="AU135" s="51"/>
      <c r="AV135" s="51"/>
      <c r="AW135" s="51"/>
      <c r="AX135" s="52"/>
      <c r="AY135" s="337"/>
      <c r="AZ135" s="338"/>
      <c r="BA135" s="338"/>
      <c r="BB135" s="338"/>
      <c r="BC135" s="339"/>
      <c r="BD135" s="337"/>
      <c r="BE135" s="338"/>
      <c r="BF135" s="338"/>
      <c r="BG135" s="338"/>
      <c r="BH135" s="339"/>
      <c r="BI135" s="337"/>
      <c r="BJ135" s="338"/>
      <c r="BK135" s="338"/>
      <c r="BL135" s="338"/>
      <c r="BM135" s="339"/>
      <c r="BN135" s="53">
        <f t="shared" si="29"/>
        <v>0</v>
      </c>
      <c r="BO135" s="53">
        <f t="shared" si="30"/>
        <v>0</v>
      </c>
      <c r="BP135" s="307"/>
    </row>
    <row r="136" spans="2:68" ht="54" x14ac:dyDescent="0.4">
      <c r="B136" s="71" t="s">
        <v>23</v>
      </c>
      <c r="C136" s="40" t="str">
        <f>C23</f>
        <v>Капуста н/у, кг</v>
      </c>
      <c r="D136" s="41">
        <f t="shared" si="27"/>
        <v>15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24"/>
        <v>17.850000000000001</v>
      </c>
      <c r="L136" s="47">
        <f t="shared" si="25"/>
        <v>18</v>
      </c>
      <c r="M136" s="48">
        <f t="shared" si="26"/>
        <v>18.149999999999999</v>
      </c>
      <c r="N136" s="48">
        <f t="shared" si="26"/>
        <v>18.3</v>
      </c>
      <c r="O136" s="49">
        <f t="shared" si="26"/>
        <v>18.3</v>
      </c>
      <c r="P136" s="232"/>
      <c r="Q136" s="233"/>
      <c r="R136" s="233"/>
      <c r="S136" s="233"/>
      <c r="T136" s="234"/>
      <c r="U136" s="232"/>
      <c r="V136" s="233"/>
      <c r="W136" s="233"/>
      <c r="X136" s="233"/>
      <c r="Y136" s="234"/>
      <c r="Z136" s="367">
        <v>17.5</v>
      </c>
      <c r="AA136" s="368">
        <v>5</v>
      </c>
      <c r="AB136" s="368">
        <v>87.5</v>
      </c>
      <c r="AC136" s="368" t="s">
        <v>292</v>
      </c>
      <c r="AD136" s="369" t="s">
        <v>293</v>
      </c>
      <c r="AE136" s="197"/>
      <c r="AF136" s="198"/>
      <c r="AG136" s="199"/>
      <c r="AH136" s="198"/>
      <c r="AI136" s="222"/>
      <c r="AJ136" s="367">
        <v>18</v>
      </c>
      <c r="AK136" s="368">
        <v>107</v>
      </c>
      <c r="AL136" s="368">
        <v>1926</v>
      </c>
      <c r="AM136" s="368" t="s">
        <v>312</v>
      </c>
      <c r="AN136" s="369" t="s">
        <v>313</v>
      </c>
      <c r="AO136" s="232"/>
      <c r="AP136" s="233"/>
      <c r="AQ136" s="233"/>
      <c r="AR136" s="233"/>
      <c r="AS136" s="234"/>
      <c r="AT136" s="367"/>
      <c r="AU136" s="368"/>
      <c r="AV136" s="368"/>
      <c r="AW136" s="368"/>
      <c r="AX136" s="369"/>
      <c r="AY136" s="367"/>
      <c r="AZ136" s="368"/>
      <c r="BA136" s="368"/>
      <c r="BB136" s="368"/>
      <c r="BC136" s="369"/>
      <c r="BD136" s="367"/>
      <c r="BE136" s="368"/>
      <c r="BF136" s="368"/>
      <c r="BG136" s="368"/>
      <c r="BH136" s="369"/>
      <c r="BI136" s="337"/>
      <c r="BJ136" s="338"/>
      <c r="BK136" s="338"/>
      <c r="BL136" s="338"/>
      <c r="BM136" s="339"/>
      <c r="BN136" s="53">
        <f t="shared" si="29"/>
        <v>17.5</v>
      </c>
      <c r="BO136" s="53">
        <f t="shared" si="30"/>
        <v>18</v>
      </c>
      <c r="BP136" s="308"/>
    </row>
    <row r="137" spans="2:68" ht="30" x14ac:dyDescent="0.4">
      <c r="B137" s="73"/>
      <c r="C137" s="74"/>
      <c r="D137" s="41">
        <f t="shared" si="27"/>
        <v>15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24"/>
        <v>17.850000000000001</v>
      </c>
      <c r="L137" s="47">
        <f t="shared" si="25"/>
        <v>18</v>
      </c>
      <c r="M137" s="48">
        <f t="shared" si="26"/>
        <v>18.149999999999999</v>
      </c>
      <c r="N137" s="48">
        <f t="shared" si="26"/>
        <v>18.3</v>
      </c>
      <c r="O137" s="49">
        <f t="shared" si="26"/>
        <v>18.3</v>
      </c>
      <c r="P137" s="232"/>
      <c r="Q137" s="233"/>
      <c r="R137" s="233"/>
      <c r="S137" s="233"/>
      <c r="T137" s="234"/>
      <c r="U137" s="232"/>
      <c r="V137" s="233"/>
      <c r="W137" s="233"/>
      <c r="X137" s="233"/>
      <c r="Y137" s="234"/>
      <c r="Z137" s="367"/>
      <c r="AA137" s="368"/>
      <c r="AB137" s="368"/>
      <c r="AC137" s="368"/>
      <c r="AD137" s="369"/>
      <c r="AE137" s="50"/>
      <c r="AF137" s="51"/>
      <c r="AG137" s="51"/>
      <c r="AH137" s="51"/>
      <c r="AI137" s="52"/>
      <c r="AJ137" s="367"/>
      <c r="AK137" s="368"/>
      <c r="AL137" s="368"/>
      <c r="AM137" s="368"/>
      <c r="AN137" s="369"/>
      <c r="AO137" s="232"/>
      <c r="AP137" s="233"/>
      <c r="AQ137" s="233"/>
      <c r="AR137" s="233"/>
      <c r="AS137" s="234"/>
      <c r="AT137" s="367"/>
      <c r="AU137" s="368"/>
      <c r="AV137" s="368"/>
      <c r="AW137" s="368"/>
      <c r="AX137" s="369"/>
      <c r="AY137" s="232"/>
      <c r="AZ137" s="233"/>
      <c r="BA137" s="233"/>
      <c r="BB137" s="233"/>
      <c r="BC137" s="234"/>
      <c r="BD137" s="232"/>
      <c r="BE137" s="233"/>
      <c r="BF137" s="233"/>
      <c r="BG137" s="233"/>
      <c r="BH137" s="234"/>
      <c r="BI137" s="232"/>
      <c r="BJ137" s="233"/>
      <c r="BK137" s="233"/>
      <c r="BL137" s="233"/>
      <c r="BM137" s="234"/>
      <c r="BN137" s="53">
        <f t="shared" si="29"/>
        <v>0</v>
      </c>
      <c r="BO137" s="53">
        <f t="shared" si="30"/>
        <v>0</v>
      </c>
      <c r="BP137" s="307"/>
    </row>
    <row r="138" spans="2:68" ht="30" x14ac:dyDescent="0.4">
      <c r="B138" s="75"/>
      <c r="C138" s="76"/>
      <c r="D138" s="41">
        <f t="shared" si="27"/>
        <v>15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24"/>
        <v>17.850000000000001</v>
      </c>
      <c r="L138" s="47">
        <f t="shared" si="25"/>
        <v>18</v>
      </c>
      <c r="M138" s="48">
        <f t="shared" si="26"/>
        <v>18.149999999999999</v>
      </c>
      <c r="N138" s="48">
        <f t="shared" si="26"/>
        <v>18.3</v>
      </c>
      <c r="O138" s="49">
        <f t="shared" si="26"/>
        <v>18.3</v>
      </c>
      <c r="P138" s="232"/>
      <c r="Q138" s="233"/>
      <c r="R138" s="233"/>
      <c r="S138" s="233"/>
      <c r="T138" s="234"/>
      <c r="U138" s="232"/>
      <c r="V138" s="233"/>
      <c r="W138" s="233"/>
      <c r="X138" s="233"/>
      <c r="Y138" s="234"/>
      <c r="Z138" s="367"/>
      <c r="AA138" s="368"/>
      <c r="AB138" s="368"/>
      <c r="AC138" s="368"/>
      <c r="AD138" s="369"/>
      <c r="AE138" s="50"/>
      <c r="AF138" s="51"/>
      <c r="AG138" s="51"/>
      <c r="AH138" s="51"/>
      <c r="AI138" s="52"/>
      <c r="AJ138" s="367"/>
      <c r="AK138" s="368"/>
      <c r="AL138" s="368"/>
      <c r="AM138" s="368"/>
      <c r="AN138" s="369"/>
      <c r="AO138" s="232"/>
      <c r="AP138" s="233"/>
      <c r="AQ138" s="233"/>
      <c r="AR138" s="233"/>
      <c r="AS138" s="234"/>
      <c r="AT138" s="367"/>
      <c r="AU138" s="368"/>
      <c r="AV138" s="368"/>
      <c r="AW138" s="368"/>
      <c r="AX138" s="369"/>
      <c r="AY138" s="232"/>
      <c r="AZ138" s="233"/>
      <c r="BA138" s="233"/>
      <c r="BB138" s="233"/>
      <c r="BC138" s="234"/>
      <c r="BD138" s="232"/>
      <c r="BE138" s="233"/>
      <c r="BF138" s="233"/>
      <c r="BG138" s="233"/>
      <c r="BH138" s="234"/>
      <c r="BI138" s="232"/>
      <c r="BJ138" s="233"/>
      <c r="BK138" s="233"/>
      <c r="BL138" s="233"/>
      <c r="BM138" s="234"/>
      <c r="BN138" s="53">
        <f t="shared" si="29"/>
        <v>0</v>
      </c>
      <c r="BO138" s="53">
        <f t="shared" si="30"/>
        <v>0</v>
      </c>
      <c r="BP138" s="307"/>
    </row>
    <row r="139" spans="2:68" ht="58.5" x14ac:dyDescent="0.4">
      <c r="B139" s="60" t="s">
        <v>25</v>
      </c>
      <c r="C139" s="61" t="s">
        <v>26</v>
      </c>
      <c r="D139" s="41">
        <f t="shared" si="27"/>
        <v>0</v>
      </c>
      <c r="E139" s="62"/>
      <c r="F139" s="63"/>
      <c r="G139" s="64"/>
      <c r="H139" s="64"/>
      <c r="I139" s="64"/>
      <c r="J139" s="65"/>
      <c r="K139" s="46">
        <f t="shared" si="24"/>
        <v>0</v>
      </c>
      <c r="L139" s="47">
        <f t="shared" si="25"/>
        <v>0</v>
      </c>
      <c r="M139" s="48">
        <f t="shared" si="26"/>
        <v>0</v>
      </c>
      <c r="N139" s="48">
        <f t="shared" si="26"/>
        <v>0</v>
      </c>
      <c r="O139" s="49">
        <f t="shared" si="26"/>
        <v>0</v>
      </c>
      <c r="P139" s="232"/>
      <c r="Q139" s="233"/>
      <c r="R139" s="233"/>
      <c r="S139" s="233"/>
      <c r="T139" s="234"/>
      <c r="U139" s="235"/>
      <c r="V139" s="236"/>
      <c r="W139" s="237"/>
      <c r="X139" s="236"/>
      <c r="Y139" s="238"/>
      <c r="Z139" s="340"/>
      <c r="AA139" s="341"/>
      <c r="AB139" s="342"/>
      <c r="AC139" s="341"/>
      <c r="AD139" s="343"/>
      <c r="AE139" s="66"/>
      <c r="AF139" s="67"/>
      <c r="AG139" s="68"/>
      <c r="AH139" s="67"/>
      <c r="AI139" s="69"/>
      <c r="AJ139" s="340"/>
      <c r="AK139" s="341"/>
      <c r="AL139" s="342"/>
      <c r="AM139" s="341"/>
      <c r="AN139" s="343"/>
      <c r="AO139" s="235"/>
      <c r="AP139" s="236"/>
      <c r="AQ139" s="237"/>
      <c r="AR139" s="236"/>
      <c r="AS139" s="238"/>
      <c r="AT139" s="340"/>
      <c r="AU139" s="341"/>
      <c r="AV139" s="342"/>
      <c r="AW139" s="341"/>
      <c r="AX139" s="343"/>
      <c r="AY139" s="235"/>
      <c r="AZ139" s="236"/>
      <c r="BA139" s="237"/>
      <c r="BB139" s="236"/>
      <c r="BC139" s="238"/>
      <c r="BD139" s="235"/>
      <c r="BE139" s="236"/>
      <c r="BF139" s="237"/>
      <c r="BG139" s="236"/>
      <c r="BH139" s="238"/>
      <c r="BI139" s="235"/>
      <c r="BJ139" s="236"/>
      <c r="BK139" s="237"/>
      <c r="BL139" s="236"/>
      <c r="BM139" s="238"/>
      <c r="BN139" s="53">
        <f t="shared" si="29"/>
        <v>0</v>
      </c>
      <c r="BO139" s="53">
        <f t="shared" si="30"/>
        <v>0</v>
      </c>
      <c r="BP139" s="307"/>
    </row>
    <row r="140" spans="2:68" ht="36" x14ac:dyDescent="0.4">
      <c r="B140" s="71" t="s">
        <v>28</v>
      </c>
      <c r="C140" s="40" t="str">
        <f>C27</f>
        <v>Куриные яйца 1 категории, 10 шт</v>
      </c>
      <c r="D140" s="41">
        <f t="shared" si="27"/>
        <v>40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24"/>
        <v>47.6</v>
      </c>
      <c r="L140" s="47">
        <f t="shared" si="25"/>
        <v>48</v>
      </c>
      <c r="M140" s="48">
        <f t="shared" si="26"/>
        <v>48.4</v>
      </c>
      <c r="N140" s="48">
        <f t="shared" si="26"/>
        <v>48.8</v>
      </c>
      <c r="O140" s="49">
        <f t="shared" si="26"/>
        <v>49.2</v>
      </c>
      <c r="P140" s="232"/>
      <c r="Q140" s="233"/>
      <c r="R140" s="233"/>
      <c r="S140" s="233"/>
      <c r="T140" s="234"/>
      <c r="U140" s="232"/>
      <c r="V140" s="233"/>
      <c r="W140" s="233"/>
      <c r="X140" s="233"/>
      <c r="Y140" s="234"/>
      <c r="Z140" s="367">
        <v>47.8</v>
      </c>
      <c r="AA140" s="368">
        <v>3</v>
      </c>
      <c r="AB140" s="368">
        <v>143.4</v>
      </c>
      <c r="AC140" s="368" t="s">
        <v>296</v>
      </c>
      <c r="AD140" s="369" t="s">
        <v>297</v>
      </c>
      <c r="AE140" s="50"/>
      <c r="AF140" s="51"/>
      <c r="AG140" s="51"/>
      <c r="AH140" s="51"/>
      <c r="AI140" s="52"/>
      <c r="AJ140" s="367">
        <v>46</v>
      </c>
      <c r="AK140" s="368">
        <v>144</v>
      </c>
      <c r="AL140" s="368">
        <v>6624</v>
      </c>
      <c r="AM140" s="368" t="s">
        <v>314</v>
      </c>
      <c r="AN140" s="369" t="s">
        <v>315</v>
      </c>
      <c r="AO140" s="367"/>
      <c r="AP140" s="368"/>
      <c r="AQ140" s="368"/>
      <c r="AR140" s="368"/>
      <c r="AS140" s="369"/>
      <c r="AT140" s="367"/>
      <c r="AU140" s="368"/>
      <c r="AV140" s="368"/>
      <c r="AW140" s="368"/>
      <c r="AX140" s="369"/>
      <c r="AY140" s="232"/>
      <c r="AZ140" s="233"/>
      <c r="BA140" s="233"/>
      <c r="BB140" s="233"/>
      <c r="BC140" s="234"/>
      <c r="BD140" s="232"/>
      <c r="BE140" s="233"/>
      <c r="BF140" s="233"/>
      <c r="BG140" s="233"/>
      <c r="BH140" s="234"/>
      <c r="BI140" s="232"/>
      <c r="BJ140" s="233"/>
      <c r="BK140" s="233"/>
      <c r="BL140" s="233"/>
      <c r="BM140" s="234"/>
      <c r="BN140" s="53">
        <f t="shared" si="29"/>
        <v>46</v>
      </c>
      <c r="BO140" s="53">
        <f t="shared" si="30"/>
        <v>47.8</v>
      </c>
      <c r="BP140" s="307"/>
    </row>
    <row r="141" spans="2:68" ht="30" x14ac:dyDescent="0.4">
      <c r="B141" s="73"/>
      <c r="C141" s="74"/>
      <c r="D141" s="41">
        <f t="shared" si="27"/>
        <v>40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24"/>
        <v>47.6</v>
      </c>
      <c r="L141" s="47">
        <f t="shared" si="25"/>
        <v>48</v>
      </c>
      <c r="M141" s="48">
        <f t="shared" si="26"/>
        <v>48.4</v>
      </c>
      <c r="N141" s="48">
        <f t="shared" si="26"/>
        <v>48.8</v>
      </c>
      <c r="O141" s="49">
        <f t="shared" si="26"/>
        <v>49.2</v>
      </c>
      <c r="P141" s="50"/>
      <c r="Q141" s="51"/>
      <c r="R141" s="51"/>
      <c r="S141" s="51"/>
      <c r="T141" s="52"/>
      <c r="U141" s="50"/>
      <c r="V141" s="51"/>
      <c r="W141" s="51"/>
      <c r="X141" s="51"/>
      <c r="Y141" s="52"/>
      <c r="Z141" s="50"/>
      <c r="AA141" s="51"/>
      <c r="AB141" s="51"/>
      <c r="AC141" s="51"/>
      <c r="AD141" s="52"/>
      <c r="AE141" s="177"/>
      <c r="AF141" s="178"/>
      <c r="AG141" s="178"/>
      <c r="AH141" s="178"/>
      <c r="AI141" s="190"/>
      <c r="AJ141" s="50"/>
      <c r="AK141" s="51"/>
      <c r="AL141" s="51"/>
      <c r="AM141" s="51"/>
      <c r="AN141" s="52"/>
      <c r="AO141" s="232"/>
      <c r="AP141" s="233"/>
      <c r="AQ141" s="233"/>
      <c r="AR141" s="233"/>
      <c r="AS141" s="234"/>
      <c r="AT141" s="50"/>
      <c r="AU141" s="51"/>
      <c r="AV141" s="51"/>
      <c r="AW141" s="51"/>
      <c r="AX141" s="52"/>
      <c r="AY141" s="50"/>
      <c r="AZ141" s="51"/>
      <c r="BA141" s="51"/>
      <c r="BB141" s="51"/>
      <c r="BC141" s="52"/>
      <c r="BD141" s="232"/>
      <c r="BE141" s="233"/>
      <c r="BF141" s="233"/>
      <c r="BG141" s="233"/>
      <c r="BH141" s="234"/>
      <c r="BI141" s="232"/>
      <c r="BJ141" s="233"/>
      <c r="BK141" s="233"/>
      <c r="BL141" s="233"/>
      <c r="BM141" s="234"/>
      <c r="BN141" s="53">
        <f t="shared" si="29"/>
        <v>0</v>
      </c>
      <c r="BO141" s="53">
        <f t="shared" si="30"/>
        <v>0</v>
      </c>
      <c r="BP141" s="307"/>
    </row>
    <row r="142" spans="2:68" ht="30" x14ac:dyDescent="0.4">
      <c r="B142" s="75"/>
      <c r="C142" s="76"/>
      <c r="D142" s="41">
        <f t="shared" si="27"/>
        <v>40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24"/>
        <v>47.6</v>
      </c>
      <c r="L142" s="47">
        <f t="shared" si="25"/>
        <v>48</v>
      </c>
      <c r="M142" s="48">
        <f t="shared" si="26"/>
        <v>48.4</v>
      </c>
      <c r="N142" s="48">
        <f t="shared" si="26"/>
        <v>48.8</v>
      </c>
      <c r="O142" s="49">
        <f t="shared" si="26"/>
        <v>49.2</v>
      </c>
      <c r="P142" s="50"/>
      <c r="Q142" s="51"/>
      <c r="R142" s="51"/>
      <c r="S142" s="51"/>
      <c r="T142" s="52"/>
      <c r="U142" s="50"/>
      <c r="V142" s="51"/>
      <c r="W142" s="51"/>
      <c r="X142" s="51"/>
      <c r="Y142" s="52"/>
      <c r="Z142" s="50"/>
      <c r="AA142" s="51"/>
      <c r="AB142" s="51"/>
      <c r="AC142" s="51"/>
      <c r="AD142" s="51"/>
      <c r="AE142" s="177"/>
      <c r="AF142" s="178"/>
      <c r="AG142" s="178"/>
      <c r="AH142" s="178"/>
      <c r="AI142" s="190"/>
      <c r="AJ142" s="50"/>
      <c r="AK142" s="51"/>
      <c r="AL142" s="51"/>
      <c r="AM142" s="51"/>
      <c r="AN142" s="52"/>
      <c r="AO142" s="232"/>
      <c r="AP142" s="233"/>
      <c r="AQ142" s="233"/>
      <c r="AR142" s="233"/>
      <c r="AS142" s="234"/>
      <c r="AT142" s="50"/>
      <c r="AU142" s="51"/>
      <c r="AV142" s="51"/>
      <c r="AW142" s="51"/>
      <c r="AX142" s="52"/>
      <c r="AY142" s="50"/>
      <c r="AZ142" s="51"/>
      <c r="BA142" s="51"/>
      <c r="BB142" s="51"/>
      <c r="BC142" s="52"/>
      <c r="BD142" s="232"/>
      <c r="BE142" s="233"/>
      <c r="BF142" s="233"/>
      <c r="BG142" s="233"/>
      <c r="BH142" s="234"/>
      <c r="BI142" s="232"/>
      <c r="BJ142" s="233"/>
      <c r="BK142" s="233"/>
      <c r="BL142" s="233"/>
      <c r="BM142" s="234"/>
      <c r="BN142" s="53">
        <f t="shared" si="29"/>
        <v>0</v>
      </c>
      <c r="BO142" s="53">
        <f t="shared" si="30"/>
        <v>0</v>
      </c>
      <c r="BP142" s="307"/>
    </row>
    <row r="143" spans="2:68" ht="36" x14ac:dyDescent="0.4">
      <c r="B143" s="77" t="s">
        <v>30</v>
      </c>
      <c r="C143" s="40" t="str">
        <f>C30</f>
        <v>Куриные яйца 2 категории, 10 шт</v>
      </c>
      <c r="D143" s="41">
        <f t="shared" si="27"/>
        <v>30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24"/>
        <v>35.700000000000003</v>
      </c>
      <c r="L143" s="47">
        <f t="shared" si="25"/>
        <v>36</v>
      </c>
      <c r="M143" s="48">
        <f t="shared" si="26"/>
        <v>36.299999999999997</v>
      </c>
      <c r="N143" s="48">
        <f t="shared" si="26"/>
        <v>36.6</v>
      </c>
      <c r="O143" s="49">
        <f t="shared" si="26"/>
        <v>36.9</v>
      </c>
      <c r="P143" s="50"/>
      <c r="Q143" s="51"/>
      <c r="R143" s="51"/>
      <c r="S143" s="51"/>
      <c r="T143" s="52"/>
      <c r="U143" s="50"/>
      <c r="V143" s="51"/>
      <c r="W143" s="51"/>
      <c r="X143" s="51"/>
      <c r="Y143" s="52"/>
      <c r="Z143" s="50"/>
      <c r="AA143" s="51"/>
      <c r="AB143" s="51"/>
      <c r="AC143" s="51"/>
      <c r="AD143" s="51"/>
      <c r="AE143" s="177"/>
      <c r="AF143" s="178"/>
      <c r="AG143" s="178"/>
      <c r="AH143" s="178"/>
      <c r="AI143" s="190"/>
      <c r="AJ143" s="50"/>
      <c r="AK143" s="51"/>
      <c r="AL143" s="51"/>
      <c r="AM143" s="51"/>
      <c r="AN143" s="52"/>
      <c r="AO143" s="232"/>
      <c r="AP143" s="233"/>
      <c r="AQ143" s="233"/>
      <c r="AR143" s="233"/>
      <c r="AS143" s="234"/>
      <c r="AT143" s="50"/>
      <c r="AU143" s="51"/>
      <c r="AV143" s="51"/>
      <c r="AW143" s="51"/>
      <c r="AX143" s="52"/>
      <c r="AY143" s="50"/>
      <c r="AZ143" s="51"/>
      <c r="BA143" s="51"/>
      <c r="BB143" s="51"/>
      <c r="BC143" s="52"/>
      <c r="BD143" s="232"/>
      <c r="BE143" s="233"/>
      <c r="BF143" s="233"/>
      <c r="BG143" s="233"/>
      <c r="BH143" s="234"/>
      <c r="BI143" s="232"/>
      <c r="BJ143" s="233"/>
      <c r="BK143" s="233"/>
      <c r="BL143" s="233"/>
      <c r="BM143" s="234"/>
      <c r="BN143" s="53">
        <f t="shared" si="29"/>
        <v>0</v>
      </c>
      <c r="BO143" s="53">
        <f t="shared" si="30"/>
        <v>0</v>
      </c>
      <c r="BP143" s="307"/>
    </row>
    <row r="144" spans="2:68" ht="30" x14ac:dyDescent="0.4">
      <c r="B144" s="79"/>
      <c r="C144" s="80"/>
      <c r="D144" s="41">
        <f t="shared" si="27"/>
        <v>30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24"/>
        <v>35.700000000000003</v>
      </c>
      <c r="L144" s="47">
        <f t="shared" si="25"/>
        <v>36</v>
      </c>
      <c r="M144" s="48">
        <f t="shared" si="26"/>
        <v>36.299999999999997</v>
      </c>
      <c r="N144" s="48">
        <f t="shared" si="26"/>
        <v>36.6</v>
      </c>
      <c r="O144" s="49">
        <f t="shared" si="26"/>
        <v>36.9</v>
      </c>
      <c r="P144" s="50"/>
      <c r="Q144" s="51"/>
      <c r="R144" s="51"/>
      <c r="S144" s="51"/>
      <c r="T144" s="52"/>
      <c r="U144" s="50"/>
      <c r="V144" s="51"/>
      <c r="W144" s="51"/>
      <c r="X144" s="51"/>
      <c r="Y144" s="52"/>
      <c r="Z144" s="50"/>
      <c r="AA144" s="51"/>
      <c r="AB144" s="51"/>
      <c r="AC144" s="51"/>
      <c r="AD144" s="51"/>
      <c r="AE144" s="177"/>
      <c r="AF144" s="178"/>
      <c r="AG144" s="178"/>
      <c r="AH144" s="178"/>
      <c r="AI144" s="190"/>
      <c r="AJ144" s="50"/>
      <c r="AK144" s="51"/>
      <c r="AL144" s="51"/>
      <c r="AM144" s="51"/>
      <c r="AN144" s="52"/>
      <c r="AO144" s="232"/>
      <c r="AP144" s="233"/>
      <c r="AQ144" s="233"/>
      <c r="AR144" s="233"/>
      <c r="AS144" s="234"/>
      <c r="AT144" s="50"/>
      <c r="AU144" s="51"/>
      <c r="AV144" s="51"/>
      <c r="AW144" s="51"/>
      <c r="AX144" s="52"/>
      <c r="AY144" s="50"/>
      <c r="AZ144" s="51"/>
      <c r="BA144" s="51"/>
      <c r="BB144" s="51"/>
      <c r="BC144" s="52"/>
      <c r="BD144" s="232"/>
      <c r="BE144" s="233"/>
      <c r="BF144" s="233"/>
      <c r="BG144" s="233"/>
      <c r="BH144" s="234"/>
      <c r="BI144" s="232"/>
      <c r="BJ144" s="233"/>
      <c r="BK144" s="233"/>
      <c r="BL144" s="233"/>
      <c r="BM144" s="234"/>
      <c r="BN144" s="53">
        <f t="shared" si="29"/>
        <v>0</v>
      </c>
      <c r="BO144" s="53">
        <f t="shared" si="30"/>
        <v>0</v>
      </c>
      <c r="BP144" s="307"/>
    </row>
    <row r="145" spans="2:68" ht="30" x14ac:dyDescent="0.4">
      <c r="B145" s="79"/>
      <c r="C145" s="80"/>
      <c r="D145" s="41">
        <f t="shared" si="27"/>
        <v>30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24"/>
        <v>35.700000000000003</v>
      </c>
      <c r="L145" s="47">
        <f t="shared" si="25"/>
        <v>36</v>
      </c>
      <c r="M145" s="48">
        <f t="shared" si="26"/>
        <v>36.299999999999997</v>
      </c>
      <c r="N145" s="48">
        <f t="shared" si="26"/>
        <v>36.6</v>
      </c>
      <c r="O145" s="49">
        <f t="shared" si="26"/>
        <v>36.9</v>
      </c>
      <c r="P145" s="50"/>
      <c r="Q145" s="51"/>
      <c r="R145" s="51"/>
      <c r="S145" s="51"/>
      <c r="T145" s="52"/>
      <c r="U145" s="50"/>
      <c r="V145" s="51"/>
      <c r="W145" s="51"/>
      <c r="X145" s="51"/>
      <c r="Y145" s="52"/>
      <c r="Z145" s="50"/>
      <c r="AA145" s="51"/>
      <c r="AB145" s="51"/>
      <c r="AC145" s="51"/>
      <c r="AD145" s="51"/>
      <c r="AE145" s="177"/>
      <c r="AF145" s="178"/>
      <c r="AG145" s="178"/>
      <c r="AH145" s="178"/>
      <c r="AI145" s="190"/>
      <c r="AJ145" s="50"/>
      <c r="AK145" s="51"/>
      <c r="AL145" s="51"/>
      <c r="AM145" s="51"/>
      <c r="AN145" s="52"/>
      <c r="AO145" s="232"/>
      <c r="AP145" s="233"/>
      <c r="AQ145" s="233"/>
      <c r="AR145" s="233"/>
      <c r="AS145" s="234"/>
      <c r="AT145" s="50"/>
      <c r="AU145" s="51"/>
      <c r="AV145" s="51"/>
      <c r="AW145" s="51"/>
      <c r="AX145" s="52"/>
      <c r="AY145" s="50"/>
      <c r="AZ145" s="51"/>
      <c r="BA145" s="51"/>
      <c r="BB145" s="51"/>
      <c r="BC145" s="52"/>
      <c r="BD145" s="232"/>
      <c r="BE145" s="233"/>
      <c r="BF145" s="233"/>
      <c r="BG145" s="233"/>
      <c r="BH145" s="234"/>
      <c r="BI145" s="232"/>
      <c r="BJ145" s="233"/>
      <c r="BK145" s="233"/>
      <c r="BL145" s="233"/>
      <c r="BM145" s="234"/>
      <c r="BN145" s="53">
        <f t="shared" si="29"/>
        <v>0</v>
      </c>
      <c r="BO145" s="53">
        <f t="shared" si="30"/>
        <v>0</v>
      </c>
      <c r="BP145" s="307"/>
    </row>
    <row r="146" spans="2:68" ht="30" x14ac:dyDescent="0.4">
      <c r="B146" s="81" t="s">
        <v>32</v>
      </c>
      <c r="C146" s="82" t="s">
        <v>33</v>
      </c>
      <c r="D146" s="41">
        <f t="shared" si="27"/>
        <v>0</v>
      </c>
      <c r="E146" s="62"/>
      <c r="F146" s="63"/>
      <c r="G146" s="64"/>
      <c r="H146" s="64"/>
      <c r="I146" s="64"/>
      <c r="J146" s="65"/>
      <c r="K146" s="46">
        <f t="shared" si="24"/>
        <v>0</v>
      </c>
      <c r="L146" s="47">
        <f t="shared" si="25"/>
        <v>0</v>
      </c>
      <c r="M146" s="48">
        <f t="shared" si="26"/>
        <v>0</v>
      </c>
      <c r="N146" s="48">
        <f t="shared" si="26"/>
        <v>0</v>
      </c>
      <c r="O146" s="49">
        <f t="shared" si="26"/>
        <v>0</v>
      </c>
      <c r="P146" s="66"/>
      <c r="Q146" s="67"/>
      <c r="R146" s="68"/>
      <c r="S146" s="67"/>
      <c r="T146" s="69"/>
      <c r="U146" s="66"/>
      <c r="V146" s="67"/>
      <c r="W146" s="68"/>
      <c r="X146" s="67"/>
      <c r="Y146" s="69"/>
      <c r="Z146" s="66"/>
      <c r="AA146" s="67"/>
      <c r="AB146" s="68"/>
      <c r="AC146" s="67"/>
      <c r="AD146" s="67"/>
      <c r="AE146" s="179"/>
      <c r="AF146" s="180"/>
      <c r="AG146" s="178"/>
      <c r="AH146" s="180"/>
      <c r="AI146" s="191"/>
      <c r="AJ146" s="66"/>
      <c r="AK146" s="67"/>
      <c r="AL146" s="68"/>
      <c r="AM146" s="67"/>
      <c r="AN146" s="69"/>
      <c r="AO146" s="235"/>
      <c r="AP146" s="236"/>
      <c r="AQ146" s="237"/>
      <c r="AR146" s="236"/>
      <c r="AS146" s="238"/>
      <c r="AT146" s="66"/>
      <c r="AU146" s="67"/>
      <c r="AV146" s="68"/>
      <c r="AW146" s="67"/>
      <c r="AX146" s="69"/>
      <c r="AY146" s="66"/>
      <c r="AZ146" s="67"/>
      <c r="BA146" s="68"/>
      <c r="BB146" s="67"/>
      <c r="BC146" s="69"/>
      <c r="BD146" s="235"/>
      <c r="BE146" s="236"/>
      <c r="BF146" s="237"/>
      <c r="BG146" s="236"/>
      <c r="BH146" s="238"/>
      <c r="BI146" s="235"/>
      <c r="BJ146" s="236"/>
      <c r="BK146" s="237"/>
      <c r="BL146" s="236"/>
      <c r="BM146" s="238"/>
      <c r="BN146" s="53">
        <f t="shared" si="29"/>
        <v>0</v>
      </c>
      <c r="BO146" s="53">
        <f t="shared" si="30"/>
        <v>0</v>
      </c>
      <c r="BP146" s="307"/>
    </row>
    <row r="147" spans="2:68" ht="30" x14ac:dyDescent="0.4">
      <c r="B147" s="79" t="s">
        <v>35</v>
      </c>
      <c r="C147" s="40" t="str">
        <f>C34</f>
        <v>Соль поваренная пищевая, кг</v>
      </c>
      <c r="D147" s="41">
        <f t="shared" si="27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24"/>
        <v>10.349</v>
      </c>
      <c r="L147" s="47">
        <f t="shared" si="25"/>
        <v>10.428000000000001</v>
      </c>
      <c r="M147" s="48">
        <f t="shared" si="26"/>
        <v>10.507</v>
      </c>
      <c r="N147" s="48">
        <f t="shared" si="26"/>
        <v>10.586</v>
      </c>
      <c r="O147" s="49">
        <f t="shared" si="26"/>
        <v>10.665000000000001</v>
      </c>
      <c r="P147" s="84"/>
      <c r="Q147" s="85"/>
      <c r="R147" s="51"/>
      <c r="S147" s="85"/>
      <c r="T147" s="86"/>
      <c r="U147" s="229"/>
      <c r="V147" s="230"/>
      <c r="W147" s="233"/>
      <c r="X147" s="233"/>
      <c r="Y147" s="234"/>
      <c r="Z147" s="229"/>
      <c r="AA147" s="230"/>
      <c r="AB147" s="233"/>
      <c r="AC147" s="233"/>
      <c r="AD147" s="234"/>
      <c r="AE147" s="179"/>
      <c r="AF147" s="180"/>
      <c r="AG147" s="178"/>
      <c r="AH147" s="180"/>
      <c r="AI147" s="191"/>
      <c r="AJ147" s="229"/>
      <c r="AK147" s="230"/>
      <c r="AL147" s="233"/>
      <c r="AM147" s="230"/>
      <c r="AN147" s="231"/>
      <c r="AO147" s="229"/>
      <c r="AP147" s="230"/>
      <c r="AQ147" s="233"/>
      <c r="AR147" s="230"/>
      <c r="AS147" s="231"/>
      <c r="AT147" s="229"/>
      <c r="AU147" s="230"/>
      <c r="AV147" s="233"/>
      <c r="AW147" s="233"/>
      <c r="AX147" s="231"/>
      <c r="AY147" s="229"/>
      <c r="AZ147" s="230"/>
      <c r="BA147" s="233"/>
      <c r="BB147" s="230"/>
      <c r="BC147" s="231"/>
      <c r="BD147" s="229"/>
      <c r="BE147" s="330"/>
      <c r="BF147" s="338"/>
      <c r="BG147" s="330"/>
      <c r="BH147" s="231"/>
      <c r="BI147" s="229"/>
      <c r="BJ147" s="230"/>
      <c r="BK147" s="233"/>
      <c r="BL147" s="230"/>
      <c r="BM147" s="231"/>
      <c r="BN147" s="53">
        <f t="shared" si="29"/>
        <v>0</v>
      </c>
      <c r="BO147" s="53">
        <f t="shared" si="30"/>
        <v>0</v>
      </c>
      <c r="BP147" s="308"/>
    </row>
    <row r="148" spans="2:68" ht="30" x14ac:dyDescent="0.4">
      <c r="B148" s="79"/>
      <c r="C148" s="80"/>
      <c r="D148" s="41">
        <f t="shared" si="27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24"/>
        <v>10.349</v>
      </c>
      <c r="L148" s="47">
        <f t="shared" si="25"/>
        <v>10.428000000000001</v>
      </c>
      <c r="M148" s="48">
        <f t="shared" si="26"/>
        <v>10.507</v>
      </c>
      <c r="N148" s="48">
        <f t="shared" si="26"/>
        <v>10.586</v>
      </c>
      <c r="O148" s="49">
        <f t="shared" si="26"/>
        <v>10.665000000000001</v>
      </c>
      <c r="P148" s="84"/>
      <c r="Q148" s="85"/>
      <c r="R148" s="51"/>
      <c r="S148" s="85"/>
      <c r="T148" s="86"/>
      <c r="U148" s="179"/>
      <c r="V148" s="180"/>
      <c r="W148" s="178"/>
      <c r="X148" s="180"/>
      <c r="Y148" s="180"/>
      <c r="Z148" s="229"/>
      <c r="AA148" s="230"/>
      <c r="AB148" s="233"/>
      <c r="AC148" s="230"/>
      <c r="AD148" s="231"/>
      <c r="AE148" s="179"/>
      <c r="AF148" s="180"/>
      <c r="AG148" s="178"/>
      <c r="AH148" s="180"/>
      <c r="AI148" s="191"/>
      <c r="AJ148" s="229"/>
      <c r="AK148" s="230"/>
      <c r="AL148" s="233"/>
      <c r="AM148" s="230"/>
      <c r="AN148" s="231"/>
      <c r="AO148" s="229"/>
      <c r="AP148" s="230"/>
      <c r="AQ148" s="233"/>
      <c r="AR148" s="230"/>
      <c r="AS148" s="231"/>
      <c r="AT148" s="84"/>
      <c r="AU148" s="85"/>
      <c r="AV148" s="51"/>
      <c r="AW148" s="85"/>
      <c r="AX148" s="85"/>
      <c r="AY148" s="84"/>
      <c r="AZ148" s="85"/>
      <c r="BA148" s="51"/>
      <c r="BB148" s="85"/>
      <c r="BC148" s="86"/>
      <c r="BD148" s="84"/>
      <c r="BE148" s="85"/>
      <c r="BF148" s="51"/>
      <c r="BG148" s="85"/>
      <c r="BH148" s="86"/>
      <c r="BI148" s="229"/>
      <c r="BJ148" s="230"/>
      <c r="BK148" s="233"/>
      <c r="BL148" s="230"/>
      <c r="BM148" s="231"/>
      <c r="BN148" s="53">
        <f t="shared" si="29"/>
        <v>0</v>
      </c>
      <c r="BO148" s="53">
        <f t="shared" si="30"/>
        <v>0</v>
      </c>
      <c r="BP148" s="307"/>
    </row>
    <row r="149" spans="2:68" ht="30" x14ac:dyDescent="0.4">
      <c r="B149" s="79"/>
      <c r="C149" s="80"/>
      <c r="D149" s="41">
        <f t="shared" si="27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24"/>
        <v>10.349</v>
      </c>
      <c r="L149" s="47">
        <f t="shared" si="25"/>
        <v>10.428000000000001</v>
      </c>
      <c r="M149" s="48">
        <f t="shared" si="26"/>
        <v>10.507</v>
      </c>
      <c r="N149" s="48">
        <f t="shared" si="26"/>
        <v>10.586</v>
      </c>
      <c r="O149" s="49">
        <f t="shared" si="26"/>
        <v>10.665000000000001</v>
      </c>
      <c r="P149" s="50"/>
      <c r="Q149" s="51"/>
      <c r="R149" s="51"/>
      <c r="S149" s="51"/>
      <c r="T149" s="52"/>
      <c r="U149" s="177"/>
      <c r="V149" s="178"/>
      <c r="W149" s="178"/>
      <c r="X149" s="178"/>
      <c r="Y149" s="178"/>
      <c r="Z149" s="232"/>
      <c r="AA149" s="233"/>
      <c r="AB149" s="233"/>
      <c r="AC149" s="233"/>
      <c r="AD149" s="234"/>
      <c r="AE149" s="177"/>
      <c r="AF149" s="178"/>
      <c r="AG149" s="178"/>
      <c r="AH149" s="178"/>
      <c r="AI149" s="190"/>
      <c r="AJ149" s="232"/>
      <c r="AK149" s="233"/>
      <c r="AL149" s="233"/>
      <c r="AM149" s="233"/>
      <c r="AN149" s="234"/>
      <c r="AO149" s="232"/>
      <c r="AP149" s="233"/>
      <c r="AQ149" s="233"/>
      <c r="AR149" s="233"/>
      <c r="AS149" s="234"/>
      <c r="AT149" s="50"/>
      <c r="AU149" s="51"/>
      <c r="AV149" s="51"/>
      <c r="AW149" s="51"/>
      <c r="AX149" s="51"/>
      <c r="AY149" s="50"/>
      <c r="AZ149" s="51"/>
      <c r="BA149" s="51"/>
      <c r="BB149" s="51"/>
      <c r="BC149" s="52"/>
      <c r="BD149" s="50"/>
      <c r="BE149" s="51"/>
      <c r="BF149" s="51"/>
      <c r="BG149" s="51"/>
      <c r="BH149" s="52"/>
      <c r="BI149" s="232"/>
      <c r="BJ149" s="233"/>
      <c r="BK149" s="233"/>
      <c r="BL149" s="233"/>
      <c r="BM149" s="234"/>
      <c r="BN149" s="53">
        <f t="shared" si="29"/>
        <v>0</v>
      </c>
      <c r="BO149" s="53">
        <f t="shared" si="30"/>
        <v>0</v>
      </c>
      <c r="BP149" s="307"/>
    </row>
    <row r="150" spans="2:68" ht="58.5" x14ac:dyDescent="0.4">
      <c r="B150" s="81" t="s">
        <v>37</v>
      </c>
      <c r="C150" s="82" t="s">
        <v>38</v>
      </c>
      <c r="D150" s="41">
        <f t="shared" si="27"/>
        <v>0</v>
      </c>
      <c r="E150" s="62"/>
      <c r="F150" s="63"/>
      <c r="G150" s="64"/>
      <c r="H150" s="64"/>
      <c r="I150" s="64"/>
      <c r="J150" s="65"/>
      <c r="K150" s="46">
        <f t="shared" si="24"/>
        <v>0</v>
      </c>
      <c r="L150" s="47">
        <f t="shared" si="25"/>
        <v>0</v>
      </c>
      <c r="M150" s="48">
        <f t="shared" si="26"/>
        <v>0</v>
      </c>
      <c r="N150" s="48">
        <f t="shared" si="26"/>
        <v>0</v>
      </c>
      <c r="O150" s="49">
        <f t="shared" si="26"/>
        <v>0</v>
      </c>
      <c r="P150" s="66"/>
      <c r="Q150" s="67"/>
      <c r="R150" s="68"/>
      <c r="S150" s="67"/>
      <c r="T150" s="69"/>
      <c r="U150" s="179"/>
      <c r="V150" s="180"/>
      <c r="W150" s="178"/>
      <c r="X150" s="180"/>
      <c r="Y150" s="180"/>
      <c r="Z150" s="235"/>
      <c r="AA150" s="236"/>
      <c r="AB150" s="237"/>
      <c r="AC150" s="236"/>
      <c r="AD150" s="238"/>
      <c r="AE150" s="179"/>
      <c r="AF150" s="180"/>
      <c r="AG150" s="178"/>
      <c r="AH150" s="180"/>
      <c r="AI150" s="191"/>
      <c r="AJ150" s="235"/>
      <c r="AK150" s="236"/>
      <c r="AL150" s="237"/>
      <c r="AM150" s="236"/>
      <c r="AN150" s="238"/>
      <c r="AO150" s="235"/>
      <c r="AP150" s="236"/>
      <c r="AQ150" s="237"/>
      <c r="AR150" s="236"/>
      <c r="AS150" s="238"/>
      <c r="AT150" s="66"/>
      <c r="AU150" s="67"/>
      <c r="AV150" s="68"/>
      <c r="AW150" s="67"/>
      <c r="AX150" s="67"/>
      <c r="AY150" s="66"/>
      <c r="AZ150" s="67"/>
      <c r="BA150" s="68"/>
      <c r="BB150" s="67"/>
      <c r="BC150" s="69"/>
      <c r="BD150" s="66"/>
      <c r="BE150" s="67"/>
      <c r="BF150" s="68"/>
      <c r="BG150" s="67"/>
      <c r="BH150" s="69"/>
      <c r="BI150" s="235"/>
      <c r="BJ150" s="236"/>
      <c r="BK150" s="237"/>
      <c r="BL150" s="236"/>
      <c r="BM150" s="238"/>
      <c r="BN150" s="53">
        <f t="shared" si="29"/>
        <v>0</v>
      </c>
      <c r="BO150" s="53">
        <f t="shared" si="30"/>
        <v>0</v>
      </c>
      <c r="BP150" s="307"/>
    </row>
    <row r="151" spans="2:68" ht="36" x14ac:dyDescent="0.4">
      <c r="B151" s="79" t="s">
        <v>40</v>
      </c>
      <c r="C151" s="40" t="str">
        <f>C38</f>
        <v>Мясо КРС высшей упитанности в убойном весе</v>
      </c>
      <c r="D151" s="41">
        <f t="shared" si="27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24"/>
        <v>208.38600000000002</v>
      </c>
      <c r="L151" s="47">
        <f t="shared" si="25"/>
        <v>210.429</v>
      </c>
      <c r="M151" s="48">
        <f t="shared" si="26"/>
        <v>212.47200000000001</v>
      </c>
      <c r="N151" s="48">
        <f t="shared" si="26"/>
        <v>214.51500000000001</v>
      </c>
      <c r="O151" s="49">
        <f t="shared" si="26"/>
        <v>214.51500000000001</v>
      </c>
      <c r="P151" s="50"/>
      <c r="Q151" s="51"/>
      <c r="R151" s="51"/>
      <c r="S151" s="51"/>
      <c r="T151" s="52"/>
      <c r="U151" s="177"/>
      <c r="V151" s="178"/>
      <c r="W151" s="178"/>
      <c r="X151" s="178"/>
      <c r="Y151" s="178"/>
      <c r="Z151" s="232"/>
      <c r="AA151" s="233"/>
      <c r="AB151" s="233"/>
      <c r="AC151" s="233"/>
      <c r="AD151" s="234"/>
      <c r="AE151" s="177"/>
      <c r="AF151" s="178"/>
      <c r="AG151" s="178"/>
      <c r="AH151" s="178"/>
      <c r="AI151" s="190"/>
      <c r="AJ151" s="232"/>
      <c r="AK151" s="233"/>
      <c r="AL151" s="233"/>
      <c r="AM151" s="233"/>
      <c r="AN151" s="234"/>
      <c r="AO151" s="232"/>
      <c r="AP151" s="233"/>
      <c r="AQ151" s="233"/>
      <c r="AR151" s="233"/>
      <c r="AS151" s="234"/>
      <c r="AT151" s="50"/>
      <c r="AU151" s="51"/>
      <c r="AV151" s="51"/>
      <c r="AW151" s="51"/>
      <c r="AX151" s="51"/>
      <c r="AY151" s="50"/>
      <c r="AZ151" s="51"/>
      <c r="BA151" s="51"/>
      <c r="BB151" s="51"/>
      <c r="BC151" s="52"/>
      <c r="BD151" s="50"/>
      <c r="BE151" s="51"/>
      <c r="BF151" s="51"/>
      <c r="BG151" s="51"/>
      <c r="BH151" s="52"/>
      <c r="BI151" s="232"/>
      <c r="BJ151" s="233"/>
      <c r="BK151" s="233"/>
      <c r="BL151" s="233"/>
      <c r="BM151" s="234"/>
      <c r="BN151" s="53">
        <f t="shared" si="29"/>
        <v>0</v>
      </c>
      <c r="BO151" s="53">
        <f t="shared" si="30"/>
        <v>0</v>
      </c>
      <c r="BP151" s="307"/>
    </row>
    <row r="152" spans="2:68" ht="30" x14ac:dyDescent="0.4">
      <c r="B152" s="79"/>
      <c r="C152" s="80"/>
      <c r="D152" s="41">
        <f t="shared" si="27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24"/>
        <v>208.38600000000002</v>
      </c>
      <c r="L152" s="47">
        <f t="shared" si="25"/>
        <v>210.429</v>
      </c>
      <c r="M152" s="48">
        <f t="shared" si="26"/>
        <v>212.47200000000001</v>
      </c>
      <c r="N152" s="48">
        <f t="shared" si="26"/>
        <v>214.51500000000001</v>
      </c>
      <c r="O152" s="49">
        <f t="shared" si="26"/>
        <v>214.51500000000001</v>
      </c>
      <c r="P152" s="50"/>
      <c r="Q152" s="51"/>
      <c r="R152" s="51"/>
      <c r="S152" s="51"/>
      <c r="T152" s="52"/>
      <c r="U152" s="177"/>
      <c r="V152" s="178"/>
      <c r="W152" s="178"/>
      <c r="X152" s="178"/>
      <c r="Y152" s="178"/>
      <c r="Z152" s="232"/>
      <c r="AA152" s="233"/>
      <c r="AB152" s="233"/>
      <c r="AC152" s="233"/>
      <c r="AD152" s="234"/>
      <c r="AE152" s="177"/>
      <c r="AF152" s="178"/>
      <c r="AG152" s="178"/>
      <c r="AH152" s="178"/>
      <c r="AI152" s="190"/>
      <c r="AJ152" s="232"/>
      <c r="AK152" s="233"/>
      <c r="AL152" s="233"/>
      <c r="AM152" s="233"/>
      <c r="AN152" s="234"/>
      <c r="AO152" s="232"/>
      <c r="AP152" s="233"/>
      <c r="AQ152" s="233"/>
      <c r="AR152" s="233"/>
      <c r="AS152" s="234"/>
      <c r="AT152" s="50"/>
      <c r="AU152" s="51"/>
      <c r="AV152" s="51"/>
      <c r="AW152" s="51"/>
      <c r="AX152" s="51"/>
      <c r="AY152" s="50"/>
      <c r="AZ152" s="51"/>
      <c r="BA152" s="51"/>
      <c r="BB152" s="51"/>
      <c r="BC152" s="52"/>
      <c r="BD152" s="50"/>
      <c r="BE152" s="51"/>
      <c r="BF152" s="51"/>
      <c r="BG152" s="51"/>
      <c r="BH152" s="52"/>
      <c r="BI152" s="232"/>
      <c r="BJ152" s="233"/>
      <c r="BK152" s="233"/>
      <c r="BL152" s="233"/>
      <c r="BM152" s="234"/>
      <c r="BN152" s="53">
        <f t="shared" si="29"/>
        <v>0</v>
      </c>
      <c r="BO152" s="53">
        <f t="shared" si="30"/>
        <v>0</v>
      </c>
      <c r="BP152" s="307"/>
    </row>
    <row r="153" spans="2:68" ht="30" x14ac:dyDescent="0.4">
      <c r="B153" s="79"/>
      <c r="C153" s="80"/>
      <c r="D153" s="41">
        <f t="shared" si="27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24"/>
        <v>208.38600000000002</v>
      </c>
      <c r="L153" s="47">
        <f t="shared" si="25"/>
        <v>210.429</v>
      </c>
      <c r="M153" s="48">
        <f t="shared" si="26"/>
        <v>212.47200000000001</v>
      </c>
      <c r="N153" s="48">
        <f t="shared" si="26"/>
        <v>214.51500000000001</v>
      </c>
      <c r="O153" s="49">
        <f t="shared" si="26"/>
        <v>214.51500000000001</v>
      </c>
      <c r="P153" s="50"/>
      <c r="Q153" s="51"/>
      <c r="R153" s="51"/>
      <c r="S153" s="51"/>
      <c r="T153" s="52"/>
      <c r="U153" s="177"/>
      <c r="V153" s="178"/>
      <c r="W153" s="178"/>
      <c r="X153" s="178"/>
      <c r="Y153" s="178"/>
      <c r="Z153" s="232"/>
      <c r="AA153" s="233"/>
      <c r="AB153" s="233"/>
      <c r="AC153" s="233"/>
      <c r="AD153" s="234"/>
      <c r="AE153" s="177"/>
      <c r="AF153" s="178"/>
      <c r="AG153" s="178"/>
      <c r="AH153" s="178"/>
      <c r="AI153" s="190"/>
      <c r="AJ153" s="232"/>
      <c r="AK153" s="233"/>
      <c r="AL153" s="233"/>
      <c r="AM153" s="233"/>
      <c r="AN153" s="234"/>
      <c r="AO153" s="232"/>
      <c r="AP153" s="233"/>
      <c r="AQ153" s="233"/>
      <c r="AR153" s="233"/>
      <c r="AS153" s="234"/>
      <c r="AT153" s="50"/>
      <c r="AU153" s="51"/>
      <c r="AV153" s="51"/>
      <c r="AW153" s="51"/>
      <c r="AX153" s="51"/>
      <c r="AY153" s="50"/>
      <c r="AZ153" s="51"/>
      <c r="BA153" s="51"/>
      <c r="BB153" s="51"/>
      <c r="BC153" s="52"/>
      <c r="BD153" s="50"/>
      <c r="BE153" s="51"/>
      <c r="BF153" s="51"/>
      <c r="BG153" s="51"/>
      <c r="BH153" s="52"/>
      <c r="BI153" s="232"/>
      <c r="BJ153" s="233"/>
      <c r="BK153" s="233"/>
      <c r="BL153" s="233"/>
      <c r="BM153" s="234"/>
      <c r="BN153" s="53">
        <f t="shared" si="29"/>
        <v>0</v>
      </c>
      <c r="BO153" s="53">
        <f t="shared" si="30"/>
        <v>0</v>
      </c>
      <c r="BP153" s="307"/>
    </row>
    <row r="154" spans="2:68" ht="36" x14ac:dyDescent="0.4">
      <c r="B154" s="79" t="s">
        <v>41</v>
      </c>
      <c r="C154" s="40" t="str">
        <f>C41</f>
        <v>Мясо КРС средней упитанности в убойном весе</v>
      </c>
      <c r="D154" s="41">
        <f t="shared" si="27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24"/>
        <v>199.10399999999998</v>
      </c>
      <c r="L154" s="47">
        <f t="shared" si="25"/>
        <v>201.05599999999998</v>
      </c>
      <c r="M154" s="48">
        <f t="shared" si="26"/>
        <v>203.00799999999998</v>
      </c>
      <c r="N154" s="48">
        <f t="shared" si="26"/>
        <v>204.95999999999998</v>
      </c>
      <c r="O154" s="49">
        <f t="shared" si="26"/>
        <v>204.95999999999998</v>
      </c>
      <c r="P154" s="50"/>
      <c r="Q154" s="51"/>
      <c r="R154" s="51"/>
      <c r="S154" s="51"/>
      <c r="T154" s="52"/>
      <c r="U154" s="177"/>
      <c r="V154" s="178"/>
      <c r="W154" s="178"/>
      <c r="X154" s="178"/>
      <c r="Y154" s="178"/>
      <c r="Z154" s="232"/>
      <c r="AA154" s="233"/>
      <c r="AB154" s="233"/>
      <c r="AC154" s="233"/>
      <c r="AD154" s="234"/>
      <c r="AE154" s="177"/>
      <c r="AF154" s="178"/>
      <c r="AG154" s="178"/>
      <c r="AH154" s="178"/>
      <c r="AI154" s="190"/>
      <c r="AJ154" s="232"/>
      <c r="AK154" s="233"/>
      <c r="AL154" s="233"/>
      <c r="AM154" s="233"/>
      <c r="AN154" s="234"/>
      <c r="AO154" s="232"/>
      <c r="AP154" s="233"/>
      <c r="AQ154" s="233"/>
      <c r="AR154" s="233"/>
      <c r="AS154" s="234"/>
      <c r="AT154" s="50"/>
      <c r="AU154" s="51"/>
      <c r="AV154" s="51"/>
      <c r="AW154" s="51"/>
      <c r="AX154" s="51"/>
      <c r="AY154" s="50"/>
      <c r="AZ154" s="51"/>
      <c r="BA154" s="51"/>
      <c r="BB154" s="51"/>
      <c r="BC154" s="52"/>
      <c r="BD154" s="50"/>
      <c r="BE154" s="51"/>
      <c r="BF154" s="51"/>
      <c r="BG154" s="51"/>
      <c r="BH154" s="52"/>
      <c r="BI154" s="232"/>
      <c r="BJ154" s="233"/>
      <c r="BK154" s="233"/>
      <c r="BL154" s="233"/>
      <c r="BM154" s="234"/>
      <c r="BN154" s="53">
        <f t="shared" si="29"/>
        <v>0</v>
      </c>
      <c r="BO154" s="53">
        <f t="shared" si="30"/>
        <v>0</v>
      </c>
      <c r="BP154" s="307"/>
    </row>
    <row r="155" spans="2:68" ht="30" x14ac:dyDescent="0.4">
      <c r="B155" s="79"/>
      <c r="C155" s="80"/>
      <c r="D155" s="41">
        <f t="shared" si="27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24"/>
        <v>199.10399999999998</v>
      </c>
      <c r="L155" s="47">
        <f t="shared" si="25"/>
        <v>201.05599999999998</v>
      </c>
      <c r="M155" s="48">
        <f t="shared" si="26"/>
        <v>203.00799999999998</v>
      </c>
      <c r="N155" s="48">
        <f t="shared" si="26"/>
        <v>204.95999999999998</v>
      </c>
      <c r="O155" s="49">
        <f t="shared" si="26"/>
        <v>204.95999999999998</v>
      </c>
      <c r="P155" s="50"/>
      <c r="Q155" s="51"/>
      <c r="R155" s="51"/>
      <c r="S155" s="51"/>
      <c r="T155" s="52"/>
      <c r="U155" s="177"/>
      <c r="V155" s="178"/>
      <c r="W155" s="178"/>
      <c r="X155" s="178"/>
      <c r="Y155" s="178"/>
      <c r="Z155" s="232"/>
      <c r="AA155" s="233"/>
      <c r="AB155" s="233"/>
      <c r="AC155" s="233"/>
      <c r="AD155" s="234"/>
      <c r="AE155" s="177"/>
      <c r="AF155" s="178"/>
      <c r="AG155" s="178"/>
      <c r="AH155" s="178"/>
      <c r="AI155" s="190"/>
      <c r="AJ155" s="232"/>
      <c r="AK155" s="233"/>
      <c r="AL155" s="233"/>
      <c r="AM155" s="233"/>
      <c r="AN155" s="234"/>
      <c r="AO155" s="232"/>
      <c r="AP155" s="233"/>
      <c r="AQ155" s="233"/>
      <c r="AR155" s="233"/>
      <c r="AS155" s="234"/>
      <c r="AT155" s="50"/>
      <c r="AU155" s="51"/>
      <c r="AV155" s="51"/>
      <c r="AW155" s="51"/>
      <c r="AX155" s="51"/>
      <c r="AY155" s="50"/>
      <c r="AZ155" s="51"/>
      <c r="BA155" s="51"/>
      <c r="BB155" s="51"/>
      <c r="BC155" s="52"/>
      <c r="BD155" s="50"/>
      <c r="BE155" s="51"/>
      <c r="BF155" s="51"/>
      <c r="BG155" s="51"/>
      <c r="BH155" s="52"/>
      <c r="BI155" s="232"/>
      <c r="BJ155" s="233"/>
      <c r="BK155" s="233"/>
      <c r="BL155" s="233"/>
      <c r="BM155" s="234"/>
      <c r="BN155" s="53">
        <f t="shared" si="29"/>
        <v>0</v>
      </c>
      <c r="BO155" s="53">
        <f t="shared" si="30"/>
        <v>0</v>
      </c>
      <c r="BP155" s="307"/>
    </row>
    <row r="156" spans="2:68" ht="30" x14ac:dyDescent="0.4">
      <c r="B156" s="79"/>
      <c r="C156" s="80"/>
      <c r="D156" s="41">
        <f t="shared" ref="D156:D187" si="31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24"/>
        <v>199.10399999999998</v>
      </c>
      <c r="L156" s="47">
        <f t="shared" si="25"/>
        <v>201.05599999999998</v>
      </c>
      <c r="M156" s="48">
        <f t="shared" si="26"/>
        <v>203.00799999999998</v>
      </c>
      <c r="N156" s="48">
        <f t="shared" si="26"/>
        <v>204.95999999999998</v>
      </c>
      <c r="O156" s="49">
        <f t="shared" si="26"/>
        <v>204.95999999999998</v>
      </c>
      <c r="P156" s="50"/>
      <c r="Q156" s="51"/>
      <c r="R156" s="51"/>
      <c r="S156" s="51"/>
      <c r="T156" s="52"/>
      <c r="U156" s="177"/>
      <c r="V156" s="178"/>
      <c r="W156" s="178"/>
      <c r="X156" s="178"/>
      <c r="Y156" s="178"/>
      <c r="Z156" s="232"/>
      <c r="AA156" s="233"/>
      <c r="AB156" s="233"/>
      <c r="AC156" s="233"/>
      <c r="AD156" s="234"/>
      <c r="AE156" s="177"/>
      <c r="AF156" s="178"/>
      <c r="AG156" s="178"/>
      <c r="AH156" s="178"/>
      <c r="AI156" s="190"/>
      <c r="AJ156" s="232"/>
      <c r="AK156" s="233"/>
      <c r="AL156" s="233"/>
      <c r="AM156" s="233"/>
      <c r="AN156" s="234"/>
      <c r="AO156" s="232"/>
      <c r="AP156" s="233"/>
      <c r="AQ156" s="233"/>
      <c r="AR156" s="233"/>
      <c r="AS156" s="234"/>
      <c r="AT156" s="50"/>
      <c r="AU156" s="51"/>
      <c r="AV156" s="51"/>
      <c r="AW156" s="51"/>
      <c r="AX156" s="51"/>
      <c r="AY156" s="50"/>
      <c r="AZ156" s="51"/>
      <c r="BA156" s="51"/>
      <c r="BB156" s="51"/>
      <c r="BC156" s="52"/>
      <c r="BD156" s="50"/>
      <c r="BE156" s="51"/>
      <c r="BF156" s="51"/>
      <c r="BG156" s="51"/>
      <c r="BH156" s="52"/>
      <c r="BI156" s="232"/>
      <c r="BJ156" s="233"/>
      <c r="BK156" s="233"/>
      <c r="BL156" s="233"/>
      <c r="BM156" s="234"/>
      <c r="BN156" s="53">
        <f t="shared" si="29"/>
        <v>0</v>
      </c>
      <c r="BO156" s="53">
        <f t="shared" si="30"/>
        <v>0</v>
      </c>
      <c r="BP156" s="307"/>
    </row>
    <row r="157" spans="2:68" ht="36" x14ac:dyDescent="0.4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31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24"/>
        <v>220.11600000000001</v>
      </c>
      <c r="L157" s="47">
        <f t="shared" si="25"/>
        <v>222.274</v>
      </c>
      <c r="M157" s="48">
        <f t="shared" si="26"/>
        <v>224.43200000000002</v>
      </c>
      <c r="N157" s="48">
        <f t="shared" si="26"/>
        <v>226.59</v>
      </c>
      <c r="O157" s="49">
        <f t="shared" si="26"/>
        <v>226.59</v>
      </c>
      <c r="P157" s="50"/>
      <c r="Q157" s="51"/>
      <c r="R157" s="51"/>
      <c r="S157" s="51"/>
      <c r="T157" s="52"/>
      <c r="U157" s="177"/>
      <c r="V157" s="178"/>
      <c r="W157" s="178"/>
      <c r="X157" s="178"/>
      <c r="Y157" s="178"/>
      <c r="Z157" s="232"/>
      <c r="AA157" s="233"/>
      <c r="AB157" s="233"/>
      <c r="AC157" s="233"/>
      <c r="AD157" s="234"/>
      <c r="AE157" s="177"/>
      <c r="AF157" s="178"/>
      <c r="AG157" s="178"/>
      <c r="AH157" s="178"/>
      <c r="AI157" s="190"/>
      <c r="AJ157" s="232"/>
      <c r="AK157" s="233"/>
      <c r="AL157" s="233"/>
      <c r="AM157" s="233"/>
      <c r="AN157" s="234"/>
      <c r="AO157" s="232"/>
      <c r="AP157" s="233"/>
      <c r="AQ157" s="233"/>
      <c r="AR157" s="233"/>
      <c r="AS157" s="234"/>
      <c r="AT157" s="50"/>
      <c r="AU157" s="51"/>
      <c r="AV157" s="51"/>
      <c r="AW157" s="51"/>
      <c r="AX157" s="51"/>
      <c r="AY157" s="50"/>
      <c r="AZ157" s="51"/>
      <c r="BA157" s="51"/>
      <c r="BB157" s="51"/>
      <c r="BC157" s="52"/>
      <c r="BD157" s="50"/>
      <c r="BE157" s="51"/>
      <c r="BF157" s="51"/>
      <c r="BG157" s="51"/>
      <c r="BH157" s="52"/>
      <c r="BI157" s="232"/>
      <c r="BJ157" s="233"/>
      <c r="BK157" s="233"/>
      <c r="BL157" s="233"/>
      <c r="BM157" s="234"/>
      <c r="BN157" s="53">
        <f t="shared" si="29"/>
        <v>0</v>
      </c>
      <c r="BO157" s="53">
        <f t="shared" si="30"/>
        <v>0</v>
      </c>
      <c r="BP157" s="307"/>
    </row>
    <row r="158" spans="2:68" ht="30" x14ac:dyDescent="0.4">
      <c r="B158" s="79"/>
      <c r="C158" s="80"/>
      <c r="D158" s="41">
        <f t="shared" si="31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24"/>
        <v>220.11600000000001</v>
      </c>
      <c r="L158" s="47">
        <f t="shared" si="25"/>
        <v>222.274</v>
      </c>
      <c r="M158" s="48">
        <f t="shared" si="26"/>
        <v>224.43200000000002</v>
      </c>
      <c r="N158" s="48">
        <f t="shared" si="26"/>
        <v>226.59</v>
      </c>
      <c r="O158" s="49">
        <f t="shared" si="26"/>
        <v>226.59</v>
      </c>
      <c r="P158" s="50"/>
      <c r="Q158" s="51"/>
      <c r="R158" s="51"/>
      <c r="S158" s="51"/>
      <c r="T158" s="52"/>
      <c r="U158" s="177"/>
      <c r="V158" s="178"/>
      <c r="W158" s="178"/>
      <c r="X158" s="178"/>
      <c r="Y158" s="178"/>
      <c r="Z158" s="232"/>
      <c r="AA158" s="233"/>
      <c r="AB158" s="233"/>
      <c r="AC158" s="233"/>
      <c r="AD158" s="234"/>
      <c r="AE158" s="177"/>
      <c r="AF158" s="178"/>
      <c r="AG158" s="178"/>
      <c r="AH158" s="178"/>
      <c r="AI158" s="190"/>
      <c r="AJ158" s="232"/>
      <c r="AK158" s="233"/>
      <c r="AL158" s="233"/>
      <c r="AM158" s="233"/>
      <c r="AN158" s="234"/>
      <c r="AO158" s="232"/>
      <c r="AP158" s="233"/>
      <c r="AQ158" s="233"/>
      <c r="AR158" s="233"/>
      <c r="AS158" s="234"/>
      <c r="AT158" s="50"/>
      <c r="AU158" s="51"/>
      <c r="AV158" s="51"/>
      <c r="AW158" s="51"/>
      <c r="AX158" s="51"/>
      <c r="AY158" s="50"/>
      <c r="AZ158" s="51"/>
      <c r="BA158" s="51"/>
      <c r="BB158" s="51"/>
      <c r="BC158" s="52"/>
      <c r="BD158" s="50"/>
      <c r="BE158" s="51"/>
      <c r="BF158" s="51"/>
      <c r="BG158" s="51"/>
      <c r="BH158" s="52"/>
      <c r="BI158" s="232"/>
      <c r="BJ158" s="233"/>
      <c r="BK158" s="233"/>
      <c r="BL158" s="233"/>
      <c r="BM158" s="234"/>
      <c r="BN158" s="53">
        <f t="shared" si="29"/>
        <v>0</v>
      </c>
      <c r="BO158" s="53">
        <f t="shared" si="30"/>
        <v>0</v>
      </c>
      <c r="BP158" s="307"/>
    </row>
    <row r="159" spans="2:68" ht="30" x14ac:dyDescent="0.4">
      <c r="B159" s="79"/>
      <c r="C159" s="80"/>
      <c r="D159" s="41">
        <f t="shared" si="31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24"/>
        <v>220.11600000000001</v>
      </c>
      <c r="L159" s="47">
        <f t="shared" si="25"/>
        <v>222.274</v>
      </c>
      <c r="M159" s="48">
        <f t="shared" si="26"/>
        <v>224.43200000000002</v>
      </c>
      <c r="N159" s="48">
        <f t="shared" si="26"/>
        <v>226.59</v>
      </c>
      <c r="O159" s="49">
        <f t="shared" si="26"/>
        <v>226.59</v>
      </c>
      <c r="P159" s="50"/>
      <c r="Q159" s="51"/>
      <c r="R159" s="51"/>
      <c r="S159" s="51"/>
      <c r="T159" s="52"/>
      <c r="U159" s="177"/>
      <c r="V159" s="178"/>
      <c r="W159" s="178"/>
      <c r="X159" s="178"/>
      <c r="Y159" s="178"/>
      <c r="Z159" s="232"/>
      <c r="AA159" s="233"/>
      <c r="AB159" s="233"/>
      <c r="AC159" s="233"/>
      <c r="AD159" s="234"/>
      <c r="AE159" s="177"/>
      <c r="AF159" s="178"/>
      <c r="AG159" s="178"/>
      <c r="AH159" s="178"/>
      <c r="AI159" s="190"/>
      <c r="AJ159" s="232"/>
      <c r="AK159" s="233"/>
      <c r="AL159" s="233"/>
      <c r="AM159" s="233"/>
      <c r="AN159" s="234"/>
      <c r="AO159" s="232"/>
      <c r="AP159" s="233"/>
      <c r="AQ159" s="233"/>
      <c r="AR159" s="233"/>
      <c r="AS159" s="234"/>
      <c r="AT159" s="50"/>
      <c r="AU159" s="51"/>
      <c r="AV159" s="51"/>
      <c r="AW159" s="51"/>
      <c r="AX159" s="51"/>
      <c r="AY159" s="50"/>
      <c r="AZ159" s="51"/>
      <c r="BA159" s="51"/>
      <c r="BB159" s="51"/>
      <c r="BC159" s="52"/>
      <c r="BD159" s="50"/>
      <c r="BE159" s="51"/>
      <c r="BF159" s="51"/>
      <c r="BG159" s="51"/>
      <c r="BH159" s="52"/>
      <c r="BI159" s="232"/>
      <c r="BJ159" s="233"/>
      <c r="BK159" s="233"/>
      <c r="BL159" s="233"/>
      <c r="BM159" s="234"/>
      <c r="BN159" s="53">
        <f t="shared" si="29"/>
        <v>0</v>
      </c>
      <c r="BO159" s="53">
        <f t="shared" si="30"/>
        <v>0</v>
      </c>
      <c r="BP159" s="307"/>
    </row>
    <row r="160" spans="2:68" ht="36" x14ac:dyDescent="0.4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31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24"/>
        <v>215.83199999999999</v>
      </c>
      <c r="L160" s="47">
        <f t="shared" si="25"/>
        <v>217.94800000000001</v>
      </c>
      <c r="M160" s="48">
        <f t="shared" si="26"/>
        <v>220.06399999999999</v>
      </c>
      <c r="N160" s="48">
        <f t="shared" si="26"/>
        <v>222.18</v>
      </c>
      <c r="O160" s="49">
        <f t="shared" si="26"/>
        <v>222.18</v>
      </c>
      <c r="P160" s="50"/>
      <c r="Q160" s="51"/>
      <c r="R160" s="51"/>
      <c r="S160" s="51"/>
      <c r="T160" s="52"/>
      <c r="U160" s="177"/>
      <c r="V160" s="178"/>
      <c r="W160" s="178"/>
      <c r="X160" s="178"/>
      <c r="Y160" s="178"/>
      <c r="Z160" s="232"/>
      <c r="AA160" s="233"/>
      <c r="AB160" s="233"/>
      <c r="AC160" s="233"/>
      <c r="AD160" s="234"/>
      <c r="AE160" s="177"/>
      <c r="AF160" s="178"/>
      <c r="AG160" s="178"/>
      <c r="AH160" s="178"/>
      <c r="AI160" s="190"/>
      <c r="AJ160" s="232"/>
      <c r="AK160" s="233"/>
      <c r="AL160" s="233"/>
      <c r="AM160" s="233"/>
      <c r="AN160" s="234"/>
      <c r="AO160" s="232"/>
      <c r="AP160" s="233"/>
      <c r="AQ160" s="233"/>
      <c r="AR160" s="233"/>
      <c r="AS160" s="234"/>
      <c r="AT160" s="50"/>
      <c r="AU160" s="51"/>
      <c r="AV160" s="51"/>
      <c r="AW160" s="51"/>
      <c r="AX160" s="51"/>
      <c r="AY160" s="50"/>
      <c r="AZ160" s="51"/>
      <c r="BA160" s="51"/>
      <c r="BB160" s="51"/>
      <c r="BC160" s="52"/>
      <c r="BD160" s="50"/>
      <c r="BE160" s="51"/>
      <c r="BF160" s="51"/>
      <c r="BG160" s="51"/>
      <c r="BH160" s="52"/>
      <c r="BI160" s="232"/>
      <c r="BJ160" s="233"/>
      <c r="BK160" s="233"/>
      <c r="BL160" s="233"/>
      <c r="BM160" s="234"/>
      <c r="BN160" s="53">
        <f t="shared" si="29"/>
        <v>0</v>
      </c>
      <c r="BO160" s="53">
        <f t="shared" si="30"/>
        <v>0</v>
      </c>
      <c r="BP160" s="307"/>
    </row>
    <row r="161" spans="2:68" ht="30" x14ac:dyDescent="0.4">
      <c r="B161" s="79"/>
      <c r="C161" s="80"/>
      <c r="D161" s="41">
        <f t="shared" si="31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24"/>
        <v>215.83199999999999</v>
      </c>
      <c r="L161" s="47">
        <f t="shared" si="25"/>
        <v>217.94800000000001</v>
      </c>
      <c r="M161" s="48">
        <f t="shared" si="26"/>
        <v>220.06399999999999</v>
      </c>
      <c r="N161" s="48">
        <f t="shared" si="26"/>
        <v>222.18</v>
      </c>
      <c r="O161" s="49">
        <f t="shared" si="26"/>
        <v>222.18</v>
      </c>
      <c r="P161" s="50"/>
      <c r="Q161" s="51"/>
      <c r="R161" s="51"/>
      <c r="S161" s="51"/>
      <c r="T161" s="52"/>
      <c r="U161" s="177"/>
      <c r="V161" s="178"/>
      <c r="W161" s="178"/>
      <c r="X161" s="178"/>
      <c r="Y161" s="178"/>
      <c r="Z161" s="232"/>
      <c r="AA161" s="233"/>
      <c r="AB161" s="233"/>
      <c r="AC161" s="233"/>
      <c r="AD161" s="234"/>
      <c r="AE161" s="177"/>
      <c r="AF161" s="178"/>
      <c r="AG161" s="178"/>
      <c r="AH161" s="178"/>
      <c r="AI161" s="190"/>
      <c r="AJ161" s="232"/>
      <c r="AK161" s="233"/>
      <c r="AL161" s="233"/>
      <c r="AM161" s="233"/>
      <c r="AN161" s="234"/>
      <c r="AO161" s="232"/>
      <c r="AP161" s="233"/>
      <c r="AQ161" s="233"/>
      <c r="AR161" s="233"/>
      <c r="AS161" s="234"/>
      <c r="AT161" s="50"/>
      <c r="AU161" s="51"/>
      <c r="AV161" s="51"/>
      <c r="AW161" s="51"/>
      <c r="AX161" s="51"/>
      <c r="AY161" s="50"/>
      <c r="AZ161" s="51"/>
      <c r="BA161" s="51"/>
      <c r="BB161" s="51"/>
      <c r="BC161" s="52"/>
      <c r="BD161" s="50"/>
      <c r="BE161" s="51"/>
      <c r="BF161" s="51"/>
      <c r="BG161" s="51"/>
      <c r="BH161" s="52"/>
      <c r="BI161" s="232"/>
      <c r="BJ161" s="233"/>
      <c r="BK161" s="233"/>
      <c r="BL161" s="233"/>
      <c r="BM161" s="234"/>
      <c r="BN161" s="53">
        <f t="shared" si="29"/>
        <v>0</v>
      </c>
      <c r="BO161" s="53">
        <f t="shared" si="30"/>
        <v>0</v>
      </c>
      <c r="BP161" s="307"/>
    </row>
    <row r="162" spans="2:68" ht="30" x14ac:dyDescent="0.4">
      <c r="B162" s="79"/>
      <c r="C162" s="80"/>
      <c r="D162" s="41">
        <f t="shared" si="31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24"/>
        <v>215.83199999999999</v>
      </c>
      <c r="L162" s="47">
        <f t="shared" si="25"/>
        <v>217.94800000000001</v>
      </c>
      <c r="M162" s="48">
        <f t="shared" si="26"/>
        <v>220.06399999999999</v>
      </c>
      <c r="N162" s="48">
        <f t="shared" si="26"/>
        <v>222.18</v>
      </c>
      <c r="O162" s="49">
        <f t="shared" si="26"/>
        <v>222.18</v>
      </c>
      <c r="P162" s="50"/>
      <c r="Q162" s="51"/>
      <c r="R162" s="51"/>
      <c r="S162" s="51"/>
      <c r="T162" s="52"/>
      <c r="U162" s="177"/>
      <c r="V162" s="178"/>
      <c r="W162" s="178"/>
      <c r="X162" s="178"/>
      <c r="Y162" s="178"/>
      <c r="Z162" s="232"/>
      <c r="AA162" s="233"/>
      <c r="AB162" s="233"/>
      <c r="AC162" s="233"/>
      <c r="AD162" s="234"/>
      <c r="AE162" s="177"/>
      <c r="AF162" s="178"/>
      <c r="AG162" s="178"/>
      <c r="AH162" s="178"/>
      <c r="AI162" s="190"/>
      <c r="AJ162" s="232"/>
      <c r="AK162" s="233"/>
      <c r="AL162" s="233"/>
      <c r="AM162" s="233"/>
      <c r="AN162" s="234"/>
      <c r="AO162" s="232"/>
      <c r="AP162" s="233"/>
      <c r="AQ162" s="233"/>
      <c r="AR162" s="233"/>
      <c r="AS162" s="234"/>
      <c r="AT162" s="50"/>
      <c r="AU162" s="51"/>
      <c r="AV162" s="51"/>
      <c r="AW162" s="51"/>
      <c r="AX162" s="51"/>
      <c r="AY162" s="50"/>
      <c r="AZ162" s="51"/>
      <c r="BA162" s="51"/>
      <c r="BB162" s="51"/>
      <c r="BC162" s="52"/>
      <c r="BD162" s="50"/>
      <c r="BE162" s="51"/>
      <c r="BF162" s="51"/>
      <c r="BG162" s="51"/>
      <c r="BH162" s="52"/>
      <c r="BI162" s="232"/>
      <c r="BJ162" s="233"/>
      <c r="BK162" s="233"/>
      <c r="BL162" s="233"/>
      <c r="BM162" s="234"/>
      <c r="BN162" s="53">
        <f t="shared" si="29"/>
        <v>0</v>
      </c>
      <c r="BO162" s="53">
        <f t="shared" si="30"/>
        <v>0</v>
      </c>
      <c r="BP162" s="307"/>
    </row>
    <row r="163" spans="2:68" ht="36" x14ac:dyDescent="0.4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31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24"/>
        <v>215.83199999999999</v>
      </c>
      <c r="L163" s="47">
        <f t="shared" si="25"/>
        <v>217.94800000000001</v>
      </c>
      <c r="M163" s="48">
        <f t="shared" si="26"/>
        <v>220.06399999999999</v>
      </c>
      <c r="N163" s="48">
        <f t="shared" si="26"/>
        <v>222.18</v>
      </c>
      <c r="O163" s="49">
        <f t="shared" si="26"/>
        <v>222.18</v>
      </c>
      <c r="P163" s="50"/>
      <c r="Q163" s="51"/>
      <c r="R163" s="51"/>
      <c r="S163" s="51"/>
      <c r="T163" s="52"/>
      <c r="U163" s="177"/>
      <c r="V163" s="178"/>
      <c r="W163" s="178"/>
      <c r="X163" s="178"/>
      <c r="Y163" s="178"/>
      <c r="Z163" s="232"/>
      <c r="AA163" s="233"/>
      <c r="AB163" s="233"/>
      <c r="AC163" s="233"/>
      <c r="AD163" s="234"/>
      <c r="AE163" s="177"/>
      <c r="AF163" s="178"/>
      <c r="AG163" s="178"/>
      <c r="AH163" s="178"/>
      <c r="AI163" s="190"/>
      <c r="AJ163" s="232"/>
      <c r="AK163" s="233"/>
      <c r="AL163" s="233"/>
      <c r="AM163" s="233"/>
      <c r="AN163" s="234"/>
      <c r="AO163" s="232"/>
      <c r="AP163" s="233"/>
      <c r="AQ163" s="233"/>
      <c r="AR163" s="233"/>
      <c r="AS163" s="234"/>
      <c r="AT163" s="50"/>
      <c r="AU163" s="51"/>
      <c r="AV163" s="51"/>
      <c r="AW163" s="51"/>
      <c r="AX163" s="51"/>
      <c r="AY163" s="50"/>
      <c r="AZ163" s="51"/>
      <c r="BA163" s="51"/>
      <c r="BB163" s="51"/>
      <c r="BC163" s="52"/>
      <c r="BD163" s="50"/>
      <c r="BE163" s="51"/>
      <c r="BF163" s="51"/>
      <c r="BG163" s="51"/>
      <c r="BH163" s="52"/>
      <c r="BI163" s="232"/>
      <c r="BJ163" s="233"/>
      <c r="BK163" s="233"/>
      <c r="BL163" s="233"/>
      <c r="BM163" s="234"/>
      <c r="BN163" s="53">
        <f t="shared" si="29"/>
        <v>0</v>
      </c>
      <c r="BO163" s="53">
        <f t="shared" si="30"/>
        <v>0</v>
      </c>
      <c r="BP163" s="307"/>
    </row>
    <row r="164" spans="2:68" ht="30" x14ac:dyDescent="0.4">
      <c r="B164" s="79"/>
      <c r="C164" s="80"/>
      <c r="D164" s="41">
        <f t="shared" si="31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24"/>
        <v>215.83199999999999</v>
      </c>
      <c r="L164" s="47">
        <f t="shared" si="25"/>
        <v>217.94800000000001</v>
      </c>
      <c r="M164" s="48">
        <f t="shared" si="26"/>
        <v>220.06399999999999</v>
      </c>
      <c r="N164" s="48">
        <f t="shared" si="26"/>
        <v>222.18</v>
      </c>
      <c r="O164" s="49">
        <f t="shared" si="26"/>
        <v>222.18</v>
      </c>
      <c r="P164" s="50"/>
      <c r="Q164" s="51"/>
      <c r="R164" s="51"/>
      <c r="S164" s="51"/>
      <c r="T164" s="52"/>
      <c r="U164" s="177"/>
      <c r="V164" s="178"/>
      <c r="W164" s="178"/>
      <c r="X164" s="178"/>
      <c r="Y164" s="178"/>
      <c r="Z164" s="232"/>
      <c r="AA164" s="233"/>
      <c r="AB164" s="233"/>
      <c r="AC164" s="233"/>
      <c r="AD164" s="234"/>
      <c r="AE164" s="177"/>
      <c r="AF164" s="178"/>
      <c r="AG164" s="178"/>
      <c r="AH164" s="178"/>
      <c r="AI164" s="190"/>
      <c r="AJ164" s="232"/>
      <c r="AK164" s="233"/>
      <c r="AL164" s="233"/>
      <c r="AM164" s="233"/>
      <c r="AN164" s="234"/>
      <c r="AO164" s="232"/>
      <c r="AP164" s="233"/>
      <c r="AQ164" s="233"/>
      <c r="AR164" s="233"/>
      <c r="AS164" s="234"/>
      <c r="AT164" s="50"/>
      <c r="AU164" s="51"/>
      <c r="AV164" s="51"/>
      <c r="AW164" s="51"/>
      <c r="AX164" s="51"/>
      <c r="AY164" s="50"/>
      <c r="AZ164" s="51"/>
      <c r="BA164" s="51"/>
      <c r="BB164" s="51"/>
      <c r="BC164" s="52"/>
      <c r="BD164" s="50"/>
      <c r="BE164" s="51"/>
      <c r="BF164" s="51"/>
      <c r="BG164" s="51"/>
      <c r="BH164" s="52"/>
      <c r="BI164" s="232"/>
      <c r="BJ164" s="233"/>
      <c r="BK164" s="233"/>
      <c r="BL164" s="233"/>
      <c r="BM164" s="234"/>
      <c r="BN164" s="53">
        <f t="shared" si="29"/>
        <v>0</v>
      </c>
      <c r="BO164" s="53">
        <f t="shared" si="30"/>
        <v>0</v>
      </c>
      <c r="BP164" s="307"/>
    </row>
    <row r="165" spans="2:68" ht="30" x14ac:dyDescent="0.4">
      <c r="B165" s="79"/>
      <c r="C165" s="80"/>
      <c r="D165" s="41">
        <f t="shared" si="31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24"/>
        <v>215.83199999999999</v>
      </c>
      <c r="L165" s="47">
        <f t="shared" si="25"/>
        <v>217.94800000000001</v>
      </c>
      <c r="M165" s="48">
        <f t="shared" si="26"/>
        <v>220.06399999999999</v>
      </c>
      <c r="N165" s="48">
        <f t="shared" si="26"/>
        <v>222.18</v>
      </c>
      <c r="O165" s="49">
        <f t="shared" si="26"/>
        <v>222.18</v>
      </c>
      <c r="P165" s="50"/>
      <c r="Q165" s="51"/>
      <c r="R165" s="51"/>
      <c r="S165" s="51"/>
      <c r="T165" s="52"/>
      <c r="U165" s="177"/>
      <c r="V165" s="178"/>
      <c r="W165" s="178"/>
      <c r="X165" s="178"/>
      <c r="Y165" s="178"/>
      <c r="Z165" s="232"/>
      <c r="AA165" s="233"/>
      <c r="AB165" s="233"/>
      <c r="AC165" s="233"/>
      <c r="AD165" s="234"/>
      <c r="AE165" s="177"/>
      <c r="AF165" s="178"/>
      <c r="AG165" s="178"/>
      <c r="AH165" s="178"/>
      <c r="AI165" s="190"/>
      <c r="AJ165" s="232"/>
      <c r="AK165" s="233"/>
      <c r="AL165" s="233"/>
      <c r="AM165" s="233"/>
      <c r="AN165" s="234"/>
      <c r="AO165" s="232"/>
      <c r="AP165" s="233"/>
      <c r="AQ165" s="233"/>
      <c r="AR165" s="233"/>
      <c r="AS165" s="234"/>
      <c r="AT165" s="50"/>
      <c r="AU165" s="51"/>
      <c r="AV165" s="51"/>
      <c r="AW165" s="51"/>
      <c r="AX165" s="51"/>
      <c r="AY165" s="50"/>
      <c r="AZ165" s="51"/>
      <c r="BA165" s="51"/>
      <c r="BB165" s="51"/>
      <c r="BC165" s="52"/>
      <c r="BD165" s="50"/>
      <c r="BE165" s="51"/>
      <c r="BF165" s="51"/>
      <c r="BG165" s="51"/>
      <c r="BH165" s="52"/>
      <c r="BI165" s="232"/>
      <c r="BJ165" s="233"/>
      <c r="BK165" s="233"/>
      <c r="BL165" s="233"/>
      <c r="BM165" s="234"/>
      <c r="BN165" s="53">
        <f t="shared" ref="BN165:BN196" si="32">MIN($P165,$U165,$Z165,$AE165,$AJ165,$AO165,$AT165,$AY165,$BD165,$BI165)</f>
        <v>0</v>
      </c>
      <c r="BO165" s="53">
        <f t="shared" ref="BO165:BO196" si="33">MAX($P165,$U165,$Z165,$AE165,$AJ165,$AO165,$AT165,$AY165,$BD165,$BI165)</f>
        <v>0</v>
      </c>
      <c r="BP165" s="307"/>
    </row>
    <row r="166" spans="2:68" ht="36" x14ac:dyDescent="0.4">
      <c r="B166" s="79" t="s">
        <v>45</v>
      </c>
      <c r="C166" s="40" t="str">
        <f>C53</f>
        <v>Свинина 2 категории в убойном весе, кг</v>
      </c>
      <c r="D166" s="41">
        <f t="shared" si="31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24"/>
        <v>130.96800000000002</v>
      </c>
      <c r="L166" s="47">
        <f t="shared" si="25"/>
        <v>132.25200000000001</v>
      </c>
      <c r="M166" s="48">
        <f t="shared" si="26"/>
        <v>133.536</v>
      </c>
      <c r="N166" s="48">
        <f t="shared" si="26"/>
        <v>134.82</v>
      </c>
      <c r="O166" s="49">
        <f t="shared" si="26"/>
        <v>134.82</v>
      </c>
      <c r="P166" s="50"/>
      <c r="Q166" s="51"/>
      <c r="R166" s="51"/>
      <c r="S166" s="51"/>
      <c r="T166" s="52"/>
      <c r="U166" s="177"/>
      <c r="V166" s="178"/>
      <c r="W166" s="178"/>
      <c r="X166" s="178"/>
      <c r="Y166" s="178"/>
      <c r="Z166" s="232"/>
      <c r="AA166" s="233"/>
      <c r="AB166" s="233"/>
      <c r="AC166" s="233"/>
      <c r="AD166" s="234"/>
      <c r="AE166" s="177"/>
      <c r="AF166" s="178"/>
      <c r="AG166" s="178"/>
      <c r="AH166" s="178"/>
      <c r="AI166" s="190"/>
      <c r="AJ166" s="232"/>
      <c r="AK166" s="233"/>
      <c r="AL166" s="233"/>
      <c r="AM166" s="233"/>
      <c r="AN166" s="234"/>
      <c r="AO166" s="232"/>
      <c r="AP166" s="233"/>
      <c r="AQ166" s="233"/>
      <c r="AR166" s="233"/>
      <c r="AS166" s="234"/>
      <c r="AT166" s="50"/>
      <c r="AU166" s="51"/>
      <c r="AV166" s="51"/>
      <c r="AW166" s="51"/>
      <c r="AX166" s="51"/>
      <c r="AY166" s="50"/>
      <c r="AZ166" s="51"/>
      <c r="BA166" s="51"/>
      <c r="BB166" s="51"/>
      <c r="BC166" s="52"/>
      <c r="BD166" s="50"/>
      <c r="BE166" s="51"/>
      <c r="BF166" s="51"/>
      <c r="BG166" s="51"/>
      <c r="BH166" s="52"/>
      <c r="BI166" s="232"/>
      <c r="BJ166" s="233"/>
      <c r="BK166" s="233"/>
      <c r="BL166" s="233"/>
      <c r="BM166" s="234"/>
      <c r="BN166" s="53">
        <f t="shared" si="32"/>
        <v>0</v>
      </c>
      <c r="BO166" s="53">
        <f t="shared" si="33"/>
        <v>0</v>
      </c>
      <c r="BP166" s="307"/>
    </row>
    <row r="167" spans="2:68" ht="30" x14ac:dyDescent="0.4">
      <c r="B167" s="79"/>
      <c r="C167" s="80"/>
      <c r="D167" s="41">
        <f t="shared" si="31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24"/>
        <v>130.96800000000002</v>
      </c>
      <c r="L167" s="47">
        <f t="shared" si="25"/>
        <v>132.25200000000001</v>
      </c>
      <c r="M167" s="48">
        <f t="shared" si="26"/>
        <v>133.536</v>
      </c>
      <c r="N167" s="48">
        <f t="shared" si="26"/>
        <v>134.82</v>
      </c>
      <c r="O167" s="49">
        <f t="shared" si="26"/>
        <v>134.82</v>
      </c>
      <c r="P167" s="50"/>
      <c r="Q167" s="51"/>
      <c r="R167" s="51"/>
      <c r="S167" s="51"/>
      <c r="T167" s="52"/>
      <c r="U167" s="177"/>
      <c r="V167" s="178"/>
      <c r="W167" s="178"/>
      <c r="X167" s="178"/>
      <c r="Y167" s="178"/>
      <c r="Z167" s="232"/>
      <c r="AA167" s="233"/>
      <c r="AB167" s="233"/>
      <c r="AC167" s="233"/>
      <c r="AD167" s="234"/>
      <c r="AE167" s="177"/>
      <c r="AF167" s="178"/>
      <c r="AG167" s="178"/>
      <c r="AH167" s="178"/>
      <c r="AI167" s="190"/>
      <c r="AJ167" s="232"/>
      <c r="AK167" s="233"/>
      <c r="AL167" s="233"/>
      <c r="AM167" s="233"/>
      <c r="AN167" s="234"/>
      <c r="AO167" s="232"/>
      <c r="AP167" s="233"/>
      <c r="AQ167" s="233"/>
      <c r="AR167" s="233"/>
      <c r="AS167" s="234"/>
      <c r="AT167" s="50"/>
      <c r="AU167" s="51"/>
      <c r="AV167" s="51"/>
      <c r="AW167" s="51"/>
      <c r="AX167" s="51"/>
      <c r="AY167" s="50"/>
      <c r="AZ167" s="51"/>
      <c r="BA167" s="51"/>
      <c r="BB167" s="51"/>
      <c r="BC167" s="52"/>
      <c r="BD167" s="50"/>
      <c r="BE167" s="51"/>
      <c r="BF167" s="51"/>
      <c r="BG167" s="51"/>
      <c r="BH167" s="52"/>
      <c r="BI167" s="232"/>
      <c r="BJ167" s="233"/>
      <c r="BK167" s="233"/>
      <c r="BL167" s="233"/>
      <c r="BM167" s="234"/>
      <c r="BN167" s="53">
        <f t="shared" si="32"/>
        <v>0</v>
      </c>
      <c r="BO167" s="53">
        <f t="shared" si="33"/>
        <v>0</v>
      </c>
      <c r="BP167" s="307"/>
    </row>
    <row r="168" spans="2:68" ht="30" x14ac:dyDescent="0.4">
      <c r="B168" s="79"/>
      <c r="C168" s="80"/>
      <c r="D168" s="41">
        <f t="shared" si="31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24"/>
        <v>130.96800000000002</v>
      </c>
      <c r="L168" s="47">
        <f t="shared" si="25"/>
        <v>132.25200000000001</v>
      </c>
      <c r="M168" s="48">
        <f t="shared" si="26"/>
        <v>133.536</v>
      </c>
      <c r="N168" s="48">
        <f t="shared" si="26"/>
        <v>134.82</v>
      </c>
      <c r="O168" s="49">
        <f t="shared" si="26"/>
        <v>134.82</v>
      </c>
      <c r="P168" s="50"/>
      <c r="Q168" s="51"/>
      <c r="R168" s="51"/>
      <c r="S168" s="51"/>
      <c r="T168" s="52"/>
      <c r="U168" s="177"/>
      <c r="V168" s="178"/>
      <c r="W168" s="178"/>
      <c r="X168" s="178"/>
      <c r="Y168" s="178"/>
      <c r="Z168" s="232"/>
      <c r="AA168" s="233"/>
      <c r="AB168" s="233"/>
      <c r="AC168" s="233"/>
      <c r="AD168" s="234"/>
      <c r="AE168" s="177"/>
      <c r="AF168" s="178"/>
      <c r="AG168" s="178"/>
      <c r="AH168" s="178"/>
      <c r="AI168" s="190"/>
      <c r="AJ168" s="232"/>
      <c r="AK168" s="233"/>
      <c r="AL168" s="233"/>
      <c r="AM168" s="233"/>
      <c r="AN168" s="234"/>
      <c r="AO168" s="232"/>
      <c r="AP168" s="233"/>
      <c r="AQ168" s="233"/>
      <c r="AR168" s="233"/>
      <c r="AS168" s="234"/>
      <c r="AT168" s="50"/>
      <c r="AU168" s="51"/>
      <c r="AV168" s="51"/>
      <c r="AW168" s="51"/>
      <c r="AX168" s="51"/>
      <c r="AY168" s="50"/>
      <c r="AZ168" s="51"/>
      <c r="BA168" s="51"/>
      <c r="BB168" s="51"/>
      <c r="BC168" s="52"/>
      <c r="BD168" s="50"/>
      <c r="BE168" s="51"/>
      <c r="BF168" s="51"/>
      <c r="BG168" s="51"/>
      <c r="BH168" s="52"/>
      <c r="BI168" s="232"/>
      <c r="BJ168" s="233"/>
      <c r="BK168" s="233"/>
      <c r="BL168" s="233"/>
      <c r="BM168" s="234"/>
      <c r="BN168" s="53">
        <f t="shared" si="32"/>
        <v>0</v>
      </c>
      <c r="BO168" s="53">
        <f t="shared" si="33"/>
        <v>0</v>
      </c>
      <c r="BP168" s="307"/>
    </row>
    <row r="169" spans="2:68" ht="54" x14ac:dyDescent="0.4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31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24"/>
        <v>264.28200000000004</v>
      </c>
      <c r="L169" s="47">
        <f t="shared" si="25"/>
        <v>266.87300000000005</v>
      </c>
      <c r="M169" s="48">
        <f t="shared" si="26"/>
        <v>269.464</v>
      </c>
      <c r="N169" s="48">
        <f t="shared" si="26"/>
        <v>272.05500000000001</v>
      </c>
      <c r="O169" s="49">
        <f t="shared" si="26"/>
        <v>272.05500000000001</v>
      </c>
      <c r="P169" s="232"/>
      <c r="Q169" s="233"/>
      <c r="R169" s="233"/>
      <c r="S169" s="233"/>
      <c r="T169" s="234"/>
      <c r="U169" s="232"/>
      <c r="V169" s="233"/>
      <c r="W169" s="233"/>
      <c r="X169" s="233"/>
      <c r="Y169" s="234"/>
      <c r="Z169" s="232"/>
      <c r="AA169" s="233"/>
      <c r="AB169" s="233"/>
      <c r="AC169" s="233"/>
      <c r="AD169" s="234"/>
      <c r="AE169" s="197"/>
      <c r="AF169" s="198"/>
      <c r="AG169" s="199"/>
      <c r="AH169" s="198"/>
      <c r="AI169" s="200"/>
      <c r="AJ169" s="367"/>
      <c r="AK169" s="368"/>
      <c r="AL169" s="368"/>
      <c r="AM169" s="368"/>
      <c r="AN169" s="369"/>
      <c r="AO169" s="232"/>
      <c r="AP169" s="233"/>
      <c r="AQ169" s="233"/>
      <c r="AR169" s="233"/>
      <c r="AS169" s="234"/>
      <c r="AT169" s="232"/>
      <c r="AU169" s="233"/>
      <c r="AV169" s="233"/>
      <c r="AW169" s="233"/>
      <c r="AX169" s="234"/>
      <c r="AY169" s="50"/>
      <c r="AZ169" s="51"/>
      <c r="BA169" s="51"/>
      <c r="BB169" s="51"/>
      <c r="BC169" s="52"/>
      <c r="BD169" s="50"/>
      <c r="BE169" s="51"/>
      <c r="BF169" s="51"/>
      <c r="BG169" s="51"/>
      <c r="BH169" s="52"/>
      <c r="BI169" s="367"/>
      <c r="BJ169" s="368"/>
      <c r="BK169" s="368"/>
      <c r="BL169" s="368"/>
      <c r="BM169" s="369"/>
      <c r="BN169" s="53">
        <f t="shared" si="32"/>
        <v>0</v>
      </c>
      <c r="BO169" s="53">
        <f t="shared" si="33"/>
        <v>0</v>
      </c>
      <c r="BP169" s="307"/>
    </row>
    <row r="170" spans="2:68" ht="30" x14ac:dyDescent="0.4">
      <c r="B170" s="79"/>
      <c r="C170" s="80"/>
      <c r="D170" s="41">
        <f t="shared" si="31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24"/>
        <v>264.28200000000004</v>
      </c>
      <c r="L170" s="47">
        <f t="shared" si="25"/>
        <v>266.87300000000005</v>
      </c>
      <c r="M170" s="48">
        <f t="shared" si="26"/>
        <v>269.464</v>
      </c>
      <c r="N170" s="48">
        <f t="shared" si="26"/>
        <v>272.05500000000001</v>
      </c>
      <c r="O170" s="49">
        <f t="shared" si="26"/>
        <v>272.05500000000001</v>
      </c>
      <c r="P170" s="50"/>
      <c r="Q170" s="51"/>
      <c r="R170" s="51"/>
      <c r="S170" s="51"/>
      <c r="T170" s="52"/>
      <c r="U170" s="177"/>
      <c r="V170" s="178"/>
      <c r="W170" s="178"/>
      <c r="X170" s="178"/>
      <c r="Y170" s="178"/>
      <c r="Z170" s="232"/>
      <c r="AA170" s="233"/>
      <c r="AB170" s="233"/>
      <c r="AC170" s="233"/>
      <c r="AD170" s="234"/>
      <c r="AE170" s="177"/>
      <c r="AF170" s="178"/>
      <c r="AG170" s="178"/>
      <c r="AH170" s="178"/>
      <c r="AI170" s="190"/>
      <c r="AJ170" s="232"/>
      <c r="AK170" s="233"/>
      <c r="AL170" s="233"/>
      <c r="AM170" s="233"/>
      <c r="AN170" s="234"/>
      <c r="AO170" s="232"/>
      <c r="AP170" s="233"/>
      <c r="AQ170" s="233"/>
      <c r="AR170" s="233"/>
      <c r="AS170" s="234"/>
      <c r="AT170" s="50"/>
      <c r="AU170" s="51"/>
      <c r="AV170" s="51"/>
      <c r="AW170" s="51"/>
      <c r="AX170" s="51"/>
      <c r="AY170" s="50"/>
      <c r="AZ170" s="51"/>
      <c r="BA170" s="51"/>
      <c r="BB170" s="51"/>
      <c r="BC170" s="52"/>
      <c r="BD170" s="50"/>
      <c r="BE170" s="51"/>
      <c r="BF170" s="51"/>
      <c r="BG170" s="51"/>
      <c r="BH170" s="52"/>
      <c r="BI170" s="232"/>
      <c r="BJ170" s="233"/>
      <c r="BK170" s="233"/>
      <c r="BL170" s="233"/>
      <c r="BM170" s="234"/>
      <c r="BN170" s="53">
        <f t="shared" si="32"/>
        <v>0</v>
      </c>
      <c r="BO170" s="53">
        <f t="shared" si="33"/>
        <v>0</v>
      </c>
      <c r="BP170" s="307"/>
    </row>
    <row r="171" spans="2:68" ht="54" x14ac:dyDescent="0.4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31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24"/>
        <v>237.35399999999998</v>
      </c>
      <c r="L171" s="47">
        <f t="shared" si="25"/>
        <v>239.68099999999998</v>
      </c>
      <c r="M171" s="48">
        <f t="shared" si="26"/>
        <v>242.00799999999998</v>
      </c>
      <c r="N171" s="48">
        <f t="shared" si="26"/>
        <v>244.33499999999998</v>
      </c>
      <c r="O171" s="49">
        <f t="shared" si="26"/>
        <v>244.33499999999998</v>
      </c>
      <c r="P171" s="50"/>
      <c r="Q171" s="51"/>
      <c r="R171" s="51"/>
      <c r="S171" s="51"/>
      <c r="T171" s="52"/>
      <c r="U171" s="177"/>
      <c r="V171" s="178"/>
      <c r="W171" s="178"/>
      <c r="X171" s="178"/>
      <c r="Y171" s="178"/>
      <c r="Z171" s="232"/>
      <c r="AA171" s="233"/>
      <c r="AB171" s="233"/>
      <c r="AC171" s="233"/>
      <c r="AD171" s="234"/>
      <c r="AE171" s="177"/>
      <c r="AF171" s="178"/>
      <c r="AG171" s="178"/>
      <c r="AH171" s="178"/>
      <c r="AI171" s="190"/>
      <c r="AJ171" s="232"/>
      <c r="AK171" s="233"/>
      <c r="AL171" s="233"/>
      <c r="AM171" s="233"/>
      <c r="AN171" s="234"/>
      <c r="AO171" s="232"/>
      <c r="AP171" s="233"/>
      <c r="AQ171" s="233"/>
      <c r="AR171" s="233"/>
      <c r="AS171" s="234"/>
      <c r="AT171" s="50"/>
      <c r="AU171" s="51"/>
      <c r="AV171" s="51"/>
      <c r="AW171" s="51"/>
      <c r="AX171" s="51"/>
      <c r="AY171" s="50"/>
      <c r="AZ171" s="51"/>
      <c r="BA171" s="51"/>
      <c r="BB171" s="51"/>
      <c r="BC171" s="52"/>
      <c r="BD171" s="50"/>
      <c r="BE171" s="51"/>
      <c r="BF171" s="51"/>
      <c r="BG171" s="51"/>
      <c r="BH171" s="52"/>
      <c r="BI171" s="232"/>
      <c r="BJ171" s="233"/>
      <c r="BK171" s="233"/>
      <c r="BL171" s="233"/>
      <c r="BM171" s="234"/>
      <c r="BN171" s="53">
        <f t="shared" si="32"/>
        <v>0</v>
      </c>
      <c r="BO171" s="53">
        <f t="shared" si="33"/>
        <v>0</v>
      </c>
      <c r="BP171" s="307"/>
    </row>
    <row r="172" spans="2:68" ht="30" x14ac:dyDescent="0.4">
      <c r="B172" s="79"/>
      <c r="C172" s="80"/>
      <c r="D172" s="41">
        <f t="shared" si="31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24"/>
        <v>237.35399999999998</v>
      </c>
      <c r="L172" s="47">
        <f t="shared" si="25"/>
        <v>239.68099999999998</v>
      </c>
      <c r="M172" s="48">
        <f t="shared" si="26"/>
        <v>242.00799999999998</v>
      </c>
      <c r="N172" s="48">
        <f t="shared" si="26"/>
        <v>244.33499999999998</v>
      </c>
      <c r="O172" s="49">
        <f t="shared" si="26"/>
        <v>244.33499999999998</v>
      </c>
      <c r="P172" s="50"/>
      <c r="Q172" s="51"/>
      <c r="R172" s="51"/>
      <c r="S172" s="51"/>
      <c r="T172" s="52"/>
      <c r="U172" s="177"/>
      <c r="V172" s="178"/>
      <c r="W172" s="178"/>
      <c r="X172" s="178"/>
      <c r="Y172" s="178"/>
      <c r="Z172" s="232"/>
      <c r="AA172" s="233"/>
      <c r="AB172" s="233"/>
      <c r="AC172" s="233"/>
      <c r="AD172" s="234"/>
      <c r="AE172" s="177"/>
      <c r="AF172" s="178"/>
      <c r="AG172" s="178"/>
      <c r="AH172" s="178"/>
      <c r="AI172" s="190"/>
      <c r="AJ172" s="232"/>
      <c r="AK172" s="233"/>
      <c r="AL172" s="233"/>
      <c r="AM172" s="233"/>
      <c r="AN172" s="234"/>
      <c r="AO172" s="232"/>
      <c r="AP172" s="233"/>
      <c r="AQ172" s="233"/>
      <c r="AR172" s="233"/>
      <c r="AS172" s="234"/>
      <c r="AT172" s="50"/>
      <c r="AU172" s="51"/>
      <c r="AV172" s="51"/>
      <c r="AW172" s="51"/>
      <c r="AX172" s="51"/>
      <c r="AY172" s="50"/>
      <c r="AZ172" s="51"/>
      <c r="BA172" s="51"/>
      <c r="BB172" s="51"/>
      <c r="BC172" s="52"/>
      <c r="BD172" s="50"/>
      <c r="BE172" s="51"/>
      <c r="BF172" s="51"/>
      <c r="BG172" s="51"/>
      <c r="BH172" s="52"/>
      <c r="BI172" s="232"/>
      <c r="BJ172" s="233"/>
      <c r="BK172" s="233"/>
      <c r="BL172" s="233"/>
      <c r="BM172" s="234"/>
      <c r="BN172" s="53">
        <f t="shared" si="32"/>
        <v>0</v>
      </c>
      <c r="BO172" s="53">
        <f t="shared" si="33"/>
        <v>0</v>
      </c>
      <c r="BP172" s="307"/>
    </row>
    <row r="173" spans="2:68" ht="30" x14ac:dyDescent="0.4">
      <c r="B173" s="79"/>
      <c r="C173" s="80"/>
      <c r="D173" s="41">
        <f t="shared" si="31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24"/>
        <v>237.35399999999998</v>
      </c>
      <c r="L173" s="47">
        <f t="shared" si="25"/>
        <v>239.68099999999998</v>
      </c>
      <c r="M173" s="48">
        <f t="shared" si="26"/>
        <v>242.00799999999998</v>
      </c>
      <c r="N173" s="48">
        <f t="shared" si="26"/>
        <v>244.33499999999998</v>
      </c>
      <c r="O173" s="49">
        <f t="shared" si="26"/>
        <v>244.33499999999998</v>
      </c>
      <c r="P173" s="50"/>
      <c r="Q173" s="51"/>
      <c r="R173" s="51"/>
      <c r="S173" s="51"/>
      <c r="T173" s="52"/>
      <c r="U173" s="177"/>
      <c r="V173" s="178"/>
      <c r="W173" s="178"/>
      <c r="X173" s="178"/>
      <c r="Y173" s="178"/>
      <c r="Z173" s="232"/>
      <c r="AA173" s="233"/>
      <c r="AB173" s="233"/>
      <c r="AC173" s="233"/>
      <c r="AD173" s="234"/>
      <c r="AE173" s="177"/>
      <c r="AF173" s="178"/>
      <c r="AG173" s="178"/>
      <c r="AH173" s="178"/>
      <c r="AI173" s="190"/>
      <c r="AJ173" s="232"/>
      <c r="AK173" s="233"/>
      <c r="AL173" s="233"/>
      <c r="AM173" s="233"/>
      <c r="AN173" s="234"/>
      <c r="AO173" s="232"/>
      <c r="AP173" s="233"/>
      <c r="AQ173" s="233"/>
      <c r="AR173" s="233"/>
      <c r="AS173" s="234"/>
      <c r="AT173" s="50"/>
      <c r="AU173" s="51"/>
      <c r="AV173" s="51"/>
      <c r="AW173" s="51"/>
      <c r="AX173" s="51"/>
      <c r="AY173" s="50"/>
      <c r="AZ173" s="51"/>
      <c r="BA173" s="51"/>
      <c r="BB173" s="51"/>
      <c r="BC173" s="52"/>
      <c r="BD173" s="50"/>
      <c r="BE173" s="51"/>
      <c r="BF173" s="51"/>
      <c r="BG173" s="51"/>
      <c r="BH173" s="52"/>
      <c r="BI173" s="232"/>
      <c r="BJ173" s="233"/>
      <c r="BK173" s="233"/>
      <c r="BL173" s="233"/>
      <c r="BM173" s="234"/>
      <c r="BN173" s="53">
        <f t="shared" si="32"/>
        <v>0</v>
      </c>
      <c r="BO173" s="53">
        <f t="shared" si="33"/>
        <v>0</v>
      </c>
      <c r="BP173" s="307"/>
    </row>
    <row r="174" spans="2:68" ht="54" x14ac:dyDescent="0.4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31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24"/>
        <v>291.20999999999998</v>
      </c>
      <c r="L174" s="47">
        <f t="shared" si="25"/>
        <v>294.065</v>
      </c>
      <c r="M174" s="48">
        <f t="shared" si="26"/>
        <v>296.92</v>
      </c>
      <c r="N174" s="48">
        <f t="shared" si="26"/>
        <v>299.77499999999998</v>
      </c>
      <c r="O174" s="49">
        <f t="shared" si="26"/>
        <v>299.77499999999998</v>
      </c>
      <c r="P174" s="50"/>
      <c r="Q174" s="51"/>
      <c r="R174" s="51"/>
      <c r="S174" s="51"/>
      <c r="T174" s="52"/>
      <c r="U174" s="232"/>
      <c r="V174" s="233"/>
      <c r="W174" s="233"/>
      <c r="X174" s="233"/>
      <c r="Y174" s="234"/>
      <c r="Z174" s="232"/>
      <c r="AA174" s="233"/>
      <c r="AB174" s="233"/>
      <c r="AC174" s="233"/>
      <c r="AD174" s="234"/>
      <c r="AE174" s="177"/>
      <c r="AF174" s="178"/>
      <c r="AG174" s="178"/>
      <c r="AH174" s="178"/>
      <c r="AI174" s="190"/>
      <c r="AJ174" s="337"/>
      <c r="AK174" s="338"/>
      <c r="AL174" s="338"/>
      <c r="AM174" s="338"/>
      <c r="AN174" s="339"/>
      <c r="AO174" s="232"/>
      <c r="AP174" s="233"/>
      <c r="AQ174" s="233"/>
      <c r="AR174" s="233"/>
      <c r="AS174" s="234"/>
      <c r="AT174" s="50"/>
      <c r="AU174" s="51"/>
      <c r="AV174" s="51"/>
      <c r="AW174" s="51"/>
      <c r="AX174" s="51"/>
      <c r="AY174" s="50"/>
      <c r="AZ174" s="51"/>
      <c r="BA174" s="51"/>
      <c r="BB174" s="51"/>
      <c r="BC174" s="52"/>
      <c r="BD174" s="50"/>
      <c r="BE174" s="51"/>
      <c r="BF174" s="51"/>
      <c r="BG174" s="51"/>
      <c r="BH174" s="52"/>
      <c r="BI174" s="232"/>
      <c r="BJ174" s="233"/>
      <c r="BK174" s="233"/>
      <c r="BL174" s="233"/>
      <c r="BM174" s="234"/>
      <c r="BN174" s="53">
        <f t="shared" si="32"/>
        <v>0</v>
      </c>
      <c r="BO174" s="53">
        <f t="shared" si="33"/>
        <v>0</v>
      </c>
      <c r="BP174" s="307"/>
    </row>
    <row r="175" spans="2:68" ht="30" x14ac:dyDescent="0.4">
      <c r="B175" s="79"/>
      <c r="C175" s="80"/>
      <c r="D175" s="41">
        <f t="shared" si="31"/>
        <v>285.5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24"/>
        <v>291.20999999999998</v>
      </c>
      <c r="L175" s="47">
        <f t="shared" si="25"/>
        <v>294.065</v>
      </c>
      <c r="M175" s="48">
        <f t="shared" si="26"/>
        <v>296.92</v>
      </c>
      <c r="N175" s="48">
        <f t="shared" si="26"/>
        <v>299.77499999999998</v>
      </c>
      <c r="O175" s="49">
        <f t="shared" si="26"/>
        <v>299.77499999999998</v>
      </c>
      <c r="P175" s="50"/>
      <c r="Q175" s="51"/>
      <c r="R175" s="51"/>
      <c r="S175" s="51"/>
      <c r="T175" s="52"/>
      <c r="U175" s="177"/>
      <c r="V175" s="178"/>
      <c r="W175" s="178"/>
      <c r="X175" s="178"/>
      <c r="Y175" s="178"/>
      <c r="Z175" s="232"/>
      <c r="AA175" s="233"/>
      <c r="AB175" s="233"/>
      <c r="AC175" s="233"/>
      <c r="AD175" s="234"/>
      <c r="AE175" s="177"/>
      <c r="AF175" s="178"/>
      <c r="AG175" s="178"/>
      <c r="AH175" s="178"/>
      <c r="AI175" s="190"/>
      <c r="AJ175" s="232"/>
      <c r="AK175" s="233"/>
      <c r="AL175" s="233"/>
      <c r="AM175" s="233"/>
      <c r="AN175" s="234"/>
      <c r="AO175" s="232"/>
      <c r="AP175" s="233"/>
      <c r="AQ175" s="233"/>
      <c r="AR175" s="233"/>
      <c r="AS175" s="234"/>
      <c r="AT175" s="50"/>
      <c r="AU175" s="51"/>
      <c r="AV175" s="51"/>
      <c r="AW175" s="51"/>
      <c r="AX175" s="51"/>
      <c r="AY175" s="50"/>
      <c r="AZ175" s="51"/>
      <c r="BA175" s="51"/>
      <c r="BB175" s="51"/>
      <c r="BC175" s="52"/>
      <c r="BD175" s="50"/>
      <c r="BE175" s="51"/>
      <c r="BF175" s="51"/>
      <c r="BG175" s="51"/>
      <c r="BH175" s="52"/>
      <c r="BI175" s="232"/>
      <c r="BJ175" s="233"/>
      <c r="BK175" s="233"/>
      <c r="BL175" s="233"/>
      <c r="BM175" s="234"/>
      <c r="BN175" s="53">
        <f t="shared" si="32"/>
        <v>0</v>
      </c>
      <c r="BO175" s="53">
        <f t="shared" si="33"/>
        <v>0</v>
      </c>
      <c r="BP175" s="307"/>
    </row>
    <row r="176" spans="2:68" ht="30" x14ac:dyDescent="0.4">
      <c r="B176" s="79"/>
      <c r="C176" s="80"/>
      <c r="D176" s="41">
        <f t="shared" si="31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24"/>
        <v>291.20999999999998</v>
      </c>
      <c r="L176" s="47">
        <f t="shared" si="25"/>
        <v>294.065</v>
      </c>
      <c r="M176" s="48">
        <f t="shared" si="26"/>
        <v>296.92</v>
      </c>
      <c r="N176" s="48">
        <f t="shared" si="26"/>
        <v>299.77499999999998</v>
      </c>
      <c r="O176" s="49">
        <f t="shared" si="26"/>
        <v>299.77499999999998</v>
      </c>
      <c r="P176" s="50"/>
      <c r="Q176" s="51"/>
      <c r="R176" s="51"/>
      <c r="S176" s="51"/>
      <c r="T176" s="52"/>
      <c r="U176" s="177"/>
      <c r="V176" s="178"/>
      <c r="W176" s="178"/>
      <c r="X176" s="178"/>
      <c r="Y176" s="178"/>
      <c r="Z176" s="232"/>
      <c r="AA176" s="233"/>
      <c r="AB176" s="233"/>
      <c r="AC176" s="233"/>
      <c r="AD176" s="234"/>
      <c r="AE176" s="177"/>
      <c r="AF176" s="178"/>
      <c r="AG176" s="178"/>
      <c r="AH176" s="178"/>
      <c r="AI176" s="190"/>
      <c r="AJ176" s="232"/>
      <c r="AK176" s="233"/>
      <c r="AL176" s="233"/>
      <c r="AM176" s="233"/>
      <c r="AN176" s="234"/>
      <c r="AO176" s="232"/>
      <c r="AP176" s="233"/>
      <c r="AQ176" s="233"/>
      <c r="AR176" s="233"/>
      <c r="AS176" s="234"/>
      <c r="AT176" s="50"/>
      <c r="AU176" s="51"/>
      <c r="AV176" s="51"/>
      <c r="AW176" s="51"/>
      <c r="AX176" s="51"/>
      <c r="AY176" s="50"/>
      <c r="AZ176" s="51"/>
      <c r="BA176" s="51"/>
      <c r="BB176" s="51"/>
      <c r="BC176" s="52"/>
      <c r="BD176" s="50"/>
      <c r="BE176" s="51"/>
      <c r="BF176" s="51"/>
      <c r="BG176" s="51"/>
      <c r="BH176" s="52"/>
      <c r="BI176" s="232"/>
      <c r="BJ176" s="233"/>
      <c r="BK176" s="233"/>
      <c r="BL176" s="233"/>
      <c r="BM176" s="234"/>
      <c r="BN176" s="53">
        <f t="shared" si="32"/>
        <v>0</v>
      </c>
      <c r="BO176" s="53">
        <f t="shared" si="33"/>
        <v>0</v>
      </c>
      <c r="BP176" s="307"/>
    </row>
    <row r="177" spans="2:68" ht="36" x14ac:dyDescent="0.4">
      <c r="B177" s="79" t="s">
        <v>127</v>
      </c>
      <c r="C177" s="40" t="str">
        <f>C64</f>
        <v>Свинина 2 категории (ГОСТ Р53221-2008)*, кг</v>
      </c>
      <c r="D177" s="41">
        <f t="shared" si="31"/>
        <v>207.5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ref="K177:K182" si="34">$D177+($D177*(SUM($E177%,F177%)))</f>
        <v>211.65</v>
      </c>
      <c r="L177" s="47">
        <f t="shared" ref="L177:L182" si="35">$D177+(($D177*SUM($E177,G177)/100))</f>
        <v>213.72499999999999</v>
      </c>
      <c r="M177" s="48">
        <f t="shared" ref="M177:O182" si="36">$D177+(($D177*($E177+H177)/100))</f>
        <v>215.8</v>
      </c>
      <c r="N177" s="48">
        <f t="shared" si="36"/>
        <v>217.875</v>
      </c>
      <c r="O177" s="49">
        <f t="shared" si="36"/>
        <v>217.875</v>
      </c>
      <c r="P177" s="50"/>
      <c r="Q177" s="51"/>
      <c r="R177" s="51"/>
      <c r="S177" s="51"/>
      <c r="T177" s="52"/>
      <c r="U177" s="177"/>
      <c r="V177" s="178"/>
      <c r="W177" s="178"/>
      <c r="X177" s="178"/>
      <c r="Y177" s="178"/>
      <c r="Z177" s="232"/>
      <c r="AA177" s="233"/>
      <c r="AB177" s="233"/>
      <c r="AC177" s="233"/>
      <c r="AD177" s="234"/>
      <c r="AE177" s="177"/>
      <c r="AF177" s="178"/>
      <c r="AG177" s="178"/>
      <c r="AH177" s="178"/>
      <c r="AI177" s="190"/>
      <c r="AJ177" s="232"/>
      <c r="AK177" s="233"/>
      <c r="AL177" s="233"/>
      <c r="AM177" s="233"/>
      <c r="AN177" s="234"/>
      <c r="AO177" s="232"/>
      <c r="AP177" s="233"/>
      <c r="AQ177" s="233"/>
      <c r="AR177" s="233"/>
      <c r="AS177" s="234"/>
      <c r="AT177" s="50"/>
      <c r="AU177" s="51"/>
      <c r="AV177" s="51"/>
      <c r="AW177" s="51"/>
      <c r="AX177" s="51"/>
      <c r="AY177" s="50"/>
      <c r="AZ177" s="51"/>
      <c r="BA177" s="51"/>
      <c r="BB177" s="51"/>
      <c r="BC177" s="52"/>
      <c r="BD177" s="50"/>
      <c r="BE177" s="51"/>
      <c r="BF177" s="51"/>
      <c r="BG177" s="51"/>
      <c r="BH177" s="52"/>
      <c r="BI177" s="232"/>
      <c r="BJ177" s="233"/>
      <c r="BK177" s="233"/>
      <c r="BL177" s="233"/>
      <c r="BM177" s="234"/>
      <c r="BN177" s="53">
        <f t="shared" si="32"/>
        <v>0</v>
      </c>
      <c r="BO177" s="53">
        <f t="shared" si="33"/>
        <v>0</v>
      </c>
      <c r="BP177" s="307"/>
    </row>
    <row r="178" spans="2:68" ht="30" x14ac:dyDescent="0.4">
      <c r="B178" s="79"/>
      <c r="C178" s="80"/>
      <c r="D178" s="41">
        <f t="shared" si="31"/>
        <v>207.5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34"/>
        <v>211.65</v>
      </c>
      <c r="L178" s="47">
        <f t="shared" si="35"/>
        <v>213.72499999999999</v>
      </c>
      <c r="M178" s="48">
        <f t="shared" si="36"/>
        <v>215.8</v>
      </c>
      <c r="N178" s="48">
        <f t="shared" si="36"/>
        <v>217.875</v>
      </c>
      <c r="O178" s="49">
        <f t="shared" si="36"/>
        <v>217.875</v>
      </c>
      <c r="P178" s="50"/>
      <c r="Q178" s="51"/>
      <c r="R178" s="51"/>
      <c r="S178" s="51"/>
      <c r="T178" s="52"/>
      <c r="U178" s="177"/>
      <c r="V178" s="178"/>
      <c r="W178" s="178"/>
      <c r="X178" s="178"/>
      <c r="Y178" s="178"/>
      <c r="Z178" s="232"/>
      <c r="AA178" s="233"/>
      <c r="AB178" s="233"/>
      <c r="AC178" s="233"/>
      <c r="AD178" s="234"/>
      <c r="AE178" s="177"/>
      <c r="AF178" s="178"/>
      <c r="AG178" s="178"/>
      <c r="AH178" s="178"/>
      <c r="AI178" s="190"/>
      <c r="AJ178" s="232"/>
      <c r="AK178" s="233"/>
      <c r="AL178" s="233"/>
      <c r="AM178" s="233"/>
      <c r="AN178" s="234"/>
      <c r="AO178" s="232"/>
      <c r="AP178" s="233"/>
      <c r="AQ178" s="233"/>
      <c r="AR178" s="233"/>
      <c r="AS178" s="234"/>
      <c r="AT178" s="50"/>
      <c r="AU178" s="51"/>
      <c r="AV178" s="51"/>
      <c r="AW178" s="51"/>
      <c r="AX178" s="51"/>
      <c r="AY178" s="50"/>
      <c r="AZ178" s="51"/>
      <c r="BA178" s="51"/>
      <c r="BB178" s="51"/>
      <c r="BC178" s="52"/>
      <c r="BD178" s="50"/>
      <c r="BE178" s="51"/>
      <c r="BF178" s="51"/>
      <c r="BG178" s="51"/>
      <c r="BH178" s="52"/>
      <c r="BI178" s="232"/>
      <c r="BJ178" s="233"/>
      <c r="BK178" s="233"/>
      <c r="BL178" s="233"/>
      <c r="BM178" s="234"/>
      <c r="BN178" s="53">
        <f t="shared" si="32"/>
        <v>0</v>
      </c>
      <c r="BO178" s="53">
        <f t="shared" si="33"/>
        <v>0</v>
      </c>
      <c r="BP178" s="307"/>
    </row>
    <row r="179" spans="2:68" ht="30" x14ac:dyDescent="0.4">
      <c r="B179" s="79"/>
      <c r="C179" s="80"/>
      <c r="D179" s="41">
        <f t="shared" si="31"/>
        <v>207.5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34"/>
        <v>211.65</v>
      </c>
      <c r="L179" s="47">
        <f t="shared" si="35"/>
        <v>213.72499999999999</v>
      </c>
      <c r="M179" s="48">
        <f t="shared" si="36"/>
        <v>215.8</v>
      </c>
      <c r="N179" s="48">
        <f t="shared" si="36"/>
        <v>217.875</v>
      </c>
      <c r="O179" s="49">
        <f t="shared" si="36"/>
        <v>217.875</v>
      </c>
      <c r="P179" s="50"/>
      <c r="Q179" s="51"/>
      <c r="R179" s="51"/>
      <c r="S179" s="51"/>
      <c r="T179" s="52"/>
      <c r="U179" s="177"/>
      <c r="V179" s="178"/>
      <c r="W179" s="178"/>
      <c r="X179" s="178"/>
      <c r="Y179" s="178"/>
      <c r="Z179" s="232"/>
      <c r="AA179" s="233"/>
      <c r="AB179" s="233"/>
      <c r="AC179" s="233"/>
      <c r="AD179" s="234"/>
      <c r="AE179" s="177"/>
      <c r="AF179" s="178"/>
      <c r="AG179" s="178"/>
      <c r="AH179" s="178"/>
      <c r="AI179" s="190"/>
      <c r="AJ179" s="232"/>
      <c r="AK179" s="233"/>
      <c r="AL179" s="233"/>
      <c r="AM179" s="233"/>
      <c r="AN179" s="234"/>
      <c r="AO179" s="232"/>
      <c r="AP179" s="233"/>
      <c r="AQ179" s="233"/>
      <c r="AR179" s="233"/>
      <c r="AS179" s="234"/>
      <c r="AT179" s="50"/>
      <c r="AU179" s="51"/>
      <c r="AV179" s="51"/>
      <c r="AW179" s="51"/>
      <c r="AX179" s="51"/>
      <c r="AY179" s="50"/>
      <c r="AZ179" s="51"/>
      <c r="BA179" s="51"/>
      <c r="BB179" s="51"/>
      <c r="BC179" s="52"/>
      <c r="BD179" s="50"/>
      <c r="BE179" s="51"/>
      <c r="BF179" s="51"/>
      <c r="BG179" s="51"/>
      <c r="BH179" s="52"/>
      <c r="BI179" s="232"/>
      <c r="BJ179" s="233"/>
      <c r="BK179" s="233"/>
      <c r="BL179" s="233"/>
      <c r="BM179" s="234"/>
      <c r="BN179" s="53">
        <f t="shared" si="32"/>
        <v>0</v>
      </c>
      <c r="BO179" s="53">
        <f t="shared" si="33"/>
        <v>0</v>
      </c>
      <c r="BP179" s="307"/>
    </row>
    <row r="180" spans="2:68" ht="58.5" x14ac:dyDescent="0.4">
      <c r="B180" s="81" t="s">
        <v>47</v>
      </c>
      <c r="C180" s="82" t="s">
        <v>48</v>
      </c>
      <c r="D180" s="41">
        <f t="shared" si="31"/>
        <v>0</v>
      </c>
      <c r="E180" s="62"/>
      <c r="F180" s="63"/>
      <c r="G180" s="64"/>
      <c r="H180" s="64"/>
      <c r="I180" s="64"/>
      <c r="J180" s="65"/>
      <c r="K180" s="46">
        <f t="shared" si="34"/>
        <v>0</v>
      </c>
      <c r="L180" s="47">
        <f t="shared" si="35"/>
        <v>0</v>
      </c>
      <c r="M180" s="48">
        <f t="shared" si="36"/>
        <v>0</v>
      </c>
      <c r="N180" s="48">
        <f t="shared" si="36"/>
        <v>0</v>
      </c>
      <c r="O180" s="49">
        <f t="shared" si="36"/>
        <v>0</v>
      </c>
      <c r="P180" s="66"/>
      <c r="Q180" s="67"/>
      <c r="R180" s="68"/>
      <c r="S180" s="67"/>
      <c r="T180" s="69"/>
      <c r="U180" s="179"/>
      <c r="V180" s="180"/>
      <c r="W180" s="178"/>
      <c r="X180" s="180"/>
      <c r="Y180" s="180"/>
      <c r="Z180" s="235"/>
      <c r="AA180" s="236"/>
      <c r="AB180" s="237"/>
      <c r="AC180" s="236"/>
      <c r="AD180" s="238"/>
      <c r="AE180" s="179"/>
      <c r="AF180" s="180"/>
      <c r="AG180" s="178"/>
      <c r="AH180" s="180"/>
      <c r="AI180" s="191"/>
      <c r="AJ180" s="235"/>
      <c r="AK180" s="236"/>
      <c r="AL180" s="237"/>
      <c r="AM180" s="236"/>
      <c r="AN180" s="238"/>
      <c r="AO180" s="235"/>
      <c r="AP180" s="236"/>
      <c r="AQ180" s="237"/>
      <c r="AR180" s="236"/>
      <c r="AS180" s="238"/>
      <c r="AT180" s="66"/>
      <c r="AU180" s="67"/>
      <c r="AV180" s="68"/>
      <c r="AW180" s="67"/>
      <c r="AX180" s="67"/>
      <c r="AY180" s="66"/>
      <c r="AZ180" s="67"/>
      <c r="BA180" s="68"/>
      <c r="BB180" s="67"/>
      <c r="BC180" s="69"/>
      <c r="BD180" s="66"/>
      <c r="BE180" s="67"/>
      <c r="BF180" s="68"/>
      <c r="BG180" s="67"/>
      <c r="BH180" s="69"/>
      <c r="BI180" s="235"/>
      <c r="BJ180" s="236"/>
      <c r="BK180" s="237"/>
      <c r="BL180" s="236"/>
      <c r="BM180" s="238"/>
      <c r="BN180" s="53">
        <f t="shared" si="32"/>
        <v>0</v>
      </c>
      <c r="BO180" s="53">
        <f t="shared" si="33"/>
        <v>0</v>
      </c>
      <c r="BP180" s="307"/>
    </row>
    <row r="181" spans="2:68" ht="36" x14ac:dyDescent="0.4">
      <c r="B181" s="79" t="s">
        <v>50</v>
      </c>
      <c r="C181" s="40" t="str">
        <f>C68</f>
        <v>Мясо цыплят бройлеров, кг</v>
      </c>
      <c r="D181" s="41">
        <f t="shared" si="31"/>
        <v>125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34"/>
        <v>137.5</v>
      </c>
      <c r="L181" s="47">
        <f t="shared" si="35"/>
        <v>138.75</v>
      </c>
      <c r="M181" s="48">
        <f t="shared" si="36"/>
        <v>140</v>
      </c>
      <c r="N181" s="48">
        <f t="shared" si="36"/>
        <v>141.25</v>
      </c>
      <c r="O181" s="49">
        <f t="shared" si="36"/>
        <v>142.5</v>
      </c>
      <c r="P181" s="50"/>
      <c r="Q181" s="51"/>
      <c r="R181" s="51"/>
      <c r="S181" s="51"/>
      <c r="T181" s="52"/>
      <c r="U181" s="232"/>
      <c r="V181" s="233"/>
      <c r="W181" s="233"/>
      <c r="X181" s="233"/>
      <c r="Y181" s="234"/>
      <c r="Z181" s="367">
        <v>137.61000000000001</v>
      </c>
      <c r="AA181" s="368">
        <v>12.925000000000001</v>
      </c>
      <c r="AB181" s="368">
        <v>1778.61</v>
      </c>
      <c r="AC181" s="368" t="s">
        <v>296</v>
      </c>
      <c r="AD181" s="369" t="s">
        <v>297</v>
      </c>
      <c r="AE181" s="197"/>
      <c r="AF181" s="198"/>
      <c r="AG181" s="199"/>
      <c r="AH181" s="198"/>
      <c r="AI181" s="222"/>
      <c r="AJ181" s="367">
        <v>136</v>
      </c>
      <c r="AK181" s="368">
        <v>54.8</v>
      </c>
      <c r="AL181" s="368">
        <v>7456</v>
      </c>
      <c r="AM181" s="368" t="s">
        <v>316</v>
      </c>
      <c r="AN181" s="369" t="s">
        <v>315</v>
      </c>
      <c r="AO181" s="367"/>
      <c r="AP181" s="368"/>
      <c r="AQ181" s="368"/>
      <c r="AR181" s="368"/>
      <c r="AS181" s="369"/>
      <c r="AT181" s="367"/>
      <c r="AU181" s="368"/>
      <c r="AV181" s="368"/>
      <c r="AW181" s="368"/>
      <c r="AX181" s="369"/>
      <c r="AY181" s="367"/>
      <c r="AZ181" s="368"/>
      <c r="BA181" s="368"/>
      <c r="BB181" s="368"/>
      <c r="BC181" s="369"/>
      <c r="BD181" s="367"/>
      <c r="BE181" s="368"/>
      <c r="BF181" s="368"/>
      <c r="BG181" s="368"/>
      <c r="BH181" s="369"/>
      <c r="BI181" s="367"/>
      <c r="BJ181" s="368"/>
      <c r="BK181" s="368"/>
      <c r="BL181" s="368"/>
      <c r="BM181" s="369"/>
      <c r="BN181" s="53">
        <f t="shared" si="32"/>
        <v>136</v>
      </c>
      <c r="BO181" s="53">
        <f t="shared" si="33"/>
        <v>137.61000000000001</v>
      </c>
      <c r="BP181" s="307"/>
    </row>
    <row r="182" spans="2:68" ht="30" x14ac:dyDescent="0.4">
      <c r="B182" s="79"/>
      <c r="C182" s="80"/>
      <c r="D182" s="41">
        <f t="shared" si="31"/>
        <v>125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34"/>
        <v>137.5</v>
      </c>
      <c r="L182" s="47">
        <f t="shared" si="35"/>
        <v>138.75</v>
      </c>
      <c r="M182" s="48">
        <f t="shared" si="36"/>
        <v>140</v>
      </c>
      <c r="N182" s="48">
        <f t="shared" si="36"/>
        <v>141.25</v>
      </c>
      <c r="O182" s="49">
        <f t="shared" si="36"/>
        <v>142.5</v>
      </c>
      <c r="P182" s="50"/>
      <c r="Q182" s="51"/>
      <c r="R182" s="51"/>
      <c r="S182" s="51"/>
      <c r="T182" s="52"/>
      <c r="U182" s="232"/>
      <c r="V182" s="233"/>
      <c r="W182" s="233"/>
      <c r="X182" s="233"/>
      <c r="Y182" s="234"/>
      <c r="Z182" s="367"/>
      <c r="AA182" s="368"/>
      <c r="AB182" s="368"/>
      <c r="AC182" s="368"/>
      <c r="AD182" s="369"/>
      <c r="AE182" s="177"/>
      <c r="AF182" s="178"/>
      <c r="AG182" s="178"/>
      <c r="AH182" s="178"/>
      <c r="AI182" s="190"/>
      <c r="AJ182" s="367"/>
      <c r="AK182" s="368"/>
      <c r="AL182" s="368"/>
      <c r="AM182" s="368"/>
      <c r="AN182" s="369"/>
      <c r="AO182" s="232"/>
      <c r="AP182" s="233"/>
      <c r="AQ182" s="233"/>
      <c r="AR182" s="233"/>
      <c r="AS182" s="234"/>
      <c r="AT182" s="367"/>
      <c r="AU182" s="368"/>
      <c r="AV182" s="368"/>
      <c r="AW182" s="368"/>
      <c r="AX182" s="369"/>
      <c r="AY182" s="337"/>
      <c r="AZ182" s="338"/>
      <c r="BA182" s="338"/>
      <c r="BB182" s="338"/>
      <c r="BC182" s="339"/>
      <c r="BD182" s="367"/>
      <c r="BE182" s="368"/>
      <c r="BF182" s="368"/>
      <c r="BG182" s="368"/>
      <c r="BH182" s="369"/>
      <c r="BI182" s="232"/>
      <c r="BJ182" s="233"/>
      <c r="BK182" s="233"/>
      <c r="BL182" s="233"/>
      <c r="BM182" s="234"/>
      <c r="BN182" s="53">
        <f t="shared" si="32"/>
        <v>0</v>
      </c>
      <c r="BO182" s="53">
        <f t="shared" si="33"/>
        <v>0</v>
      </c>
      <c r="BP182" s="307"/>
    </row>
    <row r="183" spans="2:68" ht="30" x14ac:dyDescent="0.4">
      <c r="B183" s="79"/>
      <c r="C183" s="80"/>
      <c r="D183" s="41">
        <f t="shared" si="31"/>
        <v>125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50"/>
      <c r="Q183" s="51"/>
      <c r="R183" s="51"/>
      <c r="S183" s="51"/>
      <c r="T183" s="52"/>
      <c r="U183" s="232"/>
      <c r="V183" s="233"/>
      <c r="W183" s="233"/>
      <c r="X183" s="233"/>
      <c r="Y183" s="234"/>
      <c r="Z183" s="367"/>
      <c r="AA183" s="368"/>
      <c r="AB183" s="368"/>
      <c r="AC183" s="368"/>
      <c r="AD183" s="369"/>
      <c r="AE183" s="177"/>
      <c r="AF183" s="178"/>
      <c r="AG183" s="178"/>
      <c r="AH183" s="178"/>
      <c r="AI183" s="190"/>
      <c r="AJ183" s="367"/>
      <c r="AK183" s="368"/>
      <c r="AL183" s="368"/>
      <c r="AM183" s="368"/>
      <c r="AN183" s="369"/>
      <c r="AO183" s="232"/>
      <c r="AP183" s="233"/>
      <c r="AQ183" s="233"/>
      <c r="AR183" s="233"/>
      <c r="AS183" s="234"/>
      <c r="AT183" s="367"/>
      <c r="AU183" s="368"/>
      <c r="AV183" s="368"/>
      <c r="AW183" s="368"/>
      <c r="AX183" s="369"/>
      <c r="AY183" s="337"/>
      <c r="AZ183" s="338"/>
      <c r="BA183" s="338"/>
      <c r="BB183" s="338"/>
      <c r="BC183" s="339"/>
      <c r="BD183" s="367"/>
      <c r="BE183" s="368"/>
      <c r="BF183" s="368"/>
      <c r="BG183" s="368"/>
      <c r="BH183" s="369"/>
      <c r="BI183" s="232"/>
      <c r="BJ183" s="233"/>
      <c r="BK183" s="233"/>
      <c r="BL183" s="233"/>
      <c r="BM183" s="234"/>
      <c r="BN183" s="53">
        <f t="shared" si="32"/>
        <v>0</v>
      </c>
      <c r="BO183" s="53">
        <f t="shared" si="33"/>
        <v>0</v>
      </c>
      <c r="BP183" s="307"/>
    </row>
    <row r="184" spans="2:68" ht="39" x14ac:dyDescent="0.4">
      <c r="B184" s="81" t="s">
        <v>53</v>
      </c>
      <c r="C184" s="82" t="s">
        <v>54</v>
      </c>
      <c r="D184" s="41">
        <f t="shared" si="31"/>
        <v>0</v>
      </c>
      <c r="E184" s="89"/>
      <c r="F184" s="90"/>
      <c r="G184" s="91"/>
      <c r="H184" s="91"/>
      <c r="I184" s="91"/>
      <c r="J184" s="92"/>
      <c r="K184" s="46">
        <f t="shared" ref="K184:K230" si="37">$D184+($D184*(SUM($E184%,F184%)))</f>
        <v>0</v>
      </c>
      <c r="L184" s="47">
        <f t="shared" ref="L184:L230" si="38">$D184+(($D184*SUM($E184,G184)/100))</f>
        <v>0</v>
      </c>
      <c r="M184" s="48">
        <f t="shared" ref="M184:O230" si="39">$D184+(($D184*($E184+H184)/100))</f>
        <v>0</v>
      </c>
      <c r="N184" s="48">
        <f t="shared" si="39"/>
        <v>0</v>
      </c>
      <c r="O184" s="49">
        <f t="shared" si="39"/>
        <v>0</v>
      </c>
      <c r="P184" s="93"/>
      <c r="Q184" s="94"/>
      <c r="R184" s="68"/>
      <c r="S184" s="94"/>
      <c r="T184" s="95"/>
      <c r="U184" s="239"/>
      <c r="V184" s="240"/>
      <c r="W184" s="237"/>
      <c r="X184" s="240"/>
      <c r="Y184" s="241"/>
      <c r="Z184" s="239"/>
      <c r="AA184" s="240"/>
      <c r="AB184" s="342"/>
      <c r="AC184" s="240"/>
      <c r="AD184" s="241"/>
      <c r="AE184" s="181"/>
      <c r="AF184" s="182"/>
      <c r="AG184" s="178"/>
      <c r="AH184" s="182"/>
      <c r="AI184" s="192"/>
      <c r="AJ184" s="239"/>
      <c r="AK184" s="240"/>
      <c r="AL184" s="342"/>
      <c r="AM184" s="240"/>
      <c r="AN184" s="241"/>
      <c r="AO184" s="239"/>
      <c r="AP184" s="240"/>
      <c r="AQ184" s="237"/>
      <c r="AR184" s="240"/>
      <c r="AS184" s="241"/>
      <c r="AT184" s="239"/>
      <c r="AU184" s="240"/>
      <c r="AV184" s="342"/>
      <c r="AW184" s="240"/>
      <c r="AX184" s="241"/>
      <c r="AY184" s="239"/>
      <c r="AZ184" s="240"/>
      <c r="BA184" s="342"/>
      <c r="BB184" s="240"/>
      <c r="BC184" s="241"/>
      <c r="BD184" s="239"/>
      <c r="BE184" s="240"/>
      <c r="BF184" s="342"/>
      <c r="BG184" s="240"/>
      <c r="BH184" s="241"/>
      <c r="BI184" s="239"/>
      <c r="BJ184" s="240"/>
      <c r="BK184" s="237"/>
      <c r="BL184" s="240"/>
      <c r="BM184" s="241"/>
      <c r="BN184" s="53">
        <f t="shared" si="32"/>
        <v>0</v>
      </c>
      <c r="BO184" s="53">
        <f t="shared" si="33"/>
        <v>0</v>
      </c>
      <c r="BP184" s="307"/>
    </row>
    <row r="185" spans="2:68" ht="72" x14ac:dyDescent="0.4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31"/>
        <v>70.8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37"/>
        <v>75.048000000000002</v>
      </c>
      <c r="L185" s="47">
        <f t="shared" si="38"/>
        <v>75.756</v>
      </c>
      <c r="M185" s="48">
        <f t="shared" si="39"/>
        <v>76.463999999999999</v>
      </c>
      <c r="N185" s="48">
        <f t="shared" si="39"/>
        <v>77.171999999999997</v>
      </c>
      <c r="O185" s="49">
        <f t="shared" si="39"/>
        <v>77.88</v>
      </c>
      <c r="P185" s="232"/>
      <c r="Q185" s="233"/>
      <c r="R185" s="233"/>
      <c r="S185" s="233"/>
      <c r="T185" s="234"/>
      <c r="U185" s="232"/>
      <c r="V185" s="233"/>
      <c r="W185" s="233"/>
      <c r="X185" s="233"/>
      <c r="Y185" s="234"/>
      <c r="Z185" s="367"/>
      <c r="AA185" s="368"/>
      <c r="AB185" s="368"/>
      <c r="AC185" s="368"/>
      <c r="AD185" s="369"/>
      <c r="AE185" s="50"/>
      <c r="AF185" s="51"/>
      <c r="AG185" s="51"/>
      <c r="AH185" s="51"/>
      <c r="AI185" s="52"/>
      <c r="AJ185" s="367">
        <v>70</v>
      </c>
      <c r="AK185" s="368">
        <v>27</v>
      </c>
      <c r="AL185" s="368">
        <v>1890</v>
      </c>
      <c r="AM185" s="368" t="s">
        <v>317</v>
      </c>
      <c r="AN185" s="369" t="s">
        <v>315</v>
      </c>
      <c r="AO185" s="337"/>
      <c r="AP185" s="338"/>
      <c r="AQ185" s="338"/>
      <c r="AR185" s="338"/>
      <c r="AS185" s="339"/>
      <c r="AT185" s="367"/>
      <c r="AU185" s="368"/>
      <c r="AV185" s="368"/>
      <c r="AW185" s="368"/>
      <c r="AX185" s="369"/>
      <c r="AY185" s="337"/>
      <c r="AZ185" s="338"/>
      <c r="BA185" s="338"/>
      <c r="BB185" s="338"/>
      <c r="BC185" s="339"/>
      <c r="BD185" s="367"/>
      <c r="BE185" s="368"/>
      <c r="BF185" s="368"/>
      <c r="BG185" s="368"/>
      <c r="BH185" s="369"/>
      <c r="BI185" s="232"/>
      <c r="BJ185" s="233"/>
      <c r="BK185" s="233"/>
      <c r="BL185" s="233"/>
      <c r="BM185" s="234"/>
      <c r="BN185" s="53">
        <f t="shared" si="32"/>
        <v>70</v>
      </c>
      <c r="BO185" s="53">
        <f t="shared" si="33"/>
        <v>70</v>
      </c>
      <c r="BP185" s="308"/>
    </row>
    <row r="186" spans="2:68" ht="30" x14ac:dyDescent="0.4">
      <c r="B186" s="79"/>
      <c r="C186" s="80"/>
      <c r="D186" s="41">
        <f t="shared" si="31"/>
        <v>70.8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37"/>
        <v>75.048000000000002</v>
      </c>
      <c r="L186" s="47">
        <f t="shared" si="38"/>
        <v>75.756</v>
      </c>
      <c r="M186" s="48">
        <f t="shared" si="39"/>
        <v>76.463999999999999</v>
      </c>
      <c r="N186" s="48">
        <f t="shared" si="39"/>
        <v>77.171999999999997</v>
      </c>
      <c r="O186" s="49">
        <f t="shared" si="39"/>
        <v>77.88</v>
      </c>
      <c r="P186" s="50"/>
      <c r="Q186" s="51"/>
      <c r="R186" s="51"/>
      <c r="S186" s="51"/>
      <c r="T186" s="52"/>
      <c r="U186" s="50"/>
      <c r="V186" s="51"/>
      <c r="W186" s="51"/>
      <c r="X186" s="51"/>
      <c r="Y186" s="52"/>
      <c r="Z186" s="232"/>
      <c r="AA186" s="233"/>
      <c r="AB186" s="233"/>
      <c r="AC186" s="233"/>
      <c r="AD186" s="234"/>
      <c r="AE186" s="177"/>
      <c r="AF186" s="178"/>
      <c r="AG186" s="178"/>
      <c r="AH186" s="178"/>
      <c r="AI186" s="190"/>
      <c r="AJ186" s="232"/>
      <c r="AK186" s="233"/>
      <c r="AL186" s="233"/>
      <c r="AM186" s="233"/>
      <c r="AN186" s="234"/>
      <c r="AO186" s="232"/>
      <c r="AP186" s="233"/>
      <c r="AQ186" s="233"/>
      <c r="AR186" s="233"/>
      <c r="AS186" s="234"/>
      <c r="AT186" s="232"/>
      <c r="AU186" s="233"/>
      <c r="AV186" s="233"/>
      <c r="AW186" s="233"/>
      <c r="AX186" s="234"/>
      <c r="AY186" s="50"/>
      <c r="AZ186" s="51"/>
      <c r="BA186" s="51"/>
      <c r="BB186" s="51"/>
      <c r="BC186" s="52"/>
      <c r="BD186" s="232"/>
      <c r="BE186" s="233"/>
      <c r="BF186" s="233"/>
      <c r="BG186" s="233"/>
      <c r="BH186" s="234"/>
      <c r="BI186" s="232"/>
      <c r="BJ186" s="233"/>
      <c r="BK186" s="233"/>
      <c r="BL186" s="233"/>
      <c r="BM186" s="234"/>
      <c r="BN186" s="53">
        <f t="shared" si="32"/>
        <v>0</v>
      </c>
      <c r="BO186" s="53">
        <f t="shared" si="33"/>
        <v>0</v>
      </c>
      <c r="BP186" s="307"/>
    </row>
    <row r="187" spans="2:68" ht="30" x14ac:dyDescent="0.4">
      <c r="B187" s="79"/>
      <c r="C187" s="80"/>
      <c r="D187" s="41">
        <f t="shared" si="31"/>
        <v>70.8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37"/>
        <v>75.048000000000002</v>
      </c>
      <c r="L187" s="47">
        <f t="shared" si="38"/>
        <v>75.756</v>
      </c>
      <c r="M187" s="48">
        <f t="shared" si="39"/>
        <v>76.463999999999999</v>
      </c>
      <c r="N187" s="48">
        <f t="shared" si="39"/>
        <v>77.171999999999997</v>
      </c>
      <c r="O187" s="49">
        <f t="shared" si="39"/>
        <v>77.88</v>
      </c>
      <c r="P187" s="50"/>
      <c r="Q187" s="51"/>
      <c r="R187" s="51"/>
      <c r="S187" s="51"/>
      <c r="T187" s="52"/>
      <c r="U187" s="50"/>
      <c r="V187" s="51"/>
      <c r="W187" s="51"/>
      <c r="X187" s="51"/>
      <c r="Y187" s="52"/>
      <c r="Z187" s="232"/>
      <c r="AA187" s="233"/>
      <c r="AB187" s="233"/>
      <c r="AC187" s="233"/>
      <c r="AD187" s="234"/>
      <c r="AE187" s="177"/>
      <c r="AF187" s="178"/>
      <c r="AG187" s="178"/>
      <c r="AH187" s="178"/>
      <c r="AI187" s="190"/>
      <c r="AJ187" s="232"/>
      <c r="AK187" s="233"/>
      <c r="AL187" s="233"/>
      <c r="AM187" s="233"/>
      <c r="AN187" s="234"/>
      <c r="AO187" s="232"/>
      <c r="AP187" s="233"/>
      <c r="AQ187" s="233"/>
      <c r="AR187" s="233"/>
      <c r="AS187" s="234"/>
      <c r="AT187" s="232"/>
      <c r="AU187" s="233"/>
      <c r="AV187" s="233"/>
      <c r="AW187" s="233"/>
      <c r="AX187" s="234"/>
      <c r="AY187" s="50"/>
      <c r="AZ187" s="51"/>
      <c r="BA187" s="51"/>
      <c r="BB187" s="51"/>
      <c r="BC187" s="52"/>
      <c r="BD187" s="232"/>
      <c r="BE187" s="233"/>
      <c r="BF187" s="233"/>
      <c r="BG187" s="233"/>
      <c r="BH187" s="234"/>
      <c r="BI187" s="232"/>
      <c r="BJ187" s="233"/>
      <c r="BK187" s="233"/>
      <c r="BL187" s="233"/>
      <c r="BM187" s="234"/>
      <c r="BN187" s="53">
        <f t="shared" si="32"/>
        <v>0</v>
      </c>
      <c r="BO187" s="53">
        <f t="shared" si="33"/>
        <v>0</v>
      </c>
      <c r="BP187" s="307"/>
    </row>
    <row r="188" spans="2:68" ht="30" x14ac:dyDescent="0.4">
      <c r="B188" s="81" t="s">
        <v>58</v>
      </c>
      <c r="C188" s="82" t="s">
        <v>59</v>
      </c>
      <c r="D188" s="41">
        <f t="shared" ref="D188:D219" si="40">D75</f>
        <v>0</v>
      </c>
      <c r="E188" s="62"/>
      <c r="F188" s="63"/>
      <c r="G188" s="64"/>
      <c r="H188" s="64"/>
      <c r="I188" s="64"/>
      <c r="J188" s="65"/>
      <c r="K188" s="46">
        <f t="shared" si="37"/>
        <v>0</v>
      </c>
      <c r="L188" s="47">
        <f t="shared" si="38"/>
        <v>0</v>
      </c>
      <c r="M188" s="48">
        <f t="shared" si="39"/>
        <v>0</v>
      </c>
      <c r="N188" s="48">
        <f t="shared" si="39"/>
        <v>0</v>
      </c>
      <c r="O188" s="49">
        <f t="shared" si="39"/>
        <v>0</v>
      </c>
      <c r="P188" s="66"/>
      <c r="Q188" s="67"/>
      <c r="R188" s="68"/>
      <c r="S188" s="67"/>
      <c r="T188" s="69"/>
      <c r="U188" s="66"/>
      <c r="V188" s="67"/>
      <c r="W188" s="68"/>
      <c r="X188" s="67"/>
      <c r="Y188" s="69"/>
      <c r="Z188" s="235"/>
      <c r="AA188" s="236"/>
      <c r="AB188" s="237"/>
      <c r="AC188" s="236"/>
      <c r="AD188" s="238"/>
      <c r="AE188" s="179"/>
      <c r="AF188" s="180"/>
      <c r="AG188" s="178"/>
      <c r="AH188" s="180"/>
      <c r="AI188" s="191"/>
      <c r="AJ188" s="235"/>
      <c r="AK188" s="236"/>
      <c r="AL188" s="237"/>
      <c r="AM188" s="236"/>
      <c r="AN188" s="238"/>
      <c r="AO188" s="235"/>
      <c r="AP188" s="236"/>
      <c r="AQ188" s="237"/>
      <c r="AR188" s="236"/>
      <c r="AS188" s="238"/>
      <c r="AT188" s="235"/>
      <c r="AU188" s="236"/>
      <c r="AV188" s="237"/>
      <c r="AW188" s="236"/>
      <c r="AX188" s="238"/>
      <c r="AY188" s="66"/>
      <c r="AZ188" s="67"/>
      <c r="BA188" s="68"/>
      <c r="BB188" s="67"/>
      <c r="BC188" s="69"/>
      <c r="BD188" s="235"/>
      <c r="BE188" s="236"/>
      <c r="BF188" s="237"/>
      <c r="BG188" s="236"/>
      <c r="BH188" s="238"/>
      <c r="BI188" s="235"/>
      <c r="BJ188" s="236"/>
      <c r="BK188" s="237"/>
      <c r="BL188" s="236"/>
      <c r="BM188" s="238"/>
      <c r="BN188" s="53">
        <f t="shared" si="32"/>
        <v>0</v>
      </c>
      <c r="BO188" s="53">
        <f t="shared" si="33"/>
        <v>0</v>
      </c>
      <c r="BP188" s="307"/>
    </row>
    <row r="189" spans="2:68" ht="54" x14ac:dyDescent="0.4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40"/>
        <v>34.5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37"/>
        <v>40.020000000000003</v>
      </c>
      <c r="L189" s="47">
        <f t="shared" si="38"/>
        <v>40.365000000000002</v>
      </c>
      <c r="M189" s="48">
        <f t="shared" si="39"/>
        <v>40.71</v>
      </c>
      <c r="N189" s="48">
        <f t="shared" si="39"/>
        <v>41.055</v>
      </c>
      <c r="O189" s="49">
        <f t="shared" si="39"/>
        <v>41.4</v>
      </c>
      <c r="P189" s="232"/>
      <c r="Q189" s="233"/>
      <c r="R189" s="233"/>
      <c r="S189" s="233"/>
      <c r="T189" s="234"/>
      <c r="U189" s="367"/>
      <c r="V189" s="368"/>
      <c r="W189" s="368"/>
      <c r="X189" s="368"/>
      <c r="Y189" s="369"/>
      <c r="Z189" s="367">
        <v>39</v>
      </c>
      <c r="AA189" s="368">
        <v>2</v>
      </c>
      <c r="AB189" s="368">
        <v>78</v>
      </c>
      <c r="AC189" s="368" t="s">
        <v>296</v>
      </c>
      <c r="AD189" s="369" t="s">
        <v>297</v>
      </c>
      <c r="AE189" s="380"/>
      <c r="AF189" s="378"/>
      <c r="AG189" s="379"/>
      <c r="AH189" s="378"/>
      <c r="AI189" s="381"/>
      <c r="AJ189" s="367">
        <v>36</v>
      </c>
      <c r="AK189" s="368">
        <v>30</v>
      </c>
      <c r="AL189" s="368">
        <v>1080</v>
      </c>
      <c r="AM189" s="368" t="s">
        <v>312</v>
      </c>
      <c r="AN189" s="369" t="s">
        <v>318</v>
      </c>
      <c r="AO189" s="337"/>
      <c r="AP189" s="338"/>
      <c r="AQ189" s="338"/>
      <c r="AR189" s="338"/>
      <c r="AS189" s="339"/>
      <c r="AT189" s="367"/>
      <c r="AU189" s="368"/>
      <c r="AV189" s="368"/>
      <c r="AW189" s="368"/>
      <c r="AX189" s="369"/>
      <c r="AY189" s="337"/>
      <c r="AZ189" s="338"/>
      <c r="BA189" s="338"/>
      <c r="BB189" s="338"/>
      <c r="BC189" s="339"/>
      <c r="BD189" s="232"/>
      <c r="BE189" s="233"/>
      <c r="BF189" s="233"/>
      <c r="BG189" s="233"/>
      <c r="BH189" s="234"/>
      <c r="BI189" s="232"/>
      <c r="BJ189" s="233"/>
      <c r="BK189" s="233"/>
      <c r="BL189" s="233"/>
      <c r="BM189" s="234"/>
      <c r="BN189" s="53">
        <f t="shared" si="32"/>
        <v>36</v>
      </c>
      <c r="BO189" s="53">
        <f t="shared" si="33"/>
        <v>39</v>
      </c>
      <c r="BP189" s="307"/>
    </row>
    <row r="190" spans="2:68" ht="30" x14ac:dyDescent="0.4">
      <c r="B190" s="79"/>
      <c r="C190" s="80"/>
      <c r="D190" s="41">
        <f t="shared" si="40"/>
        <v>34.5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37"/>
        <v>40.020000000000003</v>
      </c>
      <c r="L190" s="47">
        <f t="shared" si="38"/>
        <v>40.365000000000002</v>
      </c>
      <c r="M190" s="48">
        <f t="shared" si="39"/>
        <v>40.71</v>
      </c>
      <c r="N190" s="48">
        <f t="shared" si="39"/>
        <v>41.055</v>
      </c>
      <c r="O190" s="49">
        <f t="shared" si="39"/>
        <v>41.4</v>
      </c>
      <c r="P190" s="50"/>
      <c r="Q190" s="51"/>
      <c r="R190" s="51"/>
      <c r="S190" s="51"/>
      <c r="T190" s="52"/>
      <c r="U190" s="232"/>
      <c r="V190" s="233"/>
      <c r="W190" s="233"/>
      <c r="X190" s="233"/>
      <c r="Y190" s="234"/>
      <c r="Z190" s="232"/>
      <c r="AA190" s="233"/>
      <c r="AB190" s="233"/>
      <c r="AC190" s="233"/>
      <c r="AD190" s="234"/>
      <c r="AE190" s="177"/>
      <c r="AF190" s="178"/>
      <c r="AG190" s="178"/>
      <c r="AH190" s="178"/>
      <c r="AI190" s="190"/>
      <c r="AJ190" s="367"/>
      <c r="AK190" s="368"/>
      <c r="AL190" s="368"/>
      <c r="AM190" s="368"/>
      <c r="AN190" s="369"/>
      <c r="AO190" s="337"/>
      <c r="AP190" s="338"/>
      <c r="AQ190" s="338"/>
      <c r="AR190" s="338"/>
      <c r="AS190" s="339"/>
      <c r="AT190" s="367"/>
      <c r="AU190" s="368"/>
      <c r="AV190" s="368"/>
      <c r="AW190" s="368"/>
      <c r="AX190" s="369"/>
      <c r="AY190" s="50"/>
      <c r="AZ190" s="51"/>
      <c r="BA190" s="51"/>
      <c r="BB190" s="51"/>
      <c r="BC190" s="52"/>
      <c r="BD190" s="232"/>
      <c r="BE190" s="233"/>
      <c r="BF190" s="233"/>
      <c r="BG190" s="233"/>
      <c r="BH190" s="234"/>
      <c r="BI190" s="232"/>
      <c r="BJ190" s="233"/>
      <c r="BK190" s="233"/>
      <c r="BL190" s="233"/>
      <c r="BM190" s="234"/>
      <c r="BN190" s="53">
        <f t="shared" si="32"/>
        <v>0</v>
      </c>
      <c r="BO190" s="53">
        <f t="shared" si="33"/>
        <v>0</v>
      </c>
      <c r="BP190" s="307"/>
    </row>
    <row r="191" spans="2:68" ht="30" x14ac:dyDescent="0.4">
      <c r="B191" s="79"/>
      <c r="C191" s="80"/>
      <c r="D191" s="41">
        <f t="shared" si="40"/>
        <v>34.5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37"/>
        <v>40.020000000000003</v>
      </c>
      <c r="L191" s="47">
        <f t="shared" si="38"/>
        <v>40.365000000000002</v>
      </c>
      <c r="M191" s="48">
        <f t="shared" si="39"/>
        <v>40.71</v>
      </c>
      <c r="N191" s="48">
        <f t="shared" si="39"/>
        <v>41.055</v>
      </c>
      <c r="O191" s="49">
        <f t="shared" si="39"/>
        <v>41.4</v>
      </c>
      <c r="P191" s="50"/>
      <c r="Q191" s="51"/>
      <c r="R191" s="51"/>
      <c r="S191" s="51"/>
      <c r="T191" s="52"/>
      <c r="U191" s="232"/>
      <c r="V191" s="233"/>
      <c r="W191" s="233"/>
      <c r="X191" s="233"/>
      <c r="Y191" s="234"/>
      <c r="Z191" s="232"/>
      <c r="AA191" s="233"/>
      <c r="AB191" s="233"/>
      <c r="AC191" s="233"/>
      <c r="AD191" s="234"/>
      <c r="AE191" s="177"/>
      <c r="AF191" s="178"/>
      <c r="AG191" s="178"/>
      <c r="AH191" s="178"/>
      <c r="AI191" s="190"/>
      <c r="AJ191" s="367"/>
      <c r="AK191" s="368"/>
      <c r="AL191" s="368"/>
      <c r="AM191" s="368"/>
      <c r="AN191" s="369"/>
      <c r="AO191" s="337"/>
      <c r="AP191" s="338"/>
      <c r="AQ191" s="338"/>
      <c r="AR191" s="338"/>
      <c r="AS191" s="339"/>
      <c r="AT191" s="232"/>
      <c r="AU191" s="233"/>
      <c r="AV191" s="233"/>
      <c r="AW191" s="233"/>
      <c r="AX191" s="234"/>
      <c r="AY191" s="50"/>
      <c r="AZ191" s="51"/>
      <c r="BA191" s="51"/>
      <c r="BB191" s="51"/>
      <c r="BC191" s="52"/>
      <c r="BD191" s="232"/>
      <c r="BE191" s="233"/>
      <c r="BF191" s="233"/>
      <c r="BG191" s="233"/>
      <c r="BH191" s="234"/>
      <c r="BI191" s="232"/>
      <c r="BJ191" s="233"/>
      <c r="BK191" s="233"/>
      <c r="BL191" s="233"/>
      <c r="BM191" s="234"/>
      <c r="BN191" s="53">
        <f t="shared" si="32"/>
        <v>0</v>
      </c>
      <c r="BO191" s="53">
        <f t="shared" si="33"/>
        <v>0</v>
      </c>
      <c r="BP191" s="307"/>
    </row>
    <row r="192" spans="2:68" s="130" customFormat="1" ht="54" x14ac:dyDescent="0.4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40"/>
        <v>37.5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37"/>
        <v>43.5</v>
      </c>
      <c r="L192" s="47">
        <f t="shared" si="38"/>
        <v>43.875</v>
      </c>
      <c r="M192" s="48">
        <f t="shared" si="39"/>
        <v>44.25</v>
      </c>
      <c r="N192" s="48">
        <f t="shared" si="39"/>
        <v>44.625</v>
      </c>
      <c r="O192" s="49">
        <f t="shared" si="39"/>
        <v>45</v>
      </c>
      <c r="P192" s="337"/>
      <c r="Q192" s="338"/>
      <c r="R192" s="338"/>
      <c r="S192" s="338"/>
      <c r="T192" s="339"/>
      <c r="U192" s="232"/>
      <c r="V192" s="233"/>
      <c r="W192" s="233"/>
      <c r="X192" s="233"/>
      <c r="Y192" s="234"/>
      <c r="Z192" s="367"/>
      <c r="AA192" s="368"/>
      <c r="AB192" s="368"/>
      <c r="AC192" s="368"/>
      <c r="AD192" s="369"/>
      <c r="AE192" s="50"/>
      <c r="AF192" s="51"/>
      <c r="AG192" s="51"/>
      <c r="AH192" s="51"/>
      <c r="AI192" s="52"/>
      <c r="AJ192" s="367"/>
      <c r="AK192" s="368"/>
      <c r="AL192" s="368"/>
      <c r="AM192" s="368"/>
      <c r="AN192" s="369"/>
      <c r="AO192" s="337"/>
      <c r="AP192" s="338"/>
      <c r="AQ192" s="338"/>
      <c r="AR192" s="338"/>
      <c r="AS192" s="339"/>
      <c r="AT192" s="232"/>
      <c r="AU192" s="233"/>
      <c r="AV192" s="233"/>
      <c r="AW192" s="233"/>
      <c r="AX192" s="234"/>
      <c r="AY192" s="50"/>
      <c r="AZ192" s="51"/>
      <c r="BA192" s="51"/>
      <c r="BB192" s="51"/>
      <c r="BC192" s="52"/>
      <c r="BD192" s="232"/>
      <c r="BE192" s="233"/>
      <c r="BF192" s="233"/>
      <c r="BG192" s="233"/>
      <c r="BH192" s="234"/>
      <c r="BI192" s="232"/>
      <c r="BJ192" s="233"/>
      <c r="BK192" s="233"/>
      <c r="BL192" s="233"/>
      <c r="BM192" s="234"/>
      <c r="BN192" s="53">
        <f t="shared" si="32"/>
        <v>0</v>
      </c>
      <c r="BO192" s="53">
        <f t="shared" si="33"/>
        <v>0</v>
      </c>
      <c r="BP192" s="307"/>
    </row>
    <row r="193" spans="2:68" s="130" customFormat="1" ht="30" x14ac:dyDescent="0.4">
      <c r="B193" s="79"/>
      <c r="C193" s="80"/>
      <c r="D193" s="41">
        <f t="shared" si="40"/>
        <v>37.5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37"/>
        <v>43.5</v>
      </c>
      <c r="L193" s="47">
        <f t="shared" si="38"/>
        <v>43.875</v>
      </c>
      <c r="M193" s="48">
        <f t="shared" si="39"/>
        <v>44.25</v>
      </c>
      <c r="N193" s="48">
        <f t="shared" si="39"/>
        <v>44.625</v>
      </c>
      <c r="O193" s="49">
        <f t="shared" si="39"/>
        <v>45</v>
      </c>
      <c r="P193" s="50"/>
      <c r="Q193" s="51"/>
      <c r="R193" s="51"/>
      <c r="S193" s="51"/>
      <c r="T193" s="52"/>
      <c r="U193" s="232"/>
      <c r="V193" s="233"/>
      <c r="W193" s="233"/>
      <c r="X193" s="233"/>
      <c r="Y193" s="234"/>
      <c r="Z193" s="367"/>
      <c r="AA193" s="368"/>
      <c r="AB193" s="368"/>
      <c r="AC193" s="368"/>
      <c r="AD193" s="369"/>
      <c r="AE193" s="50"/>
      <c r="AF193" s="51"/>
      <c r="AG193" s="51"/>
      <c r="AH193" s="51"/>
      <c r="AI193" s="52"/>
      <c r="AJ193" s="367"/>
      <c r="AK193" s="368"/>
      <c r="AL193" s="368"/>
      <c r="AM193" s="368"/>
      <c r="AN193" s="369"/>
      <c r="AO193" s="337"/>
      <c r="AP193" s="338"/>
      <c r="AQ193" s="338"/>
      <c r="AR193" s="338"/>
      <c r="AS193" s="339"/>
      <c r="AT193" s="232"/>
      <c r="AU193" s="233"/>
      <c r="AV193" s="233"/>
      <c r="AW193" s="233"/>
      <c r="AX193" s="234"/>
      <c r="AY193" s="50"/>
      <c r="AZ193" s="51"/>
      <c r="BA193" s="51"/>
      <c r="BB193" s="51"/>
      <c r="BC193" s="52"/>
      <c r="BD193" s="232"/>
      <c r="BE193" s="233"/>
      <c r="BF193" s="233"/>
      <c r="BG193" s="233"/>
      <c r="BH193" s="234"/>
      <c r="BI193" s="232"/>
      <c r="BJ193" s="233"/>
      <c r="BK193" s="233"/>
      <c r="BL193" s="233"/>
      <c r="BM193" s="234"/>
      <c r="BN193" s="53">
        <f t="shared" si="32"/>
        <v>0</v>
      </c>
      <c r="BO193" s="53">
        <f t="shared" si="33"/>
        <v>0</v>
      </c>
      <c r="BP193" s="307"/>
    </row>
    <row r="194" spans="2:68" s="130" customFormat="1" ht="30" x14ac:dyDescent="0.4">
      <c r="B194" s="79"/>
      <c r="C194" s="80"/>
      <c r="D194" s="41">
        <f t="shared" si="40"/>
        <v>37.5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37"/>
        <v>43.5</v>
      </c>
      <c r="L194" s="47">
        <f t="shared" si="38"/>
        <v>43.875</v>
      </c>
      <c r="M194" s="48">
        <f t="shared" si="39"/>
        <v>44.25</v>
      </c>
      <c r="N194" s="48">
        <f t="shared" si="39"/>
        <v>44.625</v>
      </c>
      <c r="O194" s="49">
        <f t="shared" si="39"/>
        <v>45</v>
      </c>
      <c r="P194" s="50"/>
      <c r="Q194" s="51"/>
      <c r="R194" s="51"/>
      <c r="S194" s="51"/>
      <c r="T194" s="52"/>
      <c r="U194" s="232"/>
      <c r="V194" s="233"/>
      <c r="W194" s="233"/>
      <c r="X194" s="233"/>
      <c r="Y194" s="234"/>
      <c r="Z194" s="367"/>
      <c r="AA194" s="368"/>
      <c r="AB194" s="368"/>
      <c r="AC194" s="368"/>
      <c r="AD194" s="369"/>
      <c r="AE194" s="177"/>
      <c r="AF194" s="178"/>
      <c r="AG194" s="178"/>
      <c r="AH194" s="178"/>
      <c r="AI194" s="190"/>
      <c r="AJ194" s="367"/>
      <c r="AK194" s="368"/>
      <c r="AL194" s="368"/>
      <c r="AM194" s="368"/>
      <c r="AN194" s="369"/>
      <c r="AO194" s="337"/>
      <c r="AP194" s="338"/>
      <c r="AQ194" s="338"/>
      <c r="AR194" s="338"/>
      <c r="AS194" s="339"/>
      <c r="AT194" s="232"/>
      <c r="AU194" s="233"/>
      <c r="AV194" s="233"/>
      <c r="AW194" s="233"/>
      <c r="AX194" s="234"/>
      <c r="AY194" s="50"/>
      <c r="AZ194" s="51"/>
      <c r="BA194" s="51"/>
      <c r="BB194" s="51"/>
      <c r="BC194" s="52"/>
      <c r="BD194" s="232"/>
      <c r="BE194" s="233"/>
      <c r="BF194" s="233"/>
      <c r="BG194" s="233"/>
      <c r="BH194" s="234"/>
      <c r="BI194" s="232"/>
      <c r="BJ194" s="233"/>
      <c r="BK194" s="233"/>
      <c r="BL194" s="233"/>
      <c r="BM194" s="234"/>
      <c r="BN194" s="53">
        <f t="shared" si="32"/>
        <v>0</v>
      </c>
      <c r="BO194" s="53">
        <f t="shared" si="33"/>
        <v>0</v>
      </c>
      <c r="BP194" s="307"/>
    </row>
    <row r="195" spans="2:68" ht="36" x14ac:dyDescent="0.4">
      <c r="B195" s="79" t="s">
        <v>131</v>
      </c>
      <c r="C195" s="40" t="str">
        <f>C82</f>
        <v>Сливочное масло, кг</v>
      </c>
      <c r="D195" s="41">
        <f t="shared" si="40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37"/>
        <v>407</v>
      </c>
      <c r="L195" s="47">
        <f t="shared" si="38"/>
        <v>410.7</v>
      </c>
      <c r="M195" s="48">
        <f t="shared" si="39"/>
        <v>414.4</v>
      </c>
      <c r="N195" s="48">
        <f t="shared" si="39"/>
        <v>418.1</v>
      </c>
      <c r="O195" s="49">
        <f t="shared" si="39"/>
        <v>421.8</v>
      </c>
      <c r="P195" s="337"/>
      <c r="Q195" s="338"/>
      <c r="R195" s="338"/>
      <c r="S195" s="338"/>
      <c r="T195" s="339"/>
      <c r="U195" s="367"/>
      <c r="V195" s="368"/>
      <c r="W195" s="368"/>
      <c r="X195" s="368"/>
      <c r="Y195" s="369"/>
      <c r="Z195" s="367">
        <v>400</v>
      </c>
      <c r="AA195" s="368">
        <v>0.8</v>
      </c>
      <c r="AB195" s="368">
        <v>320</v>
      </c>
      <c r="AC195" s="368" t="s">
        <v>296</v>
      </c>
      <c r="AD195" s="369" t="s">
        <v>297</v>
      </c>
      <c r="AE195" s="197"/>
      <c r="AF195" s="198"/>
      <c r="AG195" s="199"/>
      <c r="AH195" s="198"/>
      <c r="AI195" s="222"/>
      <c r="AJ195" s="367">
        <v>349</v>
      </c>
      <c r="AK195" s="368">
        <v>10</v>
      </c>
      <c r="AL195" s="368">
        <v>3490</v>
      </c>
      <c r="AM195" s="368" t="s">
        <v>312</v>
      </c>
      <c r="AN195" s="369" t="s">
        <v>319</v>
      </c>
      <c r="AO195" s="337"/>
      <c r="AP195" s="338"/>
      <c r="AQ195" s="338"/>
      <c r="AR195" s="338"/>
      <c r="AS195" s="339"/>
      <c r="AT195" s="367"/>
      <c r="AU195" s="368"/>
      <c r="AV195" s="368"/>
      <c r="AW195" s="368"/>
      <c r="AX195" s="369"/>
      <c r="AY195" s="337"/>
      <c r="AZ195" s="338"/>
      <c r="BA195" s="338"/>
      <c r="BB195" s="338"/>
      <c r="BC195" s="339"/>
      <c r="BD195" s="367"/>
      <c r="BE195" s="368"/>
      <c r="BF195" s="368"/>
      <c r="BG195" s="368"/>
      <c r="BH195" s="369"/>
      <c r="BI195" s="367"/>
      <c r="BJ195" s="368"/>
      <c r="BK195" s="368"/>
      <c r="BL195" s="368"/>
      <c r="BM195" s="369"/>
      <c r="BN195" s="53">
        <f t="shared" si="32"/>
        <v>349</v>
      </c>
      <c r="BO195" s="53">
        <f t="shared" si="33"/>
        <v>400</v>
      </c>
      <c r="BP195" s="307"/>
    </row>
    <row r="196" spans="2:68" ht="30" x14ac:dyDescent="0.4">
      <c r="B196" s="79"/>
      <c r="C196" s="80"/>
      <c r="D196" s="41">
        <f t="shared" si="40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37"/>
        <v>407</v>
      </c>
      <c r="L196" s="47">
        <f t="shared" si="38"/>
        <v>410.7</v>
      </c>
      <c r="M196" s="48">
        <f t="shared" si="39"/>
        <v>414.4</v>
      </c>
      <c r="N196" s="48">
        <f t="shared" si="39"/>
        <v>418.1</v>
      </c>
      <c r="O196" s="49">
        <f t="shared" si="39"/>
        <v>421.8</v>
      </c>
      <c r="P196" s="50"/>
      <c r="Q196" s="51"/>
      <c r="R196" s="51"/>
      <c r="S196" s="51"/>
      <c r="T196" s="52"/>
      <c r="U196" s="232"/>
      <c r="V196" s="233"/>
      <c r="W196" s="233"/>
      <c r="X196" s="233"/>
      <c r="Y196" s="234"/>
      <c r="Z196" s="337"/>
      <c r="AA196" s="338"/>
      <c r="AB196" s="338"/>
      <c r="AC196" s="338"/>
      <c r="AD196" s="339"/>
      <c r="AE196" s="50"/>
      <c r="AF196" s="51"/>
      <c r="AG196" s="51"/>
      <c r="AH196" s="51"/>
      <c r="AI196" s="52"/>
      <c r="AJ196" s="337"/>
      <c r="AK196" s="338"/>
      <c r="AL196" s="338"/>
      <c r="AM196" s="338"/>
      <c r="AN196" s="339"/>
      <c r="AO196" s="337"/>
      <c r="AP196" s="338"/>
      <c r="AQ196" s="338"/>
      <c r="AR196" s="338"/>
      <c r="AS196" s="339"/>
      <c r="AT196" s="367"/>
      <c r="AU196" s="368"/>
      <c r="AV196" s="368"/>
      <c r="AW196" s="368"/>
      <c r="AX196" s="369"/>
      <c r="AY196" s="232"/>
      <c r="AZ196" s="233"/>
      <c r="BA196" s="233"/>
      <c r="BB196" s="233"/>
      <c r="BC196" s="234"/>
      <c r="BD196" s="367"/>
      <c r="BE196" s="368"/>
      <c r="BF196" s="368"/>
      <c r="BG196" s="368"/>
      <c r="BH196" s="369"/>
      <c r="BI196" s="232"/>
      <c r="BJ196" s="233"/>
      <c r="BK196" s="233"/>
      <c r="BL196" s="233"/>
      <c r="BM196" s="234"/>
      <c r="BN196" s="53">
        <f t="shared" si="32"/>
        <v>0</v>
      </c>
      <c r="BO196" s="53">
        <f t="shared" si="33"/>
        <v>0</v>
      </c>
      <c r="BP196" s="307"/>
    </row>
    <row r="197" spans="2:68" ht="30" x14ac:dyDescent="0.4">
      <c r="B197" s="79"/>
      <c r="C197" s="80"/>
      <c r="D197" s="41">
        <f t="shared" si="40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37"/>
        <v>407</v>
      </c>
      <c r="L197" s="47">
        <f t="shared" si="38"/>
        <v>410.7</v>
      </c>
      <c r="M197" s="48">
        <f t="shared" si="39"/>
        <v>414.4</v>
      </c>
      <c r="N197" s="48">
        <f t="shared" si="39"/>
        <v>418.1</v>
      </c>
      <c r="O197" s="49">
        <f t="shared" si="39"/>
        <v>421.8</v>
      </c>
      <c r="P197" s="50"/>
      <c r="Q197" s="51"/>
      <c r="R197" s="51"/>
      <c r="S197" s="51"/>
      <c r="T197" s="52"/>
      <c r="U197" s="232"/>
      <c r="V197" s="233"/>
      <c r="W197" s="233"/>
      <c r="X197" s="233"/>
      <c r="Y197" s="234"/>
      <c r="Z197" s="337"/>
      <c r="AA197" s="338"/>
      <c r="AB197" s="338"/>
      <c r="AC197" s="338"/>
      <c r="AD197" s="339"/>
      <c r="AE197" s="50"/>
      <c r="AF197" s="51"/>
      <c r="AG197" s="51"/>
      <c r="AH197" s="51"/>
      <c r="AI197" s="52"/>
      <c r="AJ197" s="337"/>
      <c r="AK197" s="338"/>
      <c r="AL197" s="338"/>
      <c r="AM197" s="338"/>
      <c r="AN197" s="339"/>
      <c r="AO197" s="337"/>
      <c r="AP197" s="338"/>
      <c r="AQ197" s="338"/>
      <c r="AR197" s="338"/>
      <c r="AS197" s="339"/>
      <c r="AT197" s="232"/>
      <c r="AU197" s="233"/>
      <c r="AV197" s="233"/>
      <c r="AW197" s="233"/>
      <c r="AX197" s="234"/>
      <c r="AY197" s="232"/>
      <c r="AZ197" s="233"/>
      <c r="BA197" s="233"/>
      <c r="BB197" s="233"/>
      <c r="BC197" s="234"/>
      <c r="BD197" s="367"/>
      <c r="BE197" s="368"/>
      <c r="BF197" s="368"/>
      <c r="BG197" s="368"/>
      <c r="BH197" s="369"/>
      <c r="BI197" s="232"/>
      <c r="BJ197" s="233"/>
      <c r="BK197" s="233"/>
      <c r="BL197" s="233"/>
      <c r="BM197" s="234"/>
      <c r="BN197" s="53">
        <f t="shared" ref="BN197:BN230" si="41">MIN($P197,$U197,$Z197,$AE197,$AJ197,$AO197,$AT197,$AY197,$BD197,$BI197)</f>
        <v>0</v>
      </c>
      <c r="BO197" s="53">
        <f t="shared" ref="BO197:BO230" si="42">MAX($P197,$U197,$Z197,$AE197,$AJ197,$AO197,$AT197,$AY197,$BD197,$BI197)</f>
        <v>0</v>
      </c>
      <c r="BP197" s="307"/>
    </row>
    <row r="198" spans="2:68" ht="39" x14ac:dyDescent="0.4">
      <c r="B198" s="81" t="s">
        <v>65</v>
      </c>
      <c r="C198" s="82" t="s">
        <v>66</v>
      </c>
      <c r="D198" s="41">
        <f t="shared" si="40"/>
        <v>0</v>
      </c>
      <c r="E198" s="62"/>
      <c r="F198" s="63"/>
      <c r="G198" s="64"/>
      <c r="H198" s="64"/>
      <c r="I198" s="64"/>
      <c r="J198" s="65"/>
      <c r="K198" s="46">
        <f t="shared" si="37"/>
        <v>0</v>
      </c>
      <c r="L198" s="47">
        <f t="shared" si="38"/>
        <v>0</v>
      </c>
      <c r="M198" s="48">
        <f t="shared" si="39"/>
        <v>0</v>
      </c>
      <c r="N198" s="48">
        <f t="shared" si="39"/>
        <v>0</v>
      </c>
      <c r="O198" s="49">
        <f t="shared" si="39"/>
        <v>0</v>
      </c>
      <c r="P198" s="66"/>
      <c r="Q198" s="67"/>
      <c r="R198" s="68"/>
      <c r="S198" s="67"/>
      <c r="T198" s="69"/>
      <c r="U198" s="235"/>
      <c r="V198" s="236"/>
      <c r="W198" s="237"/>
      <c r="X198" s="236"/>
      <c r="Y198" s="238"/>
      <c r="Z198" s="340"/>
      <c r="AA198" s="341"/>
      <c r="AB198" s="342"/>
      <c r="AC198" s="341"/>
      <c r="AD198" s="343"/>
      <c r="AE198" s="66"/>
      <c r="AF198" s="67"/>
      <c r="AG198" s="68"/>
      <c r="AH198" s="67"/>
      <c r="AI198" s="69"/>
      <c r="AJ198" s="340"/>
      <c r="AK198" s="341"/>
      <c r="AL198" s="342"/>
      <c r="AM198" s="341"/>
      <c r="AN198" s="343"/>
      <c r="AO198" s="340"/>
      <c r="AP198" s="341"/>
      <c r="AQ198" s="342"/>
      <c r="AR198" s="341"/>
      <c r="AS198" s="343"/>
      <c r="AT198" s="235"/>
      <c r="AU198" s="236"/>
      <c r="AV198" s="237"/>
      <c r="AW198" s="236"/>
      <c r="AX198" s="238"/>
      <c r="AY198" s="235"/>
      <c r="AZ198" s="236"/>
      <c r="BA198" s="237"/>
      <c r="BB198" s="236"/>
      <c r="BC198" s="238"/>
      <c r="BD198" s="340"/>
      <c r="BE198" s="341"/>
      <c r="BF198" s="342"/>
      <c r="BG198" s="341"/>
      <c r="BH198" s="343"/>
      <c r="BI198" s="235"/>
      <c r="BJ198" s="236"/>
      <c r="BK198" s="237"/>
      <c r="BL198" s="236"/>
      <c r="BM198" s="238"/>
      <c r="BN198" s="53">
        <f t="shared" si="41"/>
        <v>0</v>
      </c>
      <c r="BO198" s="53">
        <f t="shared" si="42"/>
        <v>0</v>
      </c>
      <c r="BP198" s="307"/>
    </row>
    <row r="199" spans="2:68" ht="36" x14ac:dyDescent="0.4">
      <c r="B199" s="79" t="s">
        <v>68</v>
      </c>
      <c r="C199" s="40" t="str">
        <f>C86</f>
        <v>Пропаренный шелушеный рис, кг</v>
      </c>
      <c r="D199" s="41">
        <f t="shared" si="40"/>
        <v>45.4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37"/>
        <v>47.67</v>
      </c>
      <c r="L199" s="47">
        <f t="shared" si="38"/>
        <v>48.123999999999995</v>
      </c>
      <c r="M199" s="48">
        <f t="shared" si="39"/>
        <v>48.577999999999996</v>
      </c>
      <c r="N199" s="48">
        <f t="shared" si="39"/>
        <v>49.031999999999996</v>
      </c>
      <c r="O199" s="49">
        <f t="shared" si="39"/>
        <v>49.485999999999997</v>
      </c>
      <c r="P199" s="337"/>
      <c r="Q199" s="338"/>
      <c r="R199" s="338"/>
      <c r="S199" s="338"/>
      <c r="T199" s="339"/>
      <c r="U199" s="232"/>
      <c r="V199" s="233"/>
      <c r="W199" s="233"/>
      <c r="X199" s="233"/>
      <c r="Y199" s="234"/>
      <c r="Z199" s="337"/>
      <c r="AA199" s="338"/>
      <c r="AB199" s="338"/>
      <c r="AC199" s="338"/>
      <c r="AD199" s="339"/>
      <c r="AE199" s="50"/>
      <c r="AF199" s="51"/>
      <c r="AG199" s="51"/>
      <c r="AH199" s="51"/>
      <c r="AI199" s="52"/>
      <c r="AJ199" s="367">
        <v>47.22</v>
      </c>
      <c r="AK199" s="368">
        <v>50</v>
      </c>
      <c r="AL199" s="368">
        <v>2361</v>
      </c>
      <c r="AM199" s="368" t="s">
        <v>314</v>
      </c>
      <c r="AN199" s="369" t="s">
        <v>320</v>
      </c>
      <c r="AO199" s="337"/>
      <c r="AP199" s="338"/>
      <c r="AQ199" s="338"/>
      <c r="AR199" s="338"/>
      <c r="AS199" s="339"/>
      <c r="AT199" s="232"/>
      <c r="AU199" s="233"/>
      <c r="AV199" s="233"/>
      <c r="AW199" s="233"/>
      <c r="AX199" s="234"/>
      <c r="AY199" s="232"/>
      <c r="AZ199" s="233"/>
      <c r="BA199" s="233"/>
      <c r="BB199" s="233"/>
      <c r="BC199" s="234"/>
      <c r="BD199" s="367"/>
      <c r="BE199" s="368"/>
      <c r="BF199" s="368"/>
      <c r="BG199" s="368"/>
      <c r="BH199" s="369"/>
      <c r="BI199" s="232"/>
      <c r="BJ199" s="233"/>
      <c r="BK199" s="233"/>
      <c r="BL199" s="233"/>
      <c r="BM199" s="234"/>
      <c r="BN199" s="53">
        <f t="shared" si="41"/>
        <v>47.22</v>
      </c>
      <c r="BO199" s="53">
        <f t="shared" si="42"/>
        <v>47.22</v>
      </c>
      <c r="BP199" s="308"/>
    </row>
    <row r="200" spans="2:68" ht="30" x14ac:dyDescent="0.4">
      <c r="B200" s="79"/>
      <c r="C200" s="80"/>
      <c r="D200" s="41">
        <f t="shared" si="40"/>
        <v>45.4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37"/>
        <v>47.67</v>
      </c>
      <c r="L200" s="47">
        <f t="shared" si="38"/>
        <v>48.123999999999995</v>
      </c>
      <c r="M200" s="48">
        <f t="shared" si="39"/>
        <v>48.577999999999996</v>
      </c>
      <c r="N200" s="48">
        <f t="shared" si="39"/>
        <v>49.031999999999996</v>
      </c>
      <c r="O200" s="49">
        <f t="shared" si="39"/>
        <v>49.485999999999997</v>
      </c>
      <c r="P200" s="232"/>
      <c r="Q200" s="233"/>
      <c r="R200" s="233"/>
      <c r="S200" s="233"/>
      <c r="T200" s="234"/>
      <c r="U200" s="232"/>
      <c r="V200" s="233"/>
      <c r="W200" s="233"/>
      <c r="X200" s="233"/>
      <c r="Y200" s="234"/>
      <c r="Z200" s="337"/>
      <c r="AA200" s="338"/>
      <c r="AB200" s="338"/>
      <c r="AC200" s="338"/>
      <c r="AD200" s="339"/>
      <c r="AE200" s="50"/>
      <c r="AF200" s="51"/>
      <c r="AG200" s="51"/>
      <c r="AH200" s="51"/>
      <c r="AI200" s="52"/>
      <c r="AJ200" s="367"/>
      <c r="AK200" s="368"/>
      <c r="AL200" s="368"/>
      <c r="AM200" s="368"/>
      <c r="AN200" s="369"/>
      <c r="AO200" s="337"/>
      <c r="AP200" s="338"/>
      <c r="AQ200" s="338"/>
      <c r="AR200" s="338"/>
      <c r="AS200" s="339"/>
      <c r="AT200" s="232"/>
      <c r="AU200" s="233"/>
      <c r="AV200" s="233"/>
      <c r="AW200" s="233"/>
      <c r="AX200" s="234"/>
      <c r="AY200" s="232"/>
      <c r="AZ200" s="233"/>
      <c r="BA200" s="233"/>
      <c r="BB200" s="233"/>
      <c r="BC200" s="234"/>
      <c r="BD200" s="367"/>
      <c r="BE200" s="368"/>
      <c r="BF200" s="368"/>
      <c r="BG200" s="368"/>
      <c r="BH200" s="369"/>
      <c r="BI200" s="232"/>
      <c r="BJ200" s="233"/>
      <c r="BK200" s="233"/>
      <c r="BL200" s="233"/>
      <c r="BM200" s="234"/>
      <c r="BN200" s="53">
        <f t="shared" si="41"/>
        <v>0</v>
      </c>
      <c r="BO200" s="53">
        <f t="shared" si="42"/>
        <v>0</v>
      </c>
      <c r="BP200" s="307"/>
    </row>
    <row r="201" spans="2:68" ht="30" x14ac:dyDescent="0.4">
      <c r="B201" s="79"/>
      <c r="C201" s="80"/>
      <c r="D201" s="41">
        <f t="shared" si="40"/>
        <v>45.4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37"/>
        <v>47.67</v>
      </c>
      <c r="L201" s="47">
        <f t="shared" si="38"/>
        <v>48.123999999999995</v>
      </c>
      <c r="M201" s="48">
        <f t="shared" si="39"/>
        <v>48.577999999999996</v>
      </c>
      <c r="N201" s="48">
        <f t="shared" si="39"/>
        <v>49.031999999999996</v>
      </c>
      <c r="O201" s="49">
        <f t="shared" si="39"/>
        <v>49.485999999999997</v>
      </c>
      <c r="P201" s="232"/>
      <c r="Q201" s="233"/>
      <c r="R201" s="233"/>
      <c r="S201" s="233"/>
      <c r="T201" s="234"/>
      <c r="U201" s="232"/>
      <c r="V201" s="233"/>
      <c r="W201" s="233"/>
      <c r="X201" s="233"/>
      <c r="Y201" s="234"/>
      <c r="Z201" s="337"/>
      <c r="AA201" s="338"/>
      <c r="AB201" s="338"/>
      <c r="AC201" s="338"/>
      <c r="AD201" s="339"/>
      <c r="AE201" s="50"/>
      <c r="AF201" s="51"/>
      <c r="AG201" s="51"/>
      <c r="AH201" s="51"/>
      <c r="AI201" s="52"/>
      <c r="AJ201" s="367"/>
      <c r="AK201" s="368"/>
      <c r="AL201" s="368"/>
      <c r="AM201" s="368"/>
      <c r="AN201" s="369"/>
      <c r="AO201" s="337"/>
      <c r="AP201" s="338"/>
      <c r="AQ201" s="338"/>
      <c r="AR201" s="338"/>
      <c r="AS201" s="339"/>
      <c r="AT201" s="232"/>
      <c r="AU201" s="233"/>
      <c r="AV201" s="233"/>
      <c r="AW201" s="233"/>
      <c r="AX201" s="234"/>
      <c r="AY201" s="232"/>
      <c r="AZ201" s="233"/>
      <c r="BA201" s="233"/>
      <c r="BB201" s="233"/>
      <c r="BC201" s="234"/>
      <c r="BD201" s="367"/>
      <c r="BE201" s="368"/>
      <c r="BF201" s="368"/>
      <c r="BG201" s="368"/>
      <c r="BH201" s="369"/>
      <c r="BI201" s="232"/>
      <c r="BJ201" s="233"/>
      <c r="BK201" s="233"/>
      <c r="BL201" s="233"/>
      <c r="BM201" s="234"/>
      <c r="BN201" s="53">
        <f t="shared" si="41"/>
        <v>0</v>
      </c>
      <c r="BO201" s="53">
        <f t="shared" si="42"/>
        <v>0</v>
      </c>
      <c r="BP201" s="307"/>
    </row>
    <row r="202" spans="2:68" ht="54" x14ac:dyDescent="0.4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40"/>
        <v>20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37"/>
        <v>23.8</v>
      </c>
      <c r="L202" s="47">
        <f t="shared" si="38"/>
        <v>24</v>
      </c>
      <c r="M202" s="48">
        <f t="shared" si="39"/>
        <v>24.2</v>
      </c>
      <c r="N202" s="48">
        <f t="shared" si="39"/>
        <v>24.4</v>
      </c>
      <c r="O202" s="49">
        <f t="shared" si="39"/>
        <v>24.6</v>
      </c>
      <c r="P202" s="232"/>
      <c r="Q202" s="233"/>
      <c r="R202" s="233"/>
      <c r="S202" s="233"/>
      <c r="T202" s="234"/>
      <c r="U202" s="232"/>
      <c r="V202" s="233"/>
      <c r="W202" s="233"/>
      <c r="X202" s="233"/>
      <c r="Y202" s="234"/>
      <c r="Z202" s="367"/>
      <c r="AA202" s="368"/>
      <c r="AB202" s="368"/>
      <c r="AC202" s="368"/>
      <c r="AD202" s="369"/>
      <c r="AE202" s="197"/>
      <c r="AF202" s="198"/>
      <c r="AG202" s="199"/>
      <c r="AH202" s="198"/>
      <c r="AI202" s="200"/>
      <c r="AJ202" s="367">
        <v>23.6</v>
      </c>
      <c r="AK202" s="368">
        <v>10</v>
      </c>
      <c r="AL202" s="368">
        <v>236</v>
      </c>
      <c r="AM202" s="368" t="s">
        <v>314</v>
      </c>
      <c r="AN202" s="369" t="s">
        <v>315</v>
      </c>
      <c r="AO202" s="337"/>
      <c r="AP202" s="338"/>
      <c r="AQ202" s="338"/>
      <c r="AR202" s="338"/>
      <c r="AS202" s="339"/>
      <c r="AT202" s="232"/>
      <c r="AU202" s="233"/>
      <c r="AV202" s="233"/>
      <c r="AW202" s="233"/>
      <c r="AX202" s="234"/>
      <c r="AY202" s="337"/>
      <c r="AZ202" s="338"/>
      <c r="BA202" s="338"/>
      <c r="BB202" s="338"/>
      <c r="BC202" s="339"/>
      <c r="BD202" s="367"/>
      <c r="BE202" s="368"/>
      <c r="BF202" s="368"/>
      <c r="BG202" s="368"/>
      <c r="BH202" s="369"/>
      <c r="BI202" s="367"/>
      <c r="BJ202" s="368"/>
      <c r="BK202" s="368"/>
      <c r="BL202" s="368"/>
      <c r="BM202" s="369"/>
      <c r="BN202" s="53">
        <f t="shared" si="41"/>
        <v>23.6</v>
      </c>
      <c r="BO202" s="53">
        <f t="shared" si="42"/>
        <v>23.6</v>
      </c>
      <c r="BP202" s="308"/>
    </row>
    <row r="203" spans="2:68" ht="30" x14ac:dyDescent="0.4">
      <c r="B203" s="79"/>
      <c r="C203" s="80"/>
      <c r="D203" s="41">
        <f t="shared" si="40"/>
        <v>20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37"/>
        <v>23.8</v>
      </c>
      <c r="L203" s="47">
        <f t="shared" si="38"/>
        <v>24</v>
      </c>
      <c r="M203" s="48">
        <f t="shared" si="39"/>
        <v>24.2</v>
      </c>
      <c r="N203" s="48">
        <f t="shared" si="39"/>
        <v>24.4</v>
      </c>
      <c r="O203" s="49">
        <f t="shared" si="39"/>
        <v>24.6</v>
      </c>
      <c r="P203" s="232"/>
      <c r="Q203" s="233"/>
      <c r="R203" s="233"/>
      <c r="S203" s="233"/>
      <c r="T203" s="234"/>
      <c r="U203" s="232"/>
      <c r="V203" s="233"/>
      <c r="W203" s="233"/>
      <c r="X203" s="233"/>
      <c r="Y203" s="234"/>
      <c r="Z203" s="337"/>
      <c r="AA203" s="338"/>
      <c r="AB203" s="338"/>
      <c r="AC203" s="338"/>
      <c r="AD203" s="339"/>
      <c r="AE203" s="50"/>
      <c r="AF203" s="51"/>
      <c r="AG203" s="51"/>
      <c r="AH203" s="51"/>
      <c r="AI203" s="52"/>
      <c r="AJ203" s="367"/>
      <c r="AK203" s="368"/>
      <c r="AL203" s="368"/>
      <c r="AM203" s="368"/>
      <c r="AN203" s="369"/>
      <c r="AO203" s="232"/>
      <c r="AP203" s="233"/>
      <c r="AQ203" s="233"/>
      <c r="AR203" s="233"/>
      <c r="AS203" s="234"/>
      <c r="AT203" s="232"/>
      <c r="AU203" s="233"/>
      <c r="AV203" s="233"/>
      <c r="AW203" s="233"/>
      <c r="AX203" s="234"/>
      <c r="AY203" s="337"/>
      <c r="AZ203" s="338"/>
      <c r="BA203" s="338"/>
      <c r="BB203" s="338"/>
      <c r="BC203" s="339"/>
      <c r="BD203" s="367"/>
      <c r="BE203" s="368"/>
      <c r="BF203" s="368"/>
      <c r="BG203" s="368"/>
      <c r="BH203" s="369"/>
      <c r="BI203" s="232"/>
      <c r="BJ203" s="233"/>
      <c r="BK203" s="233"/>
      <c r="BL203" s="233"/>
      <c r="BM203" s="234"/>
      <c r="BN203" s="53">
        <f t="shared" si="41"/>
        <v>0</v>
      </c>
      <c r="BO203" s="53">
        <f t="shared" si="42"/>
        <v>0</v>
      </c>
      <c r="BP203" s="307"/>
    </row>
    <row r="204" spans="2:68" ht="30" x14ac:dyDescent="0.4">
      <c r="B204" s="79"/>
      <c r="C204" s="80"/>
      <c r="D204" s="41">
        <f t="shared" si="40"/>
        <v>20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37"/>
        <v>23.8</v>
      </c>
      <c r="L204" s="47">
        <f t="shared" si="38"/>
        <v>24</v>
      </c>
      <c r="M204" s="48">
        <f t="shared" si="39"/>
        <v>24.2</v>
      </c>
      <c r="N204" s="48">
        <f t="shared" si="39"/>
        <v>24.4</v>
      </c>
      <c r="O204" s="49">
        <f t="shared" si="39"/>
        <v>24.6</v>
      </c>
      <c r="P204" s="232"/>
      <c r="Q204" s="233"/>
      <c r="R204" s="233"/>
      <c r="S204" s="233"/>
      <c r="T204" s="234"/>
      <c r="U204" s="232"/>
      <c r="V204" s="233"/>
      <c r="W204" s="233"/>
      <c r="X204" s="233"/>
      <c r="Y204" s="234"/>
      <c r="Z204" s="337"/>
      <c r="AA204" s="338"/>
      <c r="AB204" s="338"/>
      <c r="AC204" s="338"/>
      <c r="AD204" s="339"/>
      <c r="AE204" s="50"/>
      <c r="AF204" s="51"/>
      <c r="AG204" s="51"/>
      <c r="AH204" s="51"/>
      <c r="AI204" s="52"/>
      <c r="AJ204" s="367"/>
      <c r="AK204" s="368"/>
      <c r="AL204" s="368"/>
      <c r="AM204" s="368"/>
      <c r="AN204" s="369"/>
      <c r="AO204" s="232"/>
      <c r="AP204" s="233"/>
      <c r="AQ204" s="233"/>
      <c r="AR204" s="233"/>
      <c r="AS204" s="234"/>
      <c r="AT204" s="232"/>
      <c r="AU204" s="233"/>
      <c r="AV204" s="233"/>
      <c r="AW204" s="233"/>
      <c r="AX204" s="234"/>
      <c r="AY204" s="337"/>
      <c r="AZ204" s="338"/>
      <c r="BA204" s="338"/>
      <c r="BB204" s="338"/>
      <c r="BC204" s="339"/>
      <c r="BD204" s="367"/>
      <c r="BE204" s="368"/>
      <c r="BF204" s="368"/>
      <c r="BG204" s="368"/>
      <c r="BH204" s="369"/>
      <c r="BI204" s="232"/>
      <c r="BJ204" s="233"/>
      <c r="BK204" s="233"/>
      <c r="BL204" s="233"/>
      <c r="BM204" s="234"/>
      <c r="BN204" s="53">
        <f t="shared" si="41"/>
        <v>0</v>
      </c>
      <c r="BO204" s="53">
        <f t="shared" si="42"/>
        <v>0</v>
      </c>
      <c r="BP204" s="307"/>
    </row>
    <row r="205" spans="2:68" ht="30" x14ac:dyDescent="0.4">
      <c r="B205" s="79" t="s">
        <v>72</v>
      </c>
      <c r="C205" s="40" t="str">
        <f>C92</f>
        <v>Мука ржано - обдирная, кг</v>
      </c>
      <c r="D205" s="41">
        <f t="shared" si="40"/>
        <v>16.7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37"/>
        <v>19.872999999999998</v>
      </c>
      <c r="L205" s="47">
        <f t="shared" si="38"/>
        <v>20.04</v>
      </c>
      <c r="M205" s="48">
        <f t="shared" si="39"/>
        <v>20.207000000000001</v>
      </c>
      <c r="N205" s="48">
        <f t="shared" si="39"/>
        <v>20.373999999999999</v>
      </c>
      <c r="O205" s="49">
        <f t="shared" si="39"/>
        <v>20.541</v>
      </c>
      <c r="P205" s="232"/>
      <c r="Q205" s="233"/>
      <c r="R205" s="233"/>
      <c r="S205" s="233"/>
      <c r="T205" s="234"/>
      <c r="U205" s="232"/>
      <c r="V205" s="233"/>
      <c r="W205" s="233"/>
      <c r="X205" s="233"/>
      <c r="Y205" s="234"/>
      <c r="Z205" s="337"/>
      <c r="AA205" s="338"/>
      <c r="AB205" s="338"/>
      <c r="AC205" s="338"/>
      <c r="AD205" s="339"/>
      <c r="AE205" s="50"/>
      <c r="AF205" s="51"/>
      <c r="AG205" s="51"/>
      <c r="AH205" s="51"/>
      <c r="AI205" s="52"/>
      <c r="AJ205" s="367"/>
      <c r="AK205" s="368"/>
      <c r="AL205" s="368"/>
      <c r="AM205" s="368"/>
      <c r="AN205" s="369"/>
      <c r="AO205" s="232"/>
      <c r="AP205" s="233"/>
      <c r="AQ205" s="233"/>
      <c r="AR205" s="233"/>
      <c r="AS205" s="234"/>
      <c r="AT205" s="232"/>
      <c r="AU205" s="233"/>
      <c r="AV205" s="233"/>
      <c r="AW205" s="233"/>
      <c r="AX205" s="234"/>
      <c r="AY205" s="337"/>
      <c r="AZ205" s="338"/>
      <c r="BA205" s="338"/>
      <c r="BB205" s="338"/>
      <c r="BC205" s="339"/>
      <c r="BD205" s="367"/>
      <c r="BE205" s="368"/>
      <c r="BF205" s="368"/>
      <c r="BG205" s="368"/>
      <c r="BH205" s="369"/>
      <c r="BI205" s="232"/>
      <c r="BJ205" s="233"/>
      <c r="BK205" s="233"/>
      <c r="BL205" s="233"/>
      <c r="BM205" s="234"/>
      <c r="BN205" s="53">
        <f t="shared" si="41"/>
        <v>0</v>
      </c>
      <c r="BO205" s="53">
        <f t="shared" si="42"/>
        <v>0</v>
      </c>
      <c r="BP205" s="307"/>
    </row>
    <row r="206" spans="2:68" ht="30" x14ac:dyDescent="0.4">
      <c r="B206" s="79"/>
      <c r="C206" s="80"/>
      <c r="D206" s="41">
        <f t="shared" si="40"/>
        <v>16.7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37"/>
        <v>19.872999999999998</v>
      </c>
      <c r="L206" s="47">
        <f t="shared" si="38"/>
        <v>20.04</v>
      </c>
      <c r="M206" s="48">
        <f t="shared" si="39"/>
        <v>20.207000000000001</v>
      </c>
      <c r="N206" s="48">
        <f t="shared" si="39"/>
        <v>20.373999999999999</v>
      </c>
      <c r="O206" s="49">
        <f t="shared" si="39"/>
        <v>20.541</v>
      </c>
      <c r="P206" s="232"/>
      <c r="Q206" s="233"/>
      <c r="R206" s="233"/>
      <c r="S206" s="233"/>
      <c r="T206" s="234"/>
      <c r="U206" s="232"/>
      <c r="V206" s="233"/>
      <c r="W206" s="233"/>
      <c r="X206" s="233"/>
      <c r="Y206" s="234"/>
      <c r="Z206" s="337"/>
      <c r="AA206" s="338"/>
      <c r="AB206" s="338"/>
      <c r="AC206" s="338"/>
      <c r="AD206" s="339"/>
      <c r="AE206" s="50"/>
      <c r="AF206" s="51"/>
      <c r="AG206" s="51"/>
      <c r="AH206" s="51"/>
      <c r="AI206" s="52"/>
      <c r="AJ206" s="367"/>
      <c r="AK206" s="368"/>
      <c r="AL206" s="368"/>
      <c r="AM206" s="368"/>
      <c r="AN206" s="369"/>
      <c r="AO206" s="232"/>
      <c r="AP206" s="233"/>
      <c r="AQ206" s="233"/>
      <c r="AR206" s="233"/>
      <c r="AS206" s="234"/>
      <c r="AT206" s="232"/>
      <c r="AU206" s="233"/>
      <c r="AV206" s="233"/>
      <c r="AW206" s="233"/>
      <c r="AX206" s="234"/>
      <c r="AY206" s="337"/>
      <c r="AZ206" s="338"/>
      <c r="BA206" s="338"/>
      <c r="BB206" s="338"/>
      <c r="BC206" s="339"/>
      <c r="BD206" s="367"/>
      <c r="BE206" s="368"/>
      <c r="BF206" s="368"/>
      <c r="BG206" s="368"/>
      <c r="BH206" s="369"/>
      <c r="BI206" s="232"/>
      <c r="BJ206" s="233"/>
      <c r="BK206" s="233"/>
      <c r="BL206" s="233"/>
      <c r="BM206" s="234"/>
      <c r="BN206" s="53">
        <f t="shared" si="41"/>
        <v>0</v>
      </c>
      <c r="BO206" s="53">
        <f t="shared" si="42"/>
        <v>0</v>
      </c>
      <c r="BP206" s="307"/>
    </row>
    <row r="207" spans="2:68" ht="30" x14ac:dyDescent="0.4">
      <c r="B207" s="79"/>
      <c r="C207" s="80"/>
      <c r="D207" s="41">
        <f t="shared" si="40"/>
        <v>16.7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37"/>
        <v>19.872999999999998</v>
      </c>
      <c r="L207" s="47">
        <f t="shared" si="38"/>
        <v>20.04</v>
      </c>
      <c r="M207" s="48">
        <f t="shared" si="39"/>
        <v>20.207000000000001</v>
      </c>
      <c r="N207" s="48">
        <f t="shared" si="39"/>
        <v>20.373999999999999</v>
      </c>
      <c r="O207" s="49">
        <f t="shared" si="39"/>
        <v>20.541</v>
      </c>
      <c r="P207" s="232"/>
      <c r="Q207" s="233"/>
      <c r="R207" s="233"/>
      <c r="S207" s="233"/>
      <c r="T207" s="234"/>
      <c r="U207" s="232"/>
      <c r="V207" s="233"/>
      <c r="W207" s="233"/>
      <c r="X207" s="233"/>
      <c r="Y207" s="234"/>
      <c r="Z207" s="337"/>
      <c r="AA207" s="338"/>
      <c r="AB207" s="338"/>
      <c r="AC207" s="338"/>
      <c r="AD207" s="339"/>
      <c r="AE207" s="50"/>
      <c r="AF207" s="51"/>
      <c r="AG207" s="51"/>
      <c r="AH207" s="51"/>
      <c r="AI207" s="52"/>
      <c r="AJ207" s="367"/>
      <c r="AK207" s="368"/>
      <c r="AL207" s="368"/>
      <c r="AM207" s="368"/>
      <c r="AN207" s="369"/>
      <c r="AO207" s="232"/>
      <c r="AP207" s="233"/>
      <c r="AQ207" s="233"/>
      <c r="AR207" s="233"/>
      <c r="AS207" s="234"/>
      <c r="AT207" s="232"/>
      <c r="AU207" s="233"/>
      <c r="AV207" s="233"/>
      <c r="AW207" s="233"/>
      <c r="AX207" s="234"/>
      <c r="AY207" s="337"/>
      <c r="AZ207" s="338"/>
      <c r="BA207" s="338"/>
      <c r="BB207" s="338"/>
      <c r="BC207" s="339"/>
      <c r="BD207" s="367"/>
      <c r="BE207" s="368"/>
      <c r="BF207" s="368"/>
      <c r="BG207" s="368"/>
      <c r="BH207" s="369"/>
      <c r="BI207" s="232"/>
      <c r="BJ207" s="233"/>
      <c r="BK207" s="233"/>
      <c r="BL207" s="233"/>
      <c r="BM207" s="234"/>
      <c r="BN207" s="53">
        <f t="shared" si="41"/>
        <v>0</v>
      </c>
      <c r="BO207" s="53">
        <f t="shared" si="42"/>
        <v>0</v>
      </c>
      <c r="BP207" s="307"/>
    </row>
    <row r="208" spans="2:68" ht="36" x14ac:dyDescent="0.4">
      <c r="B208" s="79" t="s">
        <v>75</v>
      </c>
      <c r="C208" s="40" t="str">
        <f>C95</f>
        <v>Гречневая крупа, кг</v>
      </c>
      <c r="D208" s="41">
        <f t="shared" si="40"/>
        <v>27.9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37"/>
        <v>29.852999999999998</v>
      </c>
      <c r="L208" s="47">
        <f t="shared" si="38"/>
        <v>30.131999999999998</v>
      </c>
      <c r="M208" s="48">
        <f t="shared" si="39"/>
        <v>30.410999999999998</v>
      </c>
      <c r="N208" s="48">
        <f t="shared" si="39"/>
        <v>30.689999999999998</v>
      </c>
      <c r="O208" s="49">
        <f t="shared" si="39"/>
        <v>30.968999999999998</v>
      </c>
      <c r="P208" s="232"/>
      <c r="Q208" s="233"/>
      <c r="R208" s="233"/>
      <c r="S208" s="233"/>
      <c r="T208" s="234"/>
      <c r="U208" s="232"/>
      <c r="V208" s="233"/>
      <c r="W208" s="233"/>
      <c r="X208" s="233"/>
      <c r="Y208" s="234"/>
      <c r="Z208" s="337"/>
      <c r="AA208" s="338"/>
      <c r="AB208" s="338"/>
      <c r="AC208" s="338"/>
      <c r="AD208" s="339"/>
      <c r="AE208" s="197"/>
      <c r="AF208" s="198"/>
      <c r="AG208" s="199"/>
      <c r="AH208" s="198"/>
      <c r="AI208" s="222"/>
      <c r="AJ208" s="367">
        <v>29.6</v>
      </c>
      <c r="AK208" s="368">
        <v>50</v>
      </c>
      <c r="AL208" s="368">
        <v>1480</v>
      </c>
      <c r="AM208" s="368" t="s">
        <v>314</v>
      </c>
      <c r="AN208" s="369" t="s">
        <v>315</v>
      </c>
      <c r="AO208" s="232"/>
      <c r="AP208" s="233"/>
      <c r="AQ208" s="233"/>
      <c r="AR208" s="233"/>
      <c r="AS208" s="234"/>
      <c r="AT208" s="232"/>
      <c r="AU208" s="233"/>
      <c r="AV208" s="233"/>
      <c r="AW208" s="233"/>
      <c r="AX208" s="234"/>
      <c r="AY208" s="337"/>
      <c r="AZ208" s="338"/>
      <c r="BA208" s="338"/>
      <c r="BB208" s="338"/>
      <c r="BC208" s="339"/>
      <c r="BD208" s="367"/>
      <c r="BE208" s="368"/>
      <c r="BF208" s="368"/>
      <c r="BG208" s="368"/>
      <c r="BH208" s="369"/>
      <c r="BI208" s="232"/>
      <c r="BJ208" s="233"/>
      <c r="BK208" s="233"/>
      <c r="BL208" s="233"/>
      <c r="BM208" s="234"/>
      <c r="BN208" s="53">
        <f t="shared" si="41"/>
        <v>29.6</v>
      </c>
      <c r="BO208" s="53">
        <f t="shared" si="42"/>
        <v>29.6</v>
      </c>
      <c r="BP208" s="308"/>
    </row>
    <row r="209" spans="2:68" ht="30" x14ac:dyDescent="0.4">
      <c r="B209" s="79"/>
      <c r="C209" s="80"/>
      <c r="D209" s="41">
        <f t="shared" si="40"/>
        <v>27.9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37"/>
        <v>29.852999999999998</v>
      </c>
      <c r="L209" s="47">
        <f t="shared" si="38"/>
        <v>30.131999999999998</v>
      </c>
      <c r="M209" s="48">
        <f t="shared" si="39"/>
        <v>30.410999999999998</v>
      </c>
      <c r="N209" s="48">
        <f t="shared" si="39"/>
        <v>30.689999999999998</v>
      </c>
      <c r="O209" s="49">
        <f t="shared" si="39"/>
        <v>30.968999999999998</v>
      </c>
      <c r="P209" s="232"/>
      <c r="Q209" s="233"/>
      <c r="R209" s="233"/>
      <c r="S209" s="233"/>
      <c r="T209" s="234"/>
      <c r="U209" s="232"/>
      <c r="V209" s="233"/>
      <c r="W209" s="233"/>
      <c r="X209" s="233"/>
      <c r="Y209" s="234"/>
      <c r="Z209" s="232"/>
      <c r="AA209" s="233"/>
      <c r="AB209" s="233"/>
      <c r="AC209" s="233"/>
      <c r="AD209" s="234"/>
      <c r="AE209" s="197"/>
      <c r="AF209" s="198"/>
      <c r="AG209" s="199"/>
      <c r="AH209" s="198"/>
      <c r="AI209" s="222"/>
      <c r="AJ209" s="367"/>
      <c r="AK209" s="368"/>
      <c r="AL209" s="368"/>
      <c r="AM209" s="368"/>
      <c r="AN209" s="369"/>
      <c r="AO209" s="232"/>
      <c r="AP209" s="233"/>
      <c r="AQ209" s="233"/>
      <c r="AR209" s="233"/>
      <c r="AS209" s="234"/>
      <c r="AT209" s="232"/>
      <c r="AU209" s="233"/>
      <c r="AV209" s="233"/>
      <c r="AW209" s="233"/>
      <c r="AX209" s="234"/>
      <c r="AY209" s="337"/>
      <c r="AZ209" s="338"/>
      <c r="BA209" s="338"/>
      <c r="BB209" s="338"/>
      <c r="BC209" s="339"/>
      <c r="BD209" s="367"/>
      <c r="BE209" s="368"/>
      <c r="BF209" s="368"/>
      <c r="BG209" s="368"/>
      <c r="BH209" s="369"/>
      <c r="BI209" s="232"/>
      <c r="BJ209" s="233"/>
      <c r="BK209" s="233"/>
      <c r="BL209" s="233"/>
      <c r="BM209" s="234"/>
      <c r="BN209" s="53">
        <f t="shared" si="41"/>
        <v>0</v>
      </c>
      <c r="BO209" s="53">
        <f t="shared" si="42"/>
        <v>0</v>
      </c>
      <c r="BP209" s="307"/>
    </row>
    <row r="210" spans="2:68" ht="30" x14ac:dyDescent="0.4">
      <c r="B210" s="79"/>
      <c r="C210" s="80"/>
      <c r="D210" s="41">
        <f t="shared" si="40"/>
        <v>27.9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37"/>
        <v>29.852999999999998</v>
      </c>
      <c r="L210" s="47">
        <f t="shared" si="38"/>
        <v>30.131999999999998</v>
      </c>
      <c r="M210" s="48">
        <f t="shared" si="39"/>
        <v>30.410999999999998</v>
      </c>
      <c r="N210" s="48">
        <f t="shared" si="39"/>
        <v>30.689999999999998</v>
      </c>
      <c r="O210" s="49">
        <f t="shared" si="39"/>
        <v>30.968999999999998</v>
      </c>
      <c r="P210" s="232"/>
      <c r="Q210" s="233"/>
      <c r="R210" s="233"/>
      <c r="S210" s="233"/>
      <c r="T210" s="234"/>
      <c r="U210" s="232"/>
      <c r="V210" s="233"/>
      <c r="W210" s="233"/>
      <c r="X210" s="233"/>
      <c r="Y210" s="234"/>
      <c r="Z210" s="232"/>
      <c r="AA210" s="233"/>
      <c r="AB210" s="233"/>
      <c r="AC210" s="233"/>
      <c r="AD210" s="234"/>
      <c r="AE210" s="197"/>
      <c r="AF210" s="198"/>
      <c r="AG210" s="199"/>
      <c r="AH210" s="198"/>
      <c r="AI210" s="222"/>
      <c r="AJ210" s="367"/>
      <c r="AK210" s="368"/>
      <c r="AL210" s="368"/>
      <c r="AM210" s="368"/>
      <c r="AN210" s="369"/>
      <c r="AO210" s="232"/>
      <c r="AP210" s="233"/>
      <c r="AQ210" s="233"/>
      <c r="AR210" s="233"/>
      <c r="AS210" s="234"/>
      <c r="AT210" s="232"/>
      <c r="AU210" s="233"/>
      <c r="AV210" s="233"/>
      <c r="AW210" s="233"/>
      <c r="AX210" s="234"/>
      <c r="AY210" s="337"/>
      <c r="AZ210" s="338"/>
      <c r="BA210" s="338"/>
      <c r="BB210" s="338"/>
      <c r="BC210" s="339"/>
      <c r="BD210" s="367"/>
      <c r="BE210" s="368"/>
      <c r="BF210" s="368"/>
      <c r="BG210" s="368"/>
      <c r="BH210" s="369"/>
      <c r="BI210" s="232"/>
      <c r="BJ210" s="233"/>
      <c r="BK210" s="233"/>
      <c r="BL210" s="233"/>
      <c r="BM210" s="234"/>
      <c r="BN210" s="53">
        <f t="shared" si="41"/>
        <v>0</v>
      </c>
      <c r="BO210" s="53">
        <f t="shared" si="42"/>
        <v>0</v>
      </c>
      <c r="BP210" s="307"/>
    </row>
    <row r="211" spans="2:68" ht="36" x14ac:dyDescent="0.4">
      <c r="B211" s="79" t="s">
        <v>78</v>
      </c>
      <c r="C211" s="40" t="str">
        <f>C98</f>
        <v>Пшено (крупа из просо), кг</v>
      </c>
      <c r="D211" s="41">
        <f t="shared" si="40"/>
        <v>57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37"/>
        <v>58.71</v>
      </c>
      <c r="L211" s="47">
        <f t="shared" si="38"/>
        <v>59.28</v>
      </c>
      <c r="M211" s="48">
        <f t="shared" si="39"/>
        <v>59.85</v>
      </c>
      <c r="N211" s="48">
        <f t="shared" si="39"/>
        <v>60.42</v>
      </c>
      <c r="O211" s="49">
        <f t="shared" si="39"/>
        <v>60.99</v>
      </c>
      <c r="P211" s="232"/>
      <c r="Q211" s="233"/>
      <c r="R211" s="233"/>
      <c r="S211" s="233"/>
      <c r="T211" s="234"/>
      <c r="U211" s="232"/>
      <c r="V211" s="233"/>
      <c r="W211" s="233"/>
      <c r="X211" s="233"/>
      <c r="Y211" s="234"/>
      <c r="Z211" s="232"/>
      <c r="AA211" s="233"/>
      <c r="AB211" s="233"/>
      <c r="AC211" s="233"/>
      <c r="AD211" s="234"/>
      <c r="AE211" s="197"/>
      <c r="AF211" s="198"/>
      <c r="AG211" s="199"/>
      <c r="AH211" s="198"/>
      <c r="AI211" s="222"/>
      <c r="AJ211" s="367">
        <v>58.14</v>
      </c>
      <c r="AK211" s="368">
        <v>25</v>
      </c>
      <c r="AL211" s="368">
        <v>1453.5</v>
      </c>
      <c r="AM211" s="368" t="s">
        <v>314</v>
      </c>
      <c r="AN211" s="369" t="s">
        <v>315</v>
      </c>
      <c r="AO211" s="232"/>
      <c r="AP211" s="233"/>
      <c r="AQ211" s="233"/>
      <c r="AR211" s="233"/>
      <c r="AS211" s="234"/>
      <c r="AT211" s="232"/>
      <c r="AU211" s="233"/>
      <c r="AV211" s="233"/>
      <c r="AW211" s="233"/>
      <c r="AX211" s="234"/>
      <c r="AY211" s="367"/>
      <c r="AZ211" s="368"/>
      <c r="BA211" s="368"/>
      <c r="BB211" s="368"/>
      <c r="BC211" s="369"/>
      <c r="BD211" s="367"/>
      <c r="BE211" s="368"/>
      <c r="BF211" s="368"/>
      <c r="BG211" s="368"/>
      <c r="BH211" s="369"/>
      <c r="BI211" s="232"/>
      <c r="BJ211" s="233"/>
      <c r="BK211" s="233"/>
      <c r="BL211" s="233"/>
      <c r="BM211" s="234"/>
      <c r="BN211" s="53">
        <f t="shared" si="41"/>
        <v>58.14</v>
      </c>
      <c r="BO211" s="53">
        <f t="shared" si="42"/>
        <v>58.14</v>
      </c>
      <c r="BP211" s="308"/>
    </row>
    <row r="212" spans="2:68" ht="30" x14ac:dyDescent="0.4">
      <c r="B212" s="79"/>
      <c r="C212" s="80"/>
      <c r="D212" s="41">
        <f t="shared" si="40"/>
        <v>57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37"/>
        <v>58.71</v>
      </c>
      <c r="L212" s="47">
        <f t="shared" si="38"/>
        <v>59.28</v>
      </c>
      <c r="M212" s="48">
        <f t="shared" si="39"/>
        <v>59.85</v>
      </c>
      <c r="N212" s="48">
        <f t="shared" si="39"/>
        <v>60.42</v>
      </c>
      <c r="O212" s="49">
        <f t="shared" si="39"/>
        <v>60.99</v>
      </c>
      <c r="P212" s="232"/>
      <c r="Q212" s="233"/>
      <c r="R212" s="233"/>
      <c r="S212" s="233"/>
      <c r="T212" s="234"/>
      <c r="U212" s="232"/>
      <c r="V212" s="233"/>
      <c r="W212" s="233"/>
      <c r="X212" s="233"/>
      <c r="Y212" s="234"/>
      <c r="Z212" s="232"/>
      <c r="AA212" s="233"/>
      <c r="AB212" s="233"/>
      <c r="AC212" s="233"/>
      <c r="AD212" s="234"/>
      <c r="AE212" s="197"/>
      <c r="AF212" s="198"/>
      <c r="AG212" s="199"/>
      <c r="AH212" s="198"/>
      <c r="AI212" s="222"/>
      <c r="AJ212" s="367"/>
      <c r="AK212" s="368"/>
      <c r="AL212" s="368"/>
      <c r="AM212" s="368"/>
      <c r="AN212" s="369"/>
      <c r="AO212" s="232"/>
      <c r="AP212" s="233"/>
      <c r="AQ212" s="233"/>
      <c r="AR212" s="233"/>
      <c r="AS212" s="234"/>
      <c r="AT212" s="232"/>
      <c r="AU212" s="233"/>
      <c r="AV212" s="233"/>
      <c r="AW212" s="233"/>
      <c r="AX212" s="234"/>
      <c r="AY212" s="367"/>
      <c r="AZ212" s="368"/>
      <c r="BA212" s="368"/>
      <c r="BB212" s="368"/>
      <c r="BC212" s="369"/>
      <c r="BD212" s="367"/>
      <c r="BE212" s="368"/>
      <c r="BF212" s="368"/>
      <c r="BG212" s="368"/>
      <c r="BH212" s="369"/>
      <c r="BI212" s="232"/>
      <c r="BJ212" s="233"/>
      <c r="BK212" s="233"/>
      <c r="BL212" s="233"/>
      <c r="BM212" s="234"/>
      <c r="BN212" s="53">
        <f t="shared" si="41"/>
        <v>0</v>
      </c>
      <c r="BO212" s="53">
        <f t="shared" si="42"/>
        <v>0</v>
      </c>
      <c r="BP212" s="307"/>
    </row>
    <row r="213" spans="2:68" ht="30" x14ac:dyDescent="0.4">
      <c r="B213" s="79"/>
      <c r="C213" s="80"/>
      <c r="D213" s="41">
        <f t="shared" si="40"/>
        <v>57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37"/>
        <v>58.71</v>
      </c>
      <c r="L213" s="47">
        <f t="shared" si="38"/>
        <v>59.28</v>
      </c>
      <c r="M213" s="48">
        <f t="shared" si="39"/>
        <v>59.85</v>
      </c>
      <c r="N213" s="48">
        <f t="shared" si="39"/>
        <v>60.42</v>
      </c>
      <c r="O213" s="49">
        <f t="shared" si="39"/>
        <v>60.99</v>
      </c>
      <c r="P213" s="232"/>
      <c r="Q213" s="233"/>
      <c r="R213" s="233"/>
      <c r="S213" s="233"/>
      <c r="T213" s="234"/>
      <c r="U213" s="232"/>
      <c r="V213" s="233"/>
      <c r="W213" s="233"/>
      <c r="X213" s="233"/>
      <c r="Y213" s="234"/>
      <c r="Z213" s="232"/>
      <c r="AA213" s="233"/>
      <c r="AB213" s="233"/>
      <c r="AC213" s="233"/>
      <c r="AD213" s="234"/>
      <c r="AE213" s="197"/>
      <c r="AF213" s="198"/>
      <c r="AG213" s="199"/>
      <c r="AH213" s="198"/>
      <c r="AI213" s="222"/>
      <c r="AJ213" s="367"/>
      <c r="AK213" s="368"/>
      <c r="AL213" s="368"/>
      <c r="AM213" s="368"/>
      <c r="AN213" s="369"/>
      <c r="AO213" s="232"/>
      <c r="AP213" s="233"/>
      <c r="AQ213" s="233"/>
      <c r="AR213" s="233"/>
      <c r="AS213" s="234"/>
      <c r="AT213" s="232"/>
      <c r="AU213" s="233"/>
      <c r="AV213" s="233"/>
      <c r="AW213" s="233"/>
      <c r="AX213" s="234"/>
      <c r="AY213" s="367"/>
      <c r="AZ213" s="368"/>
      <c r="BA213" s="368"/>
      <c r="BB213" s="368"/>
      <c r="BC213" s="369"/>
      <c r="BD213" s="367"/>
      <c r="BE213" s="368"/>
      <c r="BF213" s="368"/>
      <c r="BG213" s="368"/>
      <c r="BH213" s="369"/>
      <c r="BI213" s="232"/>
      <c r="BJ213" s="233"/>
      <c r="BK213" s="233"/>
      <c r="BL213" s="233"/>
      <c r="BM213" s="234"/>
      <c r="BN213" s="53">
        <f t="shared" si="41"/>
        <v>0</v>
      </c>
      <c r="BO213" s="53">
        <f t="shared" si="42"/>
        <v>0</v>
      </c>
      <c r="BP213" s="307"/>
    </row>
    <row r="214" spans="2:68" ht="78" x14ac:dyDescent="0.4">
      <c r="B214" s="81" t="s">
        <v>81</v>
      </c>
      <c r="C214" s="82" t="s">
        <v>82</v>
      </c>
      <c r="D214" s="41">
        <f t="shared" si="40"/>
        <v>0</v>
      </c>
      <c r="E214" s="62"/>
      <c r="F214" s="63"/>
      <c r="G214" s="64"/>
      <c r="H214" s="64"/>
      <c r="I214" s="64"/>
      <c r="J214" s="65"/>
      <c r="K214" s="46">
        <f t="shared" si="37"/>
        <v>0</v>
      </c>
      <c r="L214" s="47">
        <f t="shared" si="38"/>
        <v>0</v>
      </c>
      <c r="M214" s="48">
        <f t="shared" si="39"/>
        <v>0</v>
      </c>
      <c r="N214" s="48">
        <f t="shared" si="39"/>
        <v>0</v>
      </c>
      <c r="O214" s="49">
        <f t="shared" si="39"/>
        <v>0</v>
      </c>
      <c r="P214" s="235"/>
      <c r="Q214" s="236"/>
      <c r="R214" s="237"/>
      <c r="S214" s="236"/>
      <c r="T214" s="238"/>
      <c r="U214" s="235"/>
      <c r="V214" s="236"/>
      <c r="W214" s="237"/>
      <c r="X214" s="236"/>
      <c r="Y214" s="238"/>
      <c r="Z214" s="235"/>
      <c r="AA214" s="236"/>
      <c r="AB214" s="237"/>
      <c r="AC214" s="236"/>
      <c r="AD214" s="238"/>
      <c r="AE214" s="201"/>
      <c r="AF214" s="202"/>
      <c r="AG214" s="203"/>
      <c r="AH214" s="202"/>
      <c r="AI214" s="311"/>
      <c r="AJ214" s="340"/>
      <c r="AK214" s="341"/>
      <c r="AL214" s="342"/>
      <c r="AM214" s="341"/>
      <c r="AN214" s="343"/>
      <c r="AO214" s="235"/>
      <c r="AP214" s="236"/>
      <c r="AQ214" s="237"/>
      <c r="AR214" s="236"/>
      <c r="AS214" s="238"/>
      <c r="AT214" s="235"/>
      <c r="AU214" s="236"/>
      <c r="AV214" s="237"/>
      <c r="AW214" s="236"/>
      <c r="AX214" s="238"/>
      <c r="AY214" s="340"/>
      <c r="AZ214" s="341"/>
      <c r="BA214" s="342"/>
      <c r="BB214" s="341"/>
      <c r="BC214" s="343"/>
      <c r="BD214" s="340"/>
      <c r="BE214" s="341"/>
      <c r="BF214" s="342"/>
      <c r="BG214" s="341"/>
      <c r="BH214" s="343"/>
      <c r="BI214" s="235"/>
      <c r="BJ214" s="236"/>
      <c r="BK214" s="237"/>
      <c r="BL214" s="236"/>
      <c r="BM214" s="238"/>
      <c r="BN214" s="53">
        <f t="shared" si="41"/>
        <v>0</v>
      </c>
      <c r="BO214" s="53">
        <f t="shared" si="42"/>
        <v>0</v>
      </c>
      <c r="BP214" s="307"/>
    </row>
    <row r="215" spans="2:68" ht="90" x14ac:dyDescent="0.4">
      <c r="B215" s="79" t="s">
        <v>84</v>
      </c>
      <c r="C215" s="40" t="str">
        <f>C102</f>
        <v>Хлеб ржано - пшеничный формовой, 0,7 кг</v>
      </c>
      <c r="D215" s="41">
        <f t="shared" si="40"/>
        <v>21.1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37"/>
        <v>21.733000000000001</v>
      </c>
      <c r="L215" s="47">
        <f t="shared" si="38"/>
        <v>21.944000000000003</v>
      </c>
      <c r="M215" s="48">
        <f t="shared" si="39"/>
        <v>22.155000000000001</v>
      </c>
      <c r="N215" s="48">
        <f t="shared" si="39"/>
        <v>22.366</v>
      </c>
      <c r="O215" s="49">
        <f t="shared" si="39"/>
        <v>22.577000000000002</v>
      </c>
      <c r="P215" s="337"/>
      <c r="Q215" s="338"/>
      <c r="R215" s="338"/>
      <c r="S215" s="338"/>
      <c r="T215" s="339"/>
      <c r="U215" s="232"/>
      <c r="V215" s="233"/>
      <c r="W215" s="233"/>
      <c r="X215" s="233"/>
      <c r="Y215" s="234"/>
      <c r="Z215" s="367">
        <v>18.7</v>
      </c>
      <c r="AA215" s="368">
        <v>4</v>
      </c>
      <c r="AB215" s="368">
        <v>74.8</v>
      </c>
      <c r="AC215" s="368" t="s">
        <v>298</v>
      </c>
      <c r="AD215" s="369" t="s">
        <v>299</v>
      </c>
      <c r="AE215" s="384"/>
      <c r="AF215" s="382"/>
      <c r="AG215" s="383"/>
      <c r="AH215" s="382"/>
      <c r="AI215" s="385"/>
      <c r="AJ215" s="367"/>
      <c r="AK215" s="368"/>
      <c r="AL215" s="368"/>
      <c r="AM215" s="368"/>
      <c r="AN215" s="369"/>
      <c r="AO215" s="232"/>
      <c r="AP215" s="233"/>
      <c r="AQ215" s="233"/>
      <c r="AR215" s="233"/>
      <c r="AS215" s="234"/>
      <c r="AT215" s="367"/>
      <c r="AU215" s="368"/>
      <c r="AV215" s="368"/>
      <c r="AW215" s="368"/>
      <c r="AX215" s="369"/>
      <c r="AY215" s="367"/>
      <c r="AZ215" s="368"/>
      <c r="BA215" s="368"/>
      <c r="BB215" s="368"/>
      <c r="BC215" s="369"/>
      <c r="BD215" s="367"/>
      <c r="BE215" s="368"/>
      <c r="BF215" s="368"/>
      <c r="BG215" s="368"/>
      <c r="BH215" s="369"/>
      <c r="BI215" s="367">
        <v>22.5</v>
      </c>
      <c r="BJ215" s="368">
        <v>6</v>
      </c>
      <c r="BK215" s="368">
        <f>BI215*BJ215</f>
        <v>135</v>
      </c>
      <c r="BL215" s="368" t="s">
        <v>347</v>
      </c>
      <c r="BM215" s="369" t="s">
        <v>350</v>
      </c>
      <c r="BN215" s="53">
        <f t="shared" si="41"/>
        <v>18.7</v>
      </c>
      <c r="BO215" s="53">
        <f t="shared" si="42"/>
        <v>22.5</v>
      </c>
      <c r="BP215" s="307"/>
    </row>
    <row r="216" spans="2:68" ht="54" x14ac:dyDescent="0.4">
      <c r="B216" s="79"/>
      <c r="C216" s="80"/>
      <c r="D216" s="41">
        <f t="shared" si="40"/>
        <v>21.1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37"/>
        <v>21.733000000000001</v>
      </c>
      <c r="L216" s="47">
        <f t="shared" si="38"/>
        <v>21.944000000000003</v>
      </c>
      <c r="M216" s="48">
        <f t="shared" si="39"/>
        <v>22.155000000000001</v>
      </c>
      <c r="N216" s="48">
        <f t="shared" si="39"/>
        <v>22.366</v>
      </c>
      <c r="O216" s="49">
        <f t="shared" si="39"/>
        <v>22.577000000000002</v>
      </c>
      <c r="P216" s="232"/>
      <c r="Q216" s="233"/>
      <c r="R216" s="233"/>
      <c r="S216" s="233"/>
      <c r="T216" s="234"/>
      <c r="U216" s="232"/>
      <c r="V216" s="233"/>
      <c r="W216" s="233"/>
      <c r="X216" s="233"/>
      <c r="Y216" s="234"/>
      <c r="Z216" s="337"/>
      <c r="AA216" s="338"/>
      <c r="AB216" s="338"/>
      <c r="AC216" s="338"/>
      <c r="AD216" s="339"/>
      <c r="AE216" s="197"/>
      <c r="AF216" s="198"/>
      <c r="AG216" s="199"/>
      <c r="AH216" s="198"/>
      <c r="AI216" s="200"/>
      <c r="AJ216" s="367"/>
      <c r="AK216" s="368"/>
      <c r="AL216" s="368"/>
      <c r="AM216" s="368"/>
      <c r="AN216" s="369"/>
      <c r="AO216" s="232"/>
      <c r="AP216" s="233"/>
      <c r="AQ216" s="233"/>
      <c r="AR216" s="233"/>
      <c r="AS216" s="234"/>
      <c r="AT216" s="367"/>
      <c r="AU216" s="368"/>
      <c r="AV216" s="368"/>
      <c r="AW216" s="368"/>
      <c r="AX216" s="369"/>
      <c r="AY216" s="367"/>
      <c r="AZ216" s="368"/>
      <c r="BA216" s="368"/>
      <c r="BB216" s="368"/>
      <c r="BC216" s="369"/>
      <c r="BD216" s="232"/>
      <c r="BE216" s="233"/>
      <c r="BF216" s="233"/>
      <c r="BG216" s="233"/>
      <c r="BH216" s="234"/>
      <c r="BI216" s="367">
        <v>22.5</v>
      </c>
      <c r="BJ216" s="368">
        <v>8</v>
      </c>
      <c r="BK216" s="368">
        <v>163.63999999999999</v>
      </c>
      <c r="BL216" s="368" t="s">
        <v>347</v>
      </c>
      <c r="BM216" s="369" t="s">
        <v>351</v>
      </c>
      <c r="BN216" s="53">
        <f t="shared" si="41"/>
        <v>22.5</v>
      </c>
      <c r="BO216" s="53">
        <f t="shared" si="42"/>
        <v>22.5</v>
      </c>
      <c r="BP216" s="307"/>
    </row>
    <row r="217" spans="2:68" ht="30" x14ac:dyDescent="0.4">
      <c r="B217" s="79"/>
      <c r="C217" s="80"/>
      <c r="D217" s="41">
        <f t="shared" si="40"/>
        <v>21.1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37"/>
        <v>21.733000000000001</v>
      </c>
      <c r="L217" s="47">
        <f t="shared" si="38"/>
        <v>21.944000000000003</v>
      </c>
      <c r="M217" s="48">
        <f t="shared" si="39"/>
        <v>22.155000000000001</v>
      </c>
      <c r="N217" s="48">
        <f t="shared" si="39"/>
        <v>22.366</v>
      </c>
      <c r="O217" s="49">
        <f t="shared" si="39"/>
        <v>22.577000000000002</v>
      </c>
      <c r="P217" s="232"/>
      <c r="Q217" s="233"/>
      <c r="R217" s="233"/>
      <c r="S217" s="233"/>
      <c r="T217" s="234"/>
      <c r="U217" s="232"/>
      <c r="V217" s="233"/>
      <c r="W217" s="233"/>
      <c r="X217" s="233"/>
      <c r="Y217" s="234"/>
      <c r="Z217" s="337"/>
      <c r="AA217" s="338"/>
      <c r="AB217" s="338"/>
      <c r="AC217" s="338"/>
      <c r="AD217" s="339"/>
      <c r="AE217" s="197"/>
      <c r="AF217" s="198"/>
      <c r="AG217" s="199"/>
      <c r="AH217" s="198"/>
      <c r="AI217" s="200"/>
      <c r="AJ217" s="367"/>
      <c r="AK217" s="368"/>
      <c r="AL217" s="368"/>
      <c r="AM217" s="368"/>
      <c r="AN217" s="369"/>
      <c r="AO217" s="232"/>
      <c r="AP217" s="233"/>
      <c r="AQ217" s="233"/>
      <c r="AR217" s="233"/>
      <c r="AS217" s="234"/>
      <c r="AT217" s="367"/>
      <c r="AU217" s="368"/>
      <c r="AV217" s="368"/>
      <c r="AW217" s="368"/>
      <c r="AX217" s="369"/>
      <c r="AY217" s="367"/>
      <c r="AZ217" s="368"/>
      <c r="BA217" s="368"/>
      <c r="BB217" s="368"/>
      <c r="BC217" s="369"/>
      <c r="BD217" s="232"/>
      <c r="BE217" s="233"/>
      <c r="BF217" s="233"/>
      <c r="BG217" s="233"/>
      <c r="BH217" s="234"/>
      <c r="BI217" s="337"/>
      <c r="BJ217" s="338"/>
      <c r="BK217" s="338"/>
      <c r="BL217" s="338"/>
      <c r="BM217" s="339"/>
      <c r="BN217" s="53">
        <f t="shared" si="41"/>
        <v>0</v>
      </c>
      <c r="BO217" s="53">
        <f t="shared" si="42"/>
        <v>0</v>
      </c>
      <c r="BP217" s="307"/>
    </row>
    <row r="218" spans="2:68" ht="36" x14ac:dyDescent="0.4">
      <c r="B218" s="79" t="s">
        <v>85</v>
      </c>
      <c r="C218" s="40" t="str">
        <f>C105</f>
        <v>Хлеб "Дарницкий" подовый,0,7 кг</v>
      </c>
      <c r="D218" s="41">
        <f t="shared" si="40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37"/>
        <v>23.071999999999999</v>
      </c>
      <c r="L218" s="47">
        <f t="shared" si="38"/>
        <v>23.295999999999999</v>
      </c>
      <c r="M218" s="48">
        <f t="shared" si="39"/>
        <v>23.52</v>
      </c>
      <c r="N218" s="48">
        <f t="shared" si="39"/>
        <v>23.744</v>
      </c>
      <c r="O218" s="49">
        <f t="shared" si="39"/>
        <v>23.968</v>
      </c>
      <c r="P218" s="232"/>
      <c r="Q218" s="233"/>
      <c r="R218" s="233"/>
      <c r="S218" s="233"/>
      <c r="T218" s="234"/>
      <c r="U218" s="367"/>
      <c r="V218" s="368"/>
      <c r="W218" s="368"/>
      <c r="X218" s="368"/>
      <c r="Y218" s="369"/>
      <c r="Z218" s="337"/>
      <c r="AA218" s="338"/>
      <c r="AB218" s="338"/>
      <c r="AC218" s="338"/>
      <c r="AD218" s="339"/>
      <c r="AE218" s="197"/>
      <c r="AF218" s="198"/>
      <c r="AG218" s="199"/>
      <c r="AH218" s="198"/>
      <c r="AI218" s="200"/>
      <c r="AJ218" s="367">
        <v>20</v>
      </c>
      <c r="AK218" s="368">
        <v>80</v>
      </c>
      <c r="AL218" s="368">
        <v>1920</v>
      </c>
      <c r="AM218" s="368" t="s">
        <v>321</v>
      </c>
      <c r="AN218" s="369" t="s">
        <v>322</v>
      </c>
      <c r="AO218" s="232"/>
      <c r="AP218" s="233"/>
      <c r="AQ218" s="233"/>
      <c r="AR218" s="233"/>
      <c r="AS218" s="234"/>
      <c r="AT218" s="367"/>
      <c r="AU218" s="368"/>
      <c r="AV218" s="368"/>
      <c r="AW218" s="368"/>
      <c r="AX218" s="369"/>
      <c r="AY218" s="367"/>
      <c r="AZ218" s="368"/>
      <c r="BA218" s="368"/>
      <c r="BB218" s="368"/>
      <c r="BC218" s="369"/>
      <c r="BD218" s="232"/>
      <c r="BE218" s="233"/>
      <c r="BF218" s="233"/>
      <c r="BG218" s="233"/>
      <c r="BH218" s="234"/>
      <c r="BI218" s="232"/>
      <c r="BJ218" s="233"/>
      <c r="BK218" s="233"/>
      <c r="BL218" s="233"/>
      <c r="BM218" s="234"/>
      <c r="BN218" s="53">
        <f t="shared" si="41"/>
        <v>20</v>
      </c>
      <c r="BO218" s="53">
        <f t="shared" si="42"/>
        <v>20</v>
      </c>
      <c r="BP218" s="307"/>
    </row>
    <row r="219" spans="2:68" ht="30" x14ac:dyDescent="0.4">
      <c r="B219" s="79"/>
      <c r="C219" s="80"/>
      <c r="D219" s="41">
        <f t="shared" si="40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37"/>
        <v>23.071999999999999</v>
      </c>
      <c r="L219" s="47">
        <f t="shared" si="38"/>
        <v>23.295999999999999</v>
      </c>
      <c r="M219" s="48">
        <f t="shared" si="39"/>
        <v>23.52</v>
      </c>
      <c r="N219" s="48">
        <f t="shared" si="39"/>
        <v>23.744</v>
      </c>
      <c r="O219" s="49">
        <f t="shared" si="39"/>
        <v>23.968</v>
      </c>
      <c r="P219" s="232"/>
      <c r="Q219" s="233"/>
      <c r="R219" s="233"/>
      <c r="S219" s="233"/>
      <c r="T219" s="234"/>
      <c r="U219" s="367"/>
      <c r="V219" s="368"/>
      <c r="W219" s="368"/>
      <c r="X219" s="368"/>
      <c r="Y219" s="369"/>
      <c r="Z219" s="337"/>
      <c r="AA219" s="338"/>
      <c r="AB219" s="338"/>
      <c r="AC219" s="338"/>
      <c r="AD219" s="339"/>
      <c r="AE219" s="197"/>
      <c r="AF219" s="198"/>
      <c r="AG219" s="199"/>
      <c r="AH219" s="198"/>
      <c r="AI219" s="200"/>
      <c r="AJ219" s="367"/>
      <c r="AK219" s="368"/>
      <c r="AL219" s="368"/>
      <c r="AM219" s="368"/>
      <c r="AN219" s="369"/>
      <c r="AO219" s="232"/>
      <c r="AP219" s="233"/>
      <c r="AQ219" s="233"/>
      <c r="AR219" s="233"/>
      <c r="AS219" s="234"/>
      <c r="AT219" s="367"/>
      <c r="AU219" s="368"/>
      <c r="AV219" s="368"/>
      <c r="AW219" s="368"/>
      <c r="AX219" s="369"/>
      <c r="AY219" s="367"/>
      <c r="AZ219" s="368"/>
      <c r="BA219" s="368"/>
      <c r="BB219" s="368"/>
      <c r="BC219" s="369"/>
      <c r="BD219" s="232"/>
      <c r="BE219" s="233"/>
      <c r="BF219" s="233"/>
      <c r="BG219" s="233"/>
      <c r="BH219" s="234"/>
      <c r="BI219" s="232"/>
      <c r="BJ219" s="233"/>
      <c r="BK219" s="233"/>
      <c r="BL219" s="233"/>
      <c r="BM219" s="234"/>
      <c r="BN219" s="53">
        <f t="shared" si="41"/>
        <v>0</v>
      </c>
      <c r="BO219" s="53">
        <f t="shared" si="42"/>
        <v>0</v>
      </c>
      <c r="BP219" s="307"/>
    </row>
    <row r="220" spans="2:68" ht="30" x14ac:dyDescent="0.4">
      <c r="B220" s="79"/>
      <c r="C220" s="80"/>
      <c r="D220" s="41">
        <f t="shared" ref="D220:D230" si="43">D107</f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37"/>
        <v>23.071999999999999</v>
      </c>
      <c r="L220" s="47">
        <f t="shared" si="38"/>
        <v>23.295999999999999</v>
      </c>
      <c r="M220" s="48">
        <f t="shared" si="39"/>
        <v>23.52</v>
      </c>
      <c r="N220" s="48">
        <f t="shared" si="39"/>
        <v>23.744</v>
      </c>
      <c r="O220" s="49">
        <f t="shared" si="39"/>
        <v>23.968</v>
      </c>
      <c r="P220" s="232"/>
      <c r="Q220" s="233"/>
      <c r="R220" s="233"/>
      <c r="S220" s="233"/>
      <c r="T220" s="234"/>
      <c r="U220" s="367"/>
      <c r="V220" s="368"/>
      <c r="W220" s="368"/>
      <c r="X220" s="368"/>
      <c r="Y220" s="369"/>
      <c r="Z220" s="337"/>
      <c r="AA220" s="338"/>
      <c r="AB220" s="338"/>
      <c r="AC220" s="338"/>
      <c r="AD220" s="339"/>
      <c r="AE220" s="197"/>
      <c r="AF220" s="198"/>
      <c r="AG220" s="199"/>
      <c r="AH220" s="198"/>
      <c r="AI220" s="200"/>
      <c r="AJ220" s="367"/>
      <c r="AK220" s="368"/>
      <c r="AL220" s="368"/>
      <c r="AM220" s="368"/>
      <c r="AN220" s="369"/>
      <c r="AO220" s="232"/>
      <c r="AP220" s="233"/>
      <c r="AQ220" s="233"/>
      <c r="AR220" s="233"/>
      <c r="AS220" s="234"/>
      <c r="AT220" s="367"/>
      <c r="AU220" s="368"/>
      <c r="AV220" s="368"/>
      <c r="AW220" s="368"/>
      <c r="AX220" s="369"/>
      <c r="AY220" s="367"/>
      <c r="AZ220" s="368"/>
      <c r="BA220" s="368"/>
      <c r="BB220" s="368"/>
      <c r="BC220" s="369"/>
      <c r="BD220" s="232"/>
      <c r="BE220" s="233"/>
      <c r="BF220" s="233"/>
      <c r="BG220" s="233"/>
      <c r="BH220" s="234"/>
      <c r="BI220" s="232"/>
      <c r="BJ220" s="233"/>
      <c r="BK220" s="233"/>
      <c r="BL220" s="233"/>
      <c r="BM220" s="234"/>
      <c r="BN220" s="53">
        <f t="shared" si="41"/>
        <v>0</v>
      </c>
      <c r="BO220" s="53">
        <f t="shared" si="42"/>
        <v>0</v>
      </c>
      <c r="BP220" s="307"/>
    </row>
    <row r="221" spans="2:68" ht="36" x14ac:dyDescent="0.4">
      <c r="B221" s="79" t="s">
        <v>87</v>
      </c>
      <c r="C221" s="40" t="str">
        <f>C108</f>
        <v>Хлеб пшеничный формовой, 0,45 - 0,5 кг</v>
      </c>
      <c r="D221" s="41">
        <f t="shared" si="43"/>
        <v>22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37"/>
        <v>22.66</v>
      </c>
      <c r="L221" s="47">
        <f t="shared" si="38"/>
        <v>22.88</v>
      </c>
      <c r="M221" s="48">
        <f t="shared" si="39"/>
        <v>23.1</v>
      </c>
      <c r="N221" s="48">
        <f t="shared" si="39"/>
        <v>23.32</v>
      </c>
      <c r="O221" s="49">
        <f t="shared" si="39"/>
        <v>23.54</v>
      </c>
      <c r="P221" s="232"/>
      <c r="Q221" s="233"/>
      <c r="R221" s="233"/>
      <c r="S221" s="233"/>
      <c r="T221" s="234"/>
      <c r="U221" s="367"/>
      <c r="V221" s="368"/>
      <c r="W221" s="368"/>
      <c r="X221" s="368"/>
      <c r="Y221" s="369"/>
      <c r="Z221" s="337"/>
      <c r="AA221" s="338"/>
      <c r="AB221" s="338"/>
      <c r="AC221" s="338"/>
      <c r="AD221" s="339"/>
      <c r="AE221" s="197"/>
      <c r="AF221" s="198"/>
      <c r="AG221" s="199"/>
      <c r="AH221" s="198"/>
      <c r="AI221" s="200"/>
      <c r="AJ221" s="367">
        <v>20</v>
      </c>
      <c r="AK221" s="368">
        <v>96</v>
      </c>
      <c r="AL221" s="368">
        <v>1600</v>
      </c>
      <c r="AM221" s="368" t="s">
        <v>321</v>
      </c>
      <c r="AN221" s="369" t="s">
        <v>322</v>
      </c>
      <c r="AO221" s="232"/>
      <c r="AP221" s="233"/>
      <c r="AQ221" s="233"/>
      <c r="AR221" s="233"/>
      <c r="AS221" s="234"/>
      <c r="AT221" s="367"/>
      <c r="AU221" s="368"/>
      <c r="AV221" s="368"/>
      <c r="AW221" s="368"/>
      <c r="AX221" s="369"/>
      <c r="AY221" s="367"/>
      <c r="AZ221" s="368"/>
      <c r="BA221" s="368"/>
      <c r="BB221" s="368"/>
      <c r="BC221" s="369"/>
      <c r="BD221" s="232"/>
      <c r="BE221" s="233"/>
      <c r="BF221" s="233"/>
      <c r="BG221" s="233"/>
      <c r="BH221" s="234"/>
      <c r="BI221" s="232"/>
      <c r="BJ221" s="233"/>
      <c r="BK221" s="233"/>
      <c r="BL221" s="233"/>
      <c r="BM221" s="234"/>
      <c r="BN221" s="53">
        <f t="shared" si="41"/>
        <v>20</v>
      </c>
      <c r="BO221" s="53">
        <f t="shared" si="42"/>
        <v>20</v>
      </c>
      <c r="BP221" s="307"/>
    </row>
    <row r="222" spans="2:68" ht="30" x14ac:dyDescent="0.4">
      <c r="B222" s="79"/>
      <c r="C222" s="80"/>
      <c r="D222" s="41">
        <f t="shared" si="43"/>
        <v>22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37"/>
        <v>22.66</v>
      </c>
      <c r="L222" s="47">
        <f t="shared" si="38"/>
        <v>22.88</v>
      </c>
      <c r="M222" s="48">
        <f t="shared" si="39"/>
        <v>23.1</v>
      </c>
      <c r="N222" s="48">
        <f t="shared" si="39"/>
        <v>23.32</v>
      </c>
      <c r="O222" s="49">
        <f t="shared" si="39"/>
        <v>23.54</v>
      </c>
      <c r="P222" s="232"/>
      <c r="Q222" s="233"/>
      <c r="R222" s="233"/>
      <c r="S222" s="233"/>
      <c r="T222" s="234"/>
      <c r="U222" s="50"/>
      <c r="V222" s="51"/>
      <c r="W222" s="51"/>
      <c r="X222" s="51"/>
      <c r="Y222" s="52"/>
      <c r="Z222" s="232"/>
      <c r="AA222" s="233"/>
      <c r="AB222" s="233"/>
      <c r="AC222" s="233"/>
      <c r="AD222" s="234"/>
      <c r="AE222" s="197"/>
      <c r="AF222" s="198"/>
      <c r="AG222" s="199"/>
      <c r="AH222" s="198"/>
      <c r="AI222" s="200"/>
      <c r="AJ222" s="232"/>
      <c r="AK222" s="233"/>
      <c r="AL222" s="233"/>
      <c r="AM222" s="233"/>
      <c r="AN222" s="234"/>
      <c r="AO222" s="232"/>
      <c r="AP222" s="233"/>
      <c r="AQ222" s="233"/>
      <c r="AR222" s="233"/>
      <c r="AS222" s="234"/>
      <c r="AT222" s="232"/>
      <c r="AU222" s="233"/>
      <c r="AV222" s="233"/>
      <c r="AW222" s="233"/>
      <c r="AX222" s="234"/>
      <c r="AY222" s="232"/>
      <c r="AZ222" s="233"/>
      <c r="BA222" s="233"/>
      <c r="BB222" s="233"/>
      <c r="BC222" s="234"/>
      <c r="BD222" s="232"/>
      <c r="BE222" s="233"/>
      <c r="BF222" s="233"/>
      <c r="BG222" s="233"/>
      <c r="BH222" s="234"/>
      <c r="BI222" s="232"/>
      <c r="BJ222" s="233"/>
      <c r="BK222" s="233"/>
      <c r="BL222" s="233"/>
      <c r="BM222" s="234"/>
      <c r="BN222" s="53">
        <f t="shared" si="41"/>
        <v>0</v>
      </c>
      <c r="BO222" s="53">
        <f t="shared" si="42"/>
        <v>0</v>
      </c>
      <c r="BP222" s="307"/>
    </row>
    <row r="223" spans="2:68" ht="30" x14ac:dyDescent="0.4">
      <c r="B223" s="79"/>
      <c r="C223" s="80"/>
      <c r="D223" s="41">
        <f t="shared" si="43"/>
        <v>22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37"/>
        <v>22.66</v>
      </c>
      <c r="L223" s="47">
        <f t="shared" si="38"/>
        <v>22.88</v>
      </c>
      <c r="M223" s="48">
        <f t="shared" si="39"/>
        <v>23.1</v>
      </c>
      <c r="N223" s="48">
        <f t="shared" si="39"/>
        <v>23.32</v>
      </c>
      <c r="O223" s="49">
        <f t="shared" si="39"/>
        <v>23.54</v>
      </c>
      <c r="P223" s="232"/>
      <c r="Q223" s="233"/>
      <c r="R223" s="233"/>
      <c r="S223" s="233"/>
      <c r="T223" s="234"/>
      <c r="U223" s="50"/>
      <c r="V223" s="51"/>
      <c r="W223" s="51"/>
      <c r="X223" s="51"/>
      <c r="Y223" s="52"/>
      <c r="Z223" s="232"/>
      <c r="AA223" s="233"/>
      <c r="AB223" s="233"/>
      <c r="AC223" s="233"/>
      <c r="AD223" s="234"/>
      <c r="AE223" s="197"/>
      <c r="AF223" s="198"/>
      <c r="AG223" s="199"/>
      <c r="AH223" s="198"/>
      <c r="AI223" s="200"/>
      <c r="AJ223" s="232"/>
      <c r="AK223" s="233"/>
      <c r="AL223" s="233"/>
      <c r="AM223" s="233"/>
      <c r="AN223" s="234"/>
      <c r="AO223" s="232"/>
      <c r="AP223" s="233"/>
      <c r="AQ223" s="233"/>
      <c r="AR223" s="233"/>
      <c r="AS223" s="234"/>
      <c r="AT223" s="232"/>
      <c r="AU223" s="233"/>
      <c r="AV223" s="233"/>
      <c r="AW223" s="233"/>
      <c r="AX223" s="234"/>
      <c r="AY223" s="232"/>
      <c r="AZ223" s="233"/>
      <c r="BA223" s="233"/>
      <c r="BB223" s="233"/>
      <c r="BC223" s="234"/>
      <c r="BD223" s="232"/>
      <c r="BE223" s="233"/>
      <c r="BF223" s="233"/>
      <c r="BG223" s="233"/>
      <c r="BH223" s="234"/>
      <c r="BI223" s="232"/>
      <c r="BJ223" s="233"/>
      <c r="BK223" s="233"/>
      <c r="BL223" s="233"/>
      <c r="BM223" s="234"/>
      <c r="BN223" s="53">
        <f t="shared" si="41"/>
        <v>0</v>
      </c>
      <c r="BO223" s="53">
        <f t="shared" si="42"/>
        <v>0</v>
      </c>
      <c r="BP223" s="307"/>
    </row>
    <row r="224" spans="2:68" ht="54" x14ac:dyDescent="0.4">
      <c r="B224" s="79" t="s">
        <v>89</v>
      </c>
      <c r="C224" s="40" t="str">
        <f>C111</f>
        <v>Батон нарезной из муки высшего сорта, 0,35 - 0,4 кг</v>
      </c>
      <c r="D224" s="41">
        <f t="shared" si="43"/>
        <v>20.3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37"/>
        <v>21.518000000000001</v>
      </c>
      <c r="L224" s="47">
        <f t="shared" si="38"/>
        <v>21.721</v>
      </c>
      <c r="M224" s="48">
        <f t="shared" si="39"/>
        <v>21.923999999999999</v>
      </c>
      <c r="N224" s="48">
        <f t="shared" si="39"/>
        <v>22.127000000000002</v>
      </c>
      <c r="O224" s="49">
        <f t="shared" si="39"/>
        <v>22.330000000000002</v>
      </c>
      <c r="P224" s="337"/>
      <c r="Q224" s="338"/>
      <c r="R224" s="338"/>
      <c r="S224" s="338"/>
      <c r="T224" s="339"/>
      <c r="U224" s="50"/>
      <c r="V224" s="51"/>
      <c r="W224" s="51"/>
      <c r="X224" s="51"/>
      <c r="Y224" s="52"/>
      <c r="Z224" s="232"/>
      <c r="AA224" s="233"/>
      <c r="AB224" s="233"/>
      <c r="AC224" s="233"/>
      <c r="AD224" s="234"/>
      <c r="AE224" s="197"/>
      <c r="AF224" s="198"/>
      <c r="AG224" s="199"/>
      <c r="AH224" s="198"/>
      <c r="AI224" s="200"/>
      <c r="AJ224" s="232"/>
      <c r="AK224" s="233"/>
      <c r="AL224" s="233"/>
      <c r="AM224" s="233"/>
      <c r="AN224" s="234"/>
      <c r="AO224" s="232"/>
      <c r="AP224" s="233"/>
      <c r="AQ224" s="233"/>
      <c r="AR224" s="233"/>
      <c r="AS224" s="234"/>
      <c r="AT224" s="232"/>
      <c r="AU224" s="233"/>
      <c r="AV224" s="233"/>
      <c r="AW224" s="233"/>
      <c r="AX224" s="234"/>
      <c r="AY224" s="232"/>
      <c r="AZ224" s="233"/>
      <c r="BA224" s="233"/>
      <c r="BB224" s="233"/>
      <c r="BC224" s="234"/>
      <c r="BD224" s="232"/>
      <c r="BE224" s="233"/>
      <c r="BF224" s="233"/>
      <c r="BG224" s="233"/>
      <c r="BH224" s="234"/>
      <c r="BI224" s="367">
        <v>21</v>
      </c>
      <c r="BJ224" s="368">
        <v>6</v>
      </c>
      <c r="BK224" s="368">
        <v>126</v>
      </c>
      <c r="BL224" s="368" t="s">
        <v>347</v>
      </c>
      <c r="BM224" s="369" t="s">
        <v>352</v>
      </c>
      <c r="BN224" s="53">
        <f t="shared" si="41"/>
        <v>21</v>
      </c>
      <c r="BO224" s="53">
        <f t="shared" si="42"/>
        <v>21</v>
      </c>
      <c r="BP224" s="307"/>
    </row>
    <row r="225" spans="2:68" ht="30" x14ac:dyDescent="0.4">
      <c r="B225" s="79"/>
      <c r="C225" s="80"/>
      <c r="D225" s="41">
        <f t="shared" si="43"/>
        <v>20.3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37"/>
        <v>21.518000000000001</v>
      </c>
      <c r="L225" s="47">
        <f t="shared" si="38"/>
        <v>21.721</v>
      </c>
      <c r="M225" s="48">
        <f t="shared" si="39"/>
        <v>21.923999999999999</v>
      </c>
      <c r="N225" s="48">
        <f t="shared" si="39"/>
        <v>22.127000000000002</v>
      </c>
      <c r="O225" s="49">
        <f t="shared" si="39"/>
        <v>22.330000000000002</v>
      </c>
      <c r="P225" s="232"/>
      <c r="Q225" s="233"/>
      <c r="R225" s="233"/>
      <c r="S225" s="233"/>
      <c r="T225" s="234"/>
      <c r="U225" s="50"/>
      <c r="V225" s="51"/>
      <c r="W225" s="51"/>
      <c r="X225" s="51"/>
      <c r="Y225" s="52"/>
      <c r="Z225" s="232"/>
      <c r="AA225" s="233"/>
      <c r="AB225" s="233"/>
      <c r="AC225" s="233"/>
      <c r="AD225" s="234"/>
      <c r="AE225" s="197"/>
      <c r="AF225" s="198"/>
      <c r="AG225" s="199"/>
      <c r="AH225" s="198"/>
      <c r="AI225" s="200"/>
      <c r="AJ225" s="232"/>
      <c r="AK225" s="233"/>
      <c r="AL225" s="233"/>
      <c r="AM225" s="233"/>
      <c r="AN225" s="234"/>
      <c r="AO225" s="232"/>
      <c r="AP225" s="233"/>
      <c r="AQ225" s="233"/>
      <c r="AR225" s="233"/>
      <c r="AS225" s="234"/>
      <c r="AT225" s="232"/>
      <c r="AU225" s="233"/>
      <c r="AV225" s="233"/>
      <c r="AW225" s="233"/>
      <c r="AX225" s="234"/>
      <c r="AY225" s="232"/>
      <c r="AZ225" s="233"/>
      <c r="BA225" s="233"/>
      <c r="BB225" s="233"/>
      <c r="BC225" s="234"/>
      <c r="BD225" s="232"/>
      <c r="BE225" s="233"/>
      <c r="BF225" s="233"/>
      <c r="BG225" s="233"/>
      <c r="BH225" s="234"/>
      <c r="BI225" s="337"/>
      <c r="BJ225" s="338"/>
      <c r="BK225" s="338"/>
      <c r="BL225" s="338"/>
      <c r="BM225" s="339"/>
      <c r="BN225" s="53">
        <f t="shared" si="41"/>
        <v>0</v>
      </c>
      <c r="BO225" s="53">
        <f t="shared" si="42"/>
        <v>0</v>
      </c>
      <c r="BP225" s="307"/>
    </row>
    <row r="226" spans="2:68" ht="30" x14ac:dyDescent="0.4">
      <c r="B226" s="79"/>
      <c r="C226" s="80"/>
      <c r="D226" s="41">
        <f t="shared" si="43"/>
        <v>20.3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37"/>
        <v>21.518000000000001</v>
      </c>
      <c r="L226" s="47">
        <f t="shared" si="38"/>
        <v>21.721</v>
      </c>
      <c r="M226" s="48">
        <f t="shared" si="39"/>
        <v>21.923999999999999</v>
      </c>
      <c r="N226" s="48">
        <f t="shared" si="39"/>
        <v>22.127000000000002</v>
      </c>
      <c r="O226" s="49">
        <f t="shared" si="39"/>
        <v>22.330000000000002</v>
      </c>
      <c r="P226" s="232"/>
      <c r="Q226" s="233"/>
      <c r="R226" s="233"/>
      <c r="S226" s="233"/>
      <c r="T226" s="234"/>
      <c r="U226" s="50"/>
      <c r="V226" s="51"/>
      <c r="W226" s="51"/>
      <c r="X226" s="51"/>
      <c r="Y226" s="52"/>
      <c r="Z226" s="232"/>
      <c r="AA226" s="233"/>
      <c r="AB226" s="233"/>
      <c r="AC226" s="233"/>
      <c r="AD226" s="234"/>
      <c r="AE226" s="197"/>
      <c r="AF226" s="198"/>
      <c r="AG226" s="199"/>
      <c r="AH226" s="198"/>
      <c r="AI226" s="200"/>
      <c r="AJ226" s="232"/>
      <c r="AK226" s="233"/>
      <c r="AL226" s="233"/>
      <c r="AM226" s="233"/>
      <c r="AN226" s="234"/>
      <c r="AO226" s="232"/>
      <c r="AP226" s="233"/>
      <c r="AQ226" s="233"/>
      <c r="AR226" s="233"/>
      <c r="AS226" s="234"/>
      <c r="AT226" s="232"/>
      <c r="AU226" s="233"/>
      <c r="AV226" s="233"/>
      <c r="AW226" s="233"/>
      <c r="AX226" s="234"/>
      <c r="AY226" s="232"/>
      <c r="AZ226" s="233"/>
      <c r="BA226" s="233"/>
      <c r="BB226" s="233"/>
      <c r="BC226" s="234"/>
      <c r="BD226" s="232"/>
      <c r="BE226" s="233"/>
      <c r="BF226" s="233"/>
      <c r="BG226" s="233"/>
      <c r="BH226" s="234"/>
      <c r="BI226" s="337"/>
      <c r="BJ226" s="338"/>
      <c r="BK226" s="338"/>
      <c r="BL226" s="338"/>
      <c r="BM226" s="339"/>
      <c r="BN226" s="53">
        <f t="shared" si="41"/>
        <v>0</v>
      </c>
      <c r="BO226" s="53">
        <f t="shared" si="42"/>
        <v>0</v>
      </c>
      <c r="BP226" s="307"/>
    </row>
    <row r="227" spans="2:68" ht="30" x14ac:dyDescent="0.4">
      <c r="B227" s="81" t="s">
        <v>92</v>
      </c>
      <c r="C227" s="82" t="s">
        <v>93</v>
      </c>
      <c r="D227" s="41">
        <f t="shared" si="43"/>
        <v>0</v>
      </c>
      <c r="E227" s="62"/>
      <c r="F227" s="63"/>
      <c r="G227" s="64"/>
      <c r="H227" s="64"/>
      <c r="I227" s="64"/>
      <c r="J227" s="65"/>
      <c r="K227" s="46">
        <f t="shared" si="37"/>
        <v>0</v>
      </c>
      <c r="L227" s="47">
        <f t="shared" si="38"/>
        <v>0</v>
      </c>
      <c r="M227" s="48">
        <f t="shared" si="39"/>
        <v>0</v>
      </c>
      <c r="N227" s="48">
        <f t="shared" si="39"/>
        <v>0</v>
      </c>
      <c r="O227" s="49">
        <f t="shared" si="39"/>
        <v>0</v>
      </c>
      <c r="P227" s="235"/>
      <c r="Q227" s="236"/>
      <c r="R227" s="237"/>
      <c r="S227" s="236"/>
      <c r="T227" s="238"/>
      <c r="U227" s="66"/>
      <c r="V227" s="67"/>
      <c r="W227" s="68"/>
      <c r="X227" s="67"/>
      <c r="Y227" s="69"/>
      <c r="Z227" s="235"/>
      <c r="AA227" s="236"/>
      <c r="AB227" s="237"/>
      <c r="AC227" s="236"/>
      <c r="AD227" s="238"/>
      <c r="AE227" s="201"/>
      <c r="AF227" s="202"/>
      <c r="AG227" s="203"/>
      <c r="AH227" s="202"/>
      <c r="AI227" s="204"/>
      <c r="AJ227" s="235"/>
      <c r="AK227" s="236"/>
      <c r="AL227" s="237"/>
      <c r="AM227" s="236"/>
      <c r="AN227" s="238"/>
      <c r="AO227" s="235"/>
      <c r="AP227" s="236"/>
      <c r="AQ227" s="237"/>
      <c r="AR227" s="236"/>
      <c r="AS227" s="238"/>
      <c r="AT227" s="235"/>
      <c r="AU227" s="236"/>
      <c r="AV227" s="237"/>
      <c r="AW227" s="236"/>
      <c r="AX227" s="238"/>
      <c r="AY227" s="235"/>
      <c r="AZ227" s="236"/>
      <c r="BA227" s="237"/>
      <c r="BB227" s="236"/>
      <c r="BC227" s="238"/>
      <c r="BD227" s="235"/>
      <c r="BE227" s="236"/>
      <c r="BF227" s="237"/>
      <c r="BG227" s="236"/>
      <c r="BH227" s="238"/>
      <c r="BI227" s="232"/>
      <c r="BJ227" s="233"/>
      <c r="BK227" s="233"/>
      <c r="BL227" s="233"/>
      <c r="BM227" s="234"/>
      <c r="BN227" s="53">
        <f t="shared" si="41"/>
        <v>0</v>
      </c>
      <c r="BO227" s="53">
        <f t="shared" si="42"/>
        <v>0</v>
      </c>
      <c r="BP227" s="307"/>
    </row>
    <row r="228" spans="2:68" ht="36.75" thickBot="1" x14ac:dyDescent="0.45">
      <c r="B228" s="96" t="s">
        <v>95</v>
      </c>
      <c r="C228" s="40" t="str">
        <f>C115</f>
        <v>Сахар-песок, кг</v>
      </c>
      <c r="D228" s="41">
        <f t="shared" si="43"/>
        <v>29.5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37"/>
        <v>30.975000000000001</v>
      </c>
      <c r="L228" s="47">
        <f t="shared" si="38"/>
        <v>31.27</v>
      </c>
      <c r="M228" s="48">
        <f t="shared" si="39"/>
        <v>31.565000000000001</v>
      </c>
      <c r="N228" s="48">
        <f t="shared" si="39"/>
        <v>31.86</v>
      </c>
      <c r="O228" s="49">
        <f t="shared" si="39"/>
        <v>32.155000000000001</v>
      </c>
      <c r="P228" s="232"/>
      <c r="Q228" s="233"/>
      <c r="R228" s="233"/>
      <c r="S228" s="233"/>
      <c r="T228" s="234"/>
      <c r="U228" s="50"/>
      <c r="V228" s="51"/>
      <c r="W228" s="51"/>
      <c r="X228" s="51"/>
      <c r="Y228" s="52"/>
      <c r="Z228" s="232"/>
      <c r="AA228" s="233"/>
      <c r="AB228" s="233"/>
      <c r="AC228" s="233"/>
      <c r="AD228" s="234"/>
      <c r="AE228" s="197"/>
      <c r="AF228" s="198"/>
      <c r="AG228" s="199"/>
      <c r="AH228" s="198"/>
      <c r="AI228" s="221"/>
      <c r="AJ228" s="367">
        <v>30.68</v>
      </c>
      <c r="AK228" s="368">
        <v>50</v>
      </c>
      <c r="AL228" s="368">
        <v>1534</v>
      </c>
      <c r="AM228" s="368" t="s">
        <v>314</v>
      </c>
      <c r="AN228" s="369" t="s">
        <v>315</v>
      </c>
      <c r="AO228" s="232"/>
      <c r="AP228" s="233"/>
      <c r="AQ228" s="233"/>
      <c r="AR228" s="233"/>
      <c r="AS228" s="234"/>
      <c r="AT228" s="232"/>
      <c r="AU228" s="233"/>
      <c r="AV228" s="233"/>
      <c r="AW228" s="233"/>
      <c r="AX228" s="234"/>
      <c r="AY228" s="232"/>
      <c r="AZ228" s="233"/>
      <c r="BA228" s="233"/>
      <c r="BB228" s="233"/>
      <c r="BC228" s="234"/>
      <c r="BD228" s="232"/>
      <c r="BE228" s="233"/>
      <c r="BF228" s="233"/>
      <c r="BG228" s="233"/>
      <c r="BH228" s="234"/>
      <c r="BI228" s="232"/>
      <c r="BJ228" s="233"/>
      <c r="BK228" s="233"/>
      <c r="BL228" s="233"/>
      <c r="BM228" s="234"/>
      <c r="BN228" s="53">
        <f t="shared" si="41"/>
        <v>30.68</v>
      </c>
      <c r="BO228" s="53">
        <f t="shared" si="42"/>
        <v>30.68</v>
      </c>
      <c r="BP228" s="308"/>
    </row>
    <row r="229" spans="2:68" ht="31.5" thickTop="1" thickBot="1" x14ac:dyDescent="0.45">
      <c r="B229" s="96"/>
      <c r="C229" s="97"/>
      <c r="D229" s="41">
        <f t="shared" si="43"/>
        <v>29.5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37"/>
        <v>30.975000000000001</v>
      </c>
      <c r="L229" s="47">
        <f t="shared" si="38"/>
        <v>31.27</v>
      </c>
      <c r="M229" s="48">
        <f t="shared" si="39"/>
        <v>31.565000000000001</v>
      </c>
      <c r="N229" s="48">
        <f t="shared" si="39"/>
        <v>31.86</v>
      </c>
      <c r="O229" s="49">
        <f t="shared" si="39"/>
        <v>32.155000000000001</v>
      </c>
      <c r="P229" s="50"/>
      <c r="Q229" s="51"/>
      <c r="R229" s="51"/>
      <c r="S229" s="51"/>
      <c r="T229" s="52"/>
      <c r="U229" s="177"/>
      <c r="V229" s="178"/>
      <c r="W229" s="178"/>
      <c r="X229" s="178"/>
      <c r="Y229" s="178"/>
      <c r="Z229" s="50"/>
      <c r="AA229" s="51"/>
      <c r="AB229" s="51"/>
      <c r="AC229" s="51"/>
      <c r="AD229" s="51"/>
      <c r="AE229" s="177"/>
      <c r="AF229" s="178"/>
      <c r="AG229" s="178"/>
      <c r="AH229" s="178"/>
      <c r="AI229" s="190"/>
      <c r="AJ229" s="50"/>
      <c r="AK229" s="51"/>
      <c r="AL229" s="51"/>
      <c r="AM229" s="51"/>
      <c r="AN229" s="52"/>
      <c r="AO229" s="177"/>
      <c r="AP229" s="178"/>
      <c r="AQ229" s="178"/>
      <c r="AR229" s="178"/>
      <c r="AS229" s="178"/>
      <c r="AT229" s="50"/>
      <c r="AU229" s="51"/>
      <c r="AV229" s="51"/>
      <c r="AW229" s="51"/>
      <c r="AX229" s="51"/>
      <c r="AY229" s="177"/>
      <c r="AZ229" s="178"/>
      <c r="BA229" s="178"/>
      <c r="BB229" s="178"/>
      <c r="BC229" s="178"/>
      <c r="BD229" s="50"/>
      <c r="BE229" s="51"/>
      <c r="BF229" s="51"/>
      <c r="BG229" s="51"/>
      <c r="BH229" s="52"/>
      <c r="BI229" s="177"/>
      <c r="BJ229" s="178"/>
      <c r="BK229" s="178"/>
      <c r="BL229" s="178"/>
      <c r="BM229" s="190"/>
      <c r="BN229" s="53">
        <f t="shared" si="41"/>
        <v>0</v>
      </c>
      <c r="BO229" s="53">
        <f t="shared" si="42"/>
        <v>0</v>
      </c>
      <c r="BP229" s="307"/>
    </row>
    <row r="230" spans="2:68" ht="31.5" thickTop="1" thickBot="1" x14ac:dyDescent="0.45">
      <c r="B230" s="96"/>
      <c r="C230" s="97"/>
      <c r="D230" s="41">
        <f t="shared" si="43"/>
        <v>29.5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37"/>
        <v>30.975000000000001</v>
      </c>
      <c r="L230" s="47">
        <f t="shared" si="38"/>
        <v>31.27</v>
      </c>
      <c r="M230" s="48">
        <f t="shared" si="39"/>
        <v>31.565000000000001</v>
      </c>
      <c r="N230" s="48">
        <f t="shared" si="39"/>
        <v>31.86</v>
      </c>
      <c r="O230" s="49">
        <f t="shared" si="39"/>
        <v>32.155000000000001</v>
      </c>
      <c r="P230" s="50"/>
      <c r="Q230" s="51"/>
      <c r="R230" s="51"/>
      <c r="S230" s="51"/>
      <c r="T230" s="52"/>
      <c r="U230" s="177"/>
      <c r="V230" s="178"/>
      <c r="W230" s="178"/>
      <c r="X230" s="178"/>
      <c r="Y230" s="178"/>
      <c r="Z230" s="50"/>
      <c r="AA230" s="51"/>
      <c r="AB230" s="51"/>
      <c r="AC230" s="51"/>
      <c r="AD230" s="51"/>
      <c r="AE230" s="177"/>
      <c r="AF230" s="178"/>
      <c r="AG230" s="178"/>
      <c r="AH230" s="178"/>
      <c r="AI230" s="190"/>
      <c r="AJ230" s="50"/>
      <c r="AK230" s="51"/>
      <c r="AL230" s="51"/>
      <c r="AM230" s="51"/>
      <c r="AN230" s="52"/>
      <c r="AO230" s="177"/>
      <c r="AP230" s="178"/>
      <c r="AQ230" s="178"/>
      <c r="AR230" s="178"/>
      <c r="AS230" s="178"/>
      <c r="AT230" s="50"/>
      <c r="AU230" s="51"/>
      <c r="AV230" s="51"/>
      <c r="AW230" s="51"/>
      <c r="AX230" s="51"/>
      <c r="AY230" s="177"/>
      <c r="AZ230" s="178"/>
      <c r="BA230" s="178"/>
      <c r="BB230" s="178"/>
      <c r="BC230" s="178"/>
      <c r="BD230" s="50"/>
      <c r="BE230" s="51"/>
      <c r="BF230" s="51"/>
      <c r="BG230" s="51"/>
      <c r="BH230" s="52"/>
      <c r="BI230" s="177"/>
      <c r="BJ230" s="178"/>
      <c r="BK230" s="178"/>
      <c r="BL230" s="178"/>
      <c r="BM230" s="190"/>
      <c r="BN230" s="53">
        <f t="shared" si="41"/>
        <v>0</v>
      </c>
      <c r="BO230" s="53">
        <f t="shared" si="42"/>
        <v>0</v>
      </c>
      <c r="BP230" s="307"/>
    </row>
    <row r="231" spans="2:68" s="138" customFormat="1" ht="51.75" customHeight="1" thickTop="1" thickBot="1" x14ac:dyDescent="0.45">
      <c r="B231" s="141">
        <v>3</v>
      </c>
      <c r="K231" s="140"/>
      <c r="L231" s="140"/>
      <c r="M231" s="140"/>
      <c r="N231" s="140"/>
      <c r="O231" s="140"/>
      <c r="BP231" s="307"/>
    </row>
    <row r="232" spans="2:68" ht="55.5" customHeight="1" thickTop="1" x14ac:dyDescent="0.4">
      <c r="B232" s="412" t="s">
        <v>0</v>
      </c>
      <c r="C232" s="414" t="s">
        <v>1</v>
      </c>
      <c r="D232" s="416" t="str">
        <f>D6</f>
        <v>Средняя цена без учета доставки на 09.08.2019, рублей</v>
      </c>
      <c r="E232" s="418" t="s">
        <v>6</v>
      </c>
      <c r="F232" s="420" t="s">
        <v>7</v>
      </c>
      <c r="G232" s="421"/>
      <c r="H232" s="421"/>
      <c r="I232" s="421"/>
      <c r="J232" s="422"/>
      <c r="K232" s="426" t="s">
        <v>8</v>
      </c>
      <c r="L232" s="427"/>
      <c r="M232" s="427"/>
      <c r="N232" s="427"/>
      <c r="O232" s="428"/>
      <c r="P232" s="406" t="str">
        <f>'1 неделя'!P232:T232</f>
        <v>ГАПОУ ЧР "МЦК-ЧЭМК" Минобразования Чувашии</v>
      </c>
      <c r="Q232" s="407"/>
      <c r="R232" s="407"/>
      <c r="S232" s="407"/>
      <c r="T232" s="408"/>
      <c r="U232" s="401" t="str">
        <f>'1 неделя'!U232:Y232</f>
        <v xml:space="preserve">ГАПОУ "ВСХТ" </v>
      </c>
      <c r="V232" s="402"/>
      <c r="W232" s="402"/>
      <c r="X232" s="402"/>
      <c r="Y232" s="403"/>
      <c r="Z232" s="409" t="str">
        <f>'1 неделя'!Z232:AD232</f>
        <v xml:space="preserve">БОУ "Ибресинская общеобразовательная школа-интернат для обучающихся с ограниченными возможностями здоровья" </v>
      </c>
      <c r="AA232" s="410"/>
      <c r="AB232" s="410"/>
      <c r="AC232" s="410"/>
      <c r="AD232" s="411"/>
      <c r="AE232" s="401" t="str">
        <f>'1 неделя'!AE232:AI232</f>
        <v xml:space="preserve">БОУ " Калининская общеобразовательная школа-интернат для обучающихся с ограниченными возможностями здоровья" </v>
      </c>
      <c r="AF232" s="402"/>
      <c r="AG232" s="402"/>
      <c r="AH232" s="402"/>
      <c r="AI232" s="403"/>
      <c r="AJ232" s="406" t="str">
        <f>'1 неделя'!AJ232:AN232</f>
        <v>Наименование заказчика</v>
      </c>
      <c r="AK232" s="407"/>
      <c r="AL232" s="407"/>
      <c r="AM232" s="407"/>
      <c r="AN232" s="408"/>
      <c r="AO232" s="401" t="str">
        <f>'1 неделя'!AO232:AS232</f>
        <v>Наименование заказчика</v>
      </c>
      <c r="AP232" s="402"/>
      <c r="AQ232" s="402"/>
      <c r="AR232" s="402"/>
      <c r="AS232" s="403"/>
      <c r="AT232" s="406" t="str">
        <f>'1 неделя'!AT232:AX232</f>
        <v>Наименование заказчика</v>
      </c>
      <c r="AU232" s="407"/>
      <c r="AV232" s="407"/>
      <c r="AW232" s="407"/>
      <c r="AX232" s="408"/>
      <c r="AY232" s="401" t="str">
        <f>'1 неделя'!AY232:BC232</f>
        <v>Наименование заказчика</v>
      </c>
      <c r="AZ232" s="402"/>
      <c r="BA232" s="402"/>
      <c r="BB232" s="402"/>
      <c r="BC232" s="403"/>
      <c r="BD232" s="406" t="str">
        <f>'1 неделя'!BD232:BH232</f>
        <v>Наименование заказчика</v>
      </c>
      <c r="BE232" s="407"/>
      <c r="BF232" s="407"/>
      <c r="BG232" s="407"/>
      <c r="BH232" s="408"/>
      <c r="BI232" s="401" t="str">
        <f>'1 неделя'!BI232:BM232</f>
        <v>Наименование заказчика</v>
      </c>
      <c r="BJ232" s="402"/>
      <c r="BK232" s="402"/>
      <c r="BL232" s="402"/>
      <c r="BM232" s="403"/>
      <c r="BN232" s="404" t="s">
        <v>97</v>
      </c>
      <c r="BO232" s="404" t="s">
        <v>98</v>
      </c>
      <c r="BP232" s="307"/>
    </row>
    <row r="233" spans="2:68" ht="126.75" customHeight="1" thickBot="1" x14ac:dyDescent="0.45">
      <c r="B233" s="413"/>
      <c r="C233" s="415"/>
      <c r="D233" s="417"/>
      <c r="E233" s="419"/>
      <c r="F233" s="423"/>
      <c r="G233" s="424"/>
      <c r="H233" s="424"/>
      <c r="I233" s="424"/>
      <c r="J233" s="425"/>
      <c r="K233" s="429"/>
      <c r="L233" s="430"/>
      <c r="M233" s="430"/>
      <c r="N233" s="430"/>
      <c r="O233" s="431"/>
      <c r="P233" s="128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8" t="s">
        <v>2</v>
      </c>
      <c r="V233" s="169" t="s">
        <v>3</v>
      </c>
      <c r="W233" s="170" t="s">
        <v>4</v>
      </c>
      <c r="X233" s="170" t="s">
        <v>5</v>
      </c>
      <c r="Y233" s="170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4" t="s">
        <v>2</v>
      </c>
      <c r="AF233" s="170" t="s">
        <v>3</v>
      </c>
      <c r="AG233" s="170" t="s">
        <v>4</v>
      </c>
      <c r="AH233" s="170" t="s">
        <v>5</v>
      </c>
      <c r="AI233" s="170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4" t="s">
        <v>2</v>
      </c>
      <c r="AP233" s="170" t="s">
        <v>3</v>
      </c>
      <c r="AQ233" s="170" t="s">
        <v>4</v>
      </c>
      <c r="AR233" s="170" t="s">
        <v>5</v>
      </c>
      <c r="AS233" s="170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4" t="s">
        <v>2</v>
      </c>
      <c r="AZ233" s="170" t="s">
        <v>3</v>
      </c>
      <c r="BA233" s="170" t="s">
        <v>4</v>
      </c>
      <c r="BB233" s="170" t="s">
        <v>5</v>
      </c>
      <c r="BC233" s="170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4" t="s">
        <v>2</v>
      </c>
      <c r="BJ233" s="170" t="s">
        <v>3</v>
      </c>
      <c r="BK233" s="170" t="s">
        <v>4</v>
      </c>
      <c r="BL233" s="170" t="s">
        <v>5</v>
      </c>
      <c r="BM233" s="170" t="s">
        <v>119</v>
      </c>
      <c r="BN233" s="405"/>
      <c r="BO233" s="405"/>
      <c r="BP233" s="307"/>
    </row>
    <row r="234" spans="2:68" ht="55.5" thickTop="1" thickBot="1" x14ac:dyDescent="0.45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71"/>
      <c r="V234" s="172"/>
      <c r="W234" s="173"/>
      <c r="X234" s="173"/>
      <c r="Y234" s="173"/>
      <c r="Z234" s="26"/>
      <c r="AA234" s="25"/>
      <c r="AB234" s="25"/>
      <c r="AC234" s="25"/>
      <c r="AD234" s="25"/>
      <c r="AE234" s="185"/>
      <c r="AF234" s="173"/>
      <c r="AG234" s="173"/>
      <c r="AH234" s="173"/>
      <c r="AI234" s="186"/>
      <c r="AJ234" s="26"/>
      <c r="AK234" s="25"/>
      <c r="AL234" s="25"/>
      <c r="AM234" s="25"/>
      <c r="AN234" s="27"/>
      <c r="AO234" s="185"/>
      <c r="AP234" s="173"/>
      <c r="AQ234" s="173"/>
      <c r="AR234" s="173"/>
      <c r="AS234" s="173"/>
      <c r="AT234" s="26"/>
      <c r="AU234" s="25"/>
      <c r="AV234" s="25"/>
      <c r="AW234" s="25"/>
      <c r="AX234" s="25"/>
      <c r="AY234" s="185"/>
      <c r="AZ234" s="173"/>
      <c r="BA234" s="173"/>
      <c r="BB234" s="173"/>
      <c r="BC234" s="173"/>
      <c r="BD234" s="26"/>
      <c r="BE234" s="25"/>
      <c r="BF234" s="25"/>
      <c r="BG234" s="25"/>
      <c r="BH234" s="27"/>
      <c r="BI234" s="185"/>
      <c r="BJ234" s="173"/>
      <c r="BK234" s="173"/>
      <c r="BL234" s="173"/>
      <c r="BM234" s="173"/>
      <c r="BN234" s="405"/>
      <c r="BO234" s="405"/>
      <c r="BP234" s="307"/>
    </row>
    <row r="235" spans="2:68" ht="31.5" thickTop="1" thickBot="1" x14ac:dyDescent="0.45">
      <c r="B235" s="29" t="s">
        <v>9</v>
      </c>
      <c r="C235" s="30">
        <v>2</v>
      </c>
      <c r="D235" s="31">
        <v>3</v>
      </c>
      <c r="E235" s="127">
        <v>9</v>
      </c>
      <c r="F235" s="396">
        <v>10</v>
      </c>
      <c r="G235" s="396"/>
      <c r="H235" s="396"/>
      <c r="I235" s="396"/>
      <c r="J235" s="397"/>
      <c r="K235" s="398">
        <v>11</v>
      </c>
      <c r="L235" s="399"/>
      <c r="M235" s="399"/>
      <c r="N235" s="399"/>
      <c r="O235" s="400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4">
        <v>4</v>
      </c>
      <c r="V235" s="175">
        <v>5</v>
      </c>
      <c r="W235" s="176">
        <v>6</v>
      </c>
      <c r="X235" s="176">
        <v>7</v>
      </c>
      <c r="Y235" s="176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7">
        <v>4</v>
      </c>
      <c r="AF235" s="188">
        <v>5</v>
      </c>
      <c r="AG235" s="188">
        <v>6</v>
      </c>
      <c r="AH235" s="188">
        <v>7</v>
      </c>
      <c r="AI235" s="189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7">
        <v>4</v>
      </c>
      <c r="AP235" s="188">
        <v>5</v>
      </c>
      <c r="AQ235" s="188">
        <v>6</v>
      </c>
      <c r="AR235" s="188">
        <v>7</v>
      </c>
      <c r="AS235" s="188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7">
        <v>4</v>
      </c>
      <c r="AZ235" s="188">
        <v>5</v>
      </c>
      <c r="BA235" s="188">
        <v>6</v>
      </c>
      <c r="BB235" s="188">
        <v>7</v>
      </c>
      <c r="BC235" s="188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7">
        <v>4</v>
      </c>
      <c r="BJ235" s="188">
        <v>5</v>
      </c>
      <c r="BK235" s="188">
        <v>6</v>
      </c>
      <c r="BL235" s="188">
        <v>7</v>
      </c>
      <c r="BM235" s="188">
        <v>8</v>
      </c>
      <c r="BN235" s="37"/>
      <c r="BO235" s="37"/>
      <c r="BP235" s="307"/>
    </row>
    <row r="236" spans="2:68" ht="30.75" thickTop="1" x14ac:dyDescent="0.4">
      <c r="B236" s="54" t="s">
        <v>9</v>
      </c>
      <c r="C236" s="40" t="str">
        <f>C123</f>
        <v>Картофель, кг</v>
      </c>
      <c r="D236" s="41">
        <f t="shared" ref="D236:D267" si="44">D10</f>
        <v>12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89" si="45">$D236+($D236*(SUM($E236%,F236%)))</f>
        <v>14.280000000000001</v>
      </c>
      <c r="L236" s="47">
        <f t="shared" ref="L236:L289" si="46">$D236+(($D236*SUM($E236,G236)/100))</f>
        <v>14.4</v>
      </c>
      <c r="M236" s="48">
        <f t="shared" ref="M236:O289" si="47">$D236+(($D236*($E236+H236)/100))</f>
        <v>14.52</v>
      </c>
      <c r="N236" s="48">
        <f t="shared" si="47"/>
        <v>14.64</v>
      </c>
      <c r="O236" s="49">
        <f t="shared" si="47"/>
        <v>14.76</v>
      </c>
      <c r="P236" s="367"/>
      <c r="Q236" s="368"/>
      <c r="R236" s="368"/>
      <c r="S236" s="368"/>
      <c r="T236" s="369"/>
      <c r="U236" s="50"/>
      <c r="V236" s="51"/>
      <c r="W236" s="51"/>
      <c r="X236" s="51"/>
      <c r="Y236" s="52"/>
      <c r="Z236" s="290"/>
      <c r="AA236" s="291"/>
      <c r="AB236" s="291"/>
      <c r="AC236" s="291"/>
      <c r="AD236" s="292"/>
      <c r="AE236" s="197"/>
      <c r="AF236" s="198"/>
      <c r="AG236" s="199"/>
      <c r="AH236" s="198"/>
      <c r="AI236" s="200"/>
      <c r="AJ236" s="50"/>
      <c r="AK236" s="51"/>
      <c r="AL236" s="51"/>
      <c r="AM236" s="51"/>
      <c r="AN236" s="52"/>
      <c r="AO236" s="177"/>
      <c r="AP236" s="178"/>
      <c r="AQ236" s="178"/>
      <c r="AR236" s="178"/>
      <c r="AS236" s="178"/>
      <c r="AT236" s="50"/>
      <c r="AU236" s="51"/>
      <c r="AV236" s="51"/>
      <c r="AW236" s="51"/>
      <c r="AX236" s="51"/>
      <c r="AY236" s="177"/>
      <c r="AZ236" s="178"/>
      <c r="BA236" s="178"/>
      <c r="BB236" s="178"/>
      <c r="BC236" s="178"/>
      <c r="BD236" s="50"/>
      <c r="BE236" s="51"/>
      <c r="BF236" s="51"/>
      <c r="BG236" s="51"/>
      <c r="BH236" s="52"/>
      <c r="BI236" s="177"/>
      <c r="BJ236" s="178"/>
      <c r="BK236" s="178"/>
      <c r="BL236" s="178"/>
      <c r="BM236" s="190"/>
      <c r="BN236" s="53"/>
      <c r="BO236" s="53"/>
      <c r="BP236" s="308"/>
    </row>
    <row r="237" spans="2:68" ht="30" x14ac:dyDescent="0.4">
      <c r="B237" s="54"/>
      <c r="C237" s="55"/>
      <c r="D237" s="41">
        <f t="shared" si="44"/>
        <v>12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45"/>
        <v>14.280000000000001</v>
      </c>
      <c r="L237" s="47">
        <f t="shared" si="46"/>
        <v>14.4</v>
      </c>
      <c r="M237" s="48">
        <f t="shared" si="47"/>
        <v>14.52</v>
      </c>
      <c r="N237" s="48">
        <f t="shared" si="47"/>
        <v>14.64</v>
      </c>
      <c r="O237" s="49">
        <f t="shared" si="47"/>
        <v>14.76</v>
      </c>
      <c r="P237" s="50"/>
      <c r="Q237" s="51"/>
      <c r="R237" s="51"/>
      <c r="S237" s="51"/>
      <c r="T237" s="52"/>
      <c r="U237" s="177"/>
      <c r="V237" s="178"/>
      <c r="W237" s="178"/>
      <c r="X237" s="178"/>
      <c r="Y237" s="178"/>
      <c r="Z237" s="242"/>
      <c r="AA237" s="243"/>
      <c r="AB237" s="243"/>
      <c r="AC237" s="243"/>
      <c r="AD237" s="244"/>
      <c r="AE237" s="177"/>
      <c r="AF237" s="178"/>
      <c r="AG237" s="178"/>
      <c r="AH237" s="178"/>
      <c r="AI237" s="190"/>
      <c r="AJ237" s="50"/>
      <c r="AK237" s="51"/>
      <c r="AL237" s="51"/>
      <c r="AM237" s="51"/>
      <c r="AN237" s="52"/>
      <c r="AO237" s="177"/>
      <c r="AP237" s="178"/>
      <c r="AQ237" s="178"/>
      <c r="AR237" s="178"/>
      <c r="AS237" s="178"/>
      <c r="AT237" s="50"/>
      <c r="AU237" s="51"/>
      <c r="AV237" s="51"/>
      <c r="AW237" s="51"/>
      <c r="AX237" s="51"/>
      <c r="AY237" s="177"/>
      <c r="AZ237" s="178"/>
      <c r="BA237" s="178"/>
      <c r="BB237" s="178"/>
      <c r="BC237" s="178"/>
      <c r="BD237" s="50"/>
      <c r="BE237" s="51"/>
      <c r="BF237" s="51"/>
      <c r="BG237" s="51"/>
      <c r="BH237" s="52"/>
      <c r="BI237" s="177"/>
      <c r="BJ237" s="178"/>
      <c r="BK237" s="178"/>
      <c r="BL237" s="178"/>
      <c r="BM237" s="190"/>
      <c r="BN237" s="53">
        <f>MIN($P237,$U237,$Z237,$AE237,$AJ237,$AO237,$AT237,$AY237,$BD237,$BI237)</f>
        <v>0</v>
      </c>
      <c r="BO237" s="53">
        <f>MAX($P237,$U237,$Z237,$AE237,$AJ237,$AO237,$AT237,$AY237,$BD237,$BI237)</f>
        <v>0</v>
      </c>
      <c r="BP237" s="307"/>
    </row>
    <row r="238" spans="2:68" ht="30" x14ac:dyDescent="0.4">
      <c r="B238" s="56"/>
      <c r="C238" s="58"/>
      <c r="D238" s="41">
        <f t="shared" si="44"/>
        <v>12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45"/>
        <v>14.280000000000001</v>
      </c>
      <c r="L238" s="47">
        <f t="shared" si="46"/>
        <v>14.4</v>
      </c>
      <c r="M238" s="48">
        <f t="shared" si="47"/>
        <v>14.52</v>
      </c>
      <c r="N238" s="48">
        <f t="shared" si="47"/>
        <v>14.64</v>
      </c>
      <c r="O238" s="49">
        <f t="shared" si="47"/>
        <v>14.76</v>
      </c>
      <c r="P238" s="50"/>
      <c r="Q238" s="51"/>
      <c r="R238" s="51"/>
      <c r="S238" s="51"/>
      <c r="T238" s="52"/>
      <c r="U238" s="177"/>
      <c r="V238" s="178"/>
      <c r="W238" s="178"/>
      <c r="X238" s="178"/>
      <c r="Y238" s="178"/>
      <c r="Z238" s="50"/>
      <c r="AA238" s="51"/>
      <c r="AB238" s="51"/>
      <c r="AC238" s="51"/>
      <c r="AD238" s="51"/>
      <c r="AE238" s="177"/>
      <c r="AF238" s="178"/>
      <c r="AG238" s="178"/>
      <c r="AH238" s="178"/>
      <c r="AI238" s="190"/>
      <c r="AJ238" s="50"/>
      <c r="AK238" s="51"/>
      <c r="AL238" s="51"/>
      <c r="AM238" s="51"/>
      <c r="AN238" s="52"/>
      <c r="AO238" s="177"/>
      <c r="AP238" s="178"/>
      <c r="AQ238" s="178"/>
      <c r="AR238" s="178"/>
      <c r="AS238" s="178"/>
      <c r="AT238" s="50"/>
      <c r="AU238" s="51"/>
      <c r="AV238" s="51"/>
      <c r="AW238" s="51"/>
      <c r="AX238" s="51"/>
      <c r="AY238" s="177"/>
      <c r="AZ238" s="178"/>
      <c r="BA238" s="178"/>
      <c r="BB238" s="178"/>
      <c r="BC238" s="178"/>
      <c r="BD238" s="50"/>
      <c r="BE238" s="51"/>
      <c r="BF238" s="51"/>
      <c r="BG238" s="51"/>
      <c r="BH238" s="52"/>
      <c r="BI238" s="177"/>
      <c r="BJ238" s="178"/>
      <c r="BK238" s="178"/>
      <c r="BL238" s="178"/>
      <c r="BM238" s="190"/>
      <c r="BN238" s="53">
        <f>MIN($P238,$U238,$Z238,$AE238,$AJ238,$AO238,$AT238,$AY238,$BD238,$BI238)</f>
        <v>0</v>
      </c>
      <c r="BO238" s="53">
        <f>MAX($P238,$U238,$Z238,$AE238,$AJ238,$AO238,$AT238,$AY238,$BD238,$BI238)</f>
        <v>0</v>
      </c>
      <c r="BP238" s="307"/>
    </row>
    <row r="239" spans="2:68" ht="58.5" customHeight="1" x14ac:dyDescent="0.4">
      <c r="B239" s="60">
        <v>2</v>
      </c>
      <c r="C239" s="61" t="s">
        <v>17</v>
      </c>
      <c r="D239" s="41">
        <f t="shared" si="44"/>
        <v>0</v>
      </c>
      <c r="E239" s="62"/>
      <c r="F239" s="63"/>
      <c r="G239" s="64"/>
      <c r="H239" s="64"/>
      <c r="I239" s="64"/>
      <c r="J239" s="65"/>
      <c r="K239" s="46">
        <f t="shared" si="45"/>
        <v>0</v>
      </c>
      <c r="L239" s="47">
        <f t="shared" si="46"/>
        <v>0</v>
      </c>
      <c r="M239" s="48">
        <f t="shared" si="47"/>
        <v>0</v>
      </c>
      <c r="N239" s="48">
        <f t="shared" si="47"/>
        <v>0</v>
      </c>
      <c r="O239" s="49">
        <f t="shared" si="47"/>
        <v>0</v>
      </c>
      <c r="P239" s="66"/>
      <c r="Q239" s="67"/>
      <c r="R239" s="68"/>
      <c r="S239" s="67"/>
      <c r="T239" s="69"/>
      <c r="U239" s="179"/>
      <c r="V239" s="180"/>
      <c r="W239" s="178"/>
      <c r="X239" s="180"/>
      <c r="Y239" s="180"/>
      <c r="Z239" s="66"/>
      <c r="AA239" s="67"/>
      <c r="AB239" s="68"/>
      <c r="AC239" s="67"/>
      <c r="AD239" s="67"/>
      <c r="AE239" s="179"/>
      <c r="AF239" s="180"/>
      <c r="AG239" s="178"/>
      <c r="AH239" s="180"/>
      <c r="AI239" s="191"/>
      <c r="AJ239" s="66"/>
      <c r="AK239" s="67"/>
      <c r="AL239" s="68"/>
      <c r="AM239" s="67"/>
      <c r="AN239" s="69"/>
      <c r="AO239" s="179"/>
      <c r="AP239" s="180"/>
      <c r="AQ239" s="178"/>
      <c r="AR239" s="180"/>
      <c r="AS239" s="180"/>
      <c r="AT239" s="66"/>
      <c r="AU239" s="67"/>
      <c r="AV239" s="68"/>
      <c r="AW239" s="67"/>
      <c r="AX239" s="67"/>
      <c r="AY239" s="179"/>
      <c r="AZ239" s="180"/>
      <c r="BA239" s="178"/>
      <c r="BB239" s="180"/>
      <c r="BC239" s="180"/>
      <c r="BD239" s="66"/>
      <c r="BE239" s="67"/>
      <c r="BF239" s="68"/>
      <c r="BG239" s="67"/>
      <c r="BH239" s="69"/>
      <c r="BI239" s="179"/>
      <c r="BJ239" s="180"/>
      <c r="BK239" s="178"/>
      <c r="BL239" s="180"/>
      <c r="BM239" s="191"/>
      <c r="BN239" s="53">
        <f>MIN($P239,$U239,$Z239,$AE239,$AJ239,$AO239,$AT239,$AY239,$BD239,$BI239)</f>
        <v>0</v>
      </c>
      <c r="BO239" s="53">
        <f>MAX($P239,$U239,$Z239,$AE239,$AJ239,$AO239,$AT239,$AY239,$BD239,$BI239)</f>
        <v>0</v>
      </c>
      <c r="BP239" s="307"/>
    </row>
    <row r="240" spans="2:68" ht="30" x14ac:dyDescent="0.4">
      <c r="B240" s="39" t="s">
        <v>118</v>
      </c>
      <c r="C240" s="40" t="str">
        <f>C127</f>
        <v>Столовая морковь н/у, кг</v>
      </c>
      <c r="D240" s="41">
        <f t="shared" si="44"/>
        <v>20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45"/>
        <v>24.6</v>
      </c>
      <c r="L240" s="47">
        <f t="shared" si="46"/>
        <v>24.8</v>
      </c>
      <c r="M240" s="48">
        <f t="shared" si="47"/>
        <v>25</v>
      </c>
      <c r="N240" s="48">
        <f t="shared" si="47"/>
        <v>25.2</v>
      </c>
      <c r="O240" s="49">
        <f t="shared" si="47"/>
        <v>25.4</v>
      </c>
      <c r="P240" s="232"/>
      <c r="Q240" s="233"/>
      <c r="R240" s="233"/>
      <c r="S240" s="233"/>
      <c r="T240" s="234"/>
      <c r="U240" s="232"/>
      <c r="V240" s="233"/>
      <c r="W240" s="233"/>
      <c r="X240" s="233"/>
      <c r="Y240" s="234"/>
      <c r="Z240" s="355"/>
      <c r="AA240" s="356"/>
      <c r="AB240" s="356"/>
      <c r="AC240" s="356"/>
      <c r="AD240" s="357"/>
      <c r="AE240" s="302"/>
      <c r="AF240" s="198"/>
      <c r="AG240" s="199"/>
      <c r="AH240" s="198"/>
      <c r="AI240" s="200"/>
      <c r="AJ240" s="50"/>
      <c r="AK240" s="51"/>
      <c r="AL240" s="51"/>
      <c r="AM240" s="51"/>
      <c r="AN240" s="52"/>
      <c r="AO240" s="177"/>
      <c r="AP240" s="178"/>
      <c r="AQ240" s="178"/>
      <c r="AR240" s="178"/>
      <c r="AS240" s="178"/>
      <c r="AT240" s="50"/>
      <c r="AU240" s="51"/>
      <c r="AV240" s="51"/>
      <c r="AW240" s="51"/>
      <c r="AX240" s="51"/>
      <c r="AY240" s="177"/>
      <c r="AZ240" s="178"/>
      <c r="BA240" s="178"/>
      <c r="BB240" s="178"/>
      <c r="BC240" s="178"/>
      <c r="BD240" s="50"/>
      <c r="BE240" s="51"/>
      <c r="BF240" s="51"/>
      <c r="BG240" s="51"/>
      <c r="BH240" s="52"/>
      <c r="BI240" s="177"/>
      <c r="BJ240" s="178"/>
      <c r="BK240" s="178"/>
      <c r="BL240" s="178"/>
      <c r="BM240" s="190"/>
      <c r="BN240" s="53"/>
      <c r="BO240" s="53"/>
      <c r="BP240" s="308"/>
    </row>
    <row r="241" spans="2:68" ht="30" x14ac:dyDescent="0.4">
      <c r="B241" s="54"/>
      <c r="C241" s="55"/>
      <c r="D241" s="41">
        <f t="shared" si="44"/>
        <v>20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45"/>
        <v>24.6</v>
      </c>
      <c r="L241" s="47">
        <f t="shared" si="46"/>
        <v>24.8</v>
      </c>
      <c r="M241" s="48">
        <f t="shared" si="47"/>
        <v>25</v>
      </c>
      <c r="N241" s="48">
        <f t="shared" si="47"/>
        <v>25.2</v>
      </c>
      <c r="O241" s="49">
        <f t="shared" si="47"/>
        <v>25.4</v>
      </c>
      <c r="P241" s="50"/>
      <c r="Q241" s="51"/>
      <c r="R241" s="51"/>
      <c r="S241" s="51"/>
      <c r="T241" s="52"/>
      <c r="U241" s="177"/>
      <c r="V241" s="178"/>
      <c r="W241" s="178"/>
      <c r="X241" s="178"/>
      <c r="Y241" s="178"/>
      <c r="Z241" s="245"/>
      <c r="AA241" s="246"/>
      <c r="AB241" s="246"/>
      <c r="AC241" s="246"/>
      <c r="AD241" s="247"/>
      <c r="AE241" s="197"/>
      <c r="AF241" s="198"/>
      <c r="AG241" s="199"/>
      <c r="AH241" s="198"/>
      <c r="AI241" s="200"/>
      <c r="AJ241" s="50"/>
      <c r="AK241" s="51"/>
      <c r="AL241" s="51"/>
      <c r="AM241" s="51"/>
      <c r="AN241" s="52"/>
      <c r="AO241" s="177"/>
      <c r="AP241" s="178"/>
      <c r="AQ241" s="178"/>
      <c r="AR241" s="178"/>
      <c r="AS241" s="178"/>
      <c r="AT241" s="50"/>
      <c r="AU241" s="51"/>
      <c r="AV241" s="51"/>
      <c r="AW241" s="51"/>
      <c r="AX241" s="51"/>
      <c r="AY241" s="177"/>
      <c r="AZ241" s="178"/>
      <c r="BA241" s="178"/>
      <c r="BB241" s="178"/>
      <c r="BC241" s="178"/>
      <c r="BD241" s="50"/>
      <c r="BE241" s="51"/>
      <c r="BF241" s="51"/>
      <c r="BG241" s="51"/>
      <c r="BH241" s="52"/>
      <c r="BI241" s="177"/>
      <c r="BJ241" s="178"/>
      <c r="BK241" s="178"/>
      <c r="BL241" s="178"/>
      <c r="BM241" s="190"/>
      <c r="BN241" s="53"/>
      <c r="BO241" s="53"/>
      <c r="BP241" s="307"/>
    </row>
    <row r="242" spans="2:68" ht="30" x14ac:dyDescent="0.4">
      <c r="B242" s="56"/>
      <c r="C242" s="55"/>
      <c r="D242" s="41">
        <f t="shared" si="44"/>
        <v>20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45"/>
        <v>24.6</v>
      </c>
      <c r="L242" s="47">
        <f t="shared" si="46"/>
        <v>24.8</v>
      </c>
      <c r="M242" s="48">
        <f t="shared" si="47"/>
        <v>25</v>
      </c>
      <c r="N242" s="48">
        <f t="shared" si="47"/>
        <v>25.2</v>
      </c>
      <c r="O242" s="49">
        <f t="shared" si="47"/>
        <v>25.4</v>
      </c>
      <c r="P242" s="50"/>
      <c r="Q242" s="51"/>
      <c r="R242" s="51"/>
      <c r="S242" s="51"/>
      <c r="T242" s="52"/>
      <c r="U242" s="177"/>
      <c r="V242" s="178"/>
      <c r="W242" s="178"/>
      <c r="X242" s="178"/>
      <c r="Y242" s="178"/>
      <c r="Z242" s="50"/>
      <c r="AA242" s="51"/>
      <c r="AB242" s="51"/>
      <c r="AC242" s="51"/>
      <c r="AD242" s="51"/>
      <c r="AE242" s="177"/>
      <c r="AF242" s="178"/>
      <c r="AG242" s="178"/>
      <c r="AH242" s="178"/>
      <c r="AI242" s="190"/>
      <c r="AJ242" s="50"/>
      <c r="AK242" s="51"/>
      <c r="AL242" s="51"/>
      <c r="AM242" s="51"/>
      <c r="AN242" s="52"/>
      <c r="AO242" s="177"/>
      <c r="AP242" s="178"/>
      <c r="AQ242" s="178"/>
      <c r="AR242" s="178"/>
      <c r="AS242" s="178"/>
      <c r="AT242" s="50"/>
      <c r="AU242" s="51"/>
      <c r="AV242" s="51"/>
      <c r="AW242" s="51"/>
      <c r="AX242" s="51"/>
      <c r="AY242" s="177"/>
      <c r="AZ242" s="178"/>
      <c r="BA242" s="178"/>
      <c r="BB242" s="178"/>
      <c r="BC242" s="178"/>
      <c r="BD242" s="50"/>
      <c r="BE242" s="51"/>
      <c r="BF242" s="51"/>
      <c r="BG242" s="51"/>
      <c r="BH242" s="52"/>
      <c r="BI242" s="177"/>
      <c r="BJ242" s="178"/>
      <c r="BK242" s="178"/>
      <c r="BL242" s="178"/>
      <c r="BM242" s="190"/>
      <c r="BN242" s="53"/>
      <c r="BO242" s="53"/>
      <c r="BP242" s="307"/>
    </row>
    <row r="243" spans="2:68" ht="30" x14ac:dyDescent="0.4">
      <c r="B243" s="71" t="s">
        <v>19</v>
      </c>
      <c r="C243" s="40" t="str">
        <f>C130</f>
        <v>Столовая свекла н/у, кг</v>
      </c>
      <c r="D243" s="41">
        <f t="shared" si="44"/>
        <v>15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45"/>
        <v>19.2</v>
      </c>
      <c r="L243" s="47">
        <f t="shared" si="46"/>
        <v>19.350000000000001</v>
      </c>
      <c r="M243" s="48">
        <f t="shared" si="47"/>
        <v>19.5</v>
      </c>
      <c r="N243" s="48">
        <f t="shared" si="47"/>
        <v>19.649999999999999</v>
      </c>
      <c r="O243" s="49">
        <f t="shared" si="47"/>
        <v>19.8</v>
      </c>
      <c r="P243" s="367"/>
      <c r="Q243" s="368"/>
      <c r="R243" s="368"/>
      <c r="S243" s="368"/>
      <c r="T243" s="369"/>
      <c r="U243" s="232"/>
      <c r="V243" s="233"/>
      <c r="W243" s="233"/>
      <c r="X243" s="233"/>
      <c r="Y243" s="234"/>
      <c r="Z243" s="290"/>
      <c r="AA243" s="291"/>
      <c r="AB243" s="291"/>
      <c r="AC243" s="291"/>
      <c r="AD243" s="292"/>
      <c r="AE243" s="197"/>
      <c r="AF243" s="198"/>
      <c r="AG243" s="199"/>
      <c r="AH243" s="198"/>
      <c r="AI243" s="200"/>
      <c r="AJ243" s="50"/>
      <c r="AK243" s="51"/>
      <c r="AL243" s="51"/>
      <c r="AM243" s="51"/>
      <c r="AN243" s="52"/>
      <c r="AO243" s="177"/>
      <c r="AP243" s="178"/>
      <c r="AQ243" s="178"/>
      <c r="AR243" s="178"/>
      <c r="AS243" s="178"/>
      <c r="AT243" s="50"/>
      <c r="AU243" s="51"/>
      <c r="AV243" s="51"/>
      <c r="AW243" s="51"/>
      <c r="AX243" s="51"/>
      <c r="AY243" s="177"/>
      <c r="AZ243" s="178"/>
      <c r="BA243" s="178"/>
      <c r="BB243" s="178"/>
      <c r="BC243" s="178"/>
      <c r="BD243" s="50"/>
      <c r="BE243" s="51"/>
      <c r="BF243" s="51"/>
      <c r="BG243" s="51"/>
      <c r="BH243" s="52"/>
      <c r="BI243" s="177"/>
      <c r="BJ243" s="178"/>
      <c r="BK243" s="178"/>
      <c r="BL243" s="178"/>
      <c r="BM243" s="190"/>
      <c r="BN243" s="53"/>
      <c r="BO243" s="53"/>
      <c r="BP243" s="308"/>
    </row>
    <row r="244" spans="2:68" ht="30" x14ac:dyDescent="0.4">
      <c r="B244" s="73"/>
      <c r="C244" s="74"/>
      <c r="D244" s="41">
        <f t="shared" si="44"/>
        <v>15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45"/>
        <v>19.2</v>
      </c>
      <c r="L244" s="47">
        <f t="shared" si="46"/>
        <v>19.350000000000001</v>
      </c>
      <c r="M244" s="48">
        <f t="shared" si="47"/>
        <v>19.5</v>
      </c>
      <c r="N244" s="48">
        <f t="shared" si="47"/>
        <v>19.649999999999999</v>
      </c>
      <c r="O244" s="49">
        <f t="shared" si="47"/>
        <v>19.8</v>
      </c>
      <c r="P244" s="50"/>
      <c r="Q244" s="51"/>
      <c r="R244" s="51"/>
      <c r="S244" s="51"/>
      <c r="T244" s="52"/>
      <c r="U244" s="232"/>
      <c r="V244" s="233"/>
      <c r="W244" s="233"/>
      <c r="X244" s="233"/>
      <c r="Y244" s="234"/>
      <c r="Z244" s="290"/>
      <c r="AA244" s="291"/>
      <c r="AB244" s="291"/>
      <c r="AC244" s="291"/>
      <c r="AD244" s="292"/>
      <c r="AE244" s="197"/>
      <c r="AF244" s="198"/>
      <c r="AG244" s="199"/>
      <c r="AH244" s="198"/>
      <c r="AI244" s="200"/>
      <c r="AJ244" s="50"/>
      <c r="AK244" s="51"/>
      <c r="AL244" s="51"/>
      <c r="AM244" s="51"/>
      <c r="AN244" s="52"/>
      <c r="AO244" s="177"/>
      <c r="AP244" s="178"/>
      <c r="AQ244" s="178"/>
      <c r="AR244" s="178"/>
      <c r="AS244" s="178"/>
      <c r="AT244" s="50"/>
      <c r="AU244" s="51"/>
      <c r="AV244" s="51"/>
      <c r="AW244" s="51"/>
      <c r="AX244" s="51"/>
      <c r="AY244" s="177"/>
      <c r="AZ244" s="178"/>
      <c r="BA244" s="178"/>
      <c r="BB244" s="178"/>
      <c r="BC244" s="178"/>
      <c r="BD244" s="50"/>
      <c r="BE244" s="51"/>
      <c r="BF244" s="51"/>
      <c r="BG244" s="51"/>
      <c r="BH244" s="52"/>
      <c r="BI244" s="177"/>
      <c r="BJ244" s="178"/>
      <c r="BK244" s="178"/>
      <c r="BL244" s="178"/>
      <c r="BM244" s="190"/>
      <c r="BN244" s="53"/>
      <c r="BO244" s="53"/>
      <c r="BP244" s="307"/>
    </row>
    <row r="245" spans="2:68" ht="30" x14ac:dyDescent="0.4">
      <c r="B245" s="73"/>
      <c r="C245" s="74"/>
      <c r="D245" s="41">
        <f t="shared" si="44"/>
        <v>15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45"/>
        <v>19.2</v>
      </c>
      <c r="L245" s="47">
        <f t="shared" si="46"/>
        <v>19.350000000000001</v>
      </c>
      <c r="M245" s="48">
        <f t="shared" si="47"/>
        <v>19.5</v>
      </c>
      <c r="N245" s="48">
        <f t="shared" si="47"/>
        <v>19.649999999999999</v>
      </c>
      <c r="O245" s="49">
        <f t="shared" si="47"/>
        <v>19.8</v>
      </c>
      <c r="P245" s="50"/>
      <c r="Q245" s="51"/>
      <c r="R245" s="51"/>
      <c r="S245" s="51"/>
      <c r="T245" s="52"/>
      <c r="U245" s="232"/>
      <c r="V245" s="233"/>
      <c r="W245" s="233"/>
      <c r="X245" s="233"/>
      <c r="Y245" s="234"/>
      <c r="Z245" s="290"/>
      <c r="AA245" s="291"/>
      <c r="AB245" s="291"/>
      <c r="AC245" s="291"/>
      <c r="AD245" s="292"/>
      <c r="AE245" s="197"/>
      <c r="AF245" s="198"/>
      <c r="AG245" s="199"/>
      <c r="AH245" s="198"/>
      <c r="AI245" s="200"/>
      <c r="AJ245" s="50"/>
      <c r="AK245" s="51"/>
      <c r="AL245" s="51"/>
      <c r="AM245" s="51"/>
      <c r="AN245" s="52"/>
      <c r="AO245" s="177"/>
      <c r="AP245" s="178"/>
      <c r="AQ245" s="178"/>
      <c r="AR245" s="178"/>
      <c r="AS245" s="178"/>
      <c r="AT245" s="50"/>
      <c r="AU245" s="51"/>
      <c r="AV245" s="51"/>
      <c r="AW245" s="51"/>
      <c r="AX245" s="51"/>
      <c r="AY245" s="177"/>
      <c r="AZ245" s="178"/>
      <c r="BA245" s="178"/>
      <c r="BB245" s="178"/>
      <c r="BC245" s="178"/>
      <c r="BD245" s="50"/>
      <c r="BE245" s="51"/>
      <c r="BF245" s="51"/>
      <c r="BG245" s="51"/>
      <c r="BH245" s="52"/>
      <c r="BI245" s="177"/>
      <c r="BJ245" s="178"/>
      <c r="BK245" s="178"/>
      <c r="BL245" s="178"/>
      <c r="BM245" s="190"/>
      <c r="BN245" s="53"/>
      <c r="BO245" s="53"/>
      <c r="BP245" s="307"/>
    </row>
    <row r="246" spans="2:68" ht="30" x14ac:dyDescent="0.4">
      <c r="B246" s="71" t="s">
        <v>21</v>
      </c>
      <c r="C246" s="40" t="str">
        <f>C133</f>
        <v>Лук репчатый н/у, кг</v>
      </c>
      <c r="D246" s="41">
        <f t="shared" si="44"/>
        <v>20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45"/>
        <v>25.6</v>
      </c>
      <c r="L246" s="47">
        <f t="shared" si="46"/>
        <v>26</v>
      </c>
      <c r="M246" s="48">
        <f t="shared" si="47"/>
        <v>26.4</v>
      </c>
      <c r="N246" s="48">
        <f t="shared" si="47"/>
        <v>26.6</v>
      </c>
      <c r="O246" s="49">
        <f t="shared" si="47"/>
        <v>26.8</v>
      </c>
      <c r="P246" s="337"/>
      <c r="Q246" s="338"/>
      <c r="R246" s="338"/>
      <c r="S246" s="338"/>
      <c r="T246" s="339"/>
      <c r="U246" s="232"/>
      <c r="V246" s="233"/>
      <c r="W246" s="233"/>
      <c r="X246" s="233"/>
      <c r="Y246" s="234"/>
      <c r="Z246" s="355"/>
      <c r="AA246" s="356"/>
      <c r="AB246" s="356"/>
      <c r="AC246" s="356"/>
      <c r="AD246" s="357"/>
      <c r="AE246" s="197"/>
      <c r="AF246" s="198"/>
      <c r="AG246" s="199"/>
      <c r="AH246" s="198"/>
      <c r="AI246" s="200"/>
      <c r="AJ246" s="50"/>
      <c r="AK246" s="51"/>
      <c r="AL246" s="51"/>
      <c r="AM246" s="51"/>
      <c r="AN246" s="52"/>
      <c r="AO246" s="50"/>
      <c r="AP246" s="51"/>
      <c r="AQ246" s="51"/>
      <c r="AR246" s="51"/>
      <c r="AS246" s="52"/>
      <c r="AT246" s="50"/>
      <c r="AU246" s="51"/>
      <c r="AV246" s="51"/>
      <c r="AW246" s="51"/>
      <c r="AX246" s="51"/>
      <c r="AY246" s="177"/>
      <c r="AZ246" s="178"/>
      <c r="BA246" s="178"/>
      <c r="BB246" s="178"/>
      <c r="BC246" s="178"/>
      <c r="BD246" s="50"/>
      <c r="BE246" s="51"/>
      <c r="BF246" s="51"/>
      <c r="BG246" s="51"/>
      <c r="BH246" s="52"/>
      <c r="BI246" s="177"/>
      <c r="BJ246" s="178"/>
      <c r="BK246" s="178"/>
      <c r="BL246" s="178"/>
      <c r="BM246" s="190"/>
      <c r="BN246" s="53">
        <f t="shared" ref="BN246:BN277" si="48">MIN($P246,$U246,$Z246,$AE246,$AJ246,$AO246,$AT246,$AY246,$BD246,$BI246)</f>
        <v>0</v>
      </c>
      <c r="BO246" s="53">
        <f t="shared" ref="BO246:BO277" si="49">MAX($P246,$U246,$Z246,$AE246,$AJ246,$AO246,$AT246,$AY246,$BD246,$BI246)</f>
        <v>0</v>
      </c>
      <c r="BP246" s="308"/>
    </row>
    <row r="247" spans="2:68" ht="30" x14ac:dyDescent="0.4">
      <c r="B247" s="73"/>
      <c r="C247" s="74"/>
      <c r="D247" s="41">
        <f t="shared" si="44"/>
        <v>20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45"/>
        <v>25.6</v>
      </c>
      <c r="L247" s="47">
        <f t="shared" si="46"/>
        <v>26</v>
      </c>
      <c r="M247" s="48">
        <f t="shared" si="47"/>
        <v>26.4</v>
      </c>
      <c r="N247" s="48">
        <f t="shared" si="47"/>
        <v>26.6</v>
      </c>
      <c r="O247" s="49">
        <f t="shared" si="47"/>
        <v>26.8</v>
      </c>
      <c r="P247" s="337"/>
      <c r="Q247" s="338"/>
      <c r="R247" s="338"/>
      <c r="S247" s="338"/>
      <c r="T247" s="339"/>
      <c r="U247" s="232"/>
      <c r="V247" s="233"/>
      <c r="W247" s="233"/>
      <c r="X247" s="233"/>
      <c r="Y247" s="234"/>
      <c r="Z247" s="290"/>
      <c r="AA247" s="291"/>
      <c r="AB247" s="291"/>
      <c r="AC247" s="291"/>
      <c r="AD247" s="292"/>
      <c r="AE247" s="197"/>
      <c r="AF247" s="198"/>
      <c r="AG247" s="199"/>
      <c r="AH247" s="198"/>
      <c r="AI247" s="200"/>
      <c r="AJ247" s="50"/>
      <c r="AK247" s="51"/>
      <c r="AL247" s="51"/>
      <c r="AM247" s="51"/>
      <c r="AN247" s="52"/>
      <c r="AO247" s="177"/>
      <c r="AP247" s="178"/>
      <c r="AQ247" s="178"/>
      <c r="AR247" s="178"/>
      <c r="AS247" s="178"/>
      <c r="AT247" s="50"/>
      <c r="AU247" s="51"/>
      <c r="AV247" s="51"/>
      <c r="AW247" s="51"/>
      <c r="AX247" s="51"/>
      <c r="AY247" s="177"/>
      <c r="AZ247" s="178"/>
      <c r="BA247" s="178"/>
      <c r="BB247" s="178"/>
      <c r="BC247" s="178"/>
      <c r="BD247" s="50"/>
      <c r="BE247" s="51"/>
      <c r="BF247" s="51"/>
      <c r="BG247" s="51"/>
      <c r="BH247" s="52"/>
      <c r="BI247" s="177"/>
      <c r="BJ247" s="178"/>
      <c r="BK247" s="178"/>
      <c r="BL247" s="178"/>
      <c r="BM247" s="190"/>
      <c r="BN247" s="53">
        <f t="shared" si="48"/>
        <v>0</v>
      </c>
      <c r="BO247" s="53">
        <f t="shared" si="49"/>
        <v>0</v>
      </c>
      <c r="BP247" s="307"/>
    </row>
    <row r="248" spans="2:68" ht="30" x14ac:dyDescent="0.4">
      <c r="B248" s="73"/>
      <c r="C248" s="74"/>
      <c r="D248" s="41">
        <f t="shared" si="44"/>
        <v>20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45"/>
        <v>25.6</v>
      </c>
      <c r="L248" s="47">
        <f t="shared" si="46"/>
        <v>26</v>
      </c>
      <c r="M248" s="48">
        <f t="shared" si="47"/>
        <v>26.4</v>
      </c>
      <c r="N248" s="48">
        <f t="shared" si="47"/>
        <v>26.6</v>
      </c>
      <c r="O248" s="49">
        <f t="shared" si="47"/>
        <v>26.8</v>
      </c>
      <c r="P248" s="337"/>
      <c r="Q248" s="338"/>
      <c r="R248" s="338"/>
      <c r="S248" s="338"/>
      <c r="T248" s="339"/>
      <c r="U248" s="232"/>
      <c r="V248" s="233"/>
      <c r="W248" s="233"/>
      <c r="X248" s="233"/>
      <c r="Y248" s="234"/>
      <c r="Z248" s="290"/>
      <c r="AA248" s="291"/>
      <c r="AB248" s="291"/>
      <c r="AC248" s="291"/>
      <c r="AD248" s="292"/>
      <c r="AE248" s="197"/>
      <c r="AF248" s="198"/>
      <c r="AG248" s="199"/>
      <c r="AH248" s="198"/>
      <c r="AI248" s="200"/>
      <c r="AJ248" s="50"/>
      <c r="AK248" s="51"/>
      <c r="AL248" s="51"/>
      <c r="AM248" s="51"/>
      <c r="AN248" s="52"/>
      <c r="AO248" s="177"/>
      <c r="AP248" s="178"/>
      <c r="AQ248" s="178"/>
      <c r="AR248" s="178"/>
      <c r="AS248" s="178"/>
      <c r="AT248" s="50"/>
      <c r="AU248" s="51"/>
      <c r="AV248" s="51"/>
      <c r="AW248" s="51"/>
      <c r="AX248" s="51"/>
      <c r="AY248" s="177"/>
      <c r="AZ248" s="178"/>
      <c r="BA248" s="178"/>
      <c r="BB248" s="178"/>
      <c r="BC248" s="178"/>
      <c r="BD248" s="50"/>
      <c r="BE248" s="51"/>
      <c r="BF248" s="51"/>
      <c r="BG248" s="51"/>
      <c r="BH248" s="52"/>
      <c r="BI248" s="177"/>
      <c r="BJ248" s="178"/>
      <c r="BK248" s="178"/>
      <c r="BL248" s="178"/>
      <c r="BM248" s="190"/>
      <c r="BN248" s="53">
        <f t="shared" si="48"/>
        <v>0</v>
      </c>
      <c r="BO248" s="53">
        <f t="shared" si="49"/>
        <v>0</v>
      </c>
      <c r="BP248" s="307"/>
    </row>
    <row r="249" spans="2:68" ht="30" x14ac:dyDescent="0.4">
      <c r="B249" s="71" t="s">
        <v>23</v>
      </c>
      <c r="C249" s="40" t="str">
        <f>C136</f>
        <v>Капуста н/у, кг</v>
      </c>
      <c r="D249" s="41">
        <f t="shared" si="44"/>
        <v>15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45"/>
        <v>17.850000000000001</v>
      </c>
      <c r="L249" s="47">
        <f t="shared" si="46"/>
        <v>18</v>
      </c>
      <c r="M249" s="48">
        <f t="shared" si="47"/>
        <v>18.149999999999999</v>
      </c>
      <c r="N249" s="48">
        <f t="shared" si="47"/>
        <v>18.3</v>
      </c>
      <c r="O249" s="49">
        <f t="shared" si="47"/>
        <v>18.3</v>
      </c>
      <c r="P249" s="337"/>
      <c r="Q249" s="338"/>
      <c r="R249" s="338"/>
      <c r="S249" s="338"/>
      <c r="T249" s="339"/>
      <c r="U249" s="232"/>
      <c r="V249" s="233"/>
      <c r="W249" s="233"/>
      <c r="X249" s="233"/>
      <c r="Y249" s="234"/>
      <c r="Z249" s="290"/>
      <c r="AA249" s="291"/>
      <c r="AB249" s="291"/>
      <c r="AC249" s="291"/>
      <c r="AD249" s="292"/>
      <c r="AE249" s="197"/>
      <c r="AF249" s="198"/>
      <c r="AG249" s="199"/>
      <c r="AH249" s="198"/>
      <c r="AI249" s="200"/>
      <c r="AJ249" s="50"/>
      <c r="AK249" s="51"/>
      <c r="AL249" s="51"/>
      <c r="AM249" s="51"/>
      <c r="AN249" s="52"/>
      <c r="AO249" s="177"/>
      <c r="AP249" s="178"/>
      <c r="AQ249" s="178"/>
      <c r="AR249" s="178"/>
      <c r="AS249" s="178"/>
      <c r="AT249" s="50"/>
      <c r="AU249" s="51"/>
      <c r="AV249" s="51"/>
      <c r="AW249" s="51"/>
      <c r="AX249" s="51"/>
      <c r="AY249" s="177"/>
      <c r="AZ249" s="178"/>
      <c r="BA249" s="178"/>
      <c r="BB249" s="178"/>
      <c r="BC249" s="178"/>
      <c r="BD249" s="50"/>
      <c r="BE249" s="51"/>
      <c r="BF249" s="51"/>
      <c r="BG249" s="51"/>
      <c r="BH249" s="52"/>
      <c r="BI249" s="177"/>
      <c r="BJ249" s="178"/>
      <c r="BK249" s="178"/>
      <c r="BL249" s="178"/>
      <c r="BM249" s="190"/>
      <c r="BN249" s="53">
        <f t="shared" si="48"/>
        <v>0</v>
      </c>
      <c r="BO249" s="53">
        <f t="shared" si="49"/>
        <v>0</v>
      </c>
      <c r="BP249" s="308"/>
    </row>
    <row r="250" spans="2:68" ht="30" x14ac:dyDescent="0.4">
      <c r="B250" s="73"/>
      <c r="C250" s="74"/>
      <c r="D250" s="41">
        <f t="shared" si="44"/>
        <v>15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45"/>
        <v>17.850000000000001</v>
      </c>
      <c r="L250" s="47">
        <f t="shared" si="46"/>
        <v>18</v>
      </c>
      <c r="M250" s="48">
        <f t="shared" si="47"/>
        <v>18.149999999999999</v>
      </c>
      <c r="N250" s="48">
        <f t="shared" si="47"/>
        <v>18.3</v>
      </c>
      <c r="O250" s="49">
        <f t="shared" si="47"/>
        <v>18.3</v>
      </c>
      <c r="P250" s="337"/>
      <c r="Q250" s="338"/>
      <c r="R250" s="338"/>
      <c r="S250" s="338"/>
      <c r="T250" s="339"/>
      <c r="U250" s="50"/>
      <c r="V250" s="51"/>
      <c r="W250" s="51"/>
      <c r="X250" s="51"/>
      <c r="Y250" s="52"/>
      <c r="Z250" s="252"/>
      <c r="AA250" s="253"/>
      <c r="AB250" s="253"/>
      <c r="AC250" s="253"/>
      <c r="AD250" s="254"/>
      <c r="AE250" s="197"/>
      <c r="AF250" s="198"/>
      <c r="AG250" s="199"/>
      <c r="AH250" s="198"/>
      <c r="AI250" s="200"/>
      <c r="AJ250" s="50"/>
      <c r="AK250" s="51"/>
      <c r="AL250" s="51"/>
      <c r="AM250" s="51"/>
      <c r="AN250" s="52"/>
      <c r="AO250" s="177"/>
      <c r="AP250" s="178"/>
      <c r="AQ250" s="178"/>
      <c r="AR250" s="178"/>
      <c r="AS250" s="178"/>
      <c r="AT250" s="50"/>
      <c r="AU250" s="51"/>
      <c r="AV250" s="51"/>
      <c r="AW250" s="51"/>
      <c r="AX250" s="51"/>
      <c r="AY250" s="177"/>
      <c r="AZ250" s="178"/>
      <c r="BA250" s="178"/>
      <c r="BB250" s="178"/>
      <c r="BC250" s="178"/>
      <c r="BD250" s="50"/>
      <c r="BE250" s="51"/>
      <c r="BF250" s="51"/>
      <c r="BG250" s="51"/>
      <c r="BH250" s="52"/>
      <c r="BI250" s="177"/>
      <c r="BJ250" s="178"/>
      <c r="BK250" s="178"/>
      <c r="BL250" s="178"/>
      <c r="BM250" s="190"/>
      <c r="BN250" s="53">
        <f t="shared" si="48"/>
        <v>0</v>
      </c>
      <c r="BO250" s="53">
        <f t="shared" si="49"/>
        <v>0</v>
      </c>
      <c r="BP250" s="307"/>
    </row>
    <row r="251" spans="2:68" ht="30" x14ac:dyDescent="0.4">
      <c r="B251" s="75"/>
      <c r="C251" s="76"/>
      <c r="D251" s="41">
        <f t="shared" si="44"/>
        <v>15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45"/>
        <v>17.850000000000001</v>
      </c>
      <c r="L251" s="47">
        <f t="shared" si="46"/>
        <v>18</v>
      </c>
      <c r="M251" s="48">
        <f t="shared" si="47"/>
        <v>18.149999999999999</v>
      </c>
      <c r="N251" s="48">
        <f t="shared" si="47"/>
        <v>18.3</v>
      </c>
      <c r="O251" s="49">
        <f t="shared" si="47"/>
        <v>18.3</v>
      </c>
      <c r="P251" s="337"/>
      <c r="Q251" s="338"/>
      <c r="R251" s="338"/>
      <c r="S251" s="338"/>
      <c r="T251" s="339"/>
      <c r="U251" s="50"/>
      <c r="V251" s="51"/>
      <c r="W251" s="51"/>
      <c r="X251" s="51"/>
      <c r="Y251" s="52"/>
      <c r="Z251" s="248"/>
      <c r="AA251" s="249"/>
      <c r="AB251" s="250"/>
      <c r="AC251" s="249"/>
      <c r="AD251" s="251"/>
      <c r="AE251" s="197"/>
      <c r="AF251" s="198"/>
      <c r="AG251" s="199"/>
      <c r="AH251" s="198"/>
      <c r="AI251" s="200"/>
      <c r="AJ251" s="50"/>
      <c r="AK251" s="51"/>
      <c r="AL251" s="51"/>
      <c r="AM251" s="51"/>
      <c r="AN251" s="52"/>
      <c r="AO251" s="177"/>
      <c r="AP251" s="178"/>
      <c r="AQ251" s="178"/>
      <c r="AR251" s="178"/>
      <c r="AS251" s="178"/>
      <c r="AT251" s="50"/>
      <c r="AU251" s="51"/>
      <c r="AV251" s="51"/>
      <c r="AW251" s="51"/>
      <c r="AX251" s="51"/>
      <c r="AY251" s="177"/>
      <c r="AZ251" s="178"/>
      <c r="BA251" s="178"/>
      <c r="BB251" s="178"/>
      <c r="BC251" s="178"/>
      <c r="BD251" s="50"/>
      <c r="BE251" s="51"/>
      <c r="BF251" s="51"/>
      <c r="BG251" s="51"/>
      <c r="BH251" s="52"/>
      <c r="BI251" s="177"/>
      <c r="BJ251" s="178"/>
      <c r="BK251" s="178"/>
      <c r="BL251" s="178"/>
      <c r="BM251" s="190"/>
      <c r="BN251" s="53">
        <f t="shared" si="48"/>
        <v>0</v>
      </c>
      <c r="BO251" s="53">
        <f t="shared" si="49"/>
        <v>0</v>
      </c>
      <c r="BP251" s="307"/>
    </row>
    <row r="252" spans="2:68" ht="58.5" x14ac:dyDescent="0.4">
      <c r="B252" s="60" t="s">
        <v>25</v>
      </c>
      <c r="C252" s="61" t="s">
        <v>26</v>
      </c>
      <c r="D252" s="41">
        <f t="shared" si="44"/>
        <v>0</v>
      </c>
      <c r="E252" s="62"/>
      <c r="F252" s="63"/>
      <c r="G252" s="64"/>
      <c r="H252" s="64"/>
      <c r="I252" s="64"/>
      <c r="J252" s="65"/>
      <c r="K252" s="46">
        <f t="shared" si="45"/>
        <v>0</v>
      </c>
      <c r="L252" s="47">
        <f t="shared" si="46"/>
        <v>0</v>
      </c>
      <c r="M252" s="48">
        <f t="shared" si="47"/>
        <v>0</v>
      </c>
      <c r="N252" s="48">
        <f t="shared" si="47"/>
        <v>0</v>
      </c>
      <c r="O252" s="49">
        <f t="shared" si="47"/>
        <v>0</v>
      </c>
      <c r="P252" s="340"/>
      <c r="Q252" s="341"/>
      <c r="R252" s="342"/>
      <c r="S252" s="341"/>
      <c r="T252" s="343"/>
      <c r="U252" s="66"/>
      <c r="V252" s="67"/>
      <c r="W252" s="68"/>
      <c r="X252" s="67"/>
      <c r="Y252" s="69"/>
      <c r="Z252" s="255"/>
      <c r="AA252" s="256"/>
      <c r="AB252" s="257"/>
      <c r="AC252" s="256"/>
      <c r="AD252" s="258"/>
      <c r="AE252" s="201"/>
      <c r="AF252" s="202"/>
      <c r="AG252" s="203"/>
      <c r="AH252" s="202"/>
      <c r="AI252" s="204"/>
      <c r="AJ252" s="66"/>
      <c r="AK252" s="67"/>
      <c r="AL252" s="68"/>
      <c r="AM252" s="67"/>
      <c r="AN252" s="69"/>
      <c r="AO252" s="179"/>
      <c r="AP252" s="180"/>
      <c r="AQ252" s="178"/>
      <c r="AR252" s="180"/>
      <c r="AS252" s="180"/>
      <c r="AT252" s="66"/>
      <c r="AU252" s="67"/>
      <c r="AV252" s="68"/>
      <c r="AW252" s="67"/>
      <c r="AX252" s="67"/>
      <c r="AY252" s="179"/>
      <c r="AZ252" s="180"/>
      <c r="BA252" s="178"/>
      <c r="BB252" s="180"/>
      <c r="BC252" s="180"/>
      <c r="BD252" s="66"/>
      <c r="BE252" s="67"/>
      <c r="BF252" s="68"/>
      <c r="BG252" s="67"/>
      <c r="BH252" s="69"/>
      <c r="BI252" s="179"/>
      <c r="BJ252" s="180"/>
      <c r="BK252" s="178"/>
      <c r="BL252" s="180"/>
      <c r="BM252" s="191"/>
      <c r="BN252" s="53">
        <f t="shared" si="48"/>
        <v>0</v>
      </c>
      <c r="BO252" s="53">
        <f t="shared" si="49"/>
        <v>0</v>
      </c>
      <c r="BP252" s="307"/>
    </row>
    <row r="253" spans="2:68" ht="36" x14ac:dyDescent="0.4">
      <c r="B253" s="71" t="s">
        <v>28</v>
      </c>
      <c r="C253" s="40" t="str">
        <f>C140</f>
        <v>Куриные яйца 1 категории, 10 шт</v>
      </c>
      <c r="D253" s="41">
        <f t="shared" si="44"/>
        <v>40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45"/>
        <v>47.6</v>
      </c>
      <c r="L253" s="47">
        <f t="shared" si="46"/>
        <v>48</v>
      </c>
      <c r="M253" s="48">
        <f t="shared" si="47"/>
        <v>48.4</v>
      </c>
      <c r="N253" s="48">
        <f t="shared" si="47"/>
        <v>48.8</v>
      </c>
      <c r="O253" s="49">
        <f t="shared" si="47"/>
        <v>49.2</v>
      </c>
      <c r="P253" s="367"/>
      <c r="Q253" s="368"/>
      <c r="R253" s="368"/>
      <c r="S253" s="368"/>
      <c r="T253" s="369"/>
      <c r="U253" s="50"/>
      <c r="V253" s="51"/>
      <c r="W253" s="51"/>
      <c r="X253" s="51"/>
      <c r="Y253" s="52"/>
      <c r="Z253" s="293"/>
      <c r="AA253" s="294"/>
      <c r="AB253" s="295"/>
      <c r="AC253" s="294"/>
      <c r="AD253" s="296"/>
      <c r="AE253" s="197"/>
      <c r="AF253" s="198"/>
      <c r="AG253" s="199"/>
      <c r="AH253" s="198"/>
      <c r="AI253" s="200"/>
      <c r="AJ253" s="50"/>
      <c r="AK253" s="51"/>
      <c r="AL253" s="51"/>
      <c r="AM253" s="51"/>
      <c r="AN253" s="52"/>
      <c r="AO253" s="177"/>
      <c r="AP253" s="178"/>
      <c r="AQ253" s="178"/>
      <c r="AR253" s="178"/>
      <c r="AS253" s="178"/>
      <c r="AT253" s="50"/>
      <c r="AU253" s="51"/>
      <c r="AV253" s="51"/>
      <c r="AW253" s="51"/>
      <c r="AX253" s="51"/>
      <c r="AY253" s="177"/>
      <c r="AZ253" s="178"/>
      <c r="BA253" s="178"/>
      <c r="BB253" s="178"/>
      <c r="BC253" s="178"/>
      <c r="BD253" s="50"/>
      <c r="BE253" s="51"/>
      <c r="BF253" s="51"/>
      <c r="BG253" s="51"/>
      <c r="BH253" s="52"/>
      <c r="BI253" s="177"/>
      <c r="BJ253" s="178"/>
      <c r="BK253" s="178"/>
      <c r="BL253" s="178"/>
      <c r="BM253" s="190"/>
      <c r="BN253" s="53">
        <f t="shared" si="48"/>
        <v>0</v>
      </c>
      <c r="BO253" s="53">
        <f t="shared" si="49"/>
        <v>0</v>
      </c>
      <c r="BP253" s="307"/>
    </row>
    <row r="254" spans="2:68" ht="30" x14ac:dyDescent="0.4">
      <c r="B254" s="73"/>
      <c r="C254" s="74"/>
      <c r="D254" s="41">
        <f t="shared" si="44"/>
        <v>40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45"/>
        <v>47.6</v>
      </c>
      <c r="L254" s="47">
        <f t="shared" si="46"/>
        <v>48</v>
      </c>
      <c r="M254" s="48">
        <f t="shared" si="47"/>
        <v>48.4</v>
      </c>
      <c r="N254" s="48">
        <f t="shared" si="47"/>
        <v>48.8</v>
      </c>
      <c r="O254" s="49">
        <f t="shared" si="47"/>
        <v>49.2</v>
      </c>
      <c r="P254" s="337"/>
      <c r="Q254" s="338"/>
      <c r="R254" s="338"/>
      <c r="S254" s="338"/>
      <c r="T254" s="339"/>
      <c r="U254" s="50"/>
      <c r="V254" s="51"/>
      <c r="W254" s="51"/>
      <c r="X254" s="51"/>
      <c r="Y254" s="52"/>
      <c r="Z254" s="50"/>
      <c r="AA254" s="51"/>
      <c r="AB254" s="51"/>
      <c r="AC254" s="51"/>
      <c r="AD254" s="51"/>
      <c r="AE254" s="50"/>
      <c r="AF254" s="51"/>
      <c r="AG254" s="51"/>
      <c r="AH254" s="51"/>
      <c r="AI254" s="52"/>
      <c r="AJ254" s="50"/>
      <c r="AK254" s="51"/>
      <c r="AL254" s="51"/>
      <c r="AM254" s="51"/>
      <c r="AN254" s="52"/>
      <c r="AO254" s="177"/>
      <c r="AP254" s="178"/>
      <c r="AQ254" s="178"/>
      <c r="AR254" s="178"/>
      <c r="AS254" s="178"/>
      <c r="AT254" s="50"/>
      <c r="AU254" s="51"/>
      <c r="AV254" s="51"/>
      <c r="AW254" s="51"/>
      <c r="AX254" s="51"/>
      <c r="AY254" s="177"/>
      <c r="AZ254" s="178"/>
      <c r="BA254" s="178"/>
      <c r="BB254" s="178"/>
      <c r="BC254" s="178"/>
      <c r="BD254" s="50"/>
      <c r="BE254" s="51"/>
      <c r="BF254" s="51"/>
      <c r="BG254" s="51"/>
      <c r="BH254" s="52"/>
      <c r="BI254" s="177"/>
      <c r="BJ254" s="178"/>
      <c r="BK254" s="178"/>
      <c r="BL254" s="178"/>
      <c r="BM254" s="190"/>
      <c r="BN254" s="53">
        <f t="shared" si="48"/>
        <v>0</v>
      </c>
      <c r="BO254" s="53">
        <f t="shared" si="49"/>
        <v>0</v>
      </c>
      <c r="BP254" s="307"/>
    </row>
    <row r="255" spans="2:68" ht="30" x14ac:dyDescent="0.4">
      <c r="B255" s="75"/>
      <c r="C255" s="76"/>
      <c r="D255" s="41">
        <f t="shared" si="44"/>
        <v>40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45"/>
        <v>47.6</v>
      </c>
      <c r="L255" s="47">
        <f t="shared" si="46"/>
        <v>48</v>
      </c>
      <c r="M255" s="48">
        <f t="shared" si="47"/>
        <v>48.4</v>
      </c>
      <c r="N255" s="48">
        <f t="shared" si="47"/>
        <v>48.8</v>
      </c>
      <c r="O255" s="49">
        <f t="shared" si="47"/>
        <v>49.2</v>
      </c>
      <c r="P255" s="337"/>
      <c r="Q255" s="338"/>
      <c r="R255" s="338"/>
      <c r="S255" s="338"/>
      <c r="T255" s="339"/>
      <c r="U255" s="50"/>
      <c r="V255" s="51"/>
      <c r="W255" s="51"/>
      <c r="X255" s="51"/>
      <c r="Y255" s="52"/>
      <c r="Z255" s="50"/>
      <c r="AA255" s="51"/>
      <c r="AB255" s="51"/>
      <c r="AC255" s="51"/>
      <c r="AD255" s="51"/>
      <c r="AE255" s="50"/>
      <c r="AF255" s="51"/>
      <c r="AG255" s="51"/>
      <c r="AH255" s="51"/>
      <c r="AI255" s="52"/>
      <c r="AJ255" s="50"/>
      <c r="AK255" s="51"/>
      <c r="AL255" s="51"/>
      <c r="AM255" s="51"/>
      <c r="AN255" s="52"/>
      <c r="AO255" s="177"/>
      <c r="AP255" s="178"/>
      <c r="AQ255" s="178"/>
      <c r="AR255" s="178"/>
      <c r="AS255" s="178"/>
      <c r="AT255" s="50"/>
      <c r="AU255" s="51"/>
      <c r="AV255" s="51"/>
      <c r="AW255" s="51"/>
      <c r="AX255" s="51"/>
      <c r="AY255" s="177"/>
      <c r="AZ255" s="178"/>
      <c r="BA255" s="178"/>
      <c r="BB255" s="178"/>
      <c r="BC255" s="178"/>
      <c r="BD255" s="50"/>
      <c r="BE255" s="51"/>
      <c r="BF255" s="51"/>
      <c r="BG255" s="51"/>
      <c r="BH255" s="52"/>
      <c r="BI255" s="177"/>
      <c r="BJ255" s="178"/>
      <c r="BK255" s="178"/>
      <c r="BL255" s="178"/>
      <c r="BM255" s="190"/>
      <c r="BN255" s="53">
        <f t="shared" si="48"/>
        <v>0</v>
      </c>
      <c r="BO255" s="53">
        <f t="shared" si="49"/>
        <v>0</v>
      </c>
      <c r="BP255" s="307"/>
    </row>
    <row r="256" spans="2:68" ht="36" x14ac:dyDescent="0.4">
      <c r="B256" s="77" t="s">
        <v>30</v>
      </c>
      <c r="C256" s="40" t="str">
        <f>C143</f>
        <v>Куриные яйца 2 категории, 10 шт</v>
      </c>
      <c r="D256" s="41">
        <f t="shared" si="44"/>
        <v>30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45"/>
        <v>35.700000000000003</v>
      </c>
      <c r="L256" s="47">
        <f t="shared" si="46"/>
        <v>36</v>
      </c>
      <c r="M256" s="48">
        <f t="shared" si="47"/>
        <v>36.299999999999997</v>
      </c>
      <c r="N256" s="48">
        <f t="shared" si="47"/>
        <v>36.6</v>
      </c>
      <c r="O256" s="49">
        <f t="shared" si="47"/>
        <v>36.9</v>
      </c>
      <c r="P256" s="337"/>
      <c r="Q256" s="338"/>
      <c r="R256" s="338"/>
      <c r="S256" s="338"/>
      <c r="T256" s="339"/>
      <c r="U256" s="50"/>
      <c r="V256" s="51"/>
      <c r="W256" s="51"/>
      <c r="X256" s="51"/>
      <c r="Y256" s="52"/>
      <c r="Z256" s="50"/>
      <c r="AA256" s="51"/>
      <c r="AB256" s="51"/>
      <c r="AC256" s="51"/>
      <c r="AD256" s="51"/>
      <c r="AE256" s="50"/>
      <c r="AF256" s="51"/>
      <c r="AG256" s="51"/>
      <c r="AH256" s="51"/>
      <c r="AI256" s="52"/>
      <c r="AJ256" s="50"/>
      <c r="AK256" s="51"/>
      <c r="AL256" s="51"/>
      <c r="AM256" s="51"/>
      <c r="AN256" s="52"/>
      <c r="AO256" s="177"/>
      <c r="AP256" s="178"/>
      <c r="AQ256" s="178"/>
      <c r="AR256" s="178"/>
      <c r="AS256" s="178"/>
      <c r="AT256" s="50"/>
      <c r="AU256" s="51"/>
      <c r="AV256" s="51"/>
      <c r="AW256" s="51"/>
      <c r="AX256" s="51"/>
      <c r="AY256" s="177"/>
      <c r="AZ256" s="178"/>
      <c r="BA256" s="178"/>
      <c r="BB256" s="178"/>
      <c r="BC256" s="178"/>
      <c r="BD256" s="50"/>
      <c r="BE256" s="51"/>
      <c r="BF256" s="51"/>
      <c r="BG256" s="51"/>
      <c r="BH256" s="52"/>
      <c r="BI256" s="177"/>
      <c r="BJ256" s="178"/>
      <c r="BK256" s="178"/>
      <c r="BL256" s="178"/>
      <c r="BM256" s="190"/>
      <c r="BN256" s="53">
        <f t="shared" si="48"/>
        <v>0</v>
      </c>
      <c r="BO256" s="53">
        <f t="shared" si="49"/>
        <v>0</v>
      </c>
      <c r="BP256" s="307"/>
    </row>
    <row r="257" spans="2:68" ht="30" x14ac:dyDescent="0.4">
      <c r="B257" s="79"/>
      <c r="C257" s="80"/>
      <c r="D257" s="41">
        <f t="shared" si="44"/>
        <v>30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45"/>
        <v>35.700000000000003</v>
      </c>
      <c r="L257" s="47">
        <f t="shared" si="46"/>
        <v>36</v>
      </c>
      <c r="M257" s="48">
        <f t="shared" si="47"/>
        <v>36.299999999999997</v>
      </c>
      <c r="N257" s="48">
        <f t="shared" si="47"/>
        <v>36.6</v>
      </c>
      <c r="O257" s="49">
        <f t="shared" si="47"/>
        <v>36.9</v>
      </c>
      <c r="P257" s="337"/>
      <c r="Q257" s="338"/>
      <c r="R257" s="338"/>
      <c r="S257" s="338"/>
      <c r="T257" s="339"/>
      <c r="U257" s="50"/>
      <c r="V257" s="51"/>
      <c r="W257" s="51"/>
      <c r="X257" s="51"/>
      <c r="Y257" s="52"/>
      <c r="Z257" s="50"/>
      <c r="AA257" s="51"/>
      <c r="AB257" s="51"/>
      <c r="AC257" s="51"/>
      <c r="AD257" s="51"/>
      <c r="AE257" s="50"/>
      <c r="AF257" s="51"/>
      <c r="AG257" s="51"/>
      <c r="AH257" s="51"/>
      <c r="AI257" s="52"/>
      <c r="AJ257" s="50"/>
      <c r="AK257" s="51"/>
      <c r="AL257" s="51"/>
      <c r="AM257" s="51"/>
      <c r="AN257" s="52"/>
      <c r="AO257" s="177"/>
      <c r="AP257" s="178"/>
      <c r="AQ257" s="178"/>
      <c r="AR257" s="178"/>
      <c r="AS257" s="178"/>
      <c r="AT257" s="50"/>
      <c r="AU257" s="51"/>
      <c r="AV257" s="51"/>
      <c r="AW257" s="51"/>
      <c r="AX257" s="51"/>
      <c r="AY257" s="177"/>
      <c r="AZ257" s="178"/>
      <c r="BA257" s="178"/>
      <c r="BB257" s="178"/>
      <c r="BC257" s="178"/>
      <c r="BD257" s="50"/>
      <c r="BE257" s="51"/>
      <c r="BF257" s="51"/>
      <c r="BG257" s="51"/>
      <c r="BH257" s="52"/>
      <c r="BI257" s="177"/>
      <c r="BJ257" s="178"/>
      <c r="BK257" s="178"/>
      <c r="BL257" s="178"/>
      <c r="BM257" s="190"/>
      <c r="BN257" s="53">
        <f t="shared" si="48"/>
        <v>0</v>
      </c>
      <c r="BO257" s="53">
        <f t="shared" si="49"/>
        <v>0</v>
      </c>
      <c r="BP257" s="307"/>
    </row>
    <row r="258" spans="2:68" ht="30" x14ac:dyDescent="0.4">
      <c r="B258" s="79"/>
      <c r="C258" s="80"/>
      <c r="D258" s="41">
        <f t="shared" si="44"/>
        <v>30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45"/>
        <v>35.700000000000003</v>
      </c>
      <c r="L258" s="47">
        <f t="shared" si="46"/>
        <v>36</v>
      </c>
      <c r="M258" s="48">
        <f t="shared" si="47"/>
        <v>36.299999999999997</v>
      </c>
      <c r="N258" s="48">
        <f t="shared" si="47"/>
        <v>36.6</v>
      </c>
      <c r="O258" s="49">
        <f t="shared" si="47"/>
        <v>36.9</v>
      </c>
      <c r="P258" s="337"/>
      <c r="Q258" s="338"/>
      <c r="R258" s="338"/>
      <c r="S258" s="338"/>
      <c r="T258" s="339"/>
      <c r="U258" s="50"/>
      <c r="V258" s="51"/>
      <c r="W258" s="51"/>
      <c r="X258" s="51"/>
      <c r="Y258" s="52"/>
      <c r="Z258" s="50"/>
      <c r="AA258" s="51"/>
      <c r="AB258" s="51"/>
      <c r="AC258" s="51"/>
      <c r="AD258" s="51"/>
      <c r="AE258" s="50"/>
      <c r="AF258" s="51"/>
      <c r="AG258" s="51"/>
      <c r="AH258" s="51"/>
      <c r="AI258" s="52"/>
      <c r="AJ258" s="50"/>
      <c r="AK258" s="51"/>
      <c r="AL258" s="51"/>
      <c r="AM258" s="51"/>
      <c r="AN258" s="52"/>
      <c r="AO258" s="177"/>
      <c r="AP258" s="178"/>
      <c r="AQ258" s="178"/>
      <c r="AR258" s="178"/>
      <c r="AS258" s="178"/>
      <c r="AT258" s="50"/>
      <c r="AU258" s="51"/>
      <c r="AV258" s="51"/>
      <c r="AW258" s="51"/>
      <c r="AX258" s="51"/>
      <c r="AY258" s="177"/>
      <c r="AZ258" s="178"/>
      <c r="BA258" s="178"/>
      <c r="BB258" s="178"/>
      <c r="BC258" s="178"/>
      <c r="BD258" s="50"/>
      <c r="BE258" s="51"/>
      <c r="BF258" s="51"/>
      <c r="BG258" s="51"/>
      <c r="BH258" s="52"/>
      <c r="BI258" s="177"/>
      <c r="BJ258" s="178"/>
      <c r="BK258" s="178"/>
      <c r="BL258" s="178"/>
      <c r="BM258" s="190"/>
      <c r="BN258" s="53">
        <f t="shared" si="48"/>
        <v>0</v>
      </c>
      <c r="BO258" s="53">
        <f t="shared" si="49"/>
        <v>0</v>
      </c>
      <c r="BP258" s="307"/>
    </row>
    <row r="259" spans="2:68" ht="30" x14ac:dyDescent="0.4">
      <c r="B259" s="81" t="s">
        <v>32</v>
      </c>
      <c r="C259" s="82" t="s">
        <v>33</v>
      </c>
      <c r="D259" s="41">
        <f t="shared" si="44"/>
        <v>0</v>
      </c>
      <c r="E259" s="62"/>
      <c r="F259" s="63"/>
      <c r="G259" s="64"/>
      <c r="H259" s="64"/>
      <c r="I259" s="64"/>
      <c r="J259" s="65"/>
      <c r="K259" s="46">
        <f t="shared" si="45"/>
        <v>0</v>
      </c>
      <c r="L259" s="47">
        <f t="shared" si="46"/>
        <v>0</v>
      </c>
      <c r="M259" s="48">
        <f t="shared" si="47"/>
        <v>0</v>
      </c>
      <c r="N259" s="48">
        <f t="shared" si="47"/>
        <v>0</v>
      </c>
      <c r="O259" s="49">
        <f t="shared" si="47"/>
        <v>0</v>
      </c>
      <c r="P259" s="340"/>
      <c r="Q259" s="341"/>
      <c r="R259" s="342"/>
      <c r="S259" s="341"/>
      <c r="T259" s="343"/>
      <c r="U259" s="66"/>
      <c r="V259" s="67"/>
      <c r="W259" s="68"/>
      <c r="X259" s="67"/>
      <c r="Y259" s="69"/>
      <c r="Z259" s="66"/>
      <c r="AA259" s="67"/>
      <c r="AB259" s="68"/>
      <c r="AC259" s="67"/>
      <c r="AD259" s="67"/>
      <c r="AE259" s="66"/>
      <c r="AF259" s="67"/>
      <c r="AG259" s="68"/>
      <c r="AH259" s="67"/>
      <c r="AI259" s="69"/>
      <c r="AJ259" s="66"/>
      <c r="AK259" s="67"/>
      <c r="AL259" s="68"/>
      <c r="AM259" s="67"/>
      <c r="AN259" s="69"/>
      <c r="AO259" s="179"/>
      <c r="AP259" s="180"/>
      <c r="AQ259" s="178"/>
      <c r="AR259" s="180"/>
      <c r="AS259" s="180"/>
      <c r="AT259" s="66"/>
      <c r="AU259" s="67"/>
      <c r="AV259" s="68"/>
      <c r="AW259" s="67"/>
      <c r="AX259" s="67"/>
      <c r="AY259" s="179"/>
      <c r="AZ259" s="180"/>
      <c r="BA259" s="178"/>
      <c r="BB259" s="180"/>
      <c r="BC259" s="180"/>
      <c r="BD259" s="66"/>
      <c r="BE259" s="67"/>
      <c r="BF259" s="68"/>
      <c r="BG259" s="67"/>
      <c r="BH259" s="69"/>
      <c r="BI259" s="179"/>
      <c r="BJ259" s="180"/>
      <c r="BK259" s="178"/>
      <c r="BL259" s="180"/>
      <c r="BM259" s="191"/>
      <c r="BN259" s="53">
        <f t="shared" si="48"/>
        <v>0</v>
      </c>
      <c r="BO259" s="53">
        <f t="shared" si="49"/>
        <v>0</v>
      </c>
      <c r="BP259" s="307"/>
    </row>
    <row r="260" spans="2:68" ht="30" x14ac:dyDescent="0.4">
      <c r="B260" s="79" t="s">
        <v>35</v>
      </c>
      <c r="C260" s="40" t="str">
        <f>C147</f>
        <v>Соль поваренная пищевая, кг</v>
      </c>
      <c r="D260" s="41">
        <f t="shared" si="44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45"/>
        <v>10.349</v>
      </c>
      <c r="L260" s="47">
        <f t="shared" si="46"/>
        <v>10.428000000000001</v>
      </c>
      <c r="M260" s="48">
        <f t="shared" si="47"/>
        <v>10.507</v>
      </c>
      <c r="N260" s="48">
        <f t="shared" si="47"/>
        <v>10.586</v>
      </c>
      <c r="O260" s="49">
        <f t="shared" si="47"/>
        <v>10.665000000000001</v>
      </c>
      <c r="P260" s="367"/>
      <c r="Q260" s="368"/>
      <c r="R260" s="368"/>
      <c r="S260" s="368"/>
      <c r="T260" s="369"/>
      <c r="U260" s="84"/>
      <c r="V260" s="85"/>
      <c r="W260" s="51"/>
      <c r="X260" s="51"/>
      <c r="Y260" s="52"/>
      <c r="Z260" s="259"/>
      <c r="AA260" s="260"/>
      <c r="AB260" s="260"/>
      <c r="AC260" s="260"/>
      <c r="AD260" s="261"/>
      <c r="AE260" s="314"/>
      <c r="AF260" s="301"/>
      <c r="AG260" s="199"/>
      <c r="AH260" s="198"/>
      <c r="AI260" s="200"/>
      <c r="AJ260" s="84"/>
      <c r="AK260" s="85"/>
      <c r="AL260" s="51"/>
      <c r="AM260" s="85"/>
      <c r="AN260" s="86"/>
      <c r="AO260" s="179"/>
      <c r="AP260" s="180"/>
      <c r="AQ260" s="178"/>
      <c r="AR260" s="180"/>
      <c r="AS260" s="180"/>
      <c r="AT260" s="84"/>
      <c r="AU260" s="85"/>
      <c r="AV260" s="51"/>
      <c r="AW260" s="85"/>
      <c r="AX260" s="85"/>
      <c r="AY260" s="179"/>
      <c r="AZ260" s="180"/>
      <c r="BA260" s="178"/>
      <c r="BB260" s="180"/>
      <c r="BC260" s="180"/>
      <c r="BD260" s="84"/>
      <c r="BE260" s="85"/>
      <c r="BF260" s="51"/>
      <c r="BG260" s="85"/>
      <c r="BH260" s="86"/>
      <c r="BI260" s="179"/>
      <c r="BJ260" s="180"/>
      <c r="BK260" s="178"/>
      <c r="BL260" s="180"/>
      <c r="BM260" s="191"/>
      <c r="BN260" s="53">
        <f t="shared" si="48"/>
        <v>0</v>
      </c>
      <c r="BO260" s="53">
        <f t="shared" si="49"/>
        <v>0</v>
      </c>
      <c r="BP260" s="307"/>
    </row>
    <row r="261" spans="2:68" ht="30" x14ac:dyDescent="0.4">
      <c r="B261" s="79"/>
      <c r="C261" s="80"/>
      <c r="D261" s="41">
        <f t="shared" si="44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45"/>
        <v>10.349</v>
      </c>
      <c r="L261" s="47">
        <f t="shared" si="46"/>
        <v>10.428000000000001</v>
      </c>
      <c r="M261" s="48">
        <f t="shared" si="47"/>
        <v>10.507</v>
      </c>
      <c r="N261" s="48">
        <f t="shared" si="47"/>
        <v>10.586</v>
      </c>
      <c r="O261" s="49">
        <f t="shared" si="47"/>
        <v>10.665000000000001</v>
      </c>
      <c r="P261" s="229"/>
      <c r="Q261" s="230"/>
      <c r="R261" s="233"/>
      <c r="S261" s="230"/>
      <c r="T261" s="231"/>
      <c r="U261" s="179"/>
      <c r="V261" s="180"/>
      <c r="W261" s="178"/>
      <c r="X261" s="180"/>
      <c r="Y261" s="180"/>
      <c r="Z261" s="84"/>
      <c r="AA261" s="85"/>
      <c r="AB261" s="51"/>
      <c r="AC261" s="85"/>
      <c r="AD261" s="85"/>
      <c r="AE261" s="179"/>
      <c r="AF261" s="180"/>
      <c r="AG261" s="178"/>
      <c r="AH261" s="180"/>
      <c r="AI261" s="191"/>
      <c r="AJ261" s="84"/>
      <c r="AK261" s="85"/>
      <c r="AL261" s="51"/>
      <c r="AM261" s="85"/>
      <c r="AN261" s="86"/>
      <c r="AO261" s="179"/>
      <c r="AP261" s="180"/>
      <c r="AQ261" s="178"/>
      <c r="AR261" s="180"/>
      <c r="AS261" s="180"/>
      <c r="AT261" s="84"/>
      <c r="AU261" s="85"/>
      <c r="AV261" s="51"/>
      <c r="AW261" s="85"/>
      <c r="AX261" s="85"/>
      <c r="AY261" s="179"/>
      <c r="AZ261" s="180"/>
      <c r="BA261" s="178"/>
      <c r="BB261" s="180"/>
      <c r="BC261" s="180"/>
      <c r="BD261" s="84"/>
      <c r="BE261" s="85"/>
      <c r="BF261" s="51"/>
      <c r="BG261" s="85"/>
      <c r="BH261" s="86"/>
      <c r="BI261" s="179"/>
      <c r="BJ261" s="180"/>
      <c r="BK261" s="178"/>
      <c r="BL261" s="180"/>
      <c r="BM261" s="191"/>
      <c r="BN261" s="53">
        <f t="shared" si="48"/>
        <v>0</v>
      </c>
      <c r="BO261" s="53">
        <f t="shared" si="49"/>
        <v>0</v>
      </c>
      <c r="BP261" s="307"/>
    </row>
    <row r="262" spans="2:68" ht="30" x14ac:dyDescent="0.4">
      <c r="B262" s="79"/>
      <c r="C262" s="80"/>
      <c r="D262" s="41">
        <f t="shared" si="44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45"/>
        <v>10.349</v>
      </c>
      <c r="L262" s="47">
        <f t="shared" si="46"/>
        <v>10.428000000000001</v>
      </c>
      <c r="M262" s="48">
        <f t="shared" si="47"/>
        <v>10.507</v>
      </c>
      <c r="N262" s="48">
        <f t="shared" si="47"/>
        <v>10.586</v>
      </c>
      <c r="O262" s="49">
        <f t="shared" si="47"/>
        <v>10.665000000000001</v>
      </c>
      <c r="P262" s="232"/>
      <c r="Q262" s="233"/>
      <c r="R262" s="233"/>
      <c r="S262" s="233"/>
      <c r="T262" s="234"/>
      <c r="U262" s="177"/>
      <c r="V262" s="178"/>
      <c r="W262" s="178"/>
      <c r="X262" s="178"/>
      <c r="Y262" s="178"/>
      <c r="Z262" s="50"/>
      <c r="AA262" s="51"/>
      <c r="AB262" s="51"/>
      <c r="AC262" s="51"/>
      <c r="AD262" s="51"/>
      <c r="AE262" s="177"/>
      <c r="AF262" s="178"/>
      <c r="AG262" s="178"/>
      <c r="AH262" s="178"/>
      <c r="AI262" s="190"/>
      <c r="AJ262" s="50"/>
      <c r="AK262" s="51"/>
      <c r="AL262" s="51"/>
      <c r="AM262" s="51"/>
      <c r="AN262" s="52"/>
      <c r="AO262" s="177"/>
      <c r="AP262" s="178"/>
      <c r="AQ262" s="178"/>
      <c r="AR262" s="178"/>
      <c r="AS262" s="178"/>
      <c r="AT262" s="50"/>
      <c r="AU262" s="51"/>
      <c r="AV262" s="51"/>
      <c r="AW262" s="51"/>
      <c r="AX262" s="51"/>
      <c r="AY262" s="177"/>
      <c r="AZ262" s="178"/>
      <c r="BA262" s="178"/>
      <c r="BB262" s="178"/>
      <c r="BC262" s="178"/>
      <c r="BD262" s="50"/>
      <c r="BE262" s="51"/>
      <c r="BF262" s="51"/>
      <c r="BG262" s="51"/>
      <c r="BH262" s="52"/>
      <c r="BI262" s="177"/>
      <c r="BJ262" s="178"/>
      <c r="BK262" s="178"/>
      <c r="BL262" s="178"/>
      <c r="BM262" s="190"/>
      <c r="BN262" s="53">
        <f t="shared" si="48"/>
        <v>0</v>
      </c>
      <c r="BO262" s="53">
        <f t="shared" si="49"/>
        <v>0</v>
      </c>
      <c r="BP262" s="307"/>
    </row>
    <row r="263" spans="2:68" ht="58.5" x14ac:dyDescent="0.4">
      <c r="B263" s="81" t="s">
        <v>37</v>
      </c>
      <c r="C263" s="82" t="s">
        <v>38</v>
      </c>
      <c r="D263" s="41">
        <f t="shared" si="44"/>
        <v>0</v>
      </c>
      <c r="E263" s="62"/>
      <c r="F263" s="63"/>
      <c r="G263" s="64"/>
      <c r="H263" s="64"/>
      <c r="I263" s="64"/>
      <c r="J263" s="65"/>
      <c r="K263" s="46">
        <f t="shared" si="45"/>
        <v>0</v>
      </c>
      <c r="L263" s="47">
        <f t="shared" si="46"/>
        <v>0</v>
      </c>
      <c r="M263" s="48">
        <f t="shared" si="47"/>
        <v>0</v>
      </c>
      <c r="N263" s="48">
        <f t="shared" si="47"/>
        <v>0</v>
      </c>
      <c r="O263" s="49">
        <f t="shared" si="47"/>
        <v>0</v>
      </c>
      <c r="P263" s="235"/>
      <c r="Q263" s="236"/>
      <c r="R263" s="237"/>
      <c r="S263" s="236"/>
      <c r="T263" s="238"/>
      <c r="U263" s="179"/>
      <c r="V263" s="180"/>
      <c r="W263" s="178"/>
      <c r="X263" s="180"/>
      <c r="Y263" s="180"/>
      <c r="Z263" s="66"/>
      <c r="AA263" s="67"/>
      <c r="AB263" s="68"/>
      <c r="AC263" s="67"/>
      <c r="AD263" s="67"/>
      <c r="AE263" s="179"/>
      <c r="AF263" s="180"/>
      <c r="AG263" s="178"/>
      <c r="AH263" s="180"/>
      <c r="AI263" s="191"/>
      <c r="AJ263" s="66"/>
      <c r="AK263" s="67"/>
      <c r="AL263" s="68"/>
      <c r="AM263" s="67"/>
      <c r="AN263" s="69"/>
      <c r="AO263" s="179"/>
      <c r="AP263" s="180"/>
      <c r="AQ263" s="178"/>
      <c r="AR263" s="180"/>
      <c r="AS263" s="180"/>
      <c r="AT263" s="66"/>
      <c r="AU263" s="67"/>
      <c r="AV263" s="68"/>
      <c r="AW263" s="67"/>
      <c r="AX263" s="67"/>
      <c r="AY263" s="179"/>
      <c r="AZ263" s="180"/>
      <c r="BA263" s="178"/>
      <c r="BB263" s="180"/>
      <c r="BC263" s="180"/>
      <c r="BD263" s="66"/>
      <c r="BE263" s="67"/>
      <c r="BF263" s="68"/>
      <c r="BG263" s="67"/>
      <c r="BH263" s="69"/>
      <c r="BI263" s="179"/>
      <c r="BJ263" s="180"/>
      <c r="BK263" s="178"/>
      <c r="BL263" s="180"/>
      <c r="BM263" s="191"/>
      <c r="BN263" s="53">
        <f t="shared" si="48"/>
        <v>0</v>
      </c>
      <c r="BO263" s="53">
        <f t="shared" si="49"/>
        <v>0</v>
      </c>
      <c r="BP263" s="307"/>
    </row>
    <row r="264" spans="2:68" ht="36" x14ac:dyDescent="0.4">
      <c r="B264" s="79" t="s">
        <v>40</v>
      </c>
      <c r="C264" s="40" t="str">
        <f>C151</f>
        <v>Мясо КРС высшей упитанности в убойном весе</v>
      </c>
      <c r="D264" s="41">
        <f t="shared" si="44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45"/>
        <v>208.38600000000002</v>
      </c>
      <c r="L264" s="47">
        <f t="shared" si="46"/>
        <v>210.429</v>
      </c>
      <c r="M264" s="48">
        <f t="shared" si="47"/>
        <v>212.47200000000001</v>
      </c>
      <c r="N264" s="48">
        <f t="shared" si="47"/>
        <v>214.51500000000001</v>
      </c>
      <c r="O264" s="49">
        <f t="shared" si="47"/>
        <v>214.51500000000001</v>
      </c>
      <c r="P264" s="232"/>
      <c r="Q264" s="233"/>
      <c r="R264" s="233"/>
      <c r="S264" s="233"/>
      <c r="T264" s="234"/>
      <c r="U264" s="177"/>
      <c r="V264" s="178"/>
      <c r="W264" s="178"/>
      <c r="X264" s="178"/>
      <c r="Y264" s="178"/>
      <c r="Z264" s="50"/>
      <c r="AA264" s="51"/>
      <c r="AB264" s="51"/>
      <c r="AC264" s="51"/>
      <c r="AD264" s="51"/>
      <c r="AE264" s="177"/>
      <c r="AF264" s="178"/>
      <c r="AG264" s="178"/>
      <c r="AH264" s="178"/>
      <c r="AI264" s="190"/>
      <c r="AJ264" s="50"/>
      <c r="AK264" s="51"/>
      <c r="AL264" s="51"/>
      <c r="AM264" s="51"/>
      <c r="AN264" s="52"/>
      <c r="AO264" s="177"/>
      <c r="AP264" s="178"/>
      <c r="AQ264" s="178"/>
      <c r="AR264" s="178"/>
      <c r="AS264" s="178"/>
      <c r="AT264" s="50"/>
      <c r="AU264" s="51"/>
      <c r="AV264" s="51"/>
      <c r="AW264" s="51"/>
      <c r="AX264" s="51"/>
      <c r="AY264" s="177"/>
      <c r="AZ264" s="178"/>
      <c r="BA264" s="178"/>
      <c r="BB264" s="178"/>
      <c r="BC264" s="178"/>
      <c r="BD264" s="50"/>
      <c r="BE264" s="51"/>
      <c r="BF264" s="51"/>
      <c r="BG264" s="51"/>
      <c r="BH264" s="52"/>
      <c r="BI264" s="177"/>
      <c r="BJ264" s="178"/>
      <c r="BK264" s="178"/>
      <c r="BL264" s="178"/>
      <c r="BM264" s="190"/>
      <c r="BN264" s="53">
        <f t="shared" si="48"/>
        <v>0</v>
      </c>
      <c r="BO264" s="53">
        <f t="shared" si="49"/>
        <v>0</v>
      </c>
      <c r="BP264" s="307"/>
    </row>
    <row r="265" spans="2:68" ht="30" x14ac:dyDescent="0.4">
      <c r="B265" s="79"/>
      <c r="C265" s="80"/>
      <c r="D265" s="41">
        <f t="shared" si="44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45"/>
        <v>208.38600000000002</v>
      </c>
      <c r="L265" s="47">
        <f t="shared" si="46"/>
        <v>210.429</v>
      </c>
      <c r="M265" s="48">
        <f t="shared" si="47"/>
        <v>212.47200000000001</v>
      </c>
      <c r="N265" s="48">
        <f t="shared" si="47"/>
        <v>214.51500000000001</v>
      </c>
      <c r="O265" s="49">
        <f t="shared" si="47"/>
        <v>214.51500000000001</v>
      </c>
      <c r="P265" s="232"/>
      <c r="Q265" s="233"/>
      <c r="R265" s="233"/>
      <c r="S265" s="233"/>
      <c r="T265" s="234"/>
      <c r="U265" s="177"/>
      <c r="V265" s="178"/>
      <c r="W265" s="178"/>
      <c r="X265" s="178"/>
      <c r="Y265" s="178"/>
      <c r="Z265" s="50"/>
      <c r="AA265" s="51"/>
      <c r="AB265" s="51"/>
      <c r="AC265" s="51"/>
      <c r="AD265" s="51"/>
      <c r="AE265" s="177"/>
      <c r="AF265" s="178"/>
      <c r="AG265" s="178"/>
      <c r="AH265" s="178"/>
      <c r="AI265" s="190"/>
      <c r="AJ265" s="50"/>
      <c r="AK265" s="51"/>
      <c r="AL265" s="51"/>
      <c r="AM265" s="51"/>
      <c r="AN265" s="52"/>
      <c r="AO265" s="177"/>
      <c r="AP265" s="178"/>
      <c r="AQ265" s="178"/>
      <c r="AR265" s="178"/>
      <c r="AS265" s="178"/>
      <c r="AT265" s="50"/>
      <c r="AU265" s="51"/>
      <c r="AV265" s="51"/>
      <c r="AW265" s="51"/>
      <c r="AX265" s="51"/>
      <c r="AY265" s="177"/>
      <c r="AZ265" s="178"/>
      <c r="BA265" s="178"/>
      <c r="BB265" s="178"/>
      <c r="BC265" s="178"/>
      <c r="BD265" s="50"/>
      <c r="BE265" s="51"/>
      <c r="BF265" s="51"/>
      <c r="BG265" s="51"/>
      <c r="BH265" s="52"/>
      <c r="BI265" s="177"/>
      <c r="BJ265" s="178"/>
      <c r="BK265" s="178"/>
      <c r="BL265" s="178"/>
      <c r="BM265" s="190"/>
      <c r="BN265" s="53">
        <f t="shared" si="48"/>
        <v>0</v>
      </c>
      <c r="BO265" s="53">
        <f t="shared" si="49"/>
        <v>0</v>
      </c>
      <c r="BP265" s="307"/>
    </row>
    <row r="266" spans="2:68" ht="30" x14ac:dyDescent="0.4">
      <c r="B266" s="79"/>
      <c r="C266" s="80"/>
      <c r="D266" s="41">
        <f t="shared" si="44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45"/>
        <v>208.38600000000002</v>
      </c>
      <c r="L266" s="47">
        <f t="shared" si="46"/>
        <v>210.429</v>
      </c>
      <c r="M266" s="48">
        <f t="shared" si="47"/>
        <v>212.47200000000001</v>
      </c>
      <c r="N266" s="48">
        <f t="shared" si="47"/>
        <v>214.51500000000001</v>
      </c>
      <c r="O266" s="49">
        <f t="shared" si="47"/>
        <v>214.51500000000001</v>
      </c>
      <c r="P266" s="232"/>
      <c r="Q266" s="233"/>
      <c r="R266" s="233"/>
      <c r="S266" s="233"/>
      <c r="T266" s="234"/>
      <c r="U266" s="177"/>
      <c r="V266" s="178"/>
      <c r="W266" s="178"/>
      <c r="X266" s="178"/>
      <c r="Y266" s="178"/>
      <c r="Z266" s="50"/>
      <c r="AA266" s="51"/>
      <c r="AB266" s="51"/>
      <c r="AC266" s="51"/>
      <c r="AD266" s="51"/>
      <c r="AE266" s="177"/>
      <c r="AF266" s="178"/>
      <c r="AG266" s="178"/>
      <c r="AH266" s="178"/>
      <c r="AI266" s="190"/>
      <c r="AJ266" s="50"/>
      <c r="AK266" s="51"/>
      <c r="AL266" s="51"/>
      <c r="AM266" s="51"/>
      <c r="AN266" s="52"/>
      <c r="AO266" s="177"/>
      <c r="AP266" s="178"/>
      <c r="AQ266" s="178"/>
      <c r="AR266" s="178"/>
      <c r="AS266" s="178"/>
      <c r="AT266" s="50"/>
      <c r="AU266" s="51"/>
      <c r="AV266" s="51"/>
      <c r="AW266" s="51"/>
      <c r="AX266" s="51"/>
      <c r="AY266" s="177"/>
      <c r="AZ266" s="178"/>
      <c r="BA266" s="178"/>
      <c r="BB266" s="178"/>
      <c r="BC266" s="178"/>
      <c r="BD266" s="50"/>
      <c r="BE266" s="51"/>
      <c r="BF266" s="51"/>
      <c r="BG266" s="51"/>
      <c r="BH266" s="52"/>
      <c r="BI266" s="177"/>
      <c r="BJ266" s="178"/>
      <c r="BK266" s="178"/>
      <c r="BL266" s="178"/>
      <c r="BM266" s="190"/>
      <c r="BN266" s="53">
        <f t="shared" si="48"/>
        <v>0</v>
      </c>
      <c r="BO266" s="53">
        <f t="shared" si="49"/>
        <v>0</v>
      </c>
      <c r="BP266" s="307"/>
    </row>
    <row r="267" spans="2:68" ht="36" x14ac:dyDescent="0.4">
      <c r="B267" s="79" t="s">
        <v>41</v>
      </c>
      <c r="C267" s="40" t="str">
        <f>C154</f>
        <v>Мясо КРС средней упитанности в убойном весе</v>
      </c>
      <c r="D267" s="41">
        <f t="shared" si="44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45"/>
        <v>199.10399999999998</v>
      </c>
      <c r="L267" s="47">
        <f t="shared" si="46"/>
        <v>201.05599999999998</v>
      </c>
      <c r="M267" s="48">
        <f t="shared" si="47"/>
        <v>203.00799999999998</v>
      </c>
      <c r="N267" s="48">
        <f t="shared" si="47"/>
        <v>204.95999999999998</v>
      </c>
      <c r="O267" s="49">
        <f t="shared" si="47"/>
        <v>204.95999999999998</v>
      </c>
      <c r="P267" s="232"/>
      <c r="Q267" s="233"/>
      <c r="R267" s="233"/>
      <c r="S267" s="233"/>
      <c r="T267" s="234"/>
      <c r="U267" s="177"/>
      <c r="V267" s="178"/>
      <c r="W267" s="178"/>
      <c r="X267" s="178"/>
      <c r="Y267" s="178"/>
      <c r="Z267" s="50"/>
      <c r="AA267" s="51"/>
      <c r="AB267" s="51"/>
      <c r="AC267" s="51"/>
      <c r="AD267" s="51"/>
      <c r="AE267" s="177"/>
      <c r="AF267" s="178"/>
      <c r="AG267" s="178"/>
      <c r="AH267" s="178"/>
      <c r="AI267" s="190"/>
      <c r="AJ267" s="50"/>
      <c r="AK267" s="51"/>
      <c r="AL267" s="51"/>
      <c r="AM267" s="51"/>
      <c r="AN267" s="52"/>
      <c r="AO267" s="177"/>
      <c r="AP267" s="178"/>
      <c r="AQ267" s="178"/>
      <c r="AR267" s="178"/>
      <c r="AS267" s="178"/>
      <c r="AT267" s="50"/>
      <c r="AU267" s="51"/>
      <c r="AV267" s="51"/>
      <c r="AW267" s="51"/>
      <c r="AX267" s="51"/>
      <c r="AY267" s="177"/>
      <c r="AZ267" s="178"/>
      <c r="BA267" s="178"/>
      <c r="BB267" s="178"/>
      <c r="BC267" s="178"/>
      <c r="BD267" s="50"/>
      <c r="BE267" s="51"/>
      <c r="BF267" s="51"/>
      <c r="BG267" s="51"/>
      <c r="BH267" s="52"/>
      <c r="BI267" s="177"/>
      <c r="BJ267" s="178"/>
      <c r="BK267" s="178"/>
      <c r="BL267" s="178"/>
      <c r="BM267" s="190"/>
      <c r="BN267" s="53">
        <f t="shared" si="48"/>
        <v>0</v>
      </c>
      <c r="BO267" s="53">
        <f t="shared" si="49"/>
        <v>0</v>
      </c>
      <c r="BP267" s="307"/>
    </row>
    <row r="268" spans="2:68" ht="30" x14ac:dyDescent="0.4">
      <c r="B268" s="79"/>
      <c r="C268" s="80"/>
      <c r="D268" s="41">
        <f t="shared" ref="D268:D299" si="50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si="45"/>
        <v>199.10399999999998</v>
      </c>
      <c r="L268" s="47">
        <f t="shared" si="46"/>
        <v>201.05599999999998</v>
      </c>
      <c r="M268" s="48">
        <f t="shared" si="47"/>
        <v>203.00799999999998</v>
      </c>
      <c r="N268" s="48">
        <f t="shared" si="47"/>
        <v>204.95999999999998</v>
      </c>
      <c r="O268" s="49">
        <f t="shared" si="47"/>
        <v>204.95999999999998</v>
      </c>
      <c r="P268" s="232"/>
      <c r="Q268" s="233"/>
      <c r="R268" s="233"/>
      <c r="S268" s="233"/>
      <c r="T268" s="234"/>
      <c r="U268" s="177"/>
      <c r="V268" s="178"/>
      <c r="W268" s="178"/>
      <c r="X268" s="178"/>
      <c r="Y268" s="178"/>
      <c r="Z268" s="50"/>
      <c r="AA268" s="51"/>
      <c r="AB268" s="51"/>
      <c r="AC268" s="51"/>
      <c r="AD268" s="51"/>
      <c r="AE268" s="177"/>
      <c r="AF268" s="178"/>
      <c r="AG268" s="178"/>
      <c r="AH268" s="178"/>
      <c r="AI268" s="190"/>
      <c r="AJ268" s="50"/>
      <c r="AK268" s="51"/>
      <c r="AL268" s="51"/>
      <c r="AM268" s="51"/>
      <c r="AN268" s="52"/>
      <c r="AO268" s="177"/>
      <c r="AP268" s="178"/>
      <c r="AQ268" s="178"/>
      <c r="AR268" s="178"/>
      <c r="AS268" s="178"/>
      <c r="AT268" s="50"/>
      <c r="AU268" s="51"/>
      <c r="AV268" s="51"/>
      <c r="AW268" s="51"/>
      <c r="AX268" s="51"/>
      <c r="AY268" s="177"/>
      <c r="AZ268" s="178"/>
      <c r="BA268" s="178"/>
      <c r="BB268" s="178"/>
      <c r="BC268" s="178"/>
      <c r="BD268" s="50"/>
      <c r="BE268" s="51"/>
      <c r="BF268" s="51"/>
      <c r="BG268" s="51"/>
      <c r="BH268" s="52"/>
      <c r="BI268" s="177"/>
      <c r="BJ268" s="178"/>
      <c r="BK268" s="178"/>
      <c r="BL268" s="178"/>
      <c r="BM268" s="190"/>
      <c r="BN268" s="53">
        <f t="shared" si="48"/>
        <v>0</v>
      </c>
      <c r="BO268" s="53">
        <f t="shared" si="49"/>
        <v>0</v>
      </c>
      <c r="BP268" s="307"/>
    </row>
    <row r="269" spans="2:68" ht="30" x14ac:dyDescent="0.4">
      <c r="B269" s="79"/>
      <c r="C269" s="80"/>
      <c r="D269" s="41">
        <f t="shared" si="50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45"/>
        <v>199.10399999999998</v>
      </c>
      <c r="L269" s="47">
        <f t="shared" si="46"/>
        <v>201.05599999999998</v>
      </c>
      <c r="M269" s="48">
        <f t="shared" si="47"/>
        <v>203.00799999999998</v>
      </c>
      <c r="N269" s="48">
        <f t="shared" si="47"/>
        <v>204.95999999999998</v>
      </c>
      <c r="O269" s="49">
        <f t="shared" si="47"/>
        <v>204.95999999999998</v>
      </c>
      <c r="P269" s="232"/>
      <c r="Q269" s="233"/>
      <c r="R269" s="233"/>
      <c r="S269" s="233"/>
      <c r="T269" s="234"/>
      <c r="U269" s="177"/>
      <c r="V269" s="178"/>
      <c r="W269" s="178"/>
      <c r="X269" s="178"/>
      <c r="Y269" s="178"/>
      <c r="Z269" s="50"/>
      <c r="AA269" s="51"/>
      <c r="AB269" s="51"/>
      <c r="AC269" s="51"/>
      <c r="AD269" s="51"/>
      <c r="AE269" s="177"/>
      <c r="AF269" s="178"/>
      <c r="AG269" s="178"/>
      <c r="AH269" s="178"/>
      <c r="AI269" s="190"/>
      <c r="AJ269" s="50"/>
      <c r="AK269" s="51"/>
      <c r="AL269" s="51"/>
      <c r="AM269" s="51"/>
      <c r="AN269" s="52"/>
      <c r="AO269" s="177"/>
      <c r="AP269" s="178"/>
      <c r="AQ269" s="178"/>
      <c r="AR269" s="178"/>
      <c r="AS269" s="178"/>
      <c r="AT269" s="50"/>
      <c r="AU269" s="51"/>
      <c r="AV269" s="51"/>
      <c r="AW269" s="51"/>
      <c r="AX269" s="51"/>
      <c r="AY269" s="177"/>
      <c r="AZ269" s="178"/>
      <c r="BA269" s="178"/>
      <c r="BB269" s="178"/>
      <c r="BC269" s="178"/>
      <c r="BD269" s="50"/>
      <c r="BE269" s="51"/>
      <c r="BF269" s="51"/>
      <c r="BG269" s="51"/>
      <c r="BH269" s="52"/>
      <c r="BI269" s="177"/>
      <c r="BJ269" s="178"/>
      <c r="BK269" s="178"/>
      <c r="BL269" s="178"/>
      <c r="BM269" s="190"/>
      <c r="BN269" s="53">
        <f t="shared" si="48"/>
        <v>0</v>
      </c>
      <c r="BO269" s="53">
        <f t="shared" si="49"/>
        <v>0</v>
      </c>
      <c r="BP269" s="307"/>
    </row>
    <row r="270" spans="2:68" ht="36" x14ac:dyDescent="0.4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50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45"/>
        <v>220.11600000000001</v>
      </c>
      <c r="L270" s="47">
        <f t="shared" si="46"/>
        <v>222.274</v>
      </c>
      <c r="M270" s="48">
        <f t="shared" si="47"/>
        <v>224.43200000000002</v>
      </c>
      <c r="N270" s="48">
        <f t="shared" si="47"/>
        <v>226.59</v>
      </c>
      <c r="O270" s="49">
        <f t="shared" si="47"/>
        <v>226.59</v>
      </c>
      <c r="P270" s="232"/>
      <c r="Q270" s="233"/>
      <c r="R270" s="233"/>
      <c r="S270" s="233"/>
      <c r="T270" s="234"/>
      <c r="U270" s="177"/>
      <c r="V270" s="178"/>
      <c r="W270" s="178"/>
      <c r="X270" s="178"/>
      <c r="Y270" s="178"/>
      <c r="Z270" s="50"/>
      <c r="AA270" s="51"/>
      <c r="AB270" s="51"/>
      <c r="AC270" s="51"/>
      <c r="AD270" s="51"/>
      <c r="AE270" s="177"/>
      <c r="AF270" s="178"/>
      <c r="AG270" s="178"/>
      <c r="AH270" s="178"/>
      <c r="AI270" s="190"/>
      <c r="AJ270" s="50"/>
      <c r="AK270" s="51"/>
      <c r="AL270" s="51"/>
      <c r="AM270" s="51"/>
      <c r="AN270" s="52"/>
      <c r="AO270" s="177"/>
      <c r="AP270" s="178"/>
      <c r="AQ270" s="178"/>
      <c r="AR270" s="178"/>
      <c r="AS270" s="178"/>
      <c r="AT270" s="50"/>
      <c r="AU270" s="51"/>
      <c r="AV270" s="51"/>
      <c r="AW270" s="51"/>
      <c r="AX270" s="51"/>
      <c r="AY270" s="177"/>
      <c r="AZ270" s="178"/>
      <c r="BA270" s="178"/>
      <c r="BB270" s="178"/>
      <c r="BC270" s="178"/>
      <c r="BD270" s="50"/>
      <c r="BE270" s="51"/>
      <c r="BF270" s="51"/>
      <c r="BG270" s="51"/>
      <c r="BH270" s="52"/>
      <c r="BI270" s="177"/>
      <c r="BJ270" s="178"/>
      <c r="BK270" s="178"/>
      <c r="BL270" s="178"/>
      <c r="BM270" s="190"/>
      <c r="BN270" s="53">
        <f t="shared" si="48"/>
        <v>0</v>
      </c>
      <c r="BO270" s="53">
        <f t="shared" si="49"/>
        <v>0</v>
      </c>
      <c r="BP270" s="307"/>
    </row>
    <row r="271" spans="2:68" ht="30" x14ac:dyDescent="0.4">
      <c r="B271" s="79"/>
      <c r="C271" s="80"/>
      <c r="D271" s="41">
        <f t="shared" si="50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45"/>
        <v>220.11600000000001</v>
      </c>
      <c r="L271" s="47">
        <f t="shared" si="46"/>
        <v>222.274</v>
      </c>
      <c r="M271" s="48">
        <f t="shared" si="47"/>
        <v>224.43200000000002</v>
      </c>
      <c r="N271" s="48">
        <f t="shared" si="47"/>
        <v>226.59</v>
      </c>
      <c r="O271" s="49">
        <f t="shared" si="47"/>
        <v>226.59</v>
      </c>
      <c r="P271" s="232"/>
      <c r="Q271" s="233"/>
      <c r="R271" s="233"/>
      <c r="S271" s="233"/>
      <c r="T271" s="234"/>
      <c r="U271" s="177"/>
      <c r="V271" s="178"/>
      <c r="W271" s="178"/>
      <c r="X271" s="178"/>
      <c r="Y271" s="178"/>
      <c r="Z271" s="50"/>
      <c r="AA271" s="51"/>
      <c r="AB271" s="51"/>
      <c r="AC271" s="51"/>
      <c r="AD271" s="51"/>
      <c r="AE271" s="177"/>
      <c r="AF271" s="178"/>
      <c r="AG271" s="178"/>
      <c r="AH271" s="178"/>
      <c r="AI271" s="190"/>
      <c r="AJ271" s="50"/>
      <c r="AK271" s="51"/>
      <c r="AL271" s="51"/>
      <c r="AM271" s="51"/>
      <c r="AN271" s="52"/>
      <c r="AO271" s="177"/>
      <c r="AP271" s="178"/>
      <c r="AQ271" s="178"/>
      <c r="AR271" s="178"/>
      <c r="AS271" s="178"/>
      <c r="AT271" s="50"/>
      <c r="AU271" s="51"/>
      <c r="AV271" s="51"/>
      <c r="AW271" s="51"/>
      <c r="AX271" s="51"/>
      <c r="AY271" s="177"/>
      <c r="AZ271" s="178"/>
      <c r="BA271" s="178"/>
      <c r="BB271" s="178"/>
      <c r="BC271" s="178"/>
      <c r="BD271" s="50"/>
      <c r="BE271" s="51"/>
      <c r="BF271" s="51"/>
      <c r="BG271" s="51"/>
      <c r="BH271" s="52"/>
      <c r="BI271" s="177"/>
      <c r="BJ271" s="178"/>
      <c r="BK271" s="178"/>
      <c r="BL271" s="178"/>
      <c r="BM271" s="190"/>
      <c r="BN271" s="53">
        <f t="shared" si="48"/>
        <v>0</v>
      </c>
      <c r="BO271" s="53">
        <f t="shared" si="49"/>
        <v>0</v>
      </c>
      <c r="BP271" s="307"/>
    </row>
    <row r="272" spans="2:68" ht="30" x14ac:dyDescent="0.4">
      <c r="B272" s="79"/>
      <c r="C272" s="80"/>
      <c r="D272" s="41">
        <f t="shared" si="50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45"/>
        <v>220.11600000000001</v>
      </c>
      <c r="L272" s="47">
        <f t="shared" si="46"/>
        <v>222.274</v>
      </c>
      <c r="M272" s="48">
        <f t="shared" si="47"/>
        <v>224.43200000000002</v>
      </c>
      <c r="N272" s="48">
        <f t="shared" si="47"/>
        <v>226.59</v>
      </c>
      <c r="O272" s="49">
        <f t="shared" si="47"/>
        <v>226.59</v>
      </c>
      <c r="P272" s="232"/>
      <c r="Q272" s="233"/>
      <c r="R272" s="233"/>
      <c r="S272" s="233"/>
      <c r="T272" s="234"/>
      <c r="U272" s="177"/>
      <c r="V272" s="178"/>
      <c r="W272" s="178"/>
      <c r="X272" s="178"/>
      <c r="Y272" s="178"/>
      <c r="Z272" s="50"/>
      <c r="AA272" s="51"/>
      <c r="AB272" s="51"/>
      <c r="AC272" s="51"/>
      <c r="AD272" s="51"/>
      <c r="AE272" s="177"/>
      <c r="AF272" s="178"/>
      <c r="AG272" s="178"/>
      <c r="AH272" s="178"/>
      <c r="AI272" s="190"/>
      <c r="AJ272" s="50"/>
      <c r="AK272" s="51"/>
      <c r="AL272" s="51"/>
      <c r="AM272" s="51"/>
      <c r="AN272" s="52"/>
      <c r="AO272" s="177"/>
      <c r="AP272" s="178"/>
      <c r="AQ272" s="178"/>
      <c r="AR272" s="178"/>
      <c r="AS272" s="178"/>
      <c r="AT272" s="50"/>
      <c r="AU272" s="51"/>
      <c r="AV272" s="51"/>
      <c r="AW272" s="51"/>
      <c r="AX272" s="51"/>
      <c r="AY272" s="177"/>
      <c r="AZ272" s="178"/>
      <c r="BA272" s="178"/>
      <c r="BB272" s="178"/>
      <c r="BC272" s="178"/>
      <c r="BD272" s="50"/>
      <c r="BE272" s="51"/>
      <c r="BF272" s="51"/>
      <c r="BG272" s="51"/>
      <c r="BH272" s="52"/>
      <c r="BI272" s="177"/>
      <c r="BJ272" s="178"/>
      <c r="BK272" s="178"/>
      <c r="BL272" s="178"/>
      <c r="BM272" s="190"/>
      <c r="BN272" s="53">
        <f t="shared" si="48"/>
        <v>0</v>
      </c>
      <c r="BO272" s="53">
        <f t="shared" si="49"/>
        <v>0</v>
      </c>
      <c r="BP272" s="307"/>
    </row>
    <row r="273" spans="2:68" ht="36" x14ac:dyDescent="0.4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50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45"/>
        <v>215.83199999999999</v>
      </c>
      <c r="L273" s="47">
        <f t="shared" si="46"/>
        <v>217.94800000000001</v>
      </c>
      <c r="M273" s="48">
        <f t="shared" si="47"/>
        <v>220.06399999999999</v>
      </c>
      <c r="N273" s="48">
        <f t="shared" si="47"/>
        <v>222.18</v>
      </c>
      <c r="O273" s="49">
        <f t="shared" si="47"/>
        <v>222.18</v>
      </c>
      <c r="P273" s="232"/>
      <c r="Q273" s="233"/>
      <c r="R273" s="233"/>
      <c r="S273" s="233"/>
      <c r="T273" s="234"/>
      <c r="U273" s="177"/>
      <c r="V273" s="178"/>
      <c r="W273" s="178"/>
      <c r="X273" s="178"/>
      <c r="Y273" s="178"/>
      <c r="Z273" s="50"/>
      <c r="AA273" s="51"/>
      <c r="AB273" s="51"/>
      <c r="AC273" s="51"/>
      <c r="AD273" s="51"/>
      <c r="AE273" s="177"/>
      <c r="AF273" s="178"/>
      <c r="AG273" s="178"/>
      <c r="AH273" s="178"/>
      <c r="AI273" s="190"/>
      <c r="AJ273" s="50"/>
      <c r="AK273" s="51"/>
      <c r="AL273" s="51"/>
      <c r="AM273" s="51"/>
      <c r="AN273" s="52"/>
      <c r="AO273" s="177"/>
      <c r="AP273" s="178"/>
      <c r="AQ273" s="178"/>
      <c r="AR273" s="178"/>
      <c r="AS273" s="178"/>
      <c r="AT273" s="50"/>
      <c r="AU273" s="51"/>
      <c r="AV273" s="51"/>
      <c r="AW273" s="51"/>
      <c r="AX273" s="51"/>
      <c r="AY273" s="177"/>
      <c r="AZ273" s="178"/>
      <c r="BA273" s="178"/>
      <c r="BB273" s="178"/>
      <c r="BC273" s="178"/>
      <c r="BD273" s="50"/>
      <c r="BE273" s="51"/>
      <c r="BF273" s="51"/>
      <c r="BG273" s="51"/>
      <c r="BH273" s="52"/>
      <c r="BI273" s="177"/>
      <c r="BJ273" s="178"/>
      <c r="BK273" s="178"/>
      <c r="BL273" s="178"/>
      <c r="BM273" s="190"/>
      <c r="BN273" s="53">
        <f t="shared" si="48"/>
        <v>0</v>
      </c>
      <c r="BO273" s="53">
        <f t="shared" si="49"/>
        <v>0</v>
      </c>
      <c r="BP273" s="307"/>
    </row>
    <row r="274" spans="2:68" ht="30" x14ac:dyDescent="0.4">
      <c r="B274" s="79"/>
      <c r="C274" s="80"/>
      <c r="D274" s="41">
        <f t="shared" si="50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45"/>
        <v>215.83199999999999</v>
      </c>
      <c r="L274" s="47">
        <f t="shared" si="46"/>
        <v>217.94800000000001</v>
      </c>
      <c r="M274" s="48">
        <f t="shared" si="47"/>
        <v>220.06399999999999</v>
      </c>
      <c r="N274" s="48">
        <f t="shared" si="47"/>
        <v>222.18</v>
      </c>
      <c r="O274" s="49">
        <f t="shared" si="47"/>
        <v>222.18</v>
      </c>
      <c r="P274" s="232"/>
      <c r="Q274" s="233"/>
      <c r="R274" s="233"/>
      <c r="S274" s="233"/>
      <c r="T274" s="234"/>
      <c r="U274" s="177"/>
      <c r="V274" s="178"/>
      <c r="W274" s="178"/>
      <c r="X274" s="178"/>
      <c r="Y274" s="178"/>
      <c r="Z274" s="50"/>
      <c r="AA274" s="51"/>
      <c r="AB274" s="51"/>
      <c r="AC274" s="51"/>
      <c r="AD274" s="51"/>
      <c r="AE274" s="177"/>
      <c r="AF274" s="178"/>
      <c r="AG274" s="178"/>
      <c r="AH274" s="178"/>
      <c r="AI274" s="190"/>
      <c r="AJ274" s="50"/>
      <c r="AK274" s="51"/>
      <c r="AL274" s="51"/>
      <c r="AM274" s="51"/>
      <c r="AN274" s="52"/>
      <c r="AO274" s="177"/>
      <c r="AP274" s="178"/>
      <c r="AQ274" s="178"/>
      <c r="AR274" s="178"/>
      <c r="AS274" s="178"/>
      <c r="AT274" s="50"/>
      <c r="AU274" s="51"/>
      <c r="AV274" s="51"/>
      <c r="AW274" s="51"/>
      <c r="AX274" s="51"/>
      <c r="AY274" s="177"/>
      <c r="AZ274" s="178"/>
      <c r="BA274" s="178"/>
      <c r="BB274" s="178"/>
      <c r="BC274" s="178"/>
      <c r="BD274" s="50"/>
      <c r="BE274" s="51"/>
      <c r="BF274" s="51"/>
      <c r="BG274" s="51"/>
      <c r="BH274" s="52"/>
      <c r="BI274" s="177"/>
      <c r="BJ274" s="178"/>
      <c r="BK274" s="178"/>
      <c r="BL274" s="178"/>
      <c r="BM274" s="190"/>
      <c r="BN274" s="53">
        <f t="shared" si="48"/>
        <v>0</v>
      </c>
      <c r="BO274" s="53">
        <f t="shared" si="49"/>
        <v>0</v>
      </c>
      <c r="BP274" s="307"/>
    </row>
    <row r="275" spans="2:68" ht="30" x14ac:dyDescent="0.4">
      <c r="B275" s="79"/>
      <c r="C275" s="80"/>
      <c r="D275" s="41">
        <f t="shared" si="50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45"/>
        <v>215.83199999999999</v>
      </c>
      <c r="L275" s="47">
        <f t="shared" si="46"/>
        <v>217.94800000000001</v>
      </c>
      <c r="M275" s="48">
        <f t="shared" si="47"/>
        <v>220.06399999999999</v>
      </c>
      <c r="N275" s="48">
        <f t="shared" si="47"/>
        <v>222.18</v>
      </c>
      <c r="O275" s="49">
        <f t="shared" si="47"/>
        <v>222.18</v>
      </c>
      <c r="P275" s="232"/>
      <c r="Q275" s="233"/>
      <c r="R275" s="233"/>
      <c r="S275" s="233"/>
      <c r="T275" s="234"/>
      <c r="U275" s="177"/>
      <c r="V275" s="178"/>
      <c r="W275" s="178"/>
      <c r="X275" s="178"/>
      <c r="Y275" s="178"/>
      <c r="Z275" s="50"/>
      <c r="AA275" s="51"/>
      <c r="AB275" s="51"/>
      <c r="AC275" s="51"/>
      <c r="AD275" s="51"/>
      <c r="AE275" s="177"/>
      <c r="AF275" s="178"/>
      <c r="AG275" s="178"/>
      <c r="AH275" s="178"/>
      <c r="AI275" s="190"/>
      <c r="AJ275" s="50"/>
      <c r="AK275" s="51"/>
      <c r="AL275" s="51"/>
      <c r="AM275" s="51"/>
      <c r="AN275" s="52"/>
      <c r="AO275" s="177"/>
      <c r="AP275" s="178"/>
      <c r="AQ275" s="178"/>
      <c r="AR275" s="178"/>
      <c r="AS275" s="178"/>
      <c r="AT275" s="50"/>
      <c r="AU275" s="51"/>
      <c r="AV275" s="51"/>
      <c r="AW275" s="51"/>
      <c r="AX275" s="51"/>
      <c r="AY275" s="177"/>
      <c r="AZ275" s="178"/>
      <c r="BA275" s="178"/>
      <c r="BB275" s="178"/>
      <c r="BC275" s="178"/>
      <c r="BD275" s="50"/>
      <c r="BE275" s="51"/>
      <c r="BF275" s="51"/>
      <c r="BG275" s="51"/>
      <c r="BH275" s="52"/>
      <c r="BI275" s="177"/>
      <c r="BJ275" s="178"/>
      <c r="BK275" s="178"/>
      <c r="BL275" s="178"/>
      <c r="BM275" s="190"/>
      <c r="BN275" s="53">
        <f t="shared" si="48"/>
        <v>0</v>
      </c>
      <c r="BO275" s="53">
        <f t="shared" si="49"/>
        <v>0</v>
      </c>
      <c r="BP275" s="307"/>
    </row>
    <row r="276" spans="2:68" ht="36" x14ac:dyDescent="0.4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50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45"/>
        <v>215.83199999999999</v>
      </c>
      <c r="L276" s="47">
        <f t="shared" si="46"/>
        <v>217.94800000000001</v>
      </c>
      <c r="M276" s="48">
        <f t="shared" si="47"/>
        <v>220.06399999999999</v>
      </c>
      <c r="N276" s="48">
        <f t="shared" si="47"/>
        <v>222.18</v>
      </c>
      <c r="O276" s="49">
        <f t="shared" si="47"/>
        <v>222.18</v>
      </c>
      <c r="P276" s="232"/>
      <c r="Q276" s="233"/>
      <c r="R276" s="233"/>
      <c r="S276" s="233"/>
      <c r="T276" s="234"/>
      <c r="U276" s="177"/>
      <c r="V276" s="178"/>
      <c r="W276" s="178"/>
      <c r="X276" s="178"/>
      <c r="Y276" s="178"/>
      <c r="Z276" s="50"/>
      <c r="AA276" s="51"/>
      <c r="AB276" s="51"/>
      <c r="AC276" s="51"/>
      <c r="AD276" s="51"/>
      <c r="AE276" s="177"/>
      <c r="AF276" s="178"/>
      <c r="AG276" s="178"/>
      <c r="AH276" s="178"/>
      <c r="AI276" s="190"/>
      <c r="AJ276" s="50"/>
      <c r="AK276" s="51"/>
      <c r="AL276" s="51"/>
      <c r="AM276" s="51"/>
      <c r="AN276" s="52"/>
      <c r="AO276" s="177"/>
      <c r="AP276" s="178"/>
      <c r="AQ276" s="178"/>
      <c r="AR276" s="178"/>
      <c r="AS276" s="178"/>
      <c r="AT276" s="50"/>
      <c r="AU276" s="51"/>
      <c r="AV276" s="51"/>
      <c r="AW276" s="51"/>
      <c r="AX276" s="51"/>
      <c r="AY276" s="177"/>
      <c r="AZ276" s="178"/>
      <c r="BA276" s="178"/>
      <c r="BB276" s="178"/>
      <c r="BC276" s="178"/>
      <c r="BD276" s="50"/>
      <c r="BE276" s="51"/>
      <c r="BF276" s="51"/>
      <c r="BG276" s="51"/>
      <c r="BH276" s="52"/>
      <c r="BI276" s="177"/>
      <c r="BJ276" s="178"/>
      <c r="BK276" s="178"/>
      <c r="BL276" s="178"/>
      <c r="BM276" s="190"/>
      <c r="BN276" s="53">
        <f t="shared" si="48"/>
        <v>0</v>
      </c>
      <c r="BO276" s="53">
        <f t="shared" si="49"/>
        <v>0</v>
      </c>
      <c r="BP276" s="307"/>
    </row>
    <row r="277" spans="2:68" ht="30" x14ac:dyDescent="0.4">
      <c r="B277" s="79"/>
      <c r="C277" s="80"/>
      <c r="D277" s="41">
        <f t="shared" si="50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45"/>
        <v>215.83199999999999</v>
      </c>
      <c r="L277" s="47">
        <f t="shared" si="46"/>
        <v>217.94800000000001</v>
      </c>
      <c r="M277" s="48">
        <f t="shared" si="47"/>
        <v>220.06399999999999</v>
      </c>
      <c r="N277" s="48">
        <f t="shared" si="47"/>
        <v>222.18</v>
      </c>
      <c r="O277" s="49">
        <f t="shared" si="47"/>
        <v>222.18</v>
      </c>
      <c r="P277" s="232"/>
      <c r="Q277" s="233"/>
      <c r="R277" s="233"/>
      <c r="S277" s="233"/>
      <c r="T277" s="234"/>
      <c r="U277" s="177"/>
      <c r="V277" s="178"/>
      <c r="W277" s="178"/>
      <c r="X277" s="178"/>
      <c r="Y277" s="178"/>
      <c r="Z277" s="50"/>
      <c r="AA277" s="51"/>
      <c r="AB277" s="51"/>
      <c r="AC277" s="51"/>
      <c r="AD277" s="51"/>
      <c r="AE277" s="177"/>
      <c r="AF277" s="178"/>
      <c r="AG277" s="178"/>
      <c r="AH277" s="178"/>
      <c r="AI277" s="190"/>
      <c r="AJ277" s="50"/>
      <c r="AK277" s="51"/>
      <c r="AL277" s="51"/>
      <c r="AM277" s="51"/>
      <c r="AN277" s="52"/>
      <c r="AO277" s="177"/>
      <c r="AP277" s="178"/>
      <c r="AQ277" s="178"/>
      <c r="AR277" s="178"/>
      <c r="AS277" s="178"/>
      <c r="AT277" s="50"/>
      <c r="AU277" s="51"/>
      <c r="AV277" s="51"/>
      <c r="AW277" s="51"/>
      <c r="AX277" s="51"/>
      <c r="AY277" s="177"/>
      <c r="AZ277" s="178"/>
      <c r="BA277" s="178"/>
      <c r="BB277" s="178"/>
      <c r="BC277" s="178"/>
      <c r="BD277" s="50"/>
      <c r="BE277" s="51"/>
      <c r="BF277" s="51"/>
      <c r="BG277" s="51"/>
      <c r="BH277" s="52"/>
      <c r="BI277" s="177"/>
      <c r="BJ277" s="178"/>
      <c r="BK277" s="178"/>
      <c r="BL277" s="178"/>
      <c r="BM277" s="190"/>
      <c r="BN277" s="53">
        <f t="shared" si="48"/>
        <v>0</v>
      </c>
      <c r="BO277" s="53">
        <f t="shared" si="49"/>
        <v>0</v>
      </c>
      <c r="BP277" s="307"/>
    </row>
    <row r="278" spans="2:68" ht="30" x14ac:dyDescent="0.4">
      <c r="B278" s="79"/>
      <c r="C278" s="80"/>
      <c r="D278" s="41">
        <f t="shared" si="50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45"/>
        <v>215.83199999999999</v>
      </c>
      <c r="L278" s="47">
        <f t="shared" si="46"/>
        <v>217.94800000000001</v>
      </c>
      <c r="M278" s="48">
        <f t="shared" si="47"/>
        <v>220.06399999999999</v>
      </c>
      <c r="N278" s="48">
        <f t="shared" si="47"/>
        <v>222.18</v>
      </c>
      <c r="O278" s="49">
        <f t="shared" si="47"/>
        <v>222.18</v>
      </c>
      <c r="P278" s="232"/>
      <c r="Q278" s="233"/>
      <c r="R278" s="233"/>
      <c r="S278" s="233"/>
      <c r="T278" s="234"/>
      <c r="U278" s="177"/>
      <c r="V278" s="178"/>
      <c r="W278" s="178"/>
      <c r="X278" s="178"/>
      <c r="Y278" s="178"/>
      <c r="Z278" s="50"/>
      <c r="AA278" s="51"/>
      <c r="AB278" s="51"/>
      <c r="AC278" s="51"/>
      <c r="AD278" s="51"/>
      <c r="AE278" s="177"/>
      <c r="AF278" s="178"/>
      <c r="AG278" s="178"/>
      <c r="AH278" s="178"/>
      <c r="AI278" s="190"/>
      <c r="AJ278" s="50"/>
      <c r="AK278" s="51"/>
      <c r="AL278" s="51"/>
      <c r="AM278" s="51"/>
      <c r="AN278" s="52"/>
      <c r="AO278" s="177"/>
      <c r="AP278" s="178"/>
      <c r="AQ278" s="178"/>
      <c r="AR278" s="178"/>
      <c r="AS278" s="178"/>
      <c r="AT278" s="50"/>
      <c r="AU278" s="51"/>
      <c r="AV278" s="51"/>
      <c r="AW278" s="51"/>
      <c r="AX278" s="51"/>
      <c r="AY278" s="177"/>
      <c r="AZ278" s="178"/>
      <c r="BA278" s="178"/>
      <c r="BB278" s="178"/>
      <c r="BC278" s="178"/>
      <c r="BD278" s="50"/>
      <c r="BE278" s="51"/>
      <c r="BF278" s="51"/>
      <c r="BG278" s="51"/>
      <c r="BH278" s="52"/>
      <c r="BI278" s="177"/>
      <c r="BJ278" s="178"/>
      <c r="BK278" s="178"/>
      <c r="BL278" s="178"/>
      <c r="BM278" s="190"/>
      <c r="BN278" s="53">
        <f t="shared" ref="BN278:BN303" si="51">MIN($P278,$U278,$Z278,$AE278,$AJ278,$AO278,$AT278,$AY278,$BD278,$BI278)</f>
        <v>0</v>
      </c>
      <c r="BO278" s="53">
        <f t="shared" ref="BO278:BO303" si="52">MAX($P278,$U278,$Z278,$AE278,$AJ278,$AO278,$AT278,$AY278,$BD278,$BI278)</f>
        <v>0</v>
      </c>
      <c r="BP278" s="307"/>
    </row>
    <row r="279" spans="2:68" ht="36" x14ac:dyDescent="0.4">
      <c r="B279" s="79" t="s">
        <v>45</v>
      </c>
      <c r="C279" s="40" t="str">
        <f>C166</f>
        <v>Свинина 2 категории в убойном весе, кг</v>
      </c>
      <c r="D279" s="41">
        <f t="shared" si="50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45"/>
        <v>130.96800000000002</v>
      </c>
      <c r="L279" s="47">
        <f t="shared" si="46"/>
        <v>132.25200000000001</v>
      </c>
      <c r="M279" s="48">
        <f t="shared" si="47"/>
        <v>133.536</v>
      </c>
      <c r="N279" s="48">
        <f t="shared" si="47"/>
        <v>134.82</v>
      </c>
      <c r="O279" s="49">
        <f t="shared" si="47"/>
        <v>134.82</v>
      </c>
      <c r="P279" s="232"/>
      <c r="Q279" s="233"/>
      <c r="R279" s="233"/>
      <c r="S279" s="233"/>
      <c r="T279" s="234"/>
      <c r="U279" s="177"/>
      <c r="V279" s="178"/>
      <c r="W279" s="178"/>
      <c r="X279" s="178"/>
      <c r="Y279" s="178"/>
      <c r="Z279" s="50"/>
      <c r="AA279" s="51"/>
      <c r="AB279" s="51"/>
      <c r="AC279" s="51"/>
      <c r="AD279" s="51"/>
      <c r="AE279" s="177"/>
      <c r="AF279" s="178"/>
      <c r="AG279" s="178"/>
      <c r="AH279" s="178"/>
      <c r="AI279" s="190"/>
      <c r="AJ279" s="50"/>
      <c r="AK279" s="51"/>
      <c r="AL279" s="51"/>
      <c r="AM279" s="51"/>
      <c r="AN279" s="52"/>
      <c r="AO279" s="177"/>
      <c r="AP279" s="178"/>
      <c r="AQ279" s="178"/>
      <c r="AR279" s="178"/>
      <c r="AS279" s="178"/>
      <c r="AT279" s="50"/>
      <c r="AU279" s="51"/>
      <c r="AV279" s="51"/>
      <c r="AW279" s="51"/>
      <c r="AX279" s="51"/>
      <c r="AY279" s="177"/>
      <c r="AZ279" s="178"/>
      <c r="BA279" s="178"/>
      <c r="BB279" s="178"/>
      <c r="BC279" s="178"/>
      <c r="BD279" s="50"/>
      <c r="BE279" s="51"/>
      <c r="BF279" s="51"/>
      <c r="BG279" s="51"/>
      <c r="BH279" s="52"/>
      <c r="BI279" s="177"/>
      <c r="BJ279" s="178"/>
      <c r="BK279" s="178"/>
      <c r="BL279" s="178"/>
      <c r="BM279" s="190"/>
      <c r="BN279" s="53">
        <f t="shared" si="51"/>
        <v>0</v>
      </c>
      <c r="BO279" s="53">
        <f t="shared" si="52"/>
        <v>0</v>
      </c>
      <c r="BP279" s="307"/>
    </row>
    <row r="280" spans="2:68" ht="30" x14ac:dyDescent="0.4">
      <c r="B280" s="79"/>
      <c r="C280" s="80"/>
      <c r="D280" s="41">
        <f t="shared" si="50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45"/>
        <v>130.96800000000002</v>
      </c>
      <c r="L280" s="47">
        <f t="shared" si="46"/>
        <v>132.25200000000001</v>
      </c>
      <c r="M280" s="48">
        <f t="shared" si="47"/>
        <v>133.536</v>
      </c>
      <c r="N280" s="48">
        <f t="shared" si="47"/>
        <v>134.82</v>
      </c>
      <c r="O280" s="49">
        <f t="shared" si="47"/>
        <v>134.82</v>
      </c>
      <c r="P280" s="232"/>
      <c r="Q280" s="233"/>
      <c r="R280" s="233"/>
      <c r="S280" s="233"/>
      <c r="T280" s="234"/>
      <c r="U280" s="177"/>
      <c r="V280" s="178"/>
      <c r="W280" s="178"/>
      <c r="X280" s="178"/>
      <c r="Y280" s="178"/>
      <c r="Z280" s="50"/>
      <c r="AA280" s="51"/>
      <c r="AB280" s="51"/>
      <c r="AC280" s="51"/>
      <c r="AD280" s="51"/>
      <c r="AE280" s="177"/>
      <c r="AF280" s="178"/>
      <c r="AG280" s="178"/>
      <c r="AH280" s="178"/>
      <c r="AI280" s="190"/>
      <c r="AJ280" s="50"/>
      <c r="AK280" s="51"/>
      <c r="AL280" s="51"/>
      <c r="AM280" s="51"/>
      <c r="AN280" s="52"/>
      <c r="AO280" s="177"/>
      <c r="AP280" s="178"/>
      <c r="AQ280" s="178"/>
      <c r="AR280" s="178"/>
      <c r="AS280" s="178"/>
      <c r="AT280" s="50"/>
      <c r="AU280" s="51"/>
      <c r="AV280" s="51"/>
      <c r="AW280" s="51"/>
      <c r="AX280" s="51"/>
      <c r="AY280" s="177"/>
      <c r="AZ280" s="178"/>
      <c r="BA280" s="178"/>
      <c r="BB280" s="178"/>
      <c r="BC280" s="178"/>
      <c r="BD280" s="50"/>
      <c r="BE280" s="51"/>
      <c r="BF280" s="51"/>
      <c r="BG280" s="51"/>
      <c r="BH280" s="52"/>
      <c r="BI280" s="177"/>
      <c r="BJ280" s="178"/>
      <c r="BK280" s="178"/>
      <c r="BL280" s="178"/>
      <c r="BM280" s="190"/>
      <c r="BN280" s="53">
        <f t="shared" si="51"/>
        <v>0</v>
      </c>
      <c r="BO280" s="53">
        <f t="shared" si="52"/>
        <v>0</v>
      </c>
      <c r="BP280" s="307"/>
    </row>
    <row r="281" spans="2:68" ht="30" x14ac:dyDescent="0.4">
      <c r="B281" s="79"/>
      <c r="C281" s="80"/>
      <c r="D281" s="41">
        <f t="shared" si="50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45"/>
        <v>130.96800000000002</v>
      </c>
      <c r="L281" s="47">
        <f t="shared" si="46"/>
        <v>132.25200000000001</v>
      </c>
      <c r="M281" s="48">
        <f t="shared" si="47"/>
        <v>133.536</v>
      </c>
      <c r="N281" s="48">
        <f t="shared" si="47"/>
        <v>134.82</v>
      </c>
      <c r="O281" s="49">
        <f t="shared" si="47"/>
        <v>134.82</v>
      </c>
      <c r="P281" s="232"/>
      <c r="Q281" s="233"/>
      <c r="R281" s="233"/>
      <c r="S281" s="233"/>
      <c r="T281" s="234"/>
      <c r="U281" s="177"/>
      <c r="V281" s="178"/>
      <c r="W281" s="178"/>
      <c r="X281" s="178"/>
      <c r="Y281" s="178"/>
      <c r="Z281" s="50"/>
      <c r="AA281" s="51"/>
      <c r="AB281" s="51"/>
      <c r="AC281" s="51"/>
      <c r="AD281" s="51"/>
      <c r="AE281" s="177"/>
      <c r="AF281" s="178"/>
      <c r="AG281" s="178"/>
      <c r="AH281" s="178"/>
      <c r="AI281" s="190"/>
      <c r="AJ281" s="50"/>
      <c r="AK281" s="51"/>
      <c r="AL281" s="51"/>
      <c r="AM281" s="51"/>
      <c r="AN281" s="52"/>
      <c r="AO281" s="177"/>
      <c r="AP281" s="178"/>
      <c r="AQ281" s="178"/>
      <c r="AR281" s="178"/>
      <c r="AS281" s="178"/>
      <c r="AT281" s="50"/>
      <c r="AU281" s="51"/>
      <c r="AV281" s="51"/>
      <c r="AW281" s="51"/>
      <c r="AX281" s="51"/>
      <c r="AY281" s="177"/>
      <c r="AZ281" s="178"/>
      <c r="BA281" s="178"/>
      <c r="BB281" s="178"/>
      <c r="BC281" s="178"/>
      <c r="BD281" s="50"/>
      <c r="BE281" s="51"/>
      <c r="BF281" s="51"/>
      <c r="BG281" s="51"/>
      <c r="BH281" s="52"/>
      <c r="BI281" s="177"/>
      <c r="BJ281" s="178"/>
      <c r="BK281" s="178"/>
      <c r="BL281" s="178"/>
      <c r="BM281" s="190"/>
      <c r="BN281" s="53">
        <f t="shared" si="51"/>
        <v>0</v>
      </c>
      <c r="BO281" s="53">
        <f t="shared" si="52"/>
        <v>0</v>
      </c>
      <c r="BP281" s="307"/>
    </row>
    <row r="282" spans="2:68" ht="54" x14ac:dyDescent="0.4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50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45"/>
        <v>264.28200000000004</v>
      </c>
      <c r="L282" s="47">
        <f t="shared" si="46"/>
        <v>266.87300000000005</v>
      </c>
      <c r="M282" s="48">
        <f t="shared" si="47"/>
        <v>269.464</v>
      </c>
      <c r="N282" s="48">
        <f t="shared" si="47"/>
        <v>272.05500000000001</v>
      </c>
      <c r="O282" s="49">
        <f t="shared" si="47"/>
        <v>272.05500000000001</v>
      </c>
      <c r="P282" s="337"/>
      <c r="Q282" s="338"/>
      <c r="R282" s="338"/>
      <c r="S282" s="338"/>
      <c r="T282" s="339"/>
      <c r="U282" s="50"/>
      <c r="V282" s="51"/>
      <c r="W282" s="51"/>
      <c r="X282" s="51"/>
      <c r="Y282" s="52"/>
      <c r="Z282" s="197"/>
      <c r="AA282" s="198"/>
      <c r="AB282" s="199"/>
      <c r="AC282" s="198"/>
      <c r="AD282" s="200"/>
      <c r="AE282" s="197"/>
      <c r="AF282" s="198"/>
      <c r="AG282" s="199"/>
      <c r="AH282" s="198"/>
      <c r="AI282" s="200"/>
      <c r="AJ282" s="50"/>
      <c r="AK282" s="51"/>
      <c r="AL282" s="51"/>
      <c r="AM282" s="51"/>
      <c r="AN282" s="52"/>
      <c r="AO282" s="177"/>
      <c r="AP282" s="178"/>
      <c r="AQ282" s="178"/>
      <c r="AR282" s="178"/>
      <c r="AS282" s="178"/>
      <c r="AT282" s="50"/>
      <c r="AU282" s="51"/>
      <c r="AV282" s="51"/>
      <c r="AW282" s="51"/>
      <c r="AX282" s="51"/>
      <c r="AY282" s="177"/>
      <c r="AZ282" s="178"/>
      <c r="BA282" s="178"/>
      <c r="BB282" s="178"/>
      <c r="BC282" s="178"/>
      <c r="BD282" s="50"/>
      <c r="BE282" s="51"/>
      <c r="BF282" s="51"/>
      <c r="BG282" s="51"/>
      <c r="BH282" s="52"/>
      <c r="BI282" s="177"/>
      <c r="BJ282" s="178"/>
      <c r="BK282" s="178"/>
      <c r="BL282" s="178"/>
      <c r="BM282" s="190"/>
      <c r="BN282" s="53">
        <f t="shared" si="51"/>
        <v>0</v>
      </c>
      <c r="BO282" s="53">
        <f t="shared" si="52"/>
        <v>0</v>
      </c>
      <c r="BP282" s="307"/>
    </row>
    <row r="283" spans="2:68" ht="30" x14ac:dyDescent="0.4">
      <c r="B283" s="79"/>
      <c r="C283" s="80"/>
      <c r="D283" s="41">
        <f t="shared" si="50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45"/>
        <v>264.28200000000004</v>
      </c>
      <c r="L283" s="47">
        <f t="shared" si="46"/>
        <v>266.87300000000005</v>
      </c>
      <c r="M283" s="48">
        <f t="shared" si="47"/>
        <v>269.464</v>
      </c>
      <c r="N283" s="48">
        <f t="shared" si="47"/>
        <v>272.05500000000001</v>
      </c>
      <c r="O283" s="49">
        <f t="shared" si="47"/>
        <v>272.05500000000001</v>
      </c>
      <c r="P283" s="232"/>
      <c r="Q283" s="233"/>
      <c r="R283" s="233"/>
      <c r="S283" s="233"/>
      <c r="T283" s="234"/>
      <c r="U283" s="177"/>
      <c r="V283" s="178"/>
      <c r="W283" s="178"/>
      <c r="X283" s="178"/>
      <c r="Y283" s="178"/>
      <c r="Z283" s="50"/>
      <c r="AA283" s="51"/>
      <c r="AB283" s="51"/>
      <c r="AC283" s="51"/>
      <c r="AD283" s="51"/>
      <c r="AE283" s="177"/>
      <c r="AF283" s="178"/>
      <c r="AG283" s="178"/>
      <c r="AH283" s="178"/>
      <c r="AI283" s="190"/>
      <c r="AJ283" s="50"/>
      <c r="AK283" s="51"/>
      <c r="AL283" s="51"/>
      <c r="AM283" s="51"/>
      <c r="AN283" s="52"/>
      <c r="AO283" s="177"/>
      <c r="AP283" s="178"/>
      <c r="AQ283" s="178"/>
      <c r="AR283" s="178"/>
      <c r="AS283" s="178"/>
      <c r="AT283" s="50"/>
      <c r="AU283" s="51"/>
      <c r="AV283" s="51"/>
      <c r="AW283" s="51"/>
      <c r="AX283" s="51"/>
      <c r="AY283" s="177"/>
      <c r="AZ283" s="178"/>
      <c r="BA283" s="178"/>
      <c r="BB283" s="178"/>
      <c r="BC283" s="178"/>
      <c r="BD283" s="50"/>
      <c r="BE283" s="51"/>
      <c r="BF283" s="51"/>
      <c r="BG283" s="51"/>
      <c r="BH283" s="52"/>
      <c r="BI283" s="177"/>
      <c r="BJ283" s="178"/>
      <c r="BK283" s="178"/>
      <c r="BL283" s="178"/>
      <c r="BM283" s="190"/>
      <c r="BN283" s="53">
        <f t="shared" si="51"/>
        <v>0</v>
      </c>
      <c r="BO283" s="53">
        <f t="shared" si="52"/>
        <v>0</v>
      </c>
      <c r="BP283" s="307"/>
    </row>
    <row r="284" spans="2:68" ht="54" x14ac:dyDescent="0.4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50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45"/>
        <v>237.35399999999998</v>
      </c>
      <c r="L284" s="47">
        <f t="shared" si="46"/>
        <v>239.68099999999998</v>
      </c>
      <c r="M284" s="48">
        <f t="shared" si="47"/>
        <v>242.00799999999998</v>
      </c>
      <c r="N284" s="48">
        <f t="shared" si="47"/>
        <v>244.33499999999998</v>
      </c>
      <c r="O284" s="49">
        <f t="shared" si="47"/>
        <v>244.33499999999998</v>
      </c>
      <c r="P284" s="232"/>
      <c r="Q284" s="233"/>
      <c r="R284" s="233"/>
      <c r="S284" s="233"/>
      <c r="T284" s="234"/>
      <c r="U284" s="177"/>
      <c r="V284" s="178"/>
      <c r="W284" s="178"/>
      <c r="X284" s="178"/>
      <c r="Y284" s="178"/>
      <c r="Z284" s="293"/>
      <c r="AA284" s="294"/>
      <c r="AB284" s="295"/>
      <c r="AC284" s="294"/>
      <c r="AD284" s="294"/>
      <c r="AE284" s="177"/>
      <c r="AF284" s="178"/>
      <c r="AG284" s="178"/>
      <c r="AH284" s="178"/>
      <c r="AI284" s="190"/>
      <c r="AJ284" s="50"/>
      <c r="AK284" s="51"/>
      <c r="AL284" s="51"/>
      <c r="AM284" s="51"/>
      <c r="AN284" s="52"/>
      <c r="AO284" s="177"/>
      <c r="AP284" s="178"/>
      <c r="AQ284" s="178"/>
      <c r="AR284" s="178"/>
      <c r="AS284" s="178"/>
      <c r="AT284" s="50"/>
      <c r="AU284" s="51"/>
      <c r="AV284" s="51"/>
      <c r="AW284" s="51"/>
      <c r="AX284" s="51"/>
      <c r="AY284" s="177"/>
      <c r="AZ284" s="178"/>
      <c r="BA284" s="178"/>
      <c r="BB284" s="178"/>
      <c r="BC284" s="178"/>
      <c r="BD284" s="50"/>
      <c r="BE284" s="51"/>
      <c r="BF284" s="51"/>
      <c r="BG284" s="51"/>
      <c r="BH284" s="52"/>
      <c r="BI284" s="177"/>
      <c r="BJ284" s="178"/>
      <c r="BK284" s="178"/>
      <c r="BL284" s="178"/>
      <c r="BM284" s="190"/>
      <c r="BN284" s="53">
        <f t="shared" si="51"/>
        <v>0</v>
      </c>
      <c r="BO284" s="53">
        <f t="shared" si="52"/>
        <v>0</v>
      </c>
      <c r="BP284" s="307"/>
    </row>
    <row r="285" spans="2:68" ht="30" x14ac:dyDescent="0.4">
      <c r="B285" s="79"/>
      <c r="C285" s="80"/>
      <c r="D285" s="41">
        <f t="shared" si="50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45"/>
        <v>237.35399999999998</v>
      </c>
      <c r="L285" s="47">
        <f t="shared" si="46"/>
        <v>239.68099999999998</v>
      </c>
      <c r="M285" s="48">
        <f t="shared" si="47"/>
        <v>242.00799999999998</v>
      </c>
      <c r="N285" s="48">
        <f t="shared" si="47"/>
        <v>244.33499999999998</v>
      </c>
      <c r="O285" s="49">
        <f t="shared" si="47"/>
        <v>244.33499999999998</v>
      </c>
      <c r="P285" s="232"/>
      <c r="Q285" s="233"/>
      <c r="R285" s="233"/>
      <c r="S285" s="233"/>
      <c r="T285" s="234"/>
      <c r="U285" s="177"/>
      <c r="V285" s="178"/>
      <c r="W285" s="178"/>
      <c r="X285" s="178"/>
      <c r="Y285" s="178"/>
      <c r="Z285" s="290"/>
      <c r="AA285" s="291"/>
      <c r="AB285" s="291"/>
      <c r="AC285" s="291"/>
      <c r="AD285" s="292"/>
      <c r="AE285" s="177"/>
      <c r="AF285" s="178"/>
      <c r="AG285" s="178"/>
      <c r="AH285" s="178"/>
      <c r="AI285" s="190"/>
      <c r="AJ285" s="50"/>
      <c r="AK285" s="51"/>
      <c r="AL285" s="51"/>
      <c r="AM285" s="51"/>
      <c r="AN285" s="52"/>
      <c r="AO285" s="177"/>
      <c r="AP285" s="178"/>
      <c r="AQ285" s="178"/>
      <c r="AR285" s="178"/>
      <c r="AS285" s="178"/>
      <c r="AT285" s="50"/>
      <c r="AU285" s="51"/>
      <c r="AV285" s="51"/>
      <c r="AW285" s="51"/>
      <c r="AX285" s="51"/>
      <c r="AY285" s="177"/>
      <c r="AZ285" s="178"/>
      <c r="BA285" s="178"/>
      <c r="BB285" s="178"/>
      <c r="BC285" s="178"/>
      <c r="BD285" s="50"/>
      <c r="BE285" s="51"/>
      <c r="BF285" s="51"/>
      <c r="BG285" s="51"/>
      <c r="BH285" s="52"/>
      <c r="BI285" s="177"/>
      <c r="BJ285" s="178"/>
      <c r="BK285" s="178"/>
      <c r="BL285" s="178"/>
      <c r="BM285" s="190"/>
      <c r="BN285" s="53">
        <f t="shared" si="51"/>
        <v>0</v>
      </c>
      <c r="BO285" s="53">
        <f t="shared" si="52"/>
        <v>0</v>
      </c>
      <c r="BP285" s="307"/>
    </row>
    <row r="286" spans="2:68" ht="30" x14ac:dyDescent="0.4">
      <c r="B286" s="79"/>
      <c r="C286" s="80"/>
      <c r="D286" s="41">
        <f t="shared" si="50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45"/>
        <v>237.35399999999998</v>
      </c>
      <c r="L286" s="47">
        <f t="shared" si="46"/>
        <v>239.68099999999998</v>
      </c>
      <c r="M286" s="48">
        <f t="shared" si="47"/>
        <v>242.00799999999998</v>
      </c>
      <c r="N286" s="48">
        <f t="shared" si="47"/>
        <v>244.33499999999998</v>
      </c>
      <c r="O286" s="49">
        <f t="shared" si="47"/>
        <v>244.33499999999998</v>
      </c>
      <c r="P286" s="232"/>
      <c r="Q286" s="233"/>
      <c r="R286" s="233"/>
      <c r="S286" s="233"/>
      <c r="T286" s="234"/>
      <c r="U286" s="177"/>
      <c r="V286" s="178"/>
      <c r="W286" s="178"/>
      <c r="X286" s="178"/>
      <c r="Y286" s="178"/>
      <c r="Z286" s="290"/>
      <c r="AA286" s="291"/>
      <c r="AB286" s="291"/>
      <c r="AC286" s="291"/>
      <c r="AD286" s="292"/>
      <c r="AE286" s="177"/>
      <c r="AF286" s="178"/>
      <c r="AG286" s="178"/>
      <c r="AH286" s="178"/>
      <c r="AI286" s="190"/>
      <c r="AJ286" s="50"/>
      <c r="AK286" s="51"/>
      <c r="AL286" s="51"/>
      <c r="AM286" s="51"/>
      <c r="AN286" s="52"/>
      <c r="AO286" s="177"/>
      <c r="AP286" s="178"/>
      <c r="AQ286" s="178"/>
      <c r="AR286" s="178"/>
      <c r="AS286" s="178"/>
      <c r="AT286" s="50"/>
      <c r="AU286" s="51"/>
      <c r="AV286" s="51"/>
      <c r="AW286" s="51"/>
      <c r="AX286" s="51"/>
      <c r="AY286" s="177"/>
      <c r="AZ286" s="178"/>
      <c r="BA286" s="178"/>
      <c r="BB286" s="178"/>
      <c r="BC286" s="178"/>
      <c r="BD286" s="50"/>
      <c r="BE286" s="51"/>
      <c r="BF286" s="51"/>
      <c r="BG286" s="51"/>
      <c r="BH286" s="52"/>
      <c r="BI286" s="177"/>
      <c r="BJ286" s="178"/>
      <c r="BK286" s="178"/>
      <c r="BL286" s="178"/>
      <c r="BM286" s="190"/>
      <c r="BN286" s="53">
        <f t="shared" si="51"/>
        <v>0</v>
      </c>
      <c r="BO286" s="53">
        <f t="shared" si="52"/>
        <v>0</v>
      </c>
      <c r="BP286" s="307"/>
    </row>
    <row r="287" spans="2:68" ht="54" x14ac:dyDescent="0.4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50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45"/>
        <v>291.20999999999998</v>
      </c>
      <c r="L287" s="47">
        <f t="shared" si="46"/>
        <v>294.065</v>
      </c>
      <c r="M287" s="48">
        <f t="shared" si="47"/>
        <v>296.92</v>
      </c>
      <c r="N287" s="48">
        <f t="shared" si="47"/>
        <v>299.77499999999998</v>
      </c>
      <c r="O287" s="49">
        <f t="shared" si="47"/>
        <v>299.77499999999998</v>
      </c>
      <c r="P287" s="232"/>
      <c r="Q287" s="233"/>
      <c r="R287" s="233"/>
      <c r="S287" s="233"/>
      <c r="T287" s="234"/>
      <c r="U287" s="177"/>
      <c r="V287" s="178"/>
      <c r="W287" s="178"/>
      <c r="X287" s="178"/>
      <c r="Y287" s="178"/>
      <c r="Z287" s="293"/>
      <c r="AA287" s="294"/>
      <c r="AB287" s="295"/>
      <c r="AC287" s="294"/>
      <c r="AD287" s="294"/>
      <c r="AE287" s="177"/>
      <c r="AF287" s="178"/>
      <c r="AG287" s="178"/>
      <c r="AH287" s="178"/>
      <c r="AI287" s="190"/>
      <c r="AJ287" s="50"/>
      <c r="AK287" s="51"/>
      <c r="AL287" s="51"/>
      <c r="AM287" s="51"/>
      <c r="AN287" s="52"/>
      <c r="AO287" s="177"/>
      <c r="AP287" s="178"/>
      <c r="AQ287" s="178"/>
      <c r="AR287" s="178"/>
      <c r="AS287" s="178"/>
      <c r="AT287" s="50"/>
      <c r="AU287" s="51"/>
      <c r="AV287" s="51"/>
      <c r="AW287" s="51"/>
      <c r="AX287" s="51"/>
      <c r="AY287" s="177"/>
      <c r="AZ287" s="178"/>
      <c r="BA287" s="178"/>
      <c r="BB287" s="178"/>
      <c r="BC287" s="178"/>
      <c r="BD287" s="50"/>
      <c r="BE287" s="51"/>
      <c r="BF287" s="51"/>
      <c r="BG287" s="51"/>
      <c r="BH287" s="52"/>
      <c r="BI287" s="177"/>
      <c r="BJ287" s="178"/>
      <c r="BK287" s="178"/>
      <c r="BL287" s="178"/>
      <c r="BM287" s="190"/>
      <c r="BN287" s="53">
        <f t="shared" si="51"/>
        <v>0</v>
      </c>
      <c r="BO287" s="53">
        <f t="shared" si="52"/>
        <v>0</v>
      </c>
      <c r="BP287" s="307"/>
    </row>
    <row r="288" spans="2:68" ht="30" x14ac:dyDescent="0.4">
      <c r="B288" s="79"/>
      <c r="C288" s="80"/>
      <c r="D288" s="41">
        <f t="shared" si="50"/>
        <v>285.5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45"/>
        <v>291.20999999999998</v>
      </c>
      <c r="L288" s="47">
        <f t="shared" si="46"/>
        <v>294.065</v>
      </c>
      <c r="M288" s="48">
        <f t="shared" si="47"/>
        <v>296.92</v>
      </c>
      <c r="N288" s="48">
        <f t="shared" si="47"/>
        <v>299.77499999999998</v>
      </c>
      <c r="O288" s="49">
        <f t="shared" si="47"/>
        <v>299.77499999999998</v>
      </c>
      <c r="P288" s="232"/>
      <c r="Q288" s="233"/>
      <c r="R288" s="233"/>
      <c r="S288" s="233"/>
      <c r="T288" s="234"/>
      <c r="U288" s="177"/>
      <c r="V288" s="178"/>
      <c r="W288" s="178"/>
      <c r="X288" s="178"/>
      <c r="Y288" s="178"/>
      <c r="Z288" s="50"/>
      <c r="AA288" s="51"/>
      <c r="AB288" s="51"/>
      <c r="AC288" s="51"/>
      <c r="AD288" s="51"/>
      <c r="AE288" s="177"/>
      <c r="AF288" s="178"/>
      <c r="AG288" s="178"/>
      <c r="AH288" s="178"/>
      <c r="AI288" s="190"/>
      <c r="AJ288" s="50"/>
      <c r="AK288" s="51"/>
      <c r="AL288" s="51"/>
      <c r="AM288" s="51"/>
      <c r="AN288" s="52"/>
      <c r="AO288" s="177"/>
      <c r="AP288" s="178"/>
      <c r="AQ288" s="178"/>
      <c r="AR288" s="178"/>
      <c r="AS288" s="178"/>
      <c r="AT288" s="50"/>
      <c r="AU288" s="51"/>
      <c r="AV288" s="51"/>
      <c r="AW288" s="51"/>
      <c r="AX288" s="51"/>
      <c r="AY288" s="177"/>
      <c r="AZ288" s="178"/>
      <c r="BA288" s="178"/>
      <c r="BB288" s="178"/>
      <c r="BC288" s="178"/>
      <c r="BD288" s="50"/>
      <c r="BE288" s="51"/>
      <c r="BF288" s="51"/>
      <c r="BG288" s="51"/>
      <c r="BH288" s="52"/>
      <c r="BI288" s="177"/>
      <c r="BJ288" s="178"/>
      <c r="BK288" s="178"/>
      <c r="BL288" s="178"/>
      <c r="BM288" s="190"/>
      <c r="BN288" s="53">
        <f t="shared" si="51"/>
        <v>0</v>
      </c>
      <c r="BO288" s="53">
        <f t="shared" si="52"/>
        <v>0</v>
      </c>
      <c r="BP288" s="307"/>
    </row>
    <row r="289" spans="2:68" ht="30" x14ac:dyDescent="0.4">
      <c r="B289" s="79"/>
      <c r="C289" s="80"/>
      <c r="D289" s="41">
        <f t="shared" si="50"/>
        <v>285.5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45"/>
        <v>291.20999999999998</v>
      </c>
      <c r="L289" s="47">
        <f t="shared" si="46"/>
        <v>294.065</v>
      </c>
      <c r="M289" s="48">
        <f t="shared" si="47"/>
        <v>296.92</v>
      </c>
      <c r="N289" s="48">
        <f t="shared" si="47"/>
        <v>299.77499999999998</v>
      </c>
      <c r="O289" s="49">
        <f t="shared" si="47"/>
        <v>299.77499999999998</v>
      </c>
      <c r="P289" s="232"/>
      <c r="Q289" s="233"/>
      <c r="R289" s="233"/>
      <c r="S289" s="233"/>
      <c r="T289" s="234"/>
      <c r="U289" s="177"/>
      <c r="V289" s="178"/>
      <c r="W289" s="178"/>
      <c r="X289" s="178"/>
      <c r="Y289" s="178"/>
      <c r="Z289" s="50"/>
      <c r="AA289" s="51"/>
      <c r="AB289" s="51"/>
      <c r="AC289" s="51"/>
      <c r="AD289" s="51"/>
      <c r="AE289" s="177"/>
      <c r="AF289" s="178"/>
      <c r="AG289" s="178"/>
      <c r="AH289" s="178"/>
      <c r="AI289" s="190"/>
      <c r="AJ289" s="50"/>
      <c r="AK289" s="51"/>
      <c r="AL289" s="51"/>
      <c r="AM289" s="51"/>
      <c r="AN289" s="52"/>
      <c r="AO289" s="177"/>
      <c r="AP289" s="178"/>
      <c r="AQ289" s="178"/>
      <c r="AR289" s="178"/>
      <c r="AS289" s="178"/>
      <c r="AT289" s="50"/>
      <c r="AU289" s="51"/>
      <c r="AV289" s="51"/>
      <c r="AW289" s="51"/>
      <c r="AX289" s="51"/>
      <c r="AY289" s="177"/>
      <c r="AZ289" s="178"/>
      <c r="BA289" s="178"/>
      <c r="BB289" s="178"/>
      <c r="BC289" s="178"/>
      <c r="BD289" s="50"/>
      <c r="BE289" s="51"/>
      <c r="BF289" s="51"/>
      <c r="BG289" s="51"/>
      <c r="BH289" s="52"/>
      <c r="BI289" s="177"/>
      <c r="BJ289" s="178"/>
      <c r="BK289" s="178"/>
      <c r="BL289" s="178"/>
      <c r="BM289" s="190"/>
      <c r="BN289" s="53">
        <f t="shared" si="51"/>
        <v>0</v>
      </c>
      <c r="BO289" s="53">
        <f t="shared" si="52"/>
        <v>0</v>
      </c>
      <c r="BP289" s="307"/>
    </row>
    <row r="290" spans="2:68" ht="36" x14ac:dyDescent="0.4">
      <c r="B290" s="79" t="s">
        <v>127</v>
      </c>
      <c r="C290" s="40" t="str">
        <f>C177</f>
        <v>Свинина 2 категории (ГОСТ Р53221-2008)*, кг</v>
      </c>
      <c r="D290" s="41">
        <f t="shared" si="50"/>
        <v>207.5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ref="K290:K295" si="53">$D290+($D290*(SUM($E290%,F290%)))</f>
        <v>211.65</v>
      </c>
      <c r="L290" s="47">
        <f t="shared" ref="L290:L295" si="54">$D290+(($D290*SUM($E290,G290)/100))</f>
        <v>213.72499999999999</v>
      </c>
      <c r="M290" s="48">
        <f t="shared" ref="M290:O295" si="55">$D290+(($D290*($E290+H290)/100))</f>
        <v>215.8</v>
      </c>
      <c r="N290" s="48">
        <f t="shared" si="55"/>
        <v>217.875</v>
      </c>
      <c r="O290" s="49">
        <f t="shared" si="55"/>
        <v>217.875</v>
      </c>
      <c r="P290" s="232"/>
      <c r="Q290" s="233"/>
      <c r="R290" s="233"/>
      <c r="S290" s="233"/>
      <c r="T290" s="234"/>
      <c r="U290" s="331"/>
      <c r="V290" s="332"/>
      <c r="W290" s="332"/>
      <c r="X290" s="332"/>
      <c r="Y290" s="333"/>
      <c r="Z290" s="50"/>
      <c r="AA290" s="51"/>
      <c r="AB290" s="51"/>
      <c r="AC290" s="51"/>
      <c r="AD290" s="51"/>
      <c r="AE290" s="197"/>
      <c r="AF290" s="198"/>
      <c r="AG290" s="199"/>
      <c r="AH290" s="198"/>
      <c r="AI290" s="200"/>
      <c r="AJ290" s="50"/>
      <c r="AK290" s="51"/>
      <c r="AL290" s="51"/>
      <c r="AM290" s="51"/>
      <c r="AN290" s="52"/>
      <c r="AO290" s="50"/>
      <c r="AP290" s="51"/>
      <c r="AQ290" s="51"/>
      <c r="AR290" s="51"/>
      <c r="AS290" s="52"/>
      <c r="AT290" s="50"/>
      <c r="AU290" s="51"/>
      <c r="AV290" s="51"/>
      <c r="AW290" s="51"/>
      <c r="AX290" s="51"/>
      <c r="AY290" s="177"/>
      <c r="AZ290" s="178"/>
      <c r="BA290" s="178"/>
      <c r="BB290" s="178"/>
      <c r="BC290" s="178"/>
      <c r="BD290" s="50"/>
      <c r="BE290" s="51"/>
      <c r="BF290" s="51"/>
      <c r="BG290" s="51"/>
      <c r="BH290" s="52"/>
      <c r="BI290" s="177"/>
      <c r="BJ290" s="178"/>
      <c r="BK290" s="178"/>
      <c r="BL290" s="178"/>
      <c r="BM290" s="190"/>
      <c r="BN290" s="53">
        <f t="shared" si="51"/>
        <v>0</v>
      </c>
      <c r="BO290" s="53">
        <f t="shared" si="52"/>
        <v>0</v>
      </c>
      <c r="BP290" s="307"/>
    </row>
    <row r="291" spans="2:68" ht="30" x14ac:dyDescent="0.4">
      <c r="B291" s="79"/>
      <c r="C291" s="80"/>
      <c r="D291" s="41">
        <f t="shared" si="50"/>
        <v>207.5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53"/>
        <v>211.65</v>
      </c>
      <c r="L291" s="47">
        <f t="shared" si="54"/>
        <v>213.72499999999999</v>
      </c>
      <c r="M291" s="48">
        <f t="shared" si="55"/>
        <v>215.8</v>
      </c>
      <c r="N291" s="48">
        <f t="shared" si="55"/>
        <v>217.875</v>
      </c>
      <c r="O291" s="49">
        <f t="shared" si="55"/>
        <v>217.875</v>
      </c>
      <c r="P291" s="232"/>
      <c r="Q291" s="233"/>
      <c r="R291" s="233"/>
      <c r="S291" s="233"/>
      <c r="T291" s="234"/>
      <c r="U291" s="232"/>
      <c r="V291" s="233"/>
      <c r="W291" s="233"/>
      <c r="X291" s="233"/>
      <c r="Y291" s="234"/>
      <c r="Z291" s="50"/>
      <c r="AA291" s="51"/>
      <c r="AB291" s="51"/>
      <c r="AC291" s="51"/>
      <c r="AD291" s="51"/>
      <c r="AE291" s="177"/>
      <c r="AF291" s="178"/>
      <c r="AG291" s="178"/>
      <c r="AH291" s="178"/>
      <c r="AI291" s="190"/>
      <c r="AJ291" s="50"/>
      <c r="AK291" s="51"/>
      <c r="AL291" s="51"/>
      <c r="AM291" s="51"/>
      <c r="AN291" s="52"/>
      <c r="AO291" s="177"/>
      <c r="AP291" s="178"/>
      <c r="AQ291" s="178"/>
      <c r="AR291" s="178"/>
      <c r="AS291" s="178"/>
      <c r="AT291" s="50"/>
      <c r="AU291" s="51"/>
      <c r="AV291" s="51"/>
      <c r="AW291" s="51"/>
      <c r="AX291" s="51"/>
      <c r="AY291" s="177"/>
      <c r="AZ291" s="178"/>
      <c r="BA291" s="178"/>
      <c r="BB291" s="178"/>
      <c r="BC291" s="178"/>
      <c r="BD291" s="50"/>
      <c r="BE291" s="51"/>
      <c r="BF291" s="51"/>
      <c r="BG291" s="51"/>
      <c r="BH291" s="52"/>
      <c r="BI291" s="177"/>
      <c r="BJ291" s="178"/>
      <c r="BK291" s="178"/>
      <c r="BL291" s="178"/>
      <c r="BM291" s="190"/>
      <c r="BN291" s="53">
        <f t="shared" si="51"/>
        <v>0</v>
      </c>
      <c r="BO291" s="53">
        <f t="shared" si="52"/>
        <v>0</v>
      </c>
      <c r="BP291" s="307"/>
    </row>
    <row r="292" spans="2:68" ht="30" x14ac:dyDescent="0.4">
      <c r="B292" s="79"/>
      <c r="C292" s="80"/>
      <c r="D292" s="41">
        <f t="shared" si="50"/>
        <v>207.5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53"/>
        <v>211.65</v>
      </c>
      <c r="L292" s="47">
        <f t="shared" si="54"/>
        <v>213.72499999999999</v>
      </c>
      <c r="M292" s="48">
        <f t="shared" si="55"/>
        <v>215.8</v>
      </c>
      <c r="N292" s="48">
        <f t="shared" si="55"/>
        <v>217.875</v>
      </c>
      <c r="O292" s="49">
        <f t="shared" si="55"/>
        <v>217.875</v>
      </c>
      <c r="P292" s="232"/>
      <c r="Q292" s="233"/>
      <c r="R292" s="233"/>
      <c r="S292" s="233"/>
      <c r="T292" s="234"/>
      <c r="U292" s="232"/>
      <c r="V292" s="233"/>
      <c r="W292" s="233"/>
      <c r="X292" s="233"/>
      <c r="Y292" s="234"/>
      <c r="Z292" s="50"/>
      <c r="AA292" s="51"/>
      <c r="AB292" s="51"/>
      <c r="AC292" s="51"/>
      <c r="AD292" s="51"/>
      <c r="AE292" s="177"/>
      <c r="AF292" s="178"/>
      <c r="AG292" s="178"/>
      <c r="AH292" s="178"/>
      <c r="AI292" s="190"/>
      <c r="AJ292" s="50"/>
      <c r="AK292" s="51"/>
      <c r="AL292" s="51"/>
      <c r="AM292" s="51"/>
      <c r="AN292" s="52"/>
      <c r="AO292" s="177"/>
      <c r="AP292" s="178"/>
      <c r="AQ292" s="178"/>
      <c r="AR292" s="178"/>
      <c r="AS292" s="178"/>
      <c r="AT292" s="50"/>
      <c r="AU292" s="51"/>
      <c r="AV292" s="51"/>
      <c r="AW292" s="51"/>
      <c r="AX292" s="51"/>
      <c r="AY292" s="177"/>
      <c r="AZ292" s="178"/>
      <c r="BA292" s="178"/>
      <c r="BB292" s="178"/>
      <c r="BC292" s="178"/>
      <c r="BD292" s="50"/>
      <c r="BE292" s="51"/>
      <c r="BF292" s="51"/>
      <c r="BG292" s="51"/>
      <c r="BH292" s="52"/>
      <c r="BI292" s="177"/>
      <c r="BJ292" s="178"/>
      <c r="BK292" s="178"/>
      <c r="BL292" s="178"/>
      <c r="BM292" s="190"/>
      <c r="BN292" s="53">
        <f t="shared" si="51"/>
        <v>0</v>
      </c>
      <c r="BO292" s="53">
        <f t="shared" si="52"/>
        <v>0</v>
      </c>
      <c r="BP292" s="307"/>
    </row>
    <row r="293" spans="2:68" ht="58.5" x14ac:dyDescent="0.4">
      <c r="B293" s="81" t="s">
        <v>47</v>
      </c>
      <c r="C293" s="82" t="s">
        <v>48</v>
      </c>
      <c r="D293" s="41">
        <f t="shared" si="50"/>
        <v>0</v>
      </c>
      <c r="E293" s="62"/>
      <c r="F293" s="63"/>
      <c r="G293" s="64"/>
      <c r="H293" s="64"/>
      <c r="I293" s="64"/>
      <c r="J293" s="65"/>
      <c r="K293" s="46">
        <f t="shared" si="53"/>
        <v>0</v>
      </c>
      <c r="L293" s="47">
        <f t="shared" si="54"/>
        <v>0</v>
      </c>
      <c r="M293" s="48">
        <f t="shared" si="55"/>
        <v>0</v>
      </c>
      <c r="N293" s="48">
        <f t="shared" si="55"/>
        <v>0</v>
      </c>
      <c r="O293" s="49">
        <f t="shared" si="55"/>
        <v>0</v>
      </c>
      <c r="P293" s="235"/>
      <c r="Q293" s="236"/>
      <c r="R293" s="237"/>
      <c r="S293" s="236"/>
      <c r="T293" s="238"/>
      <c r="U293" s="235"/>
      <c r="V293" s="236"/>
      <c r="W293" s="237"/>
      <c r="X293" s="236"/>
      <c r="Y293" s="238"/>
      <c r="Z293" s="66"/>
      <c r="AA293" s="67"/>
      <c r="AB293" s="68"/>
      <c r="AC293" s="67"/>
      <c r="AD293" s="67"/>
      <c r="AE293" s="179"/>
      <c r="AF293" s="180"/>
      <c r="AG293" s="178"/>
      <c r="AH293" s="180"/>
      <c r="AI293" s="191"/>
      <c r="AJ293" s="66"/>
      <c r="AK293" s="67"/>
      <c r="AL293" s="68"/>
      <c r="AM293" s="67"/>
      <c r="AN293" s="69"/>
      <c r="AO293" s="179"/>
      <c r="AP293" s="180"/>
      <c r="AQ293" s="178"/>
      <c r="AR293" s="180"/>
      <c r="AS293" s="180"/>
      <c r="AT293" s="66"/>
      <c r="AU293" s="67"/>
      <c r="AV293" s="68"/>
      <c r="AW293" s="67"/>
      <c r="AX293" s="67"/>
      <c r="AY293" s="179"/>
      <c r="AZ293" s="180"/>
      <c r="BA293" s="178"/>
      <c r="BB293" s="180"/>
      <c r="BC293" s="180"/>
      <c r="BD293" s="66"/>
      <c r="BE293" s="67"/>
      <c r="BF293" s="68"/>
      <c r="BG293" s="67"/>
      <c r="BH293" s="69"/>
      <c r="BI293" s="179"/>
      <c r="BJ293" s="180"/>
      <c r="BK293" s="178"/>
      <c r="BL293" s="180"/>
      <c r="BM293" s="191"/>
      <c r="BN293" s="53">
        <f t="shared" si="51"/>
        <v>0</v>
      </c>
      <c r="BO293" s="53">
        <f t="shared" si="52"/>
        <v>0</v>
      </c>
      <c r="BP293" s="307"/>
    </row>
    <row r="294" spans="2:68" ht="30" x14ac:dyDescent="0.4">
      <c r="B294" s="79" t="s">
        <v>50</v>
      </c>
      <c r="C294" s="40" t="str">
        <f>C181</f>
        <v>Мясо цыплят бройлеров, кг</v>
      </c>
      <c r="D294" s="41">
        <f t="shared" si="50"/>
        <v>125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53"/>
        <v>137.5</v>
      </c>
      <c r="L294" s="47">
        <f t="shared" si="54"/>
        <v>138.75</v>
      </c>
      <c r="M294" s="48">
        <f t="shared" si="55"/>
        <v>140</v>
      </c>
      <c r="N294" s="48">
        <f t="shared" si="55"/>
        <v>141.25</v>
      </c>
      <c r="O294" s="49">
        <f t="shared" si="55"/>
        <v>142.5</v>
      </c>
      <c r="P294" s="367"/>
      <c r="Q294" s="368"/>
      <c r="R294" s="368"/>
      <c r="S294" s="368"/>
      <c r="T294" s="369"/>
      <c r="U294" s="232"/>
      <c r="V294" s="233"/>
      <c r="W294" s="233"/>
      <c r="X294" s="230"/>
      <c r="Y294" s="234"/>
      <c r="Z294" s="197"/>
      <c r="AA294" s="198"/>
      <c r="AB294" s="199"/>
      <c r="AC294" s="198"/>
      <c r="AD294" s="222"/>
      <c r="AE294" s="197"/>
      <c r="AF294" s="198"/>
      <c r="AG294" s="199"/>
      <c r="AH294" s="198"/>
      <c r="AI294" s="200"/>
      <c r="AJ294" s="50"/>
      <c r="AK294" s="51"/>
      <c r="AL294" s="51"/>
      <c r="AM294" s="51"/>
      <c r="AN294" s="52"/>
      <c r="AO294" s="177"/>
      <c r="AP294" s="178"/>
      <c r="AQ294" s="178"/>
      <c r="AR294" s="178"/>
      <c r="AS294" s="178"/>
      <c r="AT294" s="50"/>
      <c r="AU294" s="51"/>
      <c r="AV294" s="51"/>
      <c r="AW294" s="51"/>
      <c r="AX294" s="51"/>
      <c r="AY294" s="177"/>
      <c r="AZ294" s="178"/>
      <c r="BA294" s="178"/>
      <c r="BB294" s="178"/>
      <c r="BC294" s="178"/>
      <c r="BD294" s="50"/>
      <c r="BE294" s="51"/>
      <c r="BF294" s="51"/>
      <c r="BG294" s="51"/>
      <c r="BH294" s="52"/>
      <c r="BI294" s="177"/>
      <c r="BJ294" s="178"/>
      <c r="BK294" s="178"/>
      <c r="BL294" s="178"/>
      <c r="BM294" s="190"/>
      <c r="BN294" s="53">
        <f t="shared" si="51"/>
        <v>0</v>
      </c>
      <c r="BO294" s="53">
        <f t="shared" si="52"/>
        <v>0</v>
      </c>
      <c r="BP294" s="307"/>
    </row>
    <row r="295" spans="2:68" ht="30" x14ac:dyDescent="0.4">
      <c r="B295" s="79"/>
      <c r="C295" s="80"/>
      <c r="D295" s="41">
        <f t="shared" si="50"/>
        <v>125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53"/>
        <v>137.5</v>
      </c>
      <c r="L295" s="47">
        <f t="shared" si="54"/>
        <v>138.75</v>
      </c>
      <c r="M295" s="48">
        <f t="shared" si="55"/>
        <v>140</v>
      </c>
      <c r="N295" s="48">
        <f t="shared" si="55"/>
        <v>141.25</v>
      </c>
      <c r="O295" s="49">
        <f t="shared" si="55"/>
        <v>142.5</v>
      </c>
      <c r="P295" s="367"/>
      <c r="Q295" s="368"/>
      <c r="R295" s="368"/>
      <c r="S295" s="368"/>
      <c r="T295" s="369"/>
      <c r="U295" s="232"/>
      <c r="V295" s="233"/>
      <c r="W295" s="233"/>
      <c r="X295" s="233"/>
      <c r="Y295" s="234"/>
      <c r="Z295" s="197"/>
      <c r="AA295" s="198"/>
      <c r="AB295" s="199"/>
      <c r="AC295" s="198"/>
      <c r="AD295" s="222"/>
      <c r="AE295" s="197"/>
      <c r="AF295" s="198"/>
      <c r="AG295" s="199"/>
      <c r="AH295" s="198"/>
      <c r="AI295" s="198"/>
      <c r="AJ295" s="50"/>
      <c r="AK295" s="51"/>
      <c r="AL295" s="51"/>
      <c r="AM295" s="51"/>
      <c r="AN295" s="52"/>
      <c r="AO295" s="177"/>
      <c r="AP295" s="178"/>
      <c r="AQ295" s="178"/>
      <c r="AR295" s="178"/>
      <c r="AS295" s="178"/>
      <c r="AT295" s="50"/>
      <c r="AU295" s="51"/>
      <c r="AV295" s="51"/>
      <c r="AW295" s="51"/>
      <c r="AX295" s="51"/>
      <c r="AY295" s="177"/>
      <c r="AZ295" s="178"/>
      <c r="BA295" s="178"/>
      <c r="BB295" s="178"/>
      <c r="BC295" s="178"/>
      <c r="BD295" s="50"/>
      <c r="BE295" s="51"/>
      <c r="BF295" s="51"/>
      <c r="BG295" s="51"/>
      <c r="BH295" s="52"/>
      <c r="BI295" s="177"/>
      <c r="BJ295" s="178"/>
      <c r="BK295" s="178"/>
      <c r="BL295" s="178"/>
      <c r="BM295" s="190"/>
      <c r="BN295" s="53">
        <f t="shared" si="51"/>
        <v>0</v>
      </c>
      <c r="BO295" s="53">
        <f t="shared" si="52"/>
        <v>0</v>
      </c>
      <c r="BP295" s="307"/>
    </row>
    <row r="296" spans="2:68" ht="30" x14ac:dyDescent="0.4">
      <c r="B296" s="79"/>
      <c r="C296" s="80"/>
      <c r="D296" s="41">
        <f t="shared" si="50"/>
        <v>125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367"/>
      <c r="Q296" s="368"/>
      <c r="R296" s="368"/>
      <c r="S296" s="368"/>
      <c r="T296" s="369"/>
      <c r="U296" s="232"/>
      <c r="V296" s="233"/>
      <c r="W296" s="233"/>
      <c r="X296" s="233"/>
      <c r="Y296" s="234"/>
      <c r="Z296" s="197"/>
      <c r="AA296" s="198"/>
      <c r="AB296" s="199"/>
      <c r="AC296" s="198"/>
      <c r="AD296" s="222"/>
      <c r="AE296" s="197"/>
      <c r="AF296" s="198"/>
      <c r="AG296" s="199"/>
      <c r="AH296" s="198"/>
      <c r="AI296" s="198"/>
      <c r="AJ296" s="50"/>
      <c r="AK296" s="51"/>
      <c r="AL296" s="51"/>
      <c r="AM296" s="51"/>
      <c r="AN296" s="52"/>
      <c r="AO296" s="177"/>
      <c r="AP296" s="178"/>
      <c r="AQ296" s="178"/>
      <c r="AR296" s="178"/>
      <c r="AS296" s="178"/>
      <c r="AT296" s="50"/>
      <c r="AU296" s="51"/>
      <c r="AV296" s="51"/>
      <c r="AW296" s="51"/>
      <c r="AX296" s="51"/>
      <c r="AY296" s="177"/>
      <c r="AZ296" s="178"/>
      <c r="BA296" s="178"/>
      <c r="BB296" s="178"/>
      <c r="BC296" s="178"/>
      <c r="BD296" s="50"/>
      <c r="BE296" s="51"/>
      <c r="BF296" s="51"/>
      <c r="BG296" s="51"/>
      <c r="BH296" s="52"/>
      <c r="BI296" s="177"/>
      <c r="BJ296" s="178"/>
      <c r="BK296" s="178"/>
      <c r="BL296" s="178"/>
      <c r="BM296" s="190"/>
      <c r="BN296" s="53">
        <f t="shared" si="51"/>
        <v>0</v>
      </c>
      <c r="BO296" s="53">
        <f t="shared" si="52"/>
        <v>0</v>
      </c>
      <c r="BP296" s="307"/>
    </row>
    <row r="297" spans="2:68" ht="39" x14ac:dyDescent="0.4">
      <c r="B297" s="81" t="s">
        <v>53</v>
      </c>
      <c r="C297" s="82" t="s">
        <v>54</v>
      </c>
      <c r="D297" s="41">
        <f t="shared" si="50"/>
        <v>0</v>
      </c>
      <c r="E297" s="89"/>
      <c r="F297" s="90"/>
      <c r="G297" s="91"/>
      <c r="H297" s="91"/>
      <c r="I297" s="91"/>
      <c r="J297" s="92"/>
      <c r="K297" s="46">
        <f t="shared" ref="K297:K343" si="56">$D297+($D297*(SUM($E297%,F297%)))</f>
        <v>0</v>
      </c>
      <c r="L297" s="47">
        <f t="shared" ref="L297:L343" si="57">$D297+(($D297*SUM($E297,G297)/100))</f>
        <v>0</v>
      </c>
      <c r="M297" s="48">
        <f t="shared" ref="M297:O343" si="58">$D297+(($D297*($E297+H297)/100))</f>
        <v>0</v>
      </c>
      <c r="N297" s="48">
        <f t="shared" si="58"/>
        <v>0</v>
      </c>
      <c r="O297" s="49">
        <f t="shared" si="58"/>
        <v>0</v>
      </c>
      <c r="P297" s="239"/>
      <c r="Q297" s="240"/>
      <c r="R297" s="342"/>
      <c r="S297" s="240"/>
      <c r="T297" s="241"/>
      <c r="U297" s="239"/>
      <c r="V297" s="240"/>
      <c r="W297" s="237"/>
      <c r="X297" s="240"/>
      <c r="Y297" s="241"/>
      <c r="Z297" s="226"/>
      <c r="AA297" s="227"/>
      <c r="AB297" s="203"/>
      <c r="AC297" s="227"/>
      <c r="AD297" s="228"/>
      <c r="AE297" s="226"/>
      <c r="AF297" s="227"/>
      <c r="AG297" s="203"/>
      <c r="AH297" s="227"/>
      <c r="AI297" s="227"/>
      <c r="AJ297" s="93"/>
      <c r="AK297" s="94"/>
      <c r="AL297" s="68"/>
      <c r="AM297" s="94"/>
      <c r="AN297" s="95"/>
      <c r="AO297" s="181"/>
      <c r="AP297" s="182"/>
      <c r="AQ297" s="178"/>
      <c r="AR297" s="182"/>
      <c r="AS297" s="182"/>
      <c r="AT297" s="93"/>
      <c r="AU297" s="94"/>
      <c r="AV297" s="68"/>
      <c r="AW297" s="94"/>
      <c r="AX297" s="94"/>
      <c r="AY297" s="181"/>
      <c r="AZ297" s="182"/>
      <c r="BA297" s="178"/>
      <c r="BB297" s="182"/>
      <c r="BC297" s="182"/>
      <c r="BD297" s="93"/>
      <c r="BE297" s="94"/>
      <c r="BF297" s="68"/>
      <c r="BG297" s="94"/>
      <c r="BH297" s="95"/>
      <c r="BI297" s="181"/>
      <c r="BJ297" s="182"/>
      <c r="BK297" s="178"/>
      <c r="BL297" s="182"/>
      <c r="BM297" s="192"/>
      <c r="BN297" s="53">
        <f t="shared" si="51"/>
        <v>0</v>
      </c>
      <c r="BO297" s="53">
        <f t="shared" si="52"/>
        <v>0</v>
      </c>
      <c r="BP297" s="307"/>
    </row>
    <row r="298" spans="2:68" ht="72" x14ac:dyDescent="0.4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50"/>
        <v>70.8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56"/>
        <v>75.048000000000002</v>
      </c>
      <c r="L298" s="47">
        <f t="shared" si="57"/>
        <v>75.756</v>
      </c>
      <c r="M298" s="48">
        <f t="shared" si="58"/>
        <v>76.463999999999999</v>
      </c>
      <c r="N298" s="48">
        <f t="shared" si="58"/>
        <v>77.171999999999997</v>
      </c>
      <c r="O298" s="49">
        <f t="shared" si="58"/>
        <v>77.88</v>
      </c>
      <c r="P298" s="367"/>
      <c r="Q298" s="368"/>
      <c r="R298" s="368"/>
      <c r="S298" s="368"/>
      <c r="T298" s="369"/>
      <c r="U298" s="232"/>
      <c r="V298" s="233"/>
      <c r="W298" s="233"/>
      <c r="X298" s="233"/>
      <c r="Y298" s="234"/>
      <c r="Z298" s="197"/>
      <c r="AA298" s="198"/>
      <c r="AB298" s="199"/>
      <c r="AC298" s="198"/>
      <c r="AD298" s="222"/>
      <c r="AE298" s="197"/>
      <c r="AF298" s="198"/>
      <c r="AG298" s="199"/>
      <c r="AH298" s="198"/>
      <c r="AI298" s="200"/>
      <c r="AJ298" s="50"/>
      <c r="AK298" s="51"/>
      <c r="AL298" s="51"/>
      <c r="AM298" s="51"/>
      <c r="AN298" s="52"/>
      <c r="AO298" s="177"/>
      <c r="AP298" s="178"/>
      <c r="AQ298" s="178"/>
      <c r="AR298" s="178"/>
      <c r="AS298" s="178"/>
      <c r="AT298" s="50"/>
      <c r="AU298" s="51"/>
      <c r="AV298" s="51"/>
      <c r="AW298" s="51"/>
      <c r="AX298" s="51"/>
      <c r="AY298" s="177"/>
      <c r="AZ298" s="178"/>
      <c r="BA298" s="178"/>
      <c r="BB298" s="178"/>
      <c r="BC298" s="178"/>
      <c r="BD298" s="50"/>
      <c r="BE298" s="51"/>
      <c r="BF298" s="51"/>
      <c r="BG298" s="51"/>
      <c r="BH298" s="52"/>
      <c r="BI298" s="177"/>
      <c r="BJ298" s="178"/>
      <c r="BK298" s="178"/>
      <c r="BL298" s="178"/>
      <c r="BM298" s="190"/>
      <c r="BN298" s="53">
        <f t="shared" si="51"/>
        <v>0</v>
      </c>
      <c r="BO298" s="53">
        <f t="shared" si="52"/>
        <v>0</v>
      </c>
      <c r="BP298" s="307"/>
    </row>
    <row r="299" spans="2:68" ht="30" x14ac:dyDescent="0.4">
      <c r="B299" s="79"/>
      <c r="C299" s="80"/>
      <c r="D299" s="41">
        <f t="shared" si="50"/>
        <v>70.8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56"/>
        <v>75.048000000000002</v>
      </c>
      <c r="L299" s="47">
        <f t="shared" si="57"/>
        <v>75.756</v>
      </c>
      <c r="M299" s="48">
        <f t="shared" si="58"/>
        <v>76.463999999999999</v>
      </c>
      <c r="N299" s="48">
        <f t="shared" si="58"/>
        <v>77.171999999999997</v>
      </c>
      <c r="O299" s="49">
        <f t="shared" si="58"/>
        <v>77.88</v>
      </c>
      <c r="P299" s="337"/>
      <c r="Q299" s="338"/>
      <c r="R299" s="338"/>
      <c r="S299" s="338"/>
      <c r="T299" s="339"/>
      <c r="U299" s="232"/>
      <c r="V299" s="233"/>
      <c r="W299" s="233"/>
      <c r="X299" s="233"/>
      <c r="Y299" s="234"/>
      <c r="Z299" s="50"/>
      <c r="AA299" s="51"/>
      <c r="AB299" s="51"/>
      <c r="AC299" s="51"/>
      <c r="AD299" s="51"/>
      <c r="AE299" s="197"/>
      <c r="AF299" s="198"/>
      <c r="AG299" s="199"/>
      <c r="AH299" s="198"/>
      <c r="AI299" s="198"/>
      <c r="AJ299" s="50"/>
      <c r="AK299" s="51"/>
      <c r="AL299" s="51"/>
      <c r="AM299" s="51"/>
      <c r="AN299" s="52"/>
      <c r="AO299" s="177"/>
      <c r="AP299" s="178"/>
      <c r="AQ299" s="178"/>
      <c r="AR299" s="178"/>
      <c r="AS299" s="178"/>
      <c r="AT299" s="50"/>
      <c r="AU299" s="51"/>
      <c r="AV299" s="51"/>
      <c r="AW299" s="51"/>
      <c r="AX299" s="51"/>
      <c r="AY299" s="177"/>
      <c r="AZ299" s="178"/>
      <c r="BA299" s="178"/>
      <c r="BB299" s="178"/>
      <c r="BC299" s="178"/>
      <c r="BD299" s="50"/>
      <c r="BE299" s="51"/>
      <c r="BF299" s="51"/>
      <c r="BG299" s="51"/>
      <c r="BH299" s="52"/>
      <c r="BI299" s="177"/>
      <c r="BJ299" s="178"/>
      <c r="BK299" s="178"/>
      <c r="BL299" s="178"/>
      <c r="BM299" s="190"/>
      <c r="BN299" s="53">
        <f t="shared" si="51"/>
        <v>0</v>
      </c>
      <c r="BO299" s="53">
        <f t="shared" si="52"/>
        <v>0</v>
      </c>
      <c r="BP299" s="307"/>
    </row>
    <row r="300" spans="2:68" ht="30" x14ac:dyDescent="0.4">
      <c r="B300" s="79"/>
      <c r="C300" s="80"/>
      <c r="D300" s="41">
        <f t="shared" ref="D300:D331" si="59">D74</f>
        <v>70.8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56"/>
        <v>75.048000000000002</v>
      </c>
      <c r="L300" s="47">
        <f t="shared" si="57"/>
        <v>75.756</v>
      </c>
      <c r="M300" s="48">
        <f t="shared" si="58"/>
        <v>76.463999999999999</v>
      </c>
      <c r="N300" s="48">
        <f t="shared" si="58"/>
        <v>77.171999999999997</v>
      </c>
      <c r="O300" s="49">
        <f t="shared" si="58"/>
        <v>77.88</v>
      </c>
      <c r="P300" s="337"/>
      <c r="Q300" s="338"/>
      <c r="R300" s="338"/>
      <c r="S300" s="338"/>
      <c r="T300" s="339"/>
      <c r="U300" s="232"/>
      <c r="V300" s="233"/>
      <c r="W300" s="233"/>
      <c r="X300" s="233"/>
      <c r="Y300" s="234"/>
      <c r="Z300" s="50"/>
      <c r="AA300" s="51"/>
      <c r="AB300" s="51"/>
      <c r="AC300" s="51"/>
      <c r="AD300" s="51"/>
      <c r="AE300" s="197"/>
      <c r="AF300" s="198"/>
      <c r="AG300" s="199"/>
      <c r="AH300" s="198"/>
      <c r="AI300" s="198"/>
      <c r="AJ300" s="50"/>
      <c r="AK300" s="51"/>
      <c r="AL300" s="51"/>
      <c r="AM300" s="51"/>
      <c r="AN300" s="52"/>
      <c r="AO300" s="177"/>
      <c r="AP300" s="178"/>
      <c r="AQ300" s="178"/>
      <c r="AR300" s="178"/>
      <c r="AS300" s="178"/>
      <c r="AT300" s="50"/>
      <c r="AU300" s="51"/>
      <c r="AV300" s="51"/>
      <c r="AW300" s="51"/>
      <c r="AX300" s="51"/>
      <c r="AY300" s="177"/>
      <c r="AZ300" s="178"/>
      <c r="BA300" s="178"/>
      <c r="BB300" s="178"/>
      <c r="BC300" s="178"/>
      <c r="BD300" s="50"/>
      <c r="BE300" s="51"/>
      <c r="BF300" s="51"/>
      <c r="BG300" s="51"/>
      <c r="BH300" s="52"/>
      <c r="BI300" s="177"/>
      <c r="BJ300" s="178"/>
      <c r="BK300" s="178"/>
      <c r="BL300" s="178"/>
      <c r="BM300" s="190"/>
      <c r="BN300" s="53">
        <f t="shared" si="51"/>
        <v>0</v>
      </c>
      <c r="BO300" s="53">
        <f t="shared" si="52"/>
        <v>0</v>
      </c>
      <c r="BP300" s="307"/>
    </row>
    <row r="301" spans="2:68" ht="30" x14ac:dyDescent="0.4">
      <c r="B301" s="81" t="s">
        <v>58</v>
      </c>
      <c r="C301" s="82" t="s">
        <v>59</v>
      </c>
      <c r="D301" s="41">
        <f t="shared" si="59"/>
        <v>0</v>
      </c>
      <c r="E301" s="62"/>
      <c r="F301" s="63"/>
      <c r="G301" s="64"/>
      <c r="H301" s="64"/>
      <c r="I301" s="64"/>
      <c r="J301" s="65"/>
      <c r="K301" s="46">
        <f t="shared" si="56"/>
        <v>0</v>
      </c>
      <c r="L301" s="47">
        <f t="shared" si="57"/>
        <v>0</v>
      </c>
      <c r="M301" s="48">
        <f t="shared" si="58"/>
        <v>0</v>
      </c>
      <c r="N301" s="48">
        <f t="shared" si="58"/>
        <v>0</v>
      </c>
      <c r="O301" s="49">
        <f t="shared" si="58"/>
        <v>0</v>
      </c>
      <c r="P301" s="340"/>
      <c r="Q301" s="341"/>
      <c r="R301" s="342"/>
      <c r="S301" s="341"/>
      <c r="T301" s="343"/>
      <c r="U301" s="235"/>
      <c r="V301" s="236"/>
      <c r="W301" s="237"/>
      <c r="X301" s="236"/>
      <c r="Y301" s="238"/>
      <c r="Z301" s="66"/>
      <c r="AA301" s="67"/>
      <c r="AB301" s="68"/>
      <c r="AC301" s="67"/>
      <c r="AD301" s="67"/>
      <c r="AE301" s="201"/>
      <c r="AF301" s="202"/>
      <c r="AG301" s="203"/>
      <c r="AH301" s="202"/>
      <c r="AI301" s="202"/>
      <c r="AJ301" s="66"/>
      <c r="AK301" s="67"/>
      <c r="AL301" s="68"/>
      <c r="AM301" s="67"/>
      <c r="AN301" s="69"/>
      <c r="AO301" s="179"/>
      <c r="AP301" s="180"/>
      <c r="AQ301" s="178"/>
      <c r="AR301" s="180"/>
      <c r="AS301" s="180"/>
      <c r="AT301" s="66"/>
      <c r="AU301" s="67"/>
      <c r="AV301" s="68"/>
      <c r="AW301" s="67"/>
      <c r="AX301" s="67"/>
      <c r="AY301" s="179"/>
      <c r="AZ301" s="180"/>
      <c r="BA301" s="178"/>
      <c r="BB301" s="180"/>
      <c r="BC301" s="180"/>
      <c r="BD301" s="66"/>
      <c r="BE301" s="67"/>
      <c r="BF301" s="68"/>
      <c r="BG301" s="67"/>
      <c r="BH301" s="69"/>
      <c r="BI301" s="179"/>
      <c r="BJ301" s="180"/>
      <c r="BK301" s="178"/>
      <c r="BL301" s="180"/>
      <c r="BM301" s="191"/>
      <c r="BN301" s="53">
        <f t="shared" si="51"/>
        <v>0</v>
      </c>
      <c r="BO301" s="53">
        <f t="shared" si="52"/>
        <v>0</v>
      </c>
      <c r="BP301" s="307"/>
    </row>
    <row r="302" spans="2:68" ht="54" x14ac:dyDescent="0.4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59"/>
        <v>34.5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56"/>
        <v>40.020000000000003</v>
      </c>
      <c r="L302" s="47">
        <f t="shared" si="57"/>
        <v>40.365000000000002</v>
      </c>
      <c r="M302" s="48">
        <f t="shared" si="58"/>
        <v>40.71</v>
      </c>
      <c r="N302" s="48">
        <f t="shared" si="58"/>
        <v>41.055</v>
      </c>
      <c r="O302" s="49">
        <f t="shared" si="58"/>
        <v>41.4</v>
      </c>
      <c r="P302" s="367"/>
      <c r="Q302" s="368"/>
      <c r="R302" s="368"/>
      <c r="S302" s="368"/>
      <c r="T302" s="369"/>
      <c r="U302" s="232"/>
      <c r="V302" s="233"/>
      <c r="W302" s="233"/>
      <c r="X302" s="233"/>
      <c r="Y302" s="234"/>
      <c r="Z302" s="355"/>
      <c r="AA302" s="356"/>
      <c r="AB302" s="356"/>
      <c r="AC302" s="356"/>
      <c r="AD302" s="357"/>
      <c r="AE302" s="197"/>
      <c r="AF302" s="198"/>
      <c r="AG302" s="199"/>
      <c r="AH302" s="198"/>
      <c r="AI302" s="200"/>
      <c r="AJ302" s="50"/>
      <c r="AK302" s="51"/>
      <c r="AL302" s="51"/>
      <c r="AM302" s="51"/>
      <c r="AN302" s="52"/>
      <c r="AO302" s="177"/>
      <c r="AP302" s="178"/>
      <c r="AQ302" s="178"/>
      <c r="AR302" s="178"/>
      <c r="AS302" s="178"/>
      <c r="AT302" s="50"/>
      <c r="AU302" s="51"/>
      <c r="AV302" s="51"/>
      <c r="AW302" s="51"/>
      <c r="AX302" s="51"/>
      <c r="AY302" s="177"/>
      <c r="AZ302" s="178"/>
      <c r="BA302" s="178"/>
      <c r="BB302" s="178"/>
      <c r="BC302" s="178"/>
      <c r="BD302" s="50"/>
      <c r="BE302" s="51"/>
      <c r="BF302" s="51"/>
      <c r="BG302" s="51"/>
      <c r="BH302" s="52"/>
      <c r="BI302" s="177"/>
      <c r="BJ302" s="178"/>
      <c r="BK302" s="178"/>
      <c r="BL302" s="178"/>
      <c r="BM302" s="190"/>
      <c r="BN302" s="53">
        <f t="shared" si="51"/>
        <v>0</v>
      </c>
      <c r="BO302" s="53">
        <f t="shared" si="52"/>
        <v>0</v>
      </c>
      <c r="BP302" s="307"/>
    </row>
    <row r="303" spans="2:68" ht="30" x14ac:dyDescent="0.4">
      <c r="B303" s="79"/>
      <c r="C303" s="80"/>
      <c r="D303" s="41">
        <f t="shared" si="59"/>
        <v>34.5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56"/>
        <v>40.020000000000003</v>
      </c>
      <c r="L303" s="47">
        <f t="shared" si="57"/>
        <v>40.365000000000002</v>
      </c>
      <c r="M303" s="48">
        <f t="shared" si="58"/>
        <v>40.71</v>
      </c>
      <c r="N303" s="48">
        <f t="shared" si="58"/>
        <v>41.055</v>
      </c>
      <c r="O303" s="49">
        <f t="shared" si="58"/>
        <v>41.4</v>
      </c>
      <c r="P303" s="337"/>
      <c r="Q303" s="338"/>
      <c r="R303" s="338"/>
      <c r="S303" s="338"/>
      <c r="T303" s="339"/>
      <c r="U303" s="232"/>
      <c r="V303" s="233"/>
      <c r="W303" s="233"/>
      <c r="X303" s="233"/>
      <c r="Y303" s="234"/>
      <c r="Z303" s="293"/>
      <c r="AA303" s="294"/>
      <c r="AB303" s="295"/>
      <c r="AC303" s="294"/>
      <c r="AD303" s="294"/>
      <c r="AE303" s="197"/>
      <c r="AF303" s="198"/>
      <c r="AG303" s="199"/>
      <c r="AH303" s="198"/>
      <c r="AI303" s="198"/>
      <c r="AJ303" s="50"/>
      <c r="AK303" s="51"/>
      <c r="AL303" s="51"/>
      <c r="AM303" s="51"/>
      <c r="AN303" s="52"/>
      <c r="AO303" s="177"/>
      <c r="AP303" s="178"/>
      <c r="AQ303" s="178"/>
      <c r="AR303" s="178"/>
      <c r="AS303" s="178"/>
      <c r="AT303" s="50"/>
      <c r="AU303" s="51"/>
      <c r="AV303" s="51"/>
      <c r="AW303" s="51"/>
      <c r="AX303" s="51"/>
      <c r="AY303" s="177"/>
      <c r="AZ303" s="178"/>
      <c r="BA303" s="178"/>
      <c r="BB303" s="178"/>
      <c r="BC303" s="178"/>
      <c r="BD303" s="50"/>
      <c r="BE303" s="51"/>
      <c r="BF303" s="51"/>
      <c r="BG303" s="51"/>
      <c r="BH303" s="52"/>
      <c r="BI303" s="177"/>
      <c r="BJ303" s="178"/>
      <c r="BK303" s="178"/>
      <c r="BL303" s="178"/>
      <c r="BM303" s="190"/>
      <c r="BN303" s="53">
        <f t="shared" si="51"/>
        <v>0</v>
      </c>
      <c r="BO303" s="53">
        <f t="shared" si="52"/>
        <v>0</v>
      </c>
      <c r="BP303" s="307"/>
    </row>
    <row r="304" spans="2:68" ht="30" x14ac:dyDescent="0.4">
      <c r="B304" s="79"/>
      <c r="C304" s="80"/>
      <c r="D304" s="41">
        <f t="shared" si="59"/>
        <v>34.5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56"/>
        <v>40.020000000000003</v>
      </c>
      <c r="L304" s="47">
        <f t="shared" si="57"/>
        <v>40.365000000000002</v>
      </c>
      <c r="M304" s="48">
        <f t="shared" si="58"/>
        <v>40.71</v>
      </c>
      <c r="N304" s="48">
        <f t="shared" si="58"/>
        <v>41.055</v>
      </c>
      <c r="O304" s="49">
        <f t="shared" si="58"/>
        <v>41.4</v>
      </c>
      <c r="P304" s="337"/>
      <c r="Q304" s="338"/>
      <c r="R304" s="338"/>
      <c r="S304" s="338"/>
      <c r="T304" s="339"/>
      <c r="U304" s="232"/>
      <c r="V304" s="233"/>
      <c r="W304" s="233"/>
      <c r="X304" s="233"/>
      <c r="Y304" s="234"/>
      <c r="Z304" s="50"/>
      <c r="AA304" s="51"/>
      <c r="AB304" s="51"/>
      <c r="AC304" s="51"/>
      <c r="AD304" s="51"/>
      <c r="AE304" s="197"/>
      <c r="AF304" s="198"/>
      <c r="AG304" s="199"/>
      <c r="AH304" s="198"/>
      <c r="AI304" s="198"/>
      <c r="AJ304" s="50"/>
      <c r="AK304" s="51"/>
      <c r="AL304" s="51"/>
      <c r="AM304" s="51"/>
      <c r="AN304" s="52"/>
      <c r="AO304" s="177"/>
      <c r="AP304" s="178"/>
      <c r="AQ304" s="178"/>
      <c r="AR304" s="178"/>
      <c r="AS304" s="178"/>
      <c r="AT304" s="50"/>
      <c r="AU304" s="51"/>
      <c r="AV304" s="51"/>
      <c r="AW304" s="51"/>
      <c r="AX304" s="51"/>
      <c r="AY304" s="177"/>
      <c r="AZ304" s="178"/>
      <c r="BA304" s="178"/>
      <c r="BB304" s="178"/>
      <c r="BC304" s="178"/>
      <c r="BD304" s="50"/>
      <c r="BE304" s="51"/>
      <c r="BF304" s="51"/>
      <c r="BG304" s="51"/>
      <c r="BH304" s="52"/>
      <c r="BI304" s="177"/>
      <c r="BJ304" s="178"/>
      <c r="BK304" s="178"/>
      <c r="BL304" s="178"/>
      <c r="BM304" s="190"/>
      <c r="BP304" s="307"/>
    </row>
    <row r="305" spans="2:68" s="130" customFormat="1" ht="54" x14ac:dyDescent="0.4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59"/>
        <v>37.5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56"/>
        <v>43.5</v>
      </c>
      <c r="L305" s="47">
        <f t="shared" si="57"/>
        <v>43.875</v>
      </c>
      <c r="M305" s="48">
        <f t="shared" si="58"/>
        <v>44.25</v>
      </c>
      <c r="N305" s="48">
        <f t="shared" si="58"/>
        <v>44.625</v>
      </c>
      <c r="O305" s="49">
        <f t="shared" si="58"/>
        <v>45</v>
      </c>
      <c r="P305" s="337"/>
      <c r="Q305" s="338"/>
      <c r="R305" s="338"/>
      <c r="S305" s="338"/>
      <c r="T305" s="339"/>
      <c r="U305" s="337"/>
      <c r="V305" s="338"/>
      <c r="W305" s="338"/>
      <c r="X305" s="338"/>
      <c r="Y305" s="339"/>
      <c r="Z305" s="197"/>
      <c r="AA305" s="198"/>
      <c r="AB305" s="199"/>
      <c r="AC305" s="198"/>
      <c r="AD305" s="200"/>
      <c r="AE305" s="197"/>
      <c r="AF305" s="198"/>
      <c r="AG305" s="199"/>
      <c r="AH305" s="198"/>
      <c r="AI305" s="198"/>
      <c r="AJ305" s="50"/>
      <c r="AK305" s="51"/>
      <c r="AL305" s="51"/>
      <c r="AM305" s="51"/>
      <c r="AN305" s="52"/>
      <c r="AO305" s="50"/>
      <c r="AP305" s="51"/>
      <c r="AQ305" s="51"/>
      <c r="AR305" s="51"/>
      <c r="AS305" s="52"/>
      <c r="AT305" s="50"/>
      <c r="AU305" s="51"/>
      <c r="AV305" s="51"/>
      <c r="AW305" s="51"/>
      <c r="AX305" s="51"/>
      <c r="AY305" s="177"/>
      <c r="AZ305" s="178"/>
      <c r="BA305" s="178"/>
      <c r="BB305" s="178"/>
      <c r="BC305" s="178"/>
      <c r="BD305" s="50"/>
      <c r="BE305" s="51"/>
      <c r="BF305" s="51"/>
      <c r="BG305" s="51"/>
      <c r="BH305" s="52"/>
      <c r="BI305" s="177"/>
      <c r="BJ305" s="178"/>
      <c r="BK305" s="178"/>
      <c r="BL305" s="178"/>
      <c r="BM305" s="190"/>
      <c r="BN305" s="53">
        <f>MIN($P304,$U304,$Z304,$AE304,$AJ304,$AO304,$AT304,$AY304,$BD304,$BI304)</f>
        <v>0</v>
      </c>
      <c r="BO305" s="53">
        <f>MAX($P304,$U304,$Z304,$AE304,$AJ304,$AO304,$AT304,$AY304,$BD304,$BI304)</f>
        <v>0</v>
      </c>
      <c r="BP305" s="307"/>
    </row>
    <row r="306" spans="2:68" s="130" customFormat="1" ht="30" x14ac:dyDescent="0.4">
      <c r="B306" s="79"/>
      <c r="C306" s="80"/>
      <c r="D306" s="41">
        <f t="shared" si="59"/>
        <v>37.5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56"/>
        <v>43.5</v>
      </c>
      <c r="L306" s="47">
        <f t="shared" si="57"/>
        <v>43.875</v>
      </c>
      <c r="M306" s="48">
        <f t="shared" si="58"/>
        <v>44.25</v>
      </c>
      <c r="N306" s="48">
        <f t="shared" si="58"/>
        <v>44.625</v>
      </c>
      <c r="O306" s="49">
        <f t="shared" si="58"/>
        <v>45</v>
      </c>
      <c r="P306" s="337"/>
      <c r="Q306" s="338"/>
      <c r="R306" s="338"/>
      <c r="S306" s="338"/>
      <c r="T306" s="339"/>
      <c r="U306" s="337"/>
      <c r="V306" s="338"/>
      <c r="W306" s="338"/>
      <c r="X306" s="338"/>
      <c r="Y306" s="339"/>
      <c r="Z306" s="50"/>
      <c r="AA306" s="51"/>
      <c r="AB306" s="51"/>
      <c r="AC306" s="51"/>
      <c r="AD306" s="52"/>
      <c r="AE306" s="197"/>
      <c r="AF306" s="198"/>
      <c r="AG306" s="199"/>
      <c r="AH306" s="198"/>
      <c r="AI306" s="198"/>
      <c r="AJ306" s="50"/>
      <c r="AK306" s="51"/>
      <c r="AL306" s="51"/>
      <c r="AM306" s="51"/>
      <c r="AN306" s="52"/>
      <c r="AO306" s="177"/>
      <c r="AP306" s="178"/>
      <c r="AQ306" s="178"/>
      <c r="AR306" s="178"/>
      <c r="AS306" s="178"/>
      <c r="AT306" s="50"/>
      <c r="AU306" s="51"/>
      <c r="AV306" s="51"/>
      <c r="AW306" s="51"/>
      <c r="AX306" s="51"/>
      <c r="AY306" s="177"/>
      <c r="AZ306" s="178"/>
      <c r="BA306" s="178"/>
      <c r="BB306" s="178"/>
      <c r="BC306" s="178"/>
      <c r="BD306" s="50"/>
      <c r="BE306" s="51"/>
      <c r="BF306" s="51"/>
      <c r="BG306" s="51"/>
      <c r="BH306" s="52"/>
      <c r="BI306" s="177"/>
      <c r="BJ306" s="178"/>
      <c r="BK306" s="178"/>
      <c r="BL306" s="178"/>
      <c r="BM306" s="190"/>
      <c r="BN306" s="53">
        <f>MIN($P305,$U305,$Z305,$AE305,$AJ305,$AO305,$AT305,$AY305,$BD305,$BI305)</f>
        <v>0</v>
      </c>
      <c r="BO306" s="53">
        <f>MAX($P305,$U305,$Z305,$AE305,$AJ305,$AO305,$AT305,$AY305,$BD305,$BI305)</f>
        <v>0</v>
      </c>
      <c r="BP306" s="307"/>
    </row>
    <row r="307" spans="2:68" s="130" customFormat="1" ht="30" x14ac:dyDescent="0.4">
      <c r="B307" s="79"/>
      <c r="C307" s="80"/>
      <c r="D307" s="41">
        <f t="shared" si="59"/>
        <v>37.5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56"/>
        <v>43.5</v>
      </c>
      <c r="L307" s="47">
        <f t="shared" si="57"/>
        <v>43.875</v>
      </c>
      <c r="M307" s="48">
        <f t="shared" si="58"/>
        <v>44.25</v>
      </c>
      <c r="N307" s="48">
        <f t="shared" si="58"/>
        <v>44.625</v>
      </c>
      <c r="O307" s="49">
        <f t="shared" si="58"/>
        <v>45</v>
      </c>
      <c r="P307" s="337"/>
      <c r="Q307" s="338"/>
      <c r="R307" s="338"/>
      <c r="S307" s="338"/>
      <c r="T307" s="339"/>
      <c r="U307" s="337"/>
      <c r="V307" s="338"/>
      <c r="W307" s="338"/>
      <c r="X307" s="338"/>
      <c r="Y307" s="339"/>
      <c r="Z307" s="50"/>
      <c r="AA307" s="51"/>
      <c r="AB307" s="51"/>
      <c r="AC307" s="51"/>
      <c r="AD307" s="52"/>
      <c r="AE307" s="197"/>
      <c r="AF307" s="198"/>
      <c r="AG307" s="199"/>
      <c r="AH307" s="198"/>
      <c r="AI307" s="198"/>
      <c r="AJ307" s="50"/>
      <c r="AK307" s="51"/>
      <c r="AL307" s="51"/>
      <c r="AM307" s="51"/>
      <c r="AN307" s="52"/>
      <c r="AO307" s="177"/>
      <c r="AP307" s="178"/>
      <c r="AQ307" s="178"/>
      <c r="AR307" s="178"/>
      <c r="AS307" s="178"/>
      <c r="AT307" s="50"/>
      <c r="AU307" s="51"/>
      <c r="AV307" s="51"/>
      <c r="AW307" s="51"/>
      <c r="AX307" s="51"/>
      <c r="AY307" s="177"/>
      <c r="AZ307" s="178"/>
      <c r="BA307" s="178"/>
      <c r="BB307" s="178"/>
      <c r="BC307" s="178"/>
      <c r="BD307" s="50"/>
      <c r="BE307" s="51"/>
      <c r="BF307" s="51"/>
      <c r="BG307" s="51"/>
      <c r="BH307" s="52"/>
      <c r="BI307" s="177"/>
      <c r="BJ307" s="178"/>
      <c r="BK307" s="178"/>
      <c r="BL307" s="178"/>
      <c r="BM307" s="190"/>
      <c r="BN307" s="53">
        <f>MIN($P306,$U306,$Z306,$AE306,$AJ306,$AO306,$AT306,$AY306,$BD306,$BI306)</f>
        <v>0</v>
      </c>
      <c r="BO307" s="53">
        <f>MAX($P306,$U306,$Z306,$AE306,$AJ306,$AO306,$AT306,$AY306,$BD306,$BI306)</f>
        <v>0</v>
      </c>
      <c r="BP307" s="307"/>
    </row>
    <row r="308" spans="2:68" ht="30" x14ac:dyDescent="0.4">
      <c r="B308" s="79" t="s">
        <v>131</v>
      </c>
      <c r="C308" s="40" t="str">
        <f>C195</f>
        <v>Сливочное масло, кг</v>
      </c>
      <c r="D308" s="41">
        <f t="shared" si="59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56"/>
        <v>407</v>
      </c>
      <c r="L308" s="47">
        <f t="shared" si="57"/>
        <v>410.7</v>
      </c>
      <c r="M308" s="48">
        <f t="shared" si="58"/>
        <v>414.4</v>
      </c>
      <c r="N308" s="48">
        <f t="shared" si="58"/>
        <v>418.1</v>
      </c>
      <c r="O308" s="49">
        <f t="shared" si="58"/>
        <v>421.8</v>
      </c>
      <c r="P308" s="367"/>
      <c r="Q308" s="368"/>
      <c r="R308" s="368"/>
      <c r="S308" s="368"/>
      <c r="T308" s="369"/>
      <c r="U308" s="337"/>
      <c r="V308" s="338"/>
      <c r="W308" s="338"/>
      <c r="X308" s="338"/>
      <c r="Y308" s="339"/>
      <c r="Z308" s="355"/>
      <c r="AA308" s="356"/>
      <c r="AB308" s="356"/>
      <c r="AC308" s="356"/>
      <c r="AD308" s="357"/>
      <c r="AE308" s="197"/>
      <c r="AF308" s="198"/>
      <c r="AG308" s="199"/>
      <c r="AH308" s="198"/>
      <c r="AI308" s="200"/>
      <c r="AJ308" s="50"/>
      <c r="AK308" s="51"/>
      <c r="AL308" s="51"/>
      <c r="AM308" s="51"/>
      <c r="AN308" s="52"/>
      <c r="AO308" s="177"/>
      <c r="AP308" s="178"/>
      <c r="AQ308" s="178"/>
      <c r="AR308" s="178"/>
      <c r="AS308" s="178"/>
      <c r="AT308" s="50"/>
      <c r="AU308" s="51"/>
      <c r="AV308" s="51"/>
      <c r="AW308" s="51"/>
      <c r="AX308" s="51"/>
      <c r="AY308" s="177"/>
      <c r="AZ308" s="178"/>
      <c r="BA308" s="178"/>
      <c r="BB308" s="178"/>
      <c r="BC308" s="178"/>
      <c r="BD308" s="50"/>
      <c r="BE308" s="51"/>
      <c r="BF308" s="51"/>
      <c r="BG308" s="51"/>
      <c r="BH308" s="52"/>
      <c r="BI308" s="177"/>
      <c r="BJ308" s="178"/>
      <c r="BK308" s="178"/>
      <c r="BL308" s="178"/>
      <c r="BM308" s="190"/>
      <c r="BN308" s="53">
        <f t="shared" ref="BN308:BN343" si="60">MIN($P308,$U308,$Z308,$AE308,$AJ308,$AO308,$AT308,$AY308,$BD308,$BI308)</f>
        <v>0</v>
      </c>
      <c r="BO308" s="53">
        <f t="shared" ref="BO308:BO343" si="61">MAX($P308,$U308,$Z308,$AE308,$AJ308,$AO308,$AT308,$AY308,$BD308,$BI308)</f>
        <v>0</v>
      </c>
      <c r="BP308" s="307"/>
    </row>
    <row r="309" spans="2:68" ht="30" x14ac:dyDescent="0.4">
      <c r="B309" s="79"/>
      <c r="C309" s="80"/>
      <c r="D309" s="41">
        <f t="shared" si="59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56"/>
        <v>407</v>
      </c>
      <c r="L309" s="47">
        <f t="shared" si="57"/>
        <v>410.7</v>
      </c>
      <c r="M309" s="48">
        <f t="shared" si="58"/>
        <v>414.4</v>
      </c>
      <c r="N309" s="48">
        <f t="shared" si="58"/>
        <v>418.1</v>
      </c>
      <c r="O309" s="49">
        <f t="shared" si="58"/>
        <v>421.8</v>
      </c>
      <c r="P309" s="367"/>
      <c r="Q309" s="368"/>
      <c r="R309" s="368"/>
      <c r="S309" s="368"/>
      <c r="T309" s="369"/>
      <c r="U309" s="334"/>
      <c r="V309" s="335"/>
      <c r="W309" s="335"/>
      <c r="X309" s="335"/>
      <c r="Y309" s="336"/>
      <c r="Z309" s="266"/>
      <c r="AA309" s="267"/>
      <c r="AB309" s="267"/>
      <c r="AC309" s="267"/>
      <c r="AD309" s="268"/>
      <c r="AE309" s="197"/>
      <c r="AF309" s="198"/>
      <c r="AG309" s="199"/>
      <c r="AH309" s="198"/>
      <c r="AI309" s="200"/>
      <c r="AJ309" s="50"/>
      <c r="AK309" s="51"/>
      <c r="AL309" s="51"/>
      <c r="AM309" s="51"/>
      <c r="AN309" s="52"/>
      <c r="AO309" s="177"/>
      <c r="AP309" s="178"/>
      <c r="AQ309" s="178"/>
      <c r="AR309" s="178"/>
      <c r="AS309" s="178"/>
      <c r="AT309" s="50"/>
      <c r="AU309" s="51"/>
      <c r="AV309" s="51"/>
      <c r="AW309" s="51"/>
      <c r="AX309" s="51"/>
      <c r="AY309" s="177"/>
      <c r="AZ309" s="178"/>
      <c r="BA309" s="178"/>
      <c r="BB309" s="178"/>
      <c r="BC309" s="178"/>
      <c r="BD309" s="50"/>
      <c r="BE309" s="51"/>
      <c r="BF309" s="51"/>
      <c r="BG309" s="51"/>
      <c r="BH309" s="52"/>
      <c r="BI309" s="177"/>
      <c r="BJ309" s="178"/>
      <c r="BK309" s="178"/>
      <c r="BL309" s="178"/>
      <c r="BM309" s="190"/>
      <c r="BN309" s="53">
        <f t="shared" si="60"/>
        <v>0</v>
      </c>
      <c r="BO309" s="53">
        <f t="shared" si="61"/>
        <v>0</v>
      </c>
      <c r="BP309" s="307"/>
    </row>
    <row r="310" spans="2:68" ht="30" x14ac:dyDescent="0.4">
      <c r="B310" s="79"/>
      <c r="C310" s="80"/>
      <c r="D310" s="41">
        <f t="shared" si="59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56"/>
        <v>407</v>
      </c>
      <c r="L310" s="47">
        <f t="shared" si="57"/>
        <v>410.7</v>
      </c>
      <c r="M310" s="48">
        <f t="shared" si="58"/>
        <v>414.4</v>
      </c>
      <c r="N310" s="48">
        <f t="shared" si="58"/>
        <v>418.1</v>
      </c>
      <c r="O310" s="49">
        <f t="shared" si="58"/>
        <v>421.8</v>
      </c>
      <c r="P310" s="367"/>
      <c r="Q310" s="368"/>
      <c r="R310" s="368"/>
      <c r="S310" s="368"/>
      <c r="T310" s="369"/>
      <c r="U310" s="334"/>
      <c r="V310" s="335"/>
      <c r="W310" s="335"/>
      <c r="X310" s="335"/>
      <c r="Y310" s="336"/>
      <c r="Z310" s="262"/>
      <c r="AA310" s="263"/>
      <c r="AB310" s="264"/>
      <c r="AC310" s="263"/>
      <c r="AD310" s="265"/>
      <c r="AE310" s="197"/>
      <c r="AF310" s="198"/>
      <c r="AG310" s="199"/>
      <c r="AH310" s="198"/>
      <c r="AI310" s="200"/>
      <c r="AJ310" s="50"/>
      <c r="AK310" s="51"/>
      <c r="AL310" s="51"/>
      <c r="AM310" s="51"/>
      <c r="AN310" s="52"/>
      <c r="AO310" s="177"/>
      <c r="AP310" s="178"/>
      <c r="AQ310" s="178"/>
      <c r="AR310" s="178"/>
      <c r="AS310" s="178"/>
      <c r="AT310" s="50"/>
      <c r="AU310" s="51"/>
      <c r="AV310" s="51"/>
      <c r="AW310" s="51"/>
      <c r="AX310" s="51"/>
      <c r="AY310" s="177"/>
      <c r="AZ310" s="178"/>
      <c r="BA310" s="178"/>
      <c r="BB310" s="178"/>
      <c r="BC310" s="178"/>
      <c r="BD310" s="50"/>
      <c r="BE310" s="51"/>
      <c r="BF310" s="51"/>
      <c r="BG310" s="51"/>
      <c r="BH310" s="52"/>
      <c r="BI310" s="177"/>
      <c r="BJ310" s="178"/>
      <c r="BK310" s="178"/>
      <c r="BL310" s="178"/>
      <c r="BM310" s="190"/>
      <c r="BN310" s="53">
        <f t="shared" si="60"/>
        <v>0</v>
      </c>
      <c r="BO310" s="53">
        <f t="shared" si="61"/>
        <v>0</v>
      </c>
      <c r="BP310" s="307"/>
    </row>
    <row r="311" spans="2:68" ht="39" x14ac:dyDescent="0.4">
      <c r="B311" s="81" t="s">
        <v>65</v>
      </c>
      <c r="C311" s="82" t="s">
        <v>66</v>
      </c>
      <c r="D311" s="41">
        <f t="shared" si="59"/>
        <v>0</v>
      </c>
      <c r="E311" s="62"/>
      <c r="F311" s="63"/>
      <c r="G311" s="64"/>
      <c r="H311" s="64"/>
      <c r="I311" s="64"/>
      <c r="J311" s="65"/>
      <c r="K311" s="46">
        <f t="shared" si="56"/>
        <v>0</v>
      </c>
      <c r="L311" s="47">
        <f t="shared" si="57"/>
        <v>0</v>
      </c>
      <c r="M311" s="48">
        <f t="shared" si="58"/>
        <v>0</v>
      </c>
      <c r="N311" s="48">
        <f t="shared" si="58"/>
        <v>0</v>
      </c>
      <c r="O311" s="49">
        <f t="shared" si="58"/>
        <v>0</v>
      </c>
      <c r="P311" s="340"/>
      <c r="Q311" s="341"/>
      <c r="R311" s="342"/>
      <c r="S311" s="341"/>
      <c r="T311" s="343"/>
      <c r="U311" s="235"/>
      <c r="V311" s="236"/>
      <c r="W311" s="237"/>
      <c r="X311" s="236"/>
      <c r="Y311" s="238"/>
      <c r="Z311" s="269"/>
      <c r="AA311" s="270"/>
      <c r="AB311" s="271"/>
      <c r="AC311" s="270"/>
      <c r="AD311" s="272"/>
      <c r="AE311" s="201"/>
      <c r="AF311" s="202"/>
      <c r="AG311" s="203"/>
      <c r="AH311" s="202"/>
      <c r="AI311" s="204"/>
      <c r="AJ311" s="66"/>
      <c r="AK311" s="67"/>
      <c r="AL311" s="68"/>
      <c r="AM311" s="67"/>
      <c r="AN311" s="69"/>
      <c r="AO311" s="179"/>
      <c r="AP311" s="180"/>
      <c r="AQ311" s="178"/>
      <c r="AR311" s="180"/>
      <c r="AS311" s="180"/>
      <c r="AT311" s="66"/>
      <c r="AU311" s="67"/>
      <c r="AV311" s="68"/>
      <c r="AW311" s="67"/>
      <c r="AX311" s="67"/>
      <c r="AY311" s="179"/>
      <c r="AZ311" s="180"/>
      <c r="BA311" s="178"/>
      <c r="BB311" s="180"/>
      <c r="BC311" s="180"/>
      <c r="BD311" s="66"/>
      <c r="BE311" s="67"/>
      <c r="BF311" s="68"/>
      <c r="BG311" s="67"/>
      <c r="BH311" s="69"/>
      <c r="BI311" s="179"/>
      <c r="BJ311" s="180"/>
      <c r="BK311" s="178"/>
      <c r="BL311" s="180"/>
      <c r="BM311" s="191"/>
      <c r="BN311" s="53">
        <f t="shared" si="60"/>
        <v>0</v>
      </c>
      <c r="BO311" s="53">
        <f t="shared" si="61"/>
        <v>0</v>
      </c>
      <c r="BP311" s="307"/>
    </row>
    <row r="312" spans="2:68" ht="36" x14ac:dyDescent="0.4">
      <c r="B312" s="79" t="s">
        <v>68</v>
      </c>
      <c r="C312" s="40" t="str">
        <f>C199</f>
        <v>Пропаренный шелушеный рис, кг</v>
      </c>
      <c r="D312" s="41">
        <f t="shared" si="59"/>
        <v>45.4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56"/>
        <v>47.67</v>
      </c>
      <c r="L312" s="47">
        <f t="shared" si="57"/>
        <v>48.123999999999995</v>
      </c>
      <c r="M312" s="48">
        <f t="shared" si="58"/>
        <v>48.577999999999996</v>
      </c>
      <c r="N312" s="48">
        <f t="shared" si="58"/>
        <v>49.031999999999996</v>
      </c>
      <c r="O312" s="49">
        <f t="shared" si="58"/>
        <v>49.485999999999997</v>
      </c>
      <c r="P312" s="367"/>
      <c r="Q312" s="368"/>
      <c r="R312" s="368"/>
      <c r="S312" s="368"/>
      <c r="T312" s="369"/>
      <c r="U312" s="232"/>
      <c r="V312" s="233"/>
      <c r="W312" s="233"/>
      <c r="X312" s="233"/>
      <c r="Y312" s="234"/>
      <c r="Z312" s="262"/>
      <c r="AA312" s="263"/>
      <c r="AB312" s="264"/>
      <c r="AC312" s="263"/>
      <c r="AD312" s="265"/>
      <c r="AE312" s="197"/>
      <c r="AF312" s="198"/>
      <c r="AG312" s="199"/>
      <c r="AH312" s="198"/>
      <c r="AI312" s="200"/>
      <c r="AJ312" s="50"/>
      <c r="AK312" s="51"/>
      <c r="AL312" s="51"/>
      <c r="AM312" s="51"/>
      <c r="AN312" s="52"/>
      <c r="AO312" s="177"/>
      <c r="AP312" s="178"/>
      <c r="AQ312" s="178"/>
      <c r="AR312" s="178"/>
      <c r="AS312" s="178"/>
      <c r="AT312" s="50"/>
      <c r="AU312" s="51"/>
      <c r="AV312" s="51"/>
      <c r="AW312" s="51"/>
      <c r="AX312" s="51"/>
      <c r="AY312" s="177"/>
      <c r="AZ312" s="178"/>
      <c r="BA312" s="178"/>
      <c r="BB312" s="178"/>
      <c r="BC312" s="178"/>
      <c r="BD312" s="50"/>
      <c r="BE312" s="51"/>
      <c r="BF312" s="51"/>
      <c r="BG312" s="51"/>
      <c r="BH312" s="52"/>
      <c r="BI312" s="177"/>
      <c r="BJ312" s="178"/>
      <c r="BK312" s="178"/>
      <c r="BL312" s="178"/>
      <c r="BM312" s="190"/>
      <c r="BN312" s="53">
        <f t="shared" si="60"/>
        <v>0</v>
      </c>
      <c r="BO312" s="53">
        <f t="shared" si="61"/>
        <v>0</v>
      </c>
      <c r="BP312" s="307"/>
    </row>
    <row r="313" spans="2:68" ht="30" x14ac:dyDescent="0.4">
      <c r="B313" s="79"/>
      <c r="C313" s="80"/>
      <c r="D313" s="41">
        <f t="shared" si="59"/>
        <v>45.4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56"/>
        <v>47.67</v>
      </c>
      <c r="L313" s="47">
        <f t="shared" si="57"/>
        <v>48.123999999999995</v>
      </c>
      <c r="M313" s="48">
        <f t="shared" si="58"/>
        <v>48.577999999999996</v>
      </c>
      <c r="N313" s="48">
        <f t="shared" si="58"/>
        <v>49.031999999999996</v>
      </c>
      <c r="O313" s="49">
        <f t="shared" si="58"/>
        <v>49.485999999999997</v>
      </c>
      <c r="P313" s="367"/>
      <c r="Q313" s="368"/>
      <c r="R313" s="368"/>
      <c r="S313" s="368"/>
      <c r="T313" s="369"/>
      <c r="U313" s="232"/>
      <c r="V313" s="233"/>
      <c r="W313" s="233"/>
      <c r="X313" s="233"/>
      <c r="Y313" s="234"/>
      <c r="Z313" s="262"/>
      <c r="AA313" s="263"/>
      <c r="AB313" s="264"/>
      <c r="AC313" s="263"/>
      <c r="AD313" s="265"/>
      <c r="AE313" s="197"/>
      <c r="AF313" s="198"/>
      <c r="AG313" s="199"/>
      <c r="AH313" s="198"/>
      <c r="AI313" s="200"/>
      <c r="AJ313" s="50"/>
      <c r="AK313" s="51"/>
      <c r="AL313" s="51"/>
      <c r="AM313" s="51"/>
      <c r="AN313" s="52"/>
      <c r="AO313" s="177"/>
      <c r="AP313" s="178"/>
      <c r="AQ313" s="178"/>
      <c r="AR313" s="178"/>
      <c r="AS313" s="178"/>
      <c r="AT313" s="50"/>
      <c r="AU313" s="51"/>
      <c r="AV313" s="51"/>
      <c r="AW313" s="51"/>
      <c r="AX313" s="51"/>
      <c r="AY313" s="177"/>
      <c r="AZ313" s="178"/>
      <c r="BA313" s="178"/>
      <c r="BB313" s="178"/>
      <c r="BC313" s="178"/>
      <c r="BD313" s="50"/>
      <c r="BE313" s="51"/>
      <c r="BF313" s="51"/>
      <c r="BG313" s="51"/>
      <c r="BH313" s="52"/>
      <c r="BI313" s="177"/>
      <c r="BJ313" s="178"/>
      <c r="BK313" s="178"/>
      <c r="BL313" s="178"/>
      <c r="BM313" s="190"/>
      <c r="BN313" s="53">
        <f t="shared" si="60"/>
        <v>0</v>
      </c>
      <c r="BO313" s="53">
        <f t="shared" si="61"/>
        <v>0</v>
      </c>
      <c r="BP313" s="307"/>
    </row>
    <row r="314" spans="2:68" ht="30" x14ac:dyDescent="0.4">
      <c r="B314" s="79"/>
      <c r="C314" s="80"/>
      <c r="D314" s="41">
        <f t="shared" si="59"/>
        <v>45.4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56"/>
        <v>47.67</v>
      </c>
      <c r="L314" s="47">
        <f t="shared" si="57"/>
        <v>48.123999999999995</v>
      </c>
      <c r="M314" s="48">
        <f t="shared" si="58"/>
        <v>48.577999999999996</v>
      </c>
      <c r="N314" s="48">
        <f t="shared" si="58"/>
        <v>49.031999999999996</v>
      </c>
      <c r="O314" s="49">
        <f t="shared" si="58"/>
        <v>49.485999999999997</v>
      </c>
      <c r="P314" s="367"/>
      <c r="Q314" s="368"/>
      <c r="R314" s="368"/>
      <c r="S314" s="368"/>
      <c r="T314" s="369"/>
      <c r="U314" s="232"/>
      <c r="V314" s="233"/>
      <c r="W314" s="233"/>
      <c r="X314" s="233"/>
      <c r="Y314" s="234"/>
      <c r="Z314" s="262"/>
      <c r="AA314" s="263"/>
      <c r="AB314" s="264"/>
      <c r="AC314" s="263"/>
      <c r="AD314" s="265"/>
      <c r="AE314" s="197"/>
      <c r="AF314" s="198"/>
      <c r="AG314" s="199"/>
      <c r="AH314" s="198"/>
      <c r="AI314" s="200"/>
      <c r="AJ314" s="50"/>
      <c r="AK314" s="51"/>
      <c r="AL314" s="51"/>
      <c r="AM314" s="51"/>
      <c r="AN314" s="52"/>
      <c r="AO314" s="177"/>
      <c r="AP314" s="178"/>
      <c r="AQ314" s="178"/>
      <c r="AR314" s="178"/>
      <c r="AS314" s="178"/>
      <c r="AT314" s="50"/>
      <c r="AU314" s="51"/>
      <c r="AV314" s="51"/>
      <c r="AW314" s="51"/>
      <c r="AX314" s="51"/>
      <c r="AY314" s="177"/>
      <c r="AZ314" s="178"/>
      <c r="BA314" s="178"/>
      <c r="BB314" s="178"/>
      <c r="BC314" s="178"/>
      <c r="BD314" s="50"/>
      <c r="BE314" s="51"/>
      <c r="BF314" s="51"/>
      <c r="BG314" s="51"/>
      <c r="BH314" s="52"/>
      <c r="BI314" s="177"/>
      <c r="BJ314" s="178"/>
      <c r="BK314" s="178"/>
      <c r="BL314" s="178"/>
      <c r="BM314" s="190"/>
      <c r="BN314" s="53">
        <f t="shared" si="60"/>
        <v>0</v>
      </c>
      <c r="BO314" s="53">
        <f t="shared" si="61"/>
        <v>0</v>
      </c>
      <c r="BP314" s="307"/>
    </row>
    <row r="315" spans="2:68" ht="54" x14ac:dyDescent="0.4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59"/>
        <v>20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56"/>
        <v>23.8</v>
      </c>
      <c r="L315" s="47">
        <f t="shared" si="57"/>
        <v>24</v>
      </c>
      <c r="M315" s="48">
        <f t="shared" si="58"/>
        <v>24.2</v>
      </c>
      <c r="N315" s="48">
        <f t="shared" si="58"/>
        <v>24.4</v>
      </c>
      <c r="O315" s="49">
        <f t="shared" si="58"/>
        <v>24.6</v>
      </c>
      <c r="P315" s="367"/>
      <c r="Q315" s="368"/>
      <c r="R315" s="368"/>
      <c r="S315" s="368"/>
      <c r="T315" s="369"/>
      <c r="U315" s="232"/>
      <c r="V315" s="233"/>
      <c r="W315" s="233"/>
      <c r="X315" s="230"/>
      <c r="Y315" s="234"/>
      <c r="Z315" s="266"/>
      <c r="AA315" s="267"/>
      <c r="AB315" s="267"/>
      <c r="AC315" s="267"/>
      <c r="AD315" s="268"/>
      <c r="AE315" s="197"/>
      <c r="AF315" s="198"/>
      <c r="AG315" s="199"/>
      <c r="AH315" s="301"/>
      <c r="AI315" s="301"/>
      <c r="AJ315" s="50"/>
      <c r="AK315" s="51"/>
      <c r="AL315" s="51"/>
      <c r="AM315" s="51"/>
      <c r="AN315" s="52"/>
      <c r="AO315" s="50"/>
      <c r="AP315" s="51"/>
      <c r="AQ315" s="51"/>
      <c r="AR315" s="51"/>
      <c r="AS315" s="52"/>
      <c r="AT315" s="50"/>
      <c r="AU315" s="51"/>
      <c r="AV315" s="51"/>
      <c r="AW315" s="51"/>
      <c r="AX315" s="51"/>
      <c r="AY315" s="177"/>
      <c r="AZ315" s="178"/>
      <c r="BA315" s="178"/>
      <c r="BB315" s="178"/>
      <c r="BC315" s="178"/>
      <c r="BD315" s="50"/>
      <c r="BE315" s="51"/>
      <c r="BF315" s="51"/>
      <c r="BG315" s="51"/>
      <c r="BH315" s="52"/>
      <c r="BI315" s="177"/>
      <c r="BJ315" s="178"/>
      <c r="BK315" s="178"/>
      <c r="BL315" s="178"/>
      <c r="BM315" s="190"/>
      <c r="BN315" s="53">
        <f t="shared" si="60"/>
        <v>0</v>
      </c>
      <c r="BO315" s="53">
        <f t="shared" si="61"/>
        <v>0</v>
      </c>
      <c r="BP315" s="307"/>
    </row>
    <row r="316" spans="2:68" ht="30" x14ac:dyDescent="0.4">
      <c r="B316" s="79"/>
      <c r="C316" s="80"/>
      <c r="D316" s="41">
        <f t="shared" si="59"/>
        <v>20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56"/>
        <v>23.8</v>
      </c>
      <c r="L316" s="47">
        <f t="shared" si="57"/>
        <v>24</v>
      </c>
      <c r="M316" s="48">
        <f t="shared" si="58"/>
        <v>24.2</v>
      </c>
      <c r="N316" s="48">
        <f t="shared" si="58"/>
        <v>24.4</v>
      </c>
      <c r="O316" s="49">
        <f t="shared" si="58"/>
        <v>24.6</v>
      </c>
      <c r="P316" s="337"/>
      <c r="Q316" s="338"/>
      <c r="R316" s="338"/>
      <c r="S316" s="338"/>
      <c r="T316" s="339"/>
      <c r="U316" s="232"/>
      <c r="V316" s="233"/>
      <c r="W316" s="233"/>
      <c r="X316" s="233"/>
      <c r="Y316" s="234"/>
      <c r="Z316" s="262"/>
      <c r="AA316" s="263"/>
      <c r="AB316" s="264"/>
      <c r="AC316" s="263"/>
      <c r="AD316" s="265"/>
      <c r="AE316" s="197"/>
      <c r="AF316" s="198"/>
      <c r="AG316" s="199"/>
      <c r="AH316" s="198"/>
      <c r="AI316" s="200"/>
      <c r="AJ316" s="50"/>
      <c r="AK316" s="51"/>
      <c r="AL316" s="51"/>
      <c r="AM316" s="51"/>
      <c r="AN316" s="52"/>
      <c r="AO316" s="177"/>
      <c r="AP316" s="178"/>
      <c r="AQ316" s="178"/>
      <c r="AR316" s="178"/>
      <c r="AS316" s="178"/>
      <c r="AT316" s="50"/>
      <c r="AU316" s="51"/>
      <c r="AV316" s="51"/>
      <c r="AW316" s="51"/>
      <c r="AX316" s="51"/>
      <c r="AY316" s="177"/>
      <c r="AZ316" s="178"/>
      <c r="BA316" s="178"/>
      <c r="BB316" s="178"/>
      <c r="BC316" s="178"/>
      <c r="BD316" s="50"/>
      <c r="BE316" s="51"/>
      <c r="BF316" s="51"/>
      <c r="BG316" s="51"/>
      <c r="BH316" s="52"/>
      <c r="BI316" s="177"/>
      <c r="BJ316" s="178"/>
      <c r="BK316" s="178"/>
      <c r="BL316" s="178"/>
      <c r="BM316" s="190"/>
      <c r="BN316" s="53">
        <f t="shared" si="60"/>
        <v>0</v>
      </c>
      <c r="BO316" s="53">
        <f t="shared" si="61"/>
        <v>0</v>
      </c>
      <c r="BP316" s="307"/>
    </row>
    <row r="317" spans="2:68" ht="30" x14ac:dyDescent="0.4">
      <c r="B317" s="79"/>
      <c r="C317" s="80"/>
      <c r="D317" s="41">
        <f t="shared" si="59"/>
        <v>20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56"/>
        <v>23.8</v>
      </c>
      <c r="L317" s="47">
        <f t="shared" si="57"/>
        <v>24</v>
      </c>
      <c r="M317" s="48">
        <f t="shared" si="58"/>
        <v>24.2</v>
      </c>
      <c r="N317" s="48">
        <f t="shared" si="58"/>
        <v>24.4</v>
      </c>
      <c r="O317" s="49">
        <f t="shared" si="58"/>
        <v>24.6</v>
      </c>
      <c r="P317" s="337"/>
      <c r="Q317" s="338"/>
      <c r="R317" s="338"/>
      <c r="S317" s="338"/>
      <c r="T317" s="339"/>
      <c r="U317" s="232"/>
      <c r="V317" s="233"/>
      <c r="W317" s="233"/>
      <c r="X317" s="233"/>
      <c r="Y317" s="234"/>
      <c r="Z317" s="262"/>
      <c r="AA317" s="263"/>
      <c r="AB317" s="264"/>
      <c r="AC317" s="263"/>
      <c r="AD317" s="265"/>
      <c r="AE317" s="197"/>
      <c r="AF317" s="198"/>
      <c r="AG317" s="199"/>
      <c r="AH317" s="198"/>
      <c r="AI317" s="200"/>
      <c r="AJ317" s="50"/>
      <c r="AK317" s="51"/>
      <c r="AL317" s="51"/>
      <c r="AM317" s="51"/>
      <c r="AN317" s="52"/>
      <c r="AO317" s="177"/>
      <c r="AP317" s="178"/>
      <c r="AQ317" s="178"/>
      <c r="AR317" s="178"/>
      <c r="AS317" s="178"/>
      <c r="AT317" s="50"/>
      <c r="AU317" s="51"/>
      <c r="AV317" s="51"/>
      <c r="AW317" s="51"/>
      <c r="AX317" s="51"/>
      <c r="AY317" s="177"/>
      <c r="AZ317" s="178"/>
      <c r="BA317" s="178"/>
      <c r="BB317" s="178"/>
      <c r="BC317" s="178"/>
      <c r="BD317" s="50"/>
      <c r="BE317" s="51"/>
      <c r="BF317" s="51"/>
      <c r="BG317" s="51"/>
      <c r="BH317" s="52"/>
      <c r="BI317" s="177"/>
      <c r="BJ317" s="178"/>
      <c r="BK317" s="178"/>
      <c r="BL317" s="178"/>
      <c r="BM317" s="190"/>
      <c r="BN317" s="53">
        <f t="shared" si="60"/>
        <v>0</v>
      </c>
      <c r="BO317" s="53">
        <f t="shared" si="61"/>
        <v>0</v>
      </c>
      <c r="BP317" s="307"/>
    </row>
    <row r="318" spans="2:68" ht="30" x14ac:dyDescent="0.4">
      <c r="B318" s="79" t="s">
        <v>72</v>
      </c>
      <c r="C318" s="40" t="str">
        <f>C205</f>
        <v>Мука ржано - обдирная, кг</v>
      </c>
      <c r="D318" s="41">
        <f t="shared" si="59"/>
        <v>16.7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56"/>
        <v>19.872999999999998</v>
      </c>
      <c r="L318" s="47">
        <f t="shared" si="57"/>
        <v>20.04</v>
      </c>
      <c r="M318" s="48">
        <f t="shared" si="58"/>
        <v>20.207000000000001</v>
      </c>
      <c r="N318" s="48">
        <f t="shared" si="58"/>
        <v>20.373999999999999</v>
      </c>
      <c r="O318" s="49">
        <f t="shared" si="58"/>
        <v>20.541</v>
      </c>
      <c r="P318" s="337"/>
      <c r="Q318" s="338"/>
      <c r="R318" s="338"/>
      <c r="S318" s="338"/>
      <c r="T318" s="339"/>
      <c r="U318" s="232"/>
      <c r="V318" s="233"/>
      <c r="W318" s="233"/>
      <c r="X318" s="233"/>
      <c r="Y318" s="234"/>
      <c r="Z318" s="262"/>
      <c r="AA318" s="263"/>
      <c r="AB318" s="264"/>
      <c r="AC318" s="263"/>
      <c r="AD318" s="265"/>
      <c r="AE318" s="197"/>
      <c r="AF318" s="198"/>
      <c r="AG318" s="199"/>
      <c r="AH318" s="198"/>
      <c r="AI318" s="200"/>
      <c r="AJ318" s="50"/>
      <c r="AK318" s="51"/>
      <c r="AL318" s="51"/>
      <c r="AM318" s="51"/>
      <c r="AN318" s="52"/>
      <c r="AO318" s="177"/>
      <c r="AP318" s="178"/>
      <c r="AQ318" s="178"/>
      <c r="AR318" s="178"/>
      <c r="AS318" s="178"/>
      <c r="AT318" s="50"/>
      <c r="AU318" s="51"/>
      <c r="AV318" s="51"/>
      <c r="AW318" s="51"/>
      <c r="AX318" s="51"/>
      <c r="AY318" s="177"/>
      <c r="AZ318" s="178"/>
      <c r="BA318" s="178"/>
      <c r="BB318" s="178"/>
      <c r="BC318" s="178"/>
      <c r="BD318" s="50"/>
      <c r="BE318" s="51"/>
      <c r="BF318" s="51"/>
      <c r="BG318" s="51"/>
      <c r="BH318" s="52"/>
      <c r="BI318" s="177"/>
      <c r="BJ318" s="178"/>
      <c r="BK318" s="178"/>
      <c r="BL318" s="178"/>
      <c r="BM318" s="190"/>
      <c r="BN318" s="53">
        <f t="shared" si="60"/>
        <v>0</v>
      </c>
      <c r="BO318" s="53">
        <f t="shared" si="61"/>
        <v>0</v>
      </c>
      <c r="BP318" s="307"/>
    </row>
    <row r="319" spans="2:68" ht="30" x14ac:dyDescent="0.4">
      <c r="B319" s="79"/>
      <c r="C319" s="80"/>
      <c r="D319" s="41">
        <f t="shared" si="59"/>
        <v>16.7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56"/>
        <v>19.872999999999998</v>
      </c>
      <c r="L319" s="47">
        <f t="shared" si="57"/>
        <v>20.04</v>
      </c>
      <c r="M319" s="48">
        <f t="shared" si="58"/>
        <v>20.207000000000001</v>
      </c>
      <c r="N319" s="48">
        <f t="shared" si="58"/>
        <v>20.373999999999999</v>
      </c>
      <c r="O319" s="49">
        <f t="shared" si="58"/>
        <v>20.541</v>
      </c>
      <c r="P319" s="337"/>
      <c r="Q319" s="338"/>
      <c r="R319" s="338"/>
      <c r="S319" s="338"/>
      <c r="T319" s="339"/>
      <c r="U319" s="232"/>
      <c r="V319" s="233"/>
      <c r="W319" s="233"/>
      <c r="X319" s="233"/>
      <c r="Y319" s="234"/>
      <c r="Z319" s="262"/>
      <c r="AA319" s="263"/>
      <c r="AB319" s="264"/>
      <c r="AC319" s="263"/>
      <c r="AD319" s="265"/>
      <c r="AE319" s="197"/>
      <c r="AF319" s="198"/>
      <c r="AG319" s="199"/>
      <c r="AH319" s="198"/>
      <c r="AI319" s="200"/>
      <c r="AJ319" s="50"/>
      <c r="AK319" s="51"/>
      <c r="AL319" s="51"/>
      <c r="AM319" s="51"/>
      <c r="AN319" s="52"/>
      <c r="AO319" s="177"/>
      <c r="AP319" s="178"/>
      <c r="AQ319" s="178"/>
      <c r="AR319" s="178"/>
      <c r="AS319" s="178"/>
      <c r="AT319" s="50"/>
      <c r="AU319" s="51"/>
      <c r="AV319" s="51"/>
      <c r="AW319" s="51"/>
      <c r="AX319" s="51"/>
      <c r="AY319" s="177"/>
      <c r="AZ319" s="178"/>
      <c r="BA319" s="178"/>
      <c r="BB319" s="178"/>
      <c r="BC319" s="178"/>
      <c r="BD319" s="50"/>
      <c r="BE319" s="51"/>
      <c r="BF319" s="51"/>
      <c r="BG319" s="51"/>
      <c r="BH319" s="52"/>
      <c r="BI319" s="177"/>
      <c r="BJ319" s="178"/>
      <c r="BK319" s="178"/>
      <c r="BL319" s="178"/>
      <c r="BM319" s="190"/>
      <c r="BN319" s="53">
        <f t="shared" si="60"/>
        <v>0</v>
      </c>
      <c r="BO319" s="53">
        <f t="shared" si="61"/>
        <v>0</v>
      </c>
      <c r="BP319" s="307"/>
    </row>
    <row r="320" spans="2:68" ht="30" x14ac:dyDescent="0.4">
      <c r="B320" s="79"/>
      <c r="C320" s="80"/>
      <c r="D320" s="41">
        <f t="shared" si="59"/>
        <v>16.7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56"/>
        <v>19.872999999999998</v>
      </c>
      <c r="L320" s="47">
        <f t="shared" si="57"/>
        <v>20.04</v>
      </c>
      <c r="M320" s="48">
        <f t="shared" si="58"/>
        <v>20.207000000000001</v>
      </c>
      <c r="N320" s="48">
        <f t="shared" si="58"/>
        <v>20.373999999999999</v>
      </c>
      <c r="O320" s="49">
        <f t="shared" si="58"/>
        <v>20.541</v>
      </c>
      <c r="P320" s="337"/>
      <c r="Q320" s="338"/>
      <c r="R320" s="338"/>
      <c r="S320" s="338"/>
      <c r="T320" s="339"/>
      <c r="U320" s="232"/>
      <c r="V320" s="233"/>
      <c r="W320" s="233"/>
      <c r="X320" s="233"/>
      <c r="Y320" s="234"/>
      <c r="Z320" s="262"/>
      <c r="AA320" s="263"/>
      <c r="AB320" s="264"/>
      <c r="AC320" s="263"/>
      <c r="AD320" s="265"/>
      <c r="AE320" s="197"/>
      <c r="AF320" s="198"/>
      <c r="AG320" s="199"/>
      <c r="AH320" s="198"/>
      <c r="AI320" s="200"/>
      <c r="AJ320" s="50"/>
      <c r="AK320" s="51"/>
      <c r="AL320" s="51"/>
      <c r="AM320" s="51"/>
      <c r="AN320" s="52"/>
      <c r="AO320" s="177"/>
      <c r="AP320" s="178"/>
      <c r="AQ320" s="178"/>
      <c r="AR320" s="178"/>
      <c r="AS320" s="178"/>
      <c r="AT320" s="50"/>
      <c r="AU320" s="51"/>
      <c r="AV320" s="51"/>
      <c r="AW320" s="51"/>
      <c r="AX320" s="51"/>
      <c r="AY320" s="177"/>
      <c r="AZ320" s="178"/>
      <c r="BA320" s="178"/>
      <c r="BB320" s="178"/>
      <c r="BC320" s="178"/>
      <c r="BD320" s="50"/>
      <c r="BE320" s="51"/>
      <c r="BF320" s="51"/>
      <c r="BG320" s="51"/>
      <c r="BH320" s="52"/>
      <c r="BI320" s="177"/>
      <c r="BJ320" s="178"/>
      <c r="BK320" s="178"/>
      <c r="BL320" s="178"/>
      <c r="BM320" s="190"/>
      <c r="BN320" s="53">
        <f t="shared" si="60"/>
        <v>0</v>
      </c>
      <c r="BO320" s="53">
        <f t="shared" si="61"/>
        <v>0</v>
      </c>
      <c r="BP320" s="307"/>
    </row>
    <row r="321" spans="2:68" ht="30" x14ac:dyDescent="0.4">
      <c r="B321" s="79" t="s">
        <v>75</v>
      </c>
      <c r="C321" s="40" t="str">
        <f>C208</f>
        <v>Гречневая крупа, кг</v>
      </c>
      <c r="D321" s="41">
        <f t="shared" si="59"/>
        <v>27.9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56"/>
        <v>29.852999999999998</v>
      </c>
      <c r="L321" s="47">
        <f t="shared" si="57"/>
        <v>30.131999999999998</v>
      </c>
      <c r="M321" s="48">
        <f t="shared" si="58"/>
        <v>30.410999999999998</v>
      </c>
      <c r="N321" s="48">
        <f t="shared" si="58"/>
        <v>30.689999999999998</v>
      </c>
      <c r="O321" s="49">
        <f t="shared" si="58"/>
        <v>30.968999999999998</v>
      </c>
      <c r="P321" s="367"/>
      <c r="Q321" s="368"/>
      <c r="R321" s="368"/>
      <c r="S321" s="368"/>
      <c r="T321" s="369"/>
      <c r="U321" s="232"/>
      <c r="V321" s="233"/>
      <c r="W321" s="233"/>
      <c r="X321" s="233"/>
      <c r="Y321" s="234"/>
      <c r="Z321" s="355"/>
      <c r="AA321" s="356"/>
      <c r="AB321" s="356"/>
      <c r="AC321" s="356"/>
      <c r="AD321" s="357"/>
      <c r="AE321" s="197"/>
      <c r="AF321" s="198"/>
      <c r="AG321" s="199"/>
      <c r="AH321" s="301"/>
      <c r="AI321" s="301"/>
      <c r="AJ321" s="50"/>
      <c r="AK321" s="51"/>
      <c r="AL321" s="51"/>
      <c r="AM321" s="51"/>
      <c r="AN321" s="52"/>
      <c r="AO321" s="177"/>
      <c r="AP321" s="178"/>
      <c r="AQ321" s="178"/>
      <c r="AR321" s="178"/>
      <c r="AS321" s="178"/>
      <c r="AT321" s="50"/>
      <c r="AU321" s="51"/>
      <c r="AV321" s="51"/>
      <c r="AW321" s="51"/>
      <c r="AX321" s="51"/>
      <c r="AY321" s="177"/>
      <c r="AZ321" s="178"/>
      <c r="BA321" s="178"/>
      <c r="BB321" s="178"/>
      <c r="BC321" s="178"/>
      <c r="BD321" s="50"/>
      <c r="BE321" s="51"/>
      <c r="BF321" s="51"/>
      <c r="BG321" s="51"/>
      <c r="BH321" s="52"/>
      <c r="BI321" s="177"/>
      <c r="BJ321" s="178"/>
      <c r="BK321" s="178"/>
      <c r="BL321" s="178"/>
      <c r="BM321" s="190"/>
      <c r="BN321" s="53">
        <f t="shared" si="60"/>
        <v>0</v>
      </c>
      <c r="BO321" s="53">
        <f t="shared" si="61"/>
        <v>0</v>
      </c>
      <c r="BP321" s="307"/>
    </row>
    <row r="322" spans="2:68" ht="30" x14ac:dyDescent="0.4">
      <c r="B322" s="79"/>
      <c r="C322" s="80"/>
      <c r="D322" s="41">
        <f t="shared" si="59"/>
        <v>27.9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56"/>
        <v>29.852999999999998</v>
      </c>
      <c r="L322" s="47">
        <f t="shared" si="57"/>
        <v>30.131999999999998</v>
      </c>
      <c r="M322" s="48">
        <f t="shared" si="58"/>
        <v>30.410999999999998</v>
      </c>
      <c r="N322" s="48">
        <f t="shared" si="58"/>
        <v>30.689999999999998</v>
      </c>
      <c r="O322" s="49">
        <f t="shared" si="58"/>
        <v>30.968999999999998</v>
      </c>
      <c r="P322" s="367"/>
      <c r="Q322" s="368"/>
      <c r="R322" s="368"/>
      <c r="S322" s="368"/>
      <c r="T322" s="369"/>
      <c r="U322" s="232"/>
      <c r="V322" s="233"/>
      <c r="W322" s="233"/>
      <c r="X322" s="233"/>
      <c r="Y322" s="234"/>
      <c r="Z322" s="355"/>
      <c r="AA322" s="356"/>
      <c r="AB322" s="356"/>
      <c r="AC322" s="356"/>
      <c r="AD322" s="357"/>
      <c r="AE322" s="197"/>
      <c r="AF322" s="198"/>
      <c r="AG322" s="199"/>
      <c r="AH322" s="198"/>
      <c r="AI322" s="200"/>
      <c r="AJ322" s="50"/>
      <c r="AK322" s="51"/>
      <c r="AL322" s="51"/>
      <c r="AM322" s="51"/>
      <c r="AN322" s="52"/>
      <c r="AO322" s="177"/>
      <c r="AP322" s="178"/>
      <c r="AQ322" s="178"/>
      <c r="AR322" s="178"/>
      <c r="AS322" s="178"/>
      <c r="AT322" s="50"/>
      <c r="AU322" s="51"/>
      <c r="AV322" s="51"/>
      <c r="AW322" s="51"/>
      <c r="AX322" s="51"/>
      <c r="AY322" s="177"/>
      <c r="AZ322" s="178"/>
      <c r="BA322" s="178"/>
      <c r="BB322" s="178"/>
      <c r="BC322" s="178"/>
      <c r="BD322" s="50"/>
      <c r="BE322" s="51"/>
      <c r="BF322" s="51"/>
      <c r="BG322" s="51"/>
      <c r="BH322" s="52"/>
      <c r="BI322" s="177"/>
      <c r="BJ322" s="178"/>
      <c r="BK322" s="178"/>
      <c r="BL322" s="178"/>
      <c r="BM322" s="190"/>
      <c r="BN322" s="53">
        <f t="shared" si="60"/>
        <v>0</v>
      </c>
      <c r="BO322" s="53">
        <f t="shared" si="61"/>
        <v>0</v>
      </c>
      <c r="BP322" s="307"/>
    </row>
    <row r="323" spans="2:68" ht="30" x14ac:dyDescent="0.4">
      <c r="B323" s="79"/>
      <c r="C323" s="80"/>
      <c r="D323" s="41">
        <f t="shared" si="59"/>
        <v>27.9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56"/>
        <v>29.852999999999998</v>
      </c>
      <c r="L323" s="47">
        <f t="shared" si="57"/>
        <v>30.131999999999998</v>
      </c>
      <c r="M323" s="48">
        <f t="shared" si="58"/>
        <v>30.410999999999998</v>
      </c>
      <c r="N323" s="48">
        <f t="shared" si="58"/>
        <v>30.689999999999998</v>
      </c>
      <c r="O323" s="49">
        <f t="shared" si="58"/>
        <v>30.968999999999998</v>
      </c>
      <c r="P323" s="367"/>
      <c r="Q323" s="368"/>
      <c r="R323" s="368"/>
      <c r="S323" s="368"/>
      <c r="T323" s="369"/>
      <c r="U323" s="232"/>
      <c r="V323" s="233"/>
      <c r="W323" s="233"/>
      <c r="X323" s="233"/>
      <c r="Y323" s="234"/>
      <c r="Z323" s="355"/>
      <c r="AA323" s="356"/>
      <c r="AB323" s="356"/>
      <c r="AC323" s="356"/>
      <c r="AD323" s="357"/>
      <c r="AE323" s="197"/>
      <c r="AF323" s="198"/>
      <c r="AG323" s="199"/>
      <c r="AH323" s="198"/>
      <c r="AI323" s="200"/>
      <c r="AJ323" s="50"/>
      <c r="AK323" s="51"/>
      <c r="AL323" s="51"/>
      <c r="AM323" s="51"/>
      <c r="AN323" s="52"/>
      <c r="AO323" s="177"/>
      <c r="AP323" s="178"/>
      <c r="AQ323" s="178"/>
      <c r="AR323" s="178"/>
      <c r="AS323" s="178"/>
      <c r="AT323" s="50"/>
      <c r="AU323" s="51"/>
      <c r="AV323" s="51"/>
      <c r="AW323" s="51"/>
      <c r="AX323" s="51"/>
      <c r="AY323" s="177"/>
      <c r="AZ323" s="178"/>
      <c r="BA323" s="178"/>
      <c r="BB323" s="178"/>
      <c r="BC323" s="178"/>
      <c r="BD323" s="50"/>
      <c r="BE323" s="51"/>
      <c r="BF323" s="51"/>
      <c r="BG323" s="51"/>
      <c r="BH323" s="52"/>
      <c r="BI323" s="177"/>
      <c r="BJ323" s="178"/>
      <c r="BK323" s="178"/>
      <c r="BL323" s="178"/>
      <c r="BM323" s="190"/>
      <c r="BN323" s="53">
        <f t="shared" si="60"/>
        <v>0</v>
      </c>
      <c r="BO323" s="53">
        <f t="shared" si="61"/>
        <v>0</v>
      </c>
      <c r="BP323" s="307"/>
    </row>
    <row r="324" spans="2:68" ht="30" x14ac:dyDescent="0.4">
      <c r="B324" s="79" t="s">
        <v>78</v>
      </c>
      <c r="C324" s="40" t="str">
        <f>C211</f>
        <v>Пшено (крупа из просо), кг</v>
      </c>
      <c r="D324" s="41">
        <f t="shared" si="59"/>
        <v>57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56"/>
        <v>58.71</v>
      </c>
      <c r="L324" s="47">
        <f t="shared" si="57"/>
        <v>59.28</v>
      </c>
      <c r="M324" s="48">
        <f t="shared" si="58"/>
        <v>59.85</v>
      </c>
      <c r="N324" s="48">
        <f t="shared" si="58"/>
        <v>60.42</v>
      </c>
      <c r="O324" s="49">
        <f t="shared" si="58"/>
        <v>60.99</v>
      </c>
      <c r="P324" s="367"/>
      <c r="Q324" s="368"/>
      <c r="R324" s="368"/>
      <c r="S324" s="368"/>
      <c r="T324" s="369"/>
      <c r="U324" s="232"/>
      <c r="V324" s="233"/>
      <c r="W324" s="233"/>
      <c r="X324" s="233"/>
      <c r="Y324" s="234"/>
      <c r="Z324" s="355"/>
      <c r="AA324" s="356"/>
      <c r="AB324" s="356"/>
      <c r="AC324" s="356"/>
      <c r="AD324" s="357"/>
      <c r="AE324" s="197"/>
      <c r="AF324" s="198"/>
      <c r="AG324" s="199"/>
      <c r="AH324" s="301"/>
      <c r="AI324" s="301"/>
      <c r="AJ324" s="50"/>
      <c r="AK324" s="51"/>
      <c r="AL324" s="51"/>
      <c r="AM324" s="51"/>
      <c r="AN324" s="52"/>
      <c r="AO324" s="177"/>
      <c r="AP324" s="178"/>
      <c r="AQ324" s="178"/>
      <c r="AR324" s="178"/>
      <c r="AS324" s="178"/>
      <c r="AT324" s="50"/>
      <c r="AU324" s="51"/>
      <c r="AV324" s="51"/>
      <c r="AW324" s="51"/>
      <c r="AX324" s="51"/>
      <c r="AY324" s="177"/>
      <c r="AZ324" s="178"/>
      <c r="BA324" s="178"/>
      <c r="BB324" s="178"/>
      <c r="BC324" s="178"/>
      <c r="BD324" s="50"/>
      <c r="BE324" s="51"/>
      <c r="BF324" s="51"/>
      <c r="BG324" s="51"/>
      <c r="BH324" s="52"/>
      <c r="BI324" s="177"/>
      <c r="BJ324" s="178"/>
      <c r="BK324" s="178"/>
      <c r="BL324" s="178"/>
      <c r="BM324" s="190"/>
      <c r="BN324" s="53">
        <f t="shared" si="60"/>
        <v>0</v>
      </c>
      <c r="BO324" s="53">
        <f t="shared" si="61"/>
        <v>0</v>
      </c>
      <c r="BP324" s="307"/>
    </row>
    <row r="325" spans="2:68" ht="30" x14ac:dyDescent="0.4">
      <c r="B325" s="79"/>
      <c r="C325" s="80"/>
      <c r="D325" s="41">
        <f t="shared" si="59"/>
        <v>57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56"/>
        <v>58.71</v>
      </c>
      <c r="L325" s="47">
        <f t="shared" si="57"/>
        <v>59.28</v>
      </c>
      <c r="M325" s="48">
        <f t="shared" si="58"/>
        <v>59.85</v>
      </c>
      <c r="N325" s="48">
        <f t="shared" si="58"/>
        <v>60.42</v>
      </c>
      <c r="O325" s="49">
        <f t="shared" si="58"/>
        <v>60.99</v>
      </c>
      <c r="P325" s="367"/>
      <c r="Q325" s="368"/>
      <c r="R325" s="368"/>
      <c r="S325" s="368"/>
      <c r="T325" s="369"/>
      <c r="U325" s="232"/>
      <c r="V325" s="233"/>
      <c r="W325" s="233"/>
      <c r="X325" s="233"/>
      <c r="Y325" s="234"/>
      <c r="Z325" s="293"/>
      <c r="AA325" s="294"/>
      <c r="AB325" s="295"/>
      <c r="AC325" s="294"/>
      <c r="AD325" s="296"/>
      <c r="AE325" s="197"/>
      <c r="AF325" s="198"/>
      <c r="AG325" s="199"/>
      <c r="AH325" s="198"/>
      <c r="AI325" s="200"/>
      <c r="AJ325" s="50"/>
      <c r="AK325" s="51"/>
      <c r="AL325" s="51"/>
      <c r="AM325" s="51"/>
      <c r="AN325" s="52"/>
      <c r="AO325" s="177"/>
      <c r="AP325" s="178"/>
      <c r="AQ325" s="178"/>
      <c r="AR325" s="178"/>
      <c r="AS325" s="178"/>
      <c r="AT325" s="50"/>
      <c r="AU325" s="51"/>
      <c r="AV325" s="51"/>
      <c r="AW325" s="51"/>
      <c r="AX325" s="51"/>
      <c r="AY325" s="177"/>
      <c r="AZ325" s="178"/>
      <c r="BA325" s="178"/>
      <c r="BB325" s="178"/>
      <c r="BC325" s="178"/>
      <c r="BD325" s="50"/>
      <c r="BE325" s="51"/>
      <c r="BF325" s="51"/>
      <c r="BG325" s="51"/>
      <c r="BH325" s="52"/>
      <c r="BI325" s="177"/>
      <c r="BJ325" s="178"/>
      <c r="BK325" s="178"/>
      <c r="BL325" s="178"/>
      <c r="BM325" s="190"/>
      <c r="BN325" s="53">
        <f t="shared" si="60"/>
        <v>0</v>
      </c>
      <c r="BO325" s="53">
        <f t="shared" si="61"/>
        <v>0</v>
      </c>
      <c r="BP325" s="307"/>
    </row>
    <row r="326" spans="2:68" ht="30" x14ac:dyDescent="0.4">
      <c r="B326" s="79"/>
      <c r="C326" s="80"/>
      <c r="D326" s="41">
        <f t="shared" si="59"/>
        <v>57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56"/>
        <v>58.71</v>
      </c>
      <c r="L326" s="47">
        <f t="shared" si="57"/>
        <v>59.28</v>
      </c>
      <c r="M326" s="48">
        <f t="shared" si="58"/>
        <v>59.85</v>
      </c>
      <c r="N326" s="48">
        <f t="shared" si="58"/>
        <v>60.42</v>
      </c>
      <c r="O326" s="49">
        <f t="shared" si="58"/>
        <v>60.99</v>
      </c>
      <c r="P326" s="367"/>
      <c r="Q326" s="368"/>
      <c r="R326" s="368"/>
      <c r="S326" s="368"/>
      <c r="T326" s="369"/>
      <c r="U326" s="232"/>
      <c r="V326" s="233"/>
      <c r="W326" s="233"/>
      <c r="X326" s="233"/>
      <c r="Y326" s="234"/>
      <c r="Z326" s="293"/>
      <c r="AA326" s="294"/>
      <c r="AB326" s="295"/>
      <c r="AC326" s="294"/>
      <c r="AD326" s="296"/>
      <c r="AE326" s="197"/>
      <c r="AF326" s="198"/>
      <c r="AG326" s="199"/>
      <c r="AH326" s="198"/>
      <c r="AI326" s="200"/>
      <c r="AJ326" s="50"/>
      <c r="AK326" s="51"/>
      <c r="AL326" s="51"/>
      <c r="AM326" s="51"/>
      <c r="AN326" s="52"/>
      <c r="AO326" s="177"/>
      <c r="AP326" s="178"/>
      <c r="AQ326" s="178"/>
      <c r="AR326" s="178"/>
      <c r="AS326" s="178"/>
      <c r="AT326" s="50"/>
      <c r="AU326" s="51"/>
      <c r="AV326" s="51"/>
      <c r="AW326" s="51"/>
      <c r="AX326" s="51"/>
      <c r="AY326" s="177"/>
      <c r="AZ326" s="178"/>
      <c r="BA326" s="178"/>
      <c r="BB326" s="178"/>
      <c r="BC326" s="178"/>
      <c r="BD326" s="50"/>
      <c r="BE326" s="51"/>
      <c r="BF326" s="51"/>
      <c r="BG326" s="51"/>
      <c r="BH326" s="52"/>
      <c r="BI326" s="177"/>
      <c r="BJ326" s="178"/>
      <c r="BK326" s="178"/>
      <c r="BL326" s="178"/>
      <c r="BM326" s="190"/>
      <c r="BN326" s="53">
        <f t="shared" si="60"/>
        <v>0</v>
      </c>
      <c r="BO326" s="53">
        <f t="shared" si="61"/>
        <v>0</v>
      </c>
      <c r="BP326" s="307"/>
    </row>
    <row r="327" spans="2:68" ht="78" x14ac:dyDescent="0.4">
      <c r="B327" s="81" t="s">
        <v>81</v>
      </c>
      <c r="C327" s="82" t="s">
        <v>82</v>
      </c>
      <c r="D327" s="41">
        <f t="shared" si="59"/>
        <v>0</v>
      </c>
      <c r="E327" s="62"/>
      <c r="F327" s="63"/>
      <c r="G327" s="64"/>
      <c r="H327" s="64"/>
      <c r="I327" s="64"/>
      <c r="J327" s="65"/>
      <c r="K327" s="46">
        <f t="shared" si="56"/>
        <v>0</v>
      </c>
      <c r="L327" s="47">
        <f t="shared" si="57"/>
        <v>0</v>
      </c>
      <c r="M327" s="48">
        <f t="shared" si="58"/>
        <v>0</v>
      </c>
      <c r="N327" s="48">
        <f t="shared" si="58"/>
        <v>0</v>
      </c>
      <c r="O327" s="49">
        <f t="shared" si="58"/>
        <v>0</v>
      </c>
      <c r="P327" s="340"/>
      <c r="Q327" s="341"/>
      <c r="R327" s="342"/>
      <c r="S327" s="341"/>
      <c r="T327" s="343"/>
      <c r="U327" s="235"/>
      <c r="V327" s="236"/>
      <c r="W327" s="237"/>
      <c r="X327" s="236"/>
      <c r="Y327" s="238"/>
      <c r="Z327" s="297"/>
      <c r="AA327" s="298"/>
      <c r="AB327" s="299"/>
      <c r="AC327" s="298"/>
      <c r="AD327" s="300"/>
      <c r="AE327" s="201"/>
      <c r="AF327" s="202"/>
      <c r="AG327" s="203"/>
      <c r="AH327" s="202"/>
      <c r="AI327" s="204"/>
      <c r="AJ327" s="66"/>
      <c r="AK327" s="67"/>
      <c r="AL327" s="68"/>
      <c r="AM327" s="67"/>
      <c r="AN327" s="69"/>
      <c r="AO327" s="179"/>
      <c r="AP327" s="180"/>
      <c r="AQ327" s="178"/>
      <c r="AR327" s="180"/>
      <c r="AS327" s="180"/>
      <c r="AT327" s="66"/>
      <c r="AU327" s="67"/>
      <c r="AV327" s="68"/>
      <c r="AW327" s="67"/>
      <c r="AX327" s="67"/>
      <c r="AY327" s="179"/>
      <c r="AZ327" s="180"/>
      <c r="BA327" s="178"/>
      <c r="BB327" s="180"/>
      <c r="BC327" s="180"/>
      <c r="BD327" s="66"/>
      <c r="BE327" s="67"/>
      <c r="BF327" s="68"/>
      <c r="BG327" s="67"/>
      <c r="BH327" s="69"/>
      <c r="BI327" s="179"/>
      <c r="BJ327" s="180"/>
      <c r="BK327" s="178"/>
      <c r="BL327" s="180"/>
      <c r="BM327" s="191"/>
      <c r="BN327" s="53">
        <f t="shared" si="60"/>
        <v>0</v>
      </c>
      <c r="BO327" s="53">
        <f t="shared" si="61"/>
        <v>0</v>
      </c>
      <c r="BP327" s="307"/>
    </row>
    <row r="328" spans="2:68" ht="36" x14ac:dyDescent="0.4">
      <c r="B328" s="79" t="s">
        <v>84</v>
      </c>
      <c r="C328" s="40" t="str">
        <f>C215</f>
        <v>Хлеб ржано - пшеничный формовой, 0,7 кг</v>
      </c>
      <c r="D328" s="41">
        <f t="shared" si="59"/>
        <v>21.1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56"/>
        <v>21.733000000000001</v>
      </c>
      <c r="L328" s="47">
        <f t="shared" si="57"/>
        <v>21.944000000000003</v>
      </c>
      <c r="M328" s="48">
        <f t="shared" si="58"/>
        <v>22.155000000000001</v>
      </c>
      <c r="N328" s="48">
        <f t="shared" si="58"/>
        <v>22.366</v>
      </c>
      <c r="O328" s="49">
        <f t="shared" si="58"/>
        <v>22.577000000000002</v>
      </c>
      <c r="P328" s="367"/>
      <c r="Q328" s="368"/>
      <c r="R328" s="368"/>
      <c r="S328" s="368"/>
      <c r="T328" s="369"/>
      <c r="U328" s="232"/>
      <c r="V328" s="233"/>
      <c r="W328" s="233"/>
      <c r="X328" s="233"/>
      <c r="Y328" s="234"/>
      <c r="Z328" s="355"/>
      <c r="AA328" s="356"/>
      <c r="AB328" s="356"/>
      <c r="AC328" s="356"/>
      <c r="AD328" s="357"/>
      <c r="AE328" s="197"/>
      <c r="AF328" s="198"/>
      <c r="AG328" s="199"/>
      <c r="AH328" s="198"/>
      <c r="AI328" s="200"/>
      <c r="AJ328" s="50"/>
      <c r="AK328" s="51"/>
      <c r="AL328" s="51"/>
      <c r="AM328" s="51"/>
      <c r="AN328" s="52"/>
      <c r="AO328" s="50"/>
      <c r="AP328" s="51"/>
      <c r="AQ328" s="51"/>
      <c r="AR328" s="51"/>
      <c r="AS328" s="52"/>
      <c r="AT328" s="50"/>
      <c r="AU328" s="51"/>
      <c r="AV328" s="51"/>
      <c r="AW328" s="51"/>
      <c r="AX328" s="51"/>
      <c r="AY328" s="177"/>
      <c r="AZ328" s="178"/>
      <c r="BA328" s="178"/>
      <c r="BB328" s="178"/>
      <c r="BC328" s="178"/>
      <c r="BD328" s="50"/>
      <c r="BE328" s="51"/>
      <c r="BF328" s="51"/>
      <c r="BG328" s="51"/>
      <c r="BH328" s="52"/>
      <c r="BI328" s="177"/>
      <c r="BJ328" s="178"/>
      <c r="BK328" s="178"/>
      <c r="BL328" s="178"/>
      <c r="BM328" s="190"/>
      <c r="BN328" s="53">
        <f t="shared" si="60"/>
        <v>0</v>
      </c>
      <c r="BO328" s="53">
        <f t="shared" si="61"/>
        <v>0</v>
      </c>
      <c r="BP328" s="307"/>
    </row>
    <row r="329" spans="2:68" ht="30" x14ac:dyDescent="0.4">
      <c r="B329" s="79"/>
      <c r="C329" s="80"/>
      <c r="D329" s="41">
        <f t="shared" si="59"/>
        <v>21.1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56"/>
        <v>21.733000000000001</v>
      </c>
      <c r="L329" s="47">
        <f t="shared" si="57"/>
        <v>21.944000000000003</v>
      </c>
      <c r="M329" s="48">
        <f t="shared" si="58"/>
        <v>22.155000000000001</v>
      </c>
      <c r="N329" s="48">
        <f t="shared" si="58"/>
        <v>22.366</v>
      </c>
      <c r="O329" s="49">
        <f t="shared" si="58"/>
        <v>22.577000000000002</v>
      </c>
      <c r="P329" s="232"/>
      <c r="Q329" s="233"/>
      <c r="R329" s="233"/>
      <c r="S329" s="233"/>
      <c r="T329" s="234"/>
      <c r="U329" s="232"/>
      <c r="V329" s="233"/>
      <c r="W329" s="233"/>
      <c r="X329" s="233"/>
      <c r="Y329" s="234"/>
      <c r="Z329" s="293"/>
      <c r="AA329" s="294"/>
      <c r="AB329" s="295"/>
      <c r="AC329" s="294"/>
      <c r="AD329" s="296"/>
      <c r="AE329" s="197"/>
      <c r="AF329" s="198"/>
      <c r="AG329" s="199"/>
      <c r="AH329" s="198"/>
      <c r="AI329" s="200"/>
      <c r="AJ329" s="50"/>
      <c r="AK329" s="51"/>
      <c r="AL329" s="51"/>
      <c r="AM329" s="51"/>
      <c r="AN329" s="52"/>
      <c r="AO329" s="50"/>
      <c r="AP329" s="51"/>
      <c r="AQ329" s="51"/>
      <c r="AR329" s="51"/>
      <c r="AS329" s="52"/>
      <c r="AT329" s="50"/>
      <c r="AU329" s="51"/>
      <c r="AV329" s="51"/>
      <c r="AW329" s="51"/>
      <c r="AX329" s="51"/>
      <c r="AY329" s="177"/>
      <c r="AZ329" s="178"/>
      <c r="BA329" s="178"/>
      <c r="BB329" s="178"/>
      <c r="BC329" s="178"/>
      <c r="BD329" s="50"/>
      <c r="BE329" s="51"/>
      <c r="BF329" s="51"/>
      <c r="BG329" s="51"/>
      <c r="BH329" s="52"/>
      <c r="BI329" s="177"/>
      <c r="BJ329" s="178"/>
      <c r="BK329" s="178"/>
      <c r="BL329" s="178"/>
      <c r="BM329" s="190"/>
      <c r="BN329" s="53">
        <f t="shared" si="60"/>
        <v>0</v>
      </c>
      <c r="BO329" s="53">
        <f t="shared" si="61"/>
        <v>0</v>
      </c>
      <c r="BP329" s="307"/>
    </row>
    <row r="330" spans="2:68" ht="30" x14ac:dyDescent="0.4">
      <c r="B330" s="79"/>
      <c r="C330" s="80"/>
      <c r="D330" s="41">
        <f t="shared" si="59"/>
        <v>21.1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56"/>
        <v>21.733000000000001</v>
      </c>
      <c r="L330" s="47">
        <f t="shared" si="57"/>
        <v>21.944000000000003</v>
      </c>
      <c r="M330" s="48">
        <f t="shared" si="58"/>
        <v>22.155000000000001</v>
      </c>
      <c r="N330" s="48">
        <f t="shared" si="58"/>
        <v>22.366</v>
      </c>
      <c r="O330" s="49">
        <f t="shared" si="58"/>
        <v>22.577000000000002</v>
      </c>
      <c r="P330" s="232"/>
      <c r="Q330" s="233"/>
      <c r="R330" s="233"/>
      <c r="S330" s="233"/>
      <c r="T330" s="234"/>
      <c r="U330" s="232"/>
      <c r="V330" s="233"/>
      <c r="W330" s="233"/>
      <c r="X330" s="233"/>
      <c r="Y330" s="234"/>
      <c r="Z330" s="355"/>
      <c r="AA330" s="356"/>
      <c r="AB330" s="356"/>
      <c r="AC330" s="356"/>
      <c r="AD330" s="357"/>
      <c r="AE330" s="197"/>
      <c r="AF330" s="198"/>
      <c r="AG330" s="199"/>
      <c r="AH330" s="198"/>
      <c r="AI330" s="200"/>
      <c r="AJ330" s="50"/>
      <c r="AK330" s="51"/>
      <c r="AL330" s="51"/>
      <c r="AM330" s="51"/>
      <c r="AN330" s="52"/>
      <c r="AO330" s="50"/>
      <c r="AP330" s="51"/>
      <c r="AQ330" s="51"/>
      <c r="AR330" s="51"/>
      <c r="AS330" s="52"/>
      <c r="AT330" s="50"/>
      <c r="AU330" s="51"/>
      <c r="AV330" s="51"/>
      <c r="AW330" s="51"/>
      <c r="AX330" s="51"/>
      <c r="AY330" s="177"/>
      <c r="AZ330" s="178"/>
      <c r="BA330" s="178"/>
      <c r="BB330" s="178"/>
      <c r="BC330" s="178"/>
      <c r="BD330" s="50"/>
      <c r="BE330" s="51"/>
      <c r="BF330" s="51"/>
      <c r="BG330" s="51"/>
      <c r="BH330" s="52"/>
      <c r="BI330" s="177"/>
      <c r="BJ330" s="178"/>
      <c r="BK330" s="178"/>
      <c r="BL330" s="178"/>
      <c r="BM330" s="190"/>
      <c r="BN330" s="53">
        <f t="shared" si="60"/>
        <v>0</v>
      </c>
      <c r="BO330" s="53">
        <f t="shared" si="61"/>
        <v>0</v>
      </c>
      <c r="BP330" s="307"/>
    </row>
    <row r="331" spans="2:68" ht="36" x14ac:dyDescent="0.4">
      <c r="B331" s="79" t="s">
        <v>85</v>
      </c>
      <c r="C331" s="40" t="str">
        <f>C218</f>
        <v>Хлеб "Дарницкий" подовый,0,7 кг</v>
      </c>
      <c r="D331" s="41">
        <f t="shared" si="59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56"/>
        <v>23.071999999999999</v>
      </c>
      <c r="L331" s="47">
        <f t="shared" si="57"/>
        <v>23.295999999999999</v>
      </c>
      <c r="M331" s="48">
        <f t="shared" si="58"/>
        <v>23.52</v>
      </c>
      <c r="N331" s="48">
        <f t="shared" si="58"/>
        <v>23.744</v>
      </c>
      <c r="O331" s="49">
        <f t="shared" si="58"/>
        <v>23.968</v>
      </c>
      <c r="P331" s="232"/>
      <c r="Q331" s="233"/>
      <c r="R331" s="233"/>
      <c r="S331" s="233"/>
      <c r="T331" s="234"/>
      <c r="U331" s="367"/>
      <c r="V331" s="368"/>
      <c r="W331" s="368"/>
      <c r="X331" s="368"/>
      <c r="Y331" s="369"/>
      <c r="Z331" s="355"/>
      <c r="AA331" s="356"/>
      <c r="AB331" s="356"/>
      <c r="AC331" s="356"/>
      <c r="AD331" s="357"/>
      <c r="AE331" s="197"/>
      <c r="AF331" s="198"/>
      <c r="AG331" s="199"/>
      <c r="AH331" s="198"/>
      <c r="AI331" s="200"/>
      <c r="AJ331" s="50"/>
      <c r="AK331" s="51"/>
      <c r="AL331" s="51"/>
      <c r="AM331" s="51"/>
      <c r="AN331" s="52"/>
      <c r="AO331" s="50"/>
      <c r="AP331" s="51"/>
      <c r="AQ331" s="51"/>
      <c r="AR331" s="51"/>
      <c r="AS331" s="52"/>
      <c r="AT331" s="50"/>
      <c r="AU331" s="51"/>
      <c r="AV331" s="51"/>
      <c r="AW331" s="51"/>
      <c r="AX331" s="51"/>
      <c r="AY331" s="177"/>
      <c r="AZ331" s="178"/>
      <c r="BA331" s="178"/>
      <c r="BB331" s="178"/>
      <c r="BC331" s="178"/>
      <c r="BD331" s="50"/>
      <c r="BE331" s="51"/>
      <c r="BF331" s="51"/>
      <c r="BG331" s="51"/>
      <c r="BH331" s="52"/>
      <c r="BI331" s="177"/>
      <c r="BJ331" s="178"/>
      <c r="BK331" s="178"/>
      <c r="BL331" s="178"/>
      <c r="BM331" s="190"/>
      <c r="BN331" s="53">
        <f t="shared" si="60"/>
        <v>0</v>
      </c>
      <c r="BO331" s="53">
        <f t="shared" si="61"/>
        <v>0</v>
      </c>
      <c r="BP331" s="307"/>
    </row>
    <row r="332" spans="2:68" ht="30" x14ac:dyDescent="0.4">
      <c r="B332" s="79"/>
      <c r="C332" s="80"/>
      <c r="D332" s="41">
        <f t="shared" ref="D332:D336" si="62">D106</f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56"/>
        <v>23.071999999999999</v>
      </c>
      <c r="L332" s="47">
        <f t="shared" si="57"/>
        <v>23.295999999999999</v>
      </c>
      <c r="M332" s="48">
        <f t="shared" si="58"/>
        <v>23.52</v>
      </c>
      <c r="N332" s="48">
        <f t="shared" si="58"/>
        <v>23.744</v>
      </c>
      <c r="O332" s="49">
        <f t="shared" si="58"/>
        <v>23.968</v>
      </c>
      <c r="P332" s="232"/>
      <c r="Q332" s="233"/>
      <c r="R332" s="233"/>
      <c r="S332" s="233"/>
      <c r="T332" s="234"/>
      <c r="U332" s="232"/>
      <c r="V332" s="233"/>
      <c r="W332" s="233"/>
      <c r="X332" s="233"/>
      <c r="Y332" s="234"/>
      <c r="Z332" s="355"/>
      <c r="AA332" s="356"/>
      <c r="AB332" s="356"/>
      <c r="AC332" s="356"/>
      <c r="AD332" s="357"/>
      <c r="AE332" s="197"/>
      <c r="AF332" s="198"/>
      <c r="AG332" s="199"/>
      <c r="AH332" s="198"/>
      <c r="AI332" s="200"/>
      <c r="AJ332" s="50"/>
      <c r="AK332" s="51"/>
      <c r="AL332" s="51"/>
      <c r="AM332" s="51"/>
      <c r="AN332" s="52"/>
      <c r="AO332" s="50"/>
      <c r="AP332" s="51"/>
      <c r="AQ332" s="51"/>
      <c r="AR332" s="51"/>
      <c r="AS332" s="52"/>
      <c r="AT332" s="50"/>
      <c r="AU332" s="51"/>
      <c r="AV332" s="51"/>
      <c r="AW332" s="51"/>
      <c r="AX332" s="51"/>
      <c r="AY332" s="177"/>
      <c r="AZ332" s="178"/>
      <c r="BA332" s="178"/>
      <c r="BB332" s="178"/>
      <c r="BC332" s="178"/>
      <c r="BD332" s="50"/>
      <c r="BE332" s="51"/>
      <c r="BF332" s="51"/>
      <c r="BG332" s="51"/>
      <c r="BH332" s="52"/>
      <c r="BI332" s="177"/>
      <c r="BJ332" s="178"/>
      <c r="BK332" s="178"/>
      <c r="BL332" s="178"/>
      <c r="BM332" s="190"/>
      <c r="BN332" s="53">
        <f t="shared" si="60"/>
        <v>0</v>
      </c>
      <c r="BO332" s="53">
        <f t="shared" si="61"/>
        <v>0</v>
      </c>
      <c r="BP332" s="307"/>
    </row>
    <row r="333" spans="2:68" ht="30" x14ac:dyDescent="0.4">
      <c r="B333" s="79"/>
      <c r="C333" s="80"/>
      <c r="D333" s="41">
        <f t="shared" si="62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56"/>
        <v>23.071999999999999</v>
      </c>
      <c r="L333" s="47">
        <f t="shared" si="57"/>
        <v>23.295999999999999</v>
      </c>
      <c r="M333" s="48">
        <f t="shared" si="58"/>
        <v>23.52</v>
      </c>
      <c r="N333" s="48">
        <f t="shared" si="58"/>
        <v>23.744</v>
      </c>
      <c r="O333" s="49">
        <f t="shared" si="58"/>
        <v>23.968</v>
      </c>
      <c r="P333" s="232"/>
      <c r="Q333" s="233"/>
      <c r="R333" s="233"/>
      <c r="S333" s="233"/>
      <c r="T333" s="234"/>
      <c r="U333" s="232"/>
      <c r="V333" s="233"/>
      <c r="W333" s="233"/>
      <c r="X333" s="233"/>
      <c r="Y333" s="234"/>
      <c r="Z333" s="355"/>
      <c r="AA333" s="356"/>
      <c r="AB333" s="356"/>
      <c r="AC333" s="356"/>
      <c r="AD333" s="357"/>
      <c r="AE333" s="197"/>
      <c r="AF333" s="198"/>
      <c r="AG333" s="199"/>
      <c r="AH333" s="198"/>
      <c r="AI333" s="200"/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7"/>
      <c r="AZ333" s="178"/>
      <c r="BA333" s="178"/>
      <c r="BB333" s="178"/>
      <c r="BC333" s="178"/>
      <c r="BD333" s="50"/>
      <c r="BE333" s="51"/>
      <c r="BF333" s="51"/>
      <c r="BG333" s="51"/>
      <c r="BH333" s="52"/>
      <c r="BI333" s="177"/>
      <c r="BJ333" s="178"/>
      <c r="BK333" s="178"/>
      <c r="BL333" s="178"/>
      <c r="BM333" s="190"/>
      <c r="BN333" s="53">
        <f t="shared" si="60"/>
        <v>0</v>
      </c>
      <c r="BO333" s="53">
        <f t="shared" si="61"/>
        <v>0</v>
      </c>
      <c r="BP333" s="307"/>
    </row>
    <row r="334" spans="2:68" ht="36" x14ac:dyDescent="0.4">
      <c r="B334" s="79" t="s">
        <v>87</v>
      </c>
      <c r="C334" s="40" t="str">
        <f>C221</f>
        <v>Хлеб пшеничный формовой, 0,45 - 0,5 кг</v>
      </c>
      <c r="D334" s="41">
        <f t="shared" si="62"/>
        <v>22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56"/>
        <v>22.66</v>
      </c>
      <c r="L334" s="47">
        <f t="shared" si="57"/>
        <v>22.88</v>
      </c>
      <c r="M334" s="48">
        <f t="shared" si="58"/>
        <v>23.1</v>
      </c>
      <c r="N334" s="48">
        <f t="shared" si="58"/>
        <v>23.32</v>
      </c>
      <c r="O334" s="49">
        <f t="shared" si="58"/>
        <v>23.54</v>
      </c>
      <c r="P334" s="232"/>
      <c r="Q334" s="233"/>
      <c r="R334" s="233"/>
      <c r="S334" s="233"/>
      <c r="T334" s="234"/>
      <c r="U334" s="232"/>
      <c r="V334" s="233"/>
      <c r="W334" s="233"/>
      <c r="X334" s="233"/>
      <c r="Y334" s="234"/>
      <c r="Z334" s="355"/>
      <c r="AA334" s="356"/>
      <c r="AB334" s="356"/>
      <c r="AC334" s="356"/>
      <c r="AD334" s="357"/>
      <c r="AE334" s="197"/>
      <c r="AF334" s="198"/>
      <c r="AG334" s="199"/>
      <c r="AH334" s="198"/>
      <c r="AI334" s="200"/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7"/>
      <c r="AZ334" s="178"/>
      <c r="BA334" s="178"/>
      <c r="BB334" s="178"/>
      <c r="BC334" s="178"/>
      <c r="BD334" s="50"/>
      <c r="BE334" s="51"/>
      <c r="BF334" s="51"/>
      <c r="BG334" s="51"/>
      <c r="BH334" s="52"/>
      <c r="BI334" s="177"/>
      <c r="BJ334" s="178"/>
      <c r="BK334" s="178"/>
      <c r="BL334" s="178"/>
      <c r="BM334" s="190"/>
      <c r="BN334" s="53">
        <f t="shared" si="60"/>
        <v>0</v>
      </c>
      <c r="BO334" s="53">
        <f t="shared" si="61"/>
        <v>0</v>
      </c>
      <c r="BP334" s="307"/>
    </row>
    <row r="335" spans="2:68" ht="30" x14ac:dyDescent="0.4">
      <c r="B335" s="79"/>
      <c r="C335" s="80"/>
      <c r="D335" s="41">
        <f t="shared" si="62"/>
        <v>22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56"/>
        <v>22.66</v>
      </c>
      <c r="L335" s="47">
        <f t="shared" si="57"/>
        <v>22.88</v>
      </c>
      <c r="M335" s="48">
        <f t="shared" si="58"/>
        <v>23.1</v>
      </c>
      <c r="N335" s="48">
        <f t="shared" si="58"/>
        <v>23.32</v>
      </c>
      <c r="O335" s="49">
        <f t="shared" si="58"/>
        <v>23.54</v>
      </c>
      <c r="P335" s="232"/>
      <c r="Q335" s="233"/>
      <c r="R335" s="233"/>
      <c r="S335" s="233"/>
      <c r="T335" s="234"/>
      <c r="U335" s="232"/>
      <c r="V335" s="233"/>
      <c r="W335" s="233"/>
      <c r="X335" s="233"/>
      <c r="Y335" s="234"/>
      <c r="Z335" s="293"/>
      <c r="AA335" s="294"/>
      <c r="AB335" s="295"/>
      <c r="AC335" s="294"/>
      <c r="AD335" s="296"/>
      <c r="AE335" s="197"/>
      <c r="AF335" s="198"/>
      <c r="AG335" s="199"/>
      <c r="AH335" s="198"/>
      <c r="AI335" s="200"/>
      <c r="AJ335" s="50"/>
      <c r="AK335" s="51"/>
      <c r="AL335" s="51"/>
      <c r="AM335" s="51"/>
      <c r="AN335" s="52"/>
      <c r="AO335" s="177"/>
      <c r="AP335" s="178"/>
      <c r="AQ335" s="178"/>
      <c r="AR335" s="178"/>
      <c r="AS335" s="178"/>
      <c r="AT335" s="50"/>
      <c r="AU335" s="51"/>
      <c r="AV335" s="51"/>
      <c r="AW335" s="51"/>
      <c r="AX335" s="51"/>
      <c r="AY335" s="177"/>
      <c r="AZ335" s="178"/>
      <c r="BA335" s="178"/>
      <c r="BB335" s="178"/>
      <c r="BC335" s="178"/>
      <c r="BD335" s="50"/>
      <c r="BE335" s="51"/>
      <c r="BF335" s="51"/>
      <c r="BG335" s="51"/>
      <c r="BH335" s="52"/>
      <c r="BI335" s="177"/>
      <c r="BJ335" s="178"/>
      <c r="BK335" s="178"/>
      <c r="BL335" s="178"/>
      <c r="BM335" s="190"/>
      <c r="BN335" s="53">
        <f t="shared" si="60"/>
        <v>0</v>
      </c>
      <c r="BO335" s="53">
        <f t="shared" si="61"/>
        <v>0</v>
      </c>
      <c r="BP335" s="307"/>
    </row>
    <row r="336" spans="2:68" ht="30" x14ac:dyDescent="0.4">
      <c r="B336" s="79"/>
      <c r="C336" s="80"/>
      <c r="D336" s="41">
        <f t="shared" si="62"/>
        <v>22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56"/>
        <v>22.66</v>
      </c>
      <c r="L336" s="47">
        <f t="shared" si="57"/>
        <v>22.88</v>
      </c>
      <c r="M336" s="48">
        <f t="shared" si="58"/>
        <v>23.1</v>
      </c>
      <c r="N336" s="48">
        <f t="shared" si="58"/>
        <v>23.32</v>
      </c>
      <c r="O336" s="49">
        <f t="shared" si="58"/>
        <v>23.54</v>
      </c>
      <c r="P336" s="232"/>
      <c r="Q336" s="233"/>
      <c r="R336" s="233"/>
      <c r="S336" s="233"/>
      <c r="T336" s="234"/>
      <c r="U336" s="232"/>
      <c r="V336" s="233"/>
      <c r="W336" s="233"/>
      <c r="X336" s="233"/>
      <c r="Y336" s="234"/>
      <c r="Z336" s="262"/>
      <c r="AA336" s="263"/>
      <c r="AB336" s="264"/>
      <c r="AC336" s="263"/>
      <c r="AD336" s="265"/>
      <c r="AE336" s="197"/>
      <c r="AF336" s="198"/>
      <c r="AG336" s="199"/>
      <c r="AH336" s="198"/>
      <c r="AI336" s="200"/>
      <c r="AJ336" s="50"/>
      <c r="AK336" s="51"/>
      <c r="AL336" s="51"/>
      <c r="AM336" s="51"/>
      <c r="AN336" s="52"/>
      <c r="AO336" s="177"/>
      <c r="AP336" s="178"/>
      <c r="AQ336" s="178"/>
      <c r="AR336" s="178"/>
      <c r="AS336" s="178"/>
      <c r="AT336" s="50"/>
      <c r="AU336" s="51"/>
      <c r="AV336" s="51"/>
      <c r="AW336" s="51"/>
      <c r="AX336" s="51"/>
      <c r="AY336" s="177"/>
      <c r="AZ336" s="178"/>
      <c r="BA336" s="178"/>
      <c r="BB336" s="178"/>
      <c r="BC336" s="178"/>
      <c r="BD336" s="50"/>
      <c r="BE336" s="51"/>
      <c r="BF336" s="51"/>
      <c r="BG336" s="51"/>
      <c r="BH336" s="52"/>
      <c r="BI336" s="177"/>
      <c r="BJ336" s="178"/>
      <c r="BK336" s="178"/>
      <c r="BL336" s="178"/>
      <c r="BM336" s="190"/>
      <c r="BN336" s="53">
        <f t="shared" si="60"/>
        <v>0</v>
      </c>
      <c r="BO336" s="53">
        <f t="shared" si="61"/>
        <v>0</v>
      </c>
      <c r="BP336" s="307"/>
    </row>
    <row r="337" spans="2:68" ht="36" x14ac:dyDescent="0.4">
      <c r="B337" s="79" t="s">
        <v>89</v>
      </c>
      <c r="C337" s="40" t="str">
        <f>C224</f>
        <v>Батон нарезной из муки высшего сорта, 0,35 - 0,4 кг</v>
      </c>
      <c r="D337" s="41">
        <f t="shared" ref="D337" si="63">D111</f>
        <v>20.3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56"/>
        <v>21.518000000000001</v>
      </c>
      <c r="L337" s="47">
        <f t="shared" si="57"/>
        <v>21.721</v>
      </c>
      <c r="M337" s="48">
        <f t="shared" si="58"/>
        <v>21.923999999999999</v>
      </c>
      <c r="N337" s="48">
        <f t="shared" si="58"/>
        <v>22.127000000000002</v>
      </c>
      <c r="O337" s="49">
        <f t="shared" si="58"/>
        <v>22.330000000000002</v>
      </c>
      <c r="P337" s="367"/>
      <c r="Q337" s="368"/>
      <c r="R337" s="368"/>
      <c r="S337" s="368"/>
      <c r="T337" s="369"/>
      <c r="U337" s="232"/>
      <c r="V337" s="233"/>
      <c r="W337" s="233"/>
      <c r="X337" s="233"/>
      <c r="Y337" s="234"/>
      <c r="Z337" s="262"/>
      <c r="AA337" s="263"/>
      <c r="AB337" s="264"/>
      <c r="AC337" s="263"/>
      <c r="AD337" s="265"/>
      <c r="AE337" s="197"/>
      <c r="AF337" s="198"/>
      <c r="AG337" s="199"/>
      <c r="AH337" s="198"/>
      <c r="AI337" s="200"/>
      <c r="AJ337" s="50"/>
      <c r="AK337" s="51"/>
      <c r="AL337" s="51"/>
      <c r="AM337" s="51"/>
      <c r="AN337" s="52"/>
      <c r="AO337" s="177"/>
      <c r="AP337" s="178"/>
      <c r="AQ337" s="178"/>
      <c r="AR337" s="178"/>
      <c r="AS337" s="178"/>
      <c r="AT337" s="50"/>
      <c r="AU337" s="51"/>
      <c r="AV337" s="51"/>
      <c r="AW337" s="51"/>
      <c r="AX337" s="51"/>
      <c r="AY337" s="177"/>
      <c r="AZ337" s="178"/>
      <c r="BA337" s="178"/>
      <c r="BB337" s="178"/>
      <c r="BC337" s="178"/>
      <c r="BD337" s="50"/>
      <c r="BE337" s="51"/>
      <c r="BF337" s="51"/>
      <c r="BG337" s="51"/>
      <c r="BH337" s="52"/>
      <c r="BI337" s="177"/>
      <c r="BJ337" s="178"/>
      <c r="BK337" s="178"/>
      <c r="BL337" s="178"/>
      <c r="BM337" s="190"/>
      <c r="BN337" s="53">
        <f t="shared" si="60"/>
        <v>0</v>
      </c>
      <c r="BO337" s="53">
        <f t="shared" si="61"/>
        <v>0</v>
      </c>
      <c r="BP337" s="307"/>
    </row>
    <row r="338" spans="2:68" ht="30" x14ac:dyDescent="0.4">
      <c r="B338" s="79"/>
      <c r="C338" s="80"/>
      <c r="D338" s="41">
        <f t="shared" ref="D338:D343" si="64">D112</f>
        <v>20.3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56"/>
        <v>21.518000000000001</v>
      </c>
      <c r="L338" s="47">
        <f t="shared" si="57"/>
        <v>21.721</v>
      </c>
      <c r="M338" s="48">
        <f t="shared" si="58"/>
        <v>21.923999999999999</v>
      </c>
      <c r="N338" s="48">
        <f t="shared" si="58"/>
        <v>22.127000000000002</v>
      </c>
      <c r="O338" s="49">
        <f t="shared" si="58"/>
        <v>22.330000000000002</v>
      </c>
      <c r="P338" s="232"/>
      <c r="Q338" s="233"/>
      <c r="R338" s="233"/>
      <c r="S338" s="233"/>
      <c r="T338" s="234"/>
      <c r="U338" s="232"/>
      <c r="V338" s="233"/>
      <c r="W338" s="233"/>
      <c r="X338" s="233"/>
      <c r="Y338" s="234"/>
      <c r="Z338" s="262"/>
      <c r="AA338" s="263"/>
      <c r="AB338" s="264"/>
      <c r="AC338" s="263"/>
      <c r="AD338" s="263"/>
      <c r="AE338" s="197"/>
      <c r="AF338" s="198"/>
      <c r="AG338" s="199"/>
      <c r="AH338" s="198"/>
      <c r="AI338" s="198"/>
      <c r="AJ338" s="50"/>
      <c r="AK338" s="51"/>
      <c r="AL338" s="51"/>
      <c r="AM338" s="51"/>
      <c r="AN338" s="52"/>
      <c r="AO338" s="177"/>
      <c r="AP338" s="178"/>
      <c r="AQ338" s="178"/>
      <c r="AR338" s="178"/>
      <c r="AS338" s="178"/>
      <c r="AT338" s="50"/>
      <c r="AU338" s="51"/>
      <c r="AV338" s="51"/>
      <c r="AW338" s="51"/>
      <c r="AX338" s="51"/>
      <c r="AY338" s="177"/>
      <c r="AZ338" s="178"/>
      <c r="BA338" s="178"/>
      <c r="BB338" s="178"/>
      <c r="BC338" s="178"/>
      <c r="BD338" s="50"/>
      <c r="BE338" s="51"/>
      <c r="BF338" s="51"/>
      <c r="BG338" s="51"/>
      <c r="BH338" s="52"/>
      <c r="BI338" s="177"/>
      <c r="BJ338" s="178"/>
      <c r="BK338" s="178"/>
      <c r="BL338" s="178"/>
      <c r="BM338" s="190"/>
      <c r="BN338" s="53">
        <f t="shared" si="60"/>
        <v>0</v>
      </c>
      <c r="BO338" s="53">
        <f t="shared" si="61"/>
        <v>0</v>
      </c>
      <c r="BP338" s="307"/>
    </row>
    <row r="339" spans="2:68" ht="30" x14ac:dyDescent="0.4">
      <c r="B339" s="79"/>
      <c r="C339" s="80"/>
      <c r="D339" s="41">
        <f t="shared" si="64"/>
        <v>20.3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56"/>
        <v>21.518000000000001</v>
      </c>
      <c r="L339" s="47">
        <f t="shared" si="57"/>
        <v>21.721</v>
      </c>
      <c r="M339" s="48">
        <f t="shared" si="58"/>
        <v>21.923999999999999</v>
      </c>
      <c r="N339" s="48">
        <f t="shared" si="58"/>
        <v>22.127000000000002</v>
      </c>
      <c r="O339" s="49">
        <f t="shared" si="58"/>
        <v>22.330000000000002</v>
      </c>
      <c r="P339" s="232"/>
      <c r="Q339" s="233"/>
      <c r="R339" s="233"/>
      <c r="S339" s="233"/>
      <c r="T339" s="234"/>
      <c r="U339" s="232"/>
      <c r="V339" s="233"/>
      <c r="W339" s="233"/>
      <c r="X339" s="233"/>
      <c r="Y339" s="234"/>
      <c r="Z339" s="262"/>
      <c r="AA339" s="263"/>
      <c r="AB339" s="264"/>
      <c r="AC339" s="263"/>
      <c r="AD339" s="263"/>
      <c r="AE339" s="197"/>
      <c r="AF339" s="198"/>
      <c r="AG339" s="199"/>
      <c r="AH339" s="198"/>
      <c r="AI339" s="198"/>
      <c r="AJ339" s="50"/>
      <c r="AK339" s="51"/>
      <c r="AL339" s="51"/>
      <c r="AM339" s="51"/>
      <c r="AN339" s="52"/>
      <c r="AO339" s="177"/>
      <c r="AP339" s="178"/>
      <c r="AQ339" s="178"/>
      <c r="AR339" s="178"/>
      <c r="AS339" s="178"/>
      <c r="AT339" s="50"/>
      <c r="AU339" s="51"/>
      <c r="AV339" s="51"/>
      <c r="AW339" s="51"/>
      <c r="AX339" s="51"/>
      <c r="AY339" s="177"/>
      <c r="AZ339" s="178"/>
      <c r="BA339" s="178"/>
      <c r="BB339" s="178"/>
      <c r="BC339" s="178"/>
      <c r="BD339" s="50"/>
      <c r="BE339" s="51"/>
      <c r="BF339" s="51"/>
      <c r="BG339" s="51"/>
      <c r="BH339" s="52"/>
      <c r="BI339" s="177"/>
      <c r="BJ339" s="178"/>
      <c r="BK339" s="178"/>
      <c r="BL339" s="178"/>
      <c r="BM339" s="190"/>
      <c r="BN339" s="53">
        <f t="shared" si="60"/>
        <v>0</v>
      </c>
      <c r="BO339" s="53">
        <f t="shared" si="61"/>
        <v>0</v>
      </c>
      <c r="BP339" s="307"/>
    </row>
    <row r="340" spans="2:68" ht="30" x14ac:dyDescent="0.4">
      <c r="B340" s="81" t="s">
        <v>92</v>
      </c>
      <c r="C340" s="82" t="s">
        <v>93</v>
      </c>
      <c r="D340" s="41">
        <f t="shared" si="64"/>
        <v>0</v>
      </c>
      <c r="E340" s="62"/>
      <c r="F340" s="63"/>
      <c r="G340" s="64"/>
      <c r="H340" s="64"/>
      <c r="I340" s="64"/>
      <c r="J340" s="65"/>
      <c r="K340" s="46">
        <f t="shared" si="56"/>
        <v>0</v>
      </c>
      <c r="L340" s="47">
        <f t="shared" si="57"/>
        <v>0</v>
      </c>
      <c r="M340" s="48">
        <f t="shared" si="58"/>
        <v>0</v>
      </c>
      <c r="N340" s="48">
        <f t="shared" si="58"/>
        <v>0</v>
      </c>
      <c r="O340" s="49">
        <f t="shared" si="58"/>
        <v>0</v>
      </c>
      <c r="P340" s="235"/>
      <c r="Q340" s="236"/>
      <c r="R340" s="237"/>
      <c r="S340" s="236"/>
      <c r="T340" s="238"/>
      <c r="U340" s="235"/>
      <c r="V340" s="236"/>
      <c r="W340" s="237"/>
      <c r="X340" s="236"/>
      <c r="Y340" s="238"/>
      <c r="Z340" s="269"/>
      <c r="AA340" s="270"/>
      <c r="AB340" s="271"/>
      <c r="AC340" s="270"/>
      <c r="AD340" s="270"/>
      <c r="AE340" s="201"/>
      <c r="AF340" s="202"/>
      <c r="AG340" s="203"/>
      <c r="AH340" s="202"/>
      <c r="AI340" s="202"/>
      <c r="AJ340" s="66"/>
      <c r="AK340" s="67"/>
      <c r="AL340" s="68"/>
      <c r="AM340" s="67"/>
      <c r="AN340" s="69"/>
      <c r="AO340" s="179"/>
      <c r="AP340" s="180"/>
      <c r="AQ340" s="178"/>
      <c r="AR340" s="180"/>
      <c r="AS340" s="180"/>
      <c r="AT340" s="66"/>
      <c r="AU340" s="67"/>
      <c r="AV340" s="68"/>
      <c r="AW340" s="67"/>
      <c r="AX340" s="67"/>
      <c r="AY340" s="179"/>
      <c r="AZ340" s="180"/>
      <c r="BA340" s="178"/>
      <c r="BB340" s="180"/>
      <c r="BC340" s="180"/>
      <c r="BD340" s="66"/>
      <c r="BE340" s="67"/>
      <c r="BF340" s="68"/>
      <c r="BG340" s="67"/>
      <c r="BH340" s="69"/>
      <c r="BI340" s="179"/>
      <c r="BJ340" s="180"/>
      <c r="BK340" s="178"/>
      <c r="BL340" s="180"/>
      <c r="BM340" s="191"/>
      <c r="BN340" s="53">
        <f t="shared" si="60"/>
        <v>0</v>
      </c>
      <c r="BO340" s="53">
        <f t="shared" si="61"/>
        <v>0</v>
      </c>
      <c r="BP340" s="307"/>
    </row>
    <row r="341" spans="2:68" ht="30.75" thickBot="1" x14ac:dyDescent="0.45">
      <c r="B341" s="96" t="s">
        <v>95</v>
      </c>
      <c r="C341" s="40" t="str">
        <f>C228</f>
        <v>Сахар-песок, кг</v>
      </c>
      <c r="D341" s="41">
        <f t="shared" si="64"/>
        <v>29.5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56"/>
        <v>30.975000000000001</v>
      </c>
      <c r="L341" s="47">
        <f t="shared" si="57"/>
        <v>31.27</v>
      </c>
      <c r="M341" s="48">
        <f t="shared" si="58"/>
        <v>31.565000000000001</v>
      </c>
      <c r="N341" s="48">
        <f t="shared" si="58"/>
        <v>31.86</v>
      </c>
      <c r="O341" s="49">
        <f t="shared" si="58"/>
        <v>32.155000000000001</v>
      </c>
      <c r="P341" s="232"/>
      <c r="Q341" s="233"/>
      <c r="R341" s="233"/>
      <c r="S341" s="233"/>
      <c r="T341" s="234"/>
      <c r="U341" s="232"/>
      <c r="V341" s="233"/>
      <c r="W341" s="233"/>
      <c r="X341" s="230"/>
      <c r="Y341" s="234"/>
      <c r="Z341" s="290"/>
      <c r="AA341" s="291"/>
      <c r="AB341" s="291"/>
      <c r="AC341" s="291"/>
      <c r="AD341" s="292"/>
      <c r="AE341" s="197"/>
      <c r="AF341" s="198"/>
      <c r="AG341" s="199"/>
      <c r="AH341" s="301"/>
      <c r="AI341" s="301"/>
      <c r="AJ341" s="50"/>
      <c r="AK341" s="51"/>
      <c r="AL341" s="51"/>
      <c r="AM341" s="51"/>
      <c r="AN341" s="52"/>
      <c r="AO341" s="177"/>
      <c r="AP341" s="178"/>
      <c r="AQ341" s="178"/>
      <c r="AR341" s="178"/>
      <c r="AS341" s="178"/>
      <c r="AT341" s="50"/>
      <c r="AU341" s="51"/>
      <c r="AV341" s="51"/>
      <c r="AW341" s="51"/>
      <c r="AX341" s="51"/>
      <c r="AY341" s="177"/>
      <c r="AZ341" s="178"/>
      <c r="BA341" s="178"/>
      <c r="BB341" s="178"/>
      <c r="BC341" s="178"/>
      <c r="BD341" s="50"/>
      <c r="BE341" s="51"/>
      <c r="BF341" s="51"/>
      <c r="BG341" s="51"/>
      <c r="BH341" s="52"/>
      <c r="BI341" s="177"/>
      <c r="BJ341" s="178"/>
      <c r="BK341" s="178"/>
      <c r="BL341" s="178"/>
      <c r="BM341" s="190"/>
      <c r="BN341" s="53">
        <f t="shared" si="60"/>
        <v>0</v>
      </c>
      <c r="BO341" s="53">
        <f t="shared" si="61"/>
        <v>0</v>
      </c>
      <c r="BP341" s="308"/>
    </row>
    <row r="342" spans="2:68" ht="31.5" thickTop="1" thickBot="1" x14ac:dyDescent="0.45">
      <c r="B342" s="96"/>
      <c r="C342" s="97"/>
      <c r="D342" s="41">
        <f t="shared" si="64"/>
        <v>29.5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56"/>
        <v>30.975000000000001</v>
      </c>
      <c r="L342" s="47">
        <f t="shared" si="57"/>
        <v>31.27</v>
      </c>
      <c r="M342" s="48">
        <f t="shared" si="58"/>
        <v>31.565000000000001</v>
      </c>
      <c r="N342" s="48">
        <f t="shared" si="58"/>
        <v>31.86</v>
      </c>
      <c r="O342" s="49">
        <f t="shared" si="58"/>
        <v>32.155000000000001</v>
      </c>
      <c r="P342" s="50"/>
      <c r="Q342" s="51"/>
      <c r="R342" s="51"/>
      <c r="S342" s="51"/>
      <c r="T342" s="52"/>
      <c r="U342" s="177"/>
      <c r="V342" s="178"/>
      <c r="W342" s="178"/>
      <c r="X342" s="178"/>
      <c r="Y342" s="178"/>
      <c r="Z342" s="50"/>
      <c r="AA342" s="51"/>
      <c r="AB342" s="51"/>
      <c r="AC342" s="51"/>
      <c r="AD342" s="51"/>
      <c r="AE342" s="177"/>
      <c r="AF342" s="178"/>
      <c r="AG342" s="178"/>
      <c r="AH342" s="178"/>
      <c r="AI342" s="190"/>
      <c r="AJ342" s="50"/>
      <c r="AK342" s="51"/>
      <c r="AL342" s="51"/>
      <c r="AM342" s="51"/>
      <c r="AN342" s="52"/>
      <c r="AO342" s="177"/>
      <c r="AP342" s="178"/>
      <c r="AQ342" s="178"/>
      <c r="AR342" s="178"/>
      <c r="AS342" s="178"/>
      <c r="AT342" s="50"/>
      <c r="AU342" s="51"/>
      <c r="AV342" s="51"/>
      <c r="AW342" s="51"/>
      <c r="AX342" s="51"/>
      <c r="AY342" s="177"/>
      <c r="AZ342" s="178"/>
      <c r="BA342" s="178"/>
      <c r="BB342" s="178"/>
      <c r="BC342" s="178"/>
      <c r="BD342" s="50"/>
      <c r="BE342" s="51"/>
      <c r="BF342" s="51"/>
      <c r="BG342" s="51"/>
      <c r="BH342" s="52"/>
      <c r="BI342" s="177"/>
      <c r="BJ342" s="178"/>
      <c r="BK342" s="178"/>
      <c r="BL342" s="178"/>
      <c r="BM342" s="190"/>
      <c r="BN342" s="53">
        <f t="shared" si="60"/>
        <v>0</v>
      </c>
      <c r="BO342" s="53">
        <f t="shared" si="61"/>
        <v>0</v>
      </c>
      <c r="BP342" s="307"/>
    </row>
    <row r="343" spans="2:68" ht="31.5" thickTop="1" thickBot="1" x14ac:dyDescent="0.45">
      <c r="B343" s="96"/>
      <c r="C343" s="97"/>
      <c r="D343" s="41">
        <f t="shared" si="64"/>
        <v>29.5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56"/>
        <v>30.975000000000001</v>
      </c>
      <c r="L343" s="47">
        <f t="shared" si="57"/>
        <v>31.27</v>
      </c>
      <c r="M343" s="48">
        <f t="shared" si="58"/>
        <v>31.565000000000001</v>
      </c>
      <c r="N343" s="48">
        <f t="shared" si="58"/>
        <v>31.86</v>
      </c>
      <c r="O343" s="49">
        <f t="shared" si="58"/>
        <v>32.155000000000001</v>
      </c>
      <c r="P343" s="50"/>
      <c r="Q343" s="51"/>
      <c r="R343" s="51"/>
      <c r="S343" s="51"/>
      <c r="T343" s="52"/>
      <c r="U343" s="177"/>
      <c r="V343" s="178"/>
      <c r="W343" s="178"/>
      <c r="X343" s="178"/>
      <c r="Y343" s="178"/>
      <c r="Z343" s="50"/>
      <c r="AA343" s="51"/>
      <c r="AB343" s="51"/>
      <c r="AC343" s="51"/>
      <c r="AD343" s="51"/>
      <c r="AE343" s="177"/>
      <c r="AF343" s="178"/>
      <c r="AG343" s="178"/>
      <c r="AH343" s="178"/>
      <c r="AI343" s="190"/>
      <c r="AJ343" s="50"/>
      <c r="AK343" s="51"/>
      <c r="AL343" s="51"/>
      <c r="AM343" s="51"/>
      <c r="AN343" s="52"/>
      <c r="AO343" s="177"/>
      <c r="AP343" s="178"/>
      <c r="AQ343" s="178"/>
      <c r="AR343" s="178"/>
      <c r="AS343" s="178"/>
      <c r="AT343" s="50"/>
      <c r="AU343" s="51"/>
      <c r="AV343" s="51"/>
      <c r="AW343" s="51"/>
      <c r="AX343" s="51"/>
      <c r="AY343" s="177"/>
      <c r="AZ343" s="178"/>
      <c r="BA343" s="178"/>
      <c r="BB343" s="178"/>
      <c r="BC343" s="178"/>
      <c r="BD343" s="50"/>
      <c r="BE343" s="51"/>
      <c r="BF343" s="51"/>
      <c r="BG343" s="51"/>
      <c r="BH343" s="52"/>
      <c r="BI343" s="177"/>
      <c r="BJ343" s="178"/>
      <c r="BK343" s="178"/>
      <c r="BL343" s="178"/>
      <c r="BM343" s="190"/>
      <c r="BN343" s="53">
        <f t="shared" si="60"/>
        <v>0</v>
      </c>
      <c r="BO343" s="53">
        <f t="shared" si="61"/>
        <v>0</v>
      </c>
      <c r="BP343" s="307"/>
    </row>
    <row r="344" spans="2:68" ht="18.75" thickTop="1" x14ac:dyDescent="0.25"/>
  </sheetData>
  <protectedRanges>
    <protectedRange sqref="BI12:BJ13 BL12:BM13 BI125:BJ126 BL125:BM126 BI15:BJ16 BL29:BM55 BI29:BJ55 BI58:BJ67 BL79:BM81 BI116:BJ117 BI79:BJ81 BL116:BM117 BI229:BJ230 BL229:BM230 BI128:BJ129 BL58:BM63 BL128:BM129 BL15:BM16 BL65:BM67 BI236:BJ343 BL236:BM343" name="Диапазон13"/>
    <protectedRange sqref="BD11:BE13 BG11:BH13 BD124:BE126 BG124:BH126 BD128:BE129 BG229:BH230 BD229:BE230 BD28:BE33 BG116:BH117 BG28:BH33 BD116:BE117 BG128:BH129 BD15:BE16 BG15:BH16 BD35:BE55 BG35:BH55 BG57:BH67 BD57:BE67 BD236:BE343 BG236:BH343" name="Диапазон12"/>
    <protectedRange sqref="AY11:AZ13 BB11:BC13 AY124:AZ126 BB124:BC126 AY128:AZ129 BB229:BC230 AY15:AZ16 BB28:BC55 AY28:AZ55 AY116:AZ117 BB15:BC16 BB116:BC117 BB128:BC129 AY229:AZ230 AY57:AZ67 BB57:BC67 AY236:AZ343 BB236:BC343" name="Диапазон11"/>
    <protectedRange sqref="AT11:AU13 AW11:AX13 AT124:AU126 AW124:AX126 AT73:AU75 AT116:AU117 AT128:AU129 AT229:AU230 AW229:AX230 AW28:AX33 AT28:AU33 AW116:AX117 AW148:AX168 AT148:AU168 AW18:AX19 AT15:AU16 AW15:AX16 AW35:AX60 AW128:AX129 AT35:AU60 AW62:AX67 AT62:AU67 AW73:AX75 AW170:AX180 AT170:AU180 AT236:AU343 AW236:AX343" name="Диапазон10"/>
    <protectedRange sqref="AO11:AP13 AR11:AS13 AO124:AP126 AR124:AS126 AO236:AP245 AO306:AP327 AO229:AP230 AR229:AS230 AO15:AP16 AR29:AS33 AO29:AP33 AR77:AS81 AO116:AP117 AR73:AS75 AR116:AS117 AO128:AP129 AR128:AS129 AR15:AS16 AO73:AP75 AO77:AP81 AR35:AS67 AO35:AP67 AR236:AS289 AR291:AS314 AO247:AP304 AO335:AP343 AR316:AS343" name="Диапазон9"/>
    <protectedRange sqref="AJ11:AK13 AM11:AN13 AJ124:AK126 AM124:AN126 AJ236:AK252 AM229:AN230 AJ128:AK129 AJ229:AK230 AM128:AN129 AJ15:AK16 AJ116:AK117 AM116:AN117 AM15:AN16 AM236:AN343 AJ254:AK343" name="Диапазон8"/>
    <protectedRange sqref="AE11:AF13 AH11:AI13 AE125:AF126 AE237:AF239 AH237:AI239 AE242:AF242 AH242:AI242 AE283:AF289 AE342:AF343 AH77:AI81 AE77:AF81 AH87:AI88 AE117:AF117 AH125:AI126 AH229:AI230 AH186:AI188 AE194:AF194 AE229:AF230 AH73:AI75 AH83:AI85 AE83:AF85 AH117:AI117 AE35:AF67 AH96:AI104 AE96:AF97 AE141:AF168 AH141:AI168 AH194:AI194 AE129:AF129 AH129:AI129 AH90:AI94 AE90:AF94 AE186:AF188 AH342:AI343 AH15:AI16 AE254:AF259 AE170:AF180 AE87:AF88 AE182:AF184 AH182:AI184 AE261:AF281 AE190:AF191 AH190:AI191 AE291:AF293 AH261:AI289 AH35:AI67 AE73:AF75 AH170:AI180 AH291:AI293" name="Диапазон7"/>
    <protectedRange sqref="A6 G6:J6 BP6:EZ6 G119:J119 L119:O119 G232:J232 AY6:BC6 L232:T232 U232:Y232 Z232:AD232 AE232:AI232 AJ232:AN232 AO232:AS232 AT232:AX232 AY232:BC232 BD232:BH232 BI232:BM232 BD6:BH6 L6:T6 U6:Y6 Z6:AD6 AE6:AI6 AJ6:AN6 AO6:AS6 AT6:AX6 BI6:BM6" name="Диапазон3"/>
    <protectedRange sqref="A2:A5 P3:AC3 AD2:EZ5" name="Диапазон1"/>
    <protectedRange sqref="Z141:AD141" name="Диапазон4_22"/>
    <protectedRange sqref="AE124:AI124" name="Диапазон4_45"/>
    <protectedRange sqref="U236:Y236" name="Диапазон4_28"/>
    <protectedRange sqref="AT141:AX141" name="Диапазон4_26"/>
    <protectedRange sqref="Z236:AD236" name="Диапазон4_74"/>
    <protectedRange sqref="AJ17:AN19" name="Диапазон4_58"/>
    <protectedRange sqref="U251:Y253" name="Диапазон4_19"/>
    <protectedRange sqref="U260:Y260" name="Диапазон4_68"/>
    <protectedRange sqref="P90:T94 P96:T104" name="Диапазон4_80"/>
    <protectedRange sqref="AE244:AI245" name="Диапазон4_15"/>
    <protectedRange sqref="P18:T19" name="Диапазон4_78"/>
    <protectedRange sqref="AE137:AI137" name="Диапазон4_32"/>
    <protectedRange sqref="BD34:BH34" name="Диапазон4_96"/>
    <protectedRange sqref="AY141:BC146 AY148:BC180 AY190:BC194 AY186:BC188" name="Диапазон4_94"/>
    <protectedRange sqref="BD131:BH132 BD148:BH180" name="Диапазон4_97"/>
    <protectedRange sqref="Z244:AD248" name="Диапазон4_71"/>
    <protectedRange sqref="U222:Y223" name="Диапазон4_50"/>
    <protectedRange sqref="AE127:AI127" name="Диапазон4_82"/>
    <protectedRange sqref="AJ10:AN10 AJ72:AN72 BD56:BH56 BD130:BH130 U174:Y174 U95:Y95 BI56:BM56 P185:T185 BI72:BM72 AE202:AG202 AI202 U147:Y147 U169:Y169 AE225:AF227 AI217:AI219 AG217:AH218 AE217:AF217 AG224:AG227 AH225:AI227 U27:Y27 U72:Y72 U82:Y82 AJ20:AN22 AT17:AX17 P189:T189 AE209:AF214 AH210:AI210 AH212:AI214 AG208:AG214 AI208 AT147:AX147 U243:Y249 U14:Y14 U17:Y22 AM83:AN104 AO10:AS10 AT68:AX72 AY10:BC10 BD20:BH23 Z134:AD135 AE228:AI228 AY123:BC123 AY137:BC140 AY147:BC147 BI140:BM140 P240:T240 Z77:AD104 AJ27:AN27 AJ82:AL104 AO14:AS14 AO68:AS68 AO72:AS72 AT14:AX14 AT34:AX34 AY17:BC23 AY27:BC27 AY56:BC56 AY68:BC115 BD68:BH75 BI10:BM10 BI14:BM14 BI17:BM28 BI68:BM68 BI76:BM78 BI82:BM115 P123:T123 P127:T127 P133:T133 P192:T192 P195:T195 P199:T215 P224:T224 AJ131:AN132 AO133:AS133 AY182:BC185 AY189:BC189 BD133:BH135 BI133:BM136 AE10:AI10 AE17:AI23 AE27:AI34 Z147:AD180 AY195:BC210 AE220:AI223 U290:Y330 P10:T10 P20:T23 P27:T27 P34:T34 P64:T64 P76:T89 P95:T95 P105:T115 U102:Y106 U108:Y112 Z109:AD115 BD103:BH110 BD112:BH115 BD14:BH14 U123:Y123 U127:Y127 U131:Y140 U181:Y221 Z186:AD188 AJ147:AN180 AO123:AS123 AO127:AS127 AO130:AS130 AO140:AS140 AO148:AS227 AT181:AX190 AT195:AX196 AT215:AX221 AY222:BC228 BD137:BH147 BD181:BH228 BI169:BM169 BI195:BM195 P236:T236 P243:T243 P253:T253 P260:T281 P283:T337 U332:Y336 AE14:AI14 AE68:AI68 AE76:AI76 AE82:AI82 AE105:AI116 Z14:AD14 Z17:AD26 BD77:BH81 BD83:BH101 AT61:AX61 AJ76:AN76 AJ105:AN111 BI123:BM123 BI127:BM127 BI130:BM130 BI181:BM181 BI202:BM202 BI217:BM223 AO17:AS23 AO27:AS28 AO34:AS34 AO76:AS76 AO82:AS115 AT20:AX27 AT79:AX115 Z123:AD125 Z127:AD127 Z130:AD131 Z133:AD133 Z136:AD136 Z140:AD140 Z181:AD181 Z190:AD194 Z189:AD189 Z196:AD214 Z195:AD195 Z216:AD228 Z215:AD215 AJ133:AN140 AJ186:AN188 AJ181:AN185 AJ196:AN198 AJ189:AN195 AJ219:AN220 AJ199:AN218 AJ222:AN227 AJ221:AN221 AJ228:AN228 BI225:BM228" name="Диапазон4"/>
    <protectedRange sqref="P237:T237" name="Диапазон4_13"/>
    <protectedRange sqref="Z243:AD243" name="Диапазон4_23"/>
    <protectedRange sqref="AB305:AD305" name="Диапазон4_44"/>
    <protectedRange sqref="Z305:AA305" name="Диапазон4_5_3"/>
    <protectedRange sqref="Z295:AA298 AC296:AD298 AB294:AB298 AB308 AC325:AD327 Z324:AB328" name="Диапазон4_99"/>
    <protectedRange sqref="BI124:BM124" name="Диапазон4_7"/>
    <protectedRange sqref="Z128:AD128" name="Диапазон4_27"/>
    <protectedRange sqref="U250:Y250" name="Диапазон4_57"/>
    <protectedRange sqref="AB240 AD240" name="Диапазон4_35"/>
    <protectedRange sqref="Z240:AA240" name="Диапазон4_5_1"/>
    <protectedRange sqref="AC240" name="Диапазон4_19_1_1_1"/>
    <protectedRange sqref="AD249 AB249" name="Диапазон4_40"/>
    <protectedRange sqref="Z249:AA249" name="Диапазон4_7_3"/>
    <protectedRange sqref="AC249" name="Диапазон4_19_1_1_2"/>
    <protectedRange sqref="Z294:AA294" name="Диапазон4_9_1"/>
    <protectedRange sqref="AC295:AD295" name="Диапазон4_10_1"/>
    <protectedRange sqref="AD294" name="Диапазон4_12_1"/>
    <protectedRange sqref="AC294" name="Диапазон4_19_1_1_3"/>
    <protectedRange sqref="AC308:AD308" name="Диапазон4_12_4"/>
    <protectedRange sqref="Z308:AA308" name="Диапазон4_13_2"/>
    <protectedRange sqref="AD324" name="Диапазон4_12_5"/>
    <protectedRange sqref="AC328:AD328" name="Диапазон4_10_1_1"/>
    <protectedRange sqref="AC324" name="Диапазон4_19_1_1_4"/>
    <protectedRange sqref="P181:T181" name="Диапазон4_46"/>
    <protectedRange sqref="AO131:AS132 AO134:AS135" name="Диапазон4_64"/>
    <protectedRange sqref="AT127:AX127" name="Диапазон4_37"/>
    <protectedRange sqref="AT130:AX130" name="Диапазон4_55"/>
    <protectedRange sqref="BI131:BM132" name="Диапазон4_8"/>
    <protectedRange sqref="AJ28:AN34" name="Диапазон4_2"/>
    <protectedRange sqref="AJ112:AN115" name="Диапазон4_67"/>
    <protectedRange sqref="BD24:BH26" name="Диапазон4_14"/>
    <protectedRange sqref="P169:T169" name="Диапазон4_86"/>
    <protectedRange sqref="AE169:AI169" name="Диапазон4_5"/>
    <protectedRange sqref="AG181" name="Диапазон4_11_2"/>
    <protectedRange sqref="AE181:AF181" name="Диапазон4_9_1_2"/>
    <protectedRange sqref="AH181:AI181" name="Диапазон4_1_1"/>
    <protectedRange sqref="AT222:AX228" name="Диапазон4_62"/>
    <protectedRange sqref="P24:T26" name="Диапазон4_59"/>
    <protectedRange sqref="AH202" name="Диапазон4_19_1"/>
    <protectedRange sqref="AY131:BC132" name="Диапазон4_56"/>
    <protectedRange sqref="P338:T341" name="Диапазон4_72"/>
    <protectedRange sqref="BD17:BH19" name="Диапазон4_90"/>
    <protectedRange sqref="AE219:AG219 AE216:AG216" name="Диапазон5"/>
    <protectedRange sqref="AE218:AF218" name="Диапазон4_7_1"/>
    <protectedRange sqref="AH219" name="Диапазон4_8_1"/>
    <protectedRange sqref="AE224:AF224" name="Диапазон4_9_3"/>
    <protectedRange sqref="AH224:AI224 AI216" name="Диапазон4_10_3"/>
    <protectedRange sqref="AH216" name="Диапазон4_12_6"/>
    <protectedRange sqref="AO136:AS139 AO141:AS147" name="Диапазон4_75"/>
    <protectedRange sqref="U337:Y341" name="Диапазон4_49"/>
    <protectedRange sqref="P72:T72" name="Диапазон4_89"/>
    <protectedRange sqref="AE24:AI26" name="Диапазон4_77"/>
    <protectedRange sqref="BD27:BH27" name="Диапазон4_39"/>
    <protectedRange sqref="AE134:AF135 AG133:AG136 AH134:AH135 AI133:AI136" name="Диапазон4_54"/>
    <protectedRange sqref="AE133:AF133" name="Диапазон4_6_1"/>
    <protectedRange sqref="AE136:AF136" name="Диапазон4_7_2"/>
    <protectedRange sqref="AH133 AH136" name="Диапазон4_19_1_1_5"/>
    <protectedRange sqref="AG195 AI195" name="Диапазон4_79"/>
    <protectedRange sqref="AE195:AF195" name="Диапазон4_13_6"/>
    <protectedRange sqref="AH195" name="Диапазон4_19_1_1_6"/>
    <protectedRange sqref="AI211 AI209" name="Диапазон4_12_3"/>
    <protectedRange sqref="AE208:AF208" name="Диапазон4_14_1"/>
    <protectedRange sqref="AH209" name="Диапазон4_15_1"/>
    <protectedRange sqref="AH211 AH208" name="Диапазон4_19_1_1_7"/>
    <protectedRange sqref="AO228:AS228" name="Диапазон4_66"/>
    <protectedRange sqref="BI137:BM139 BI141:BM168 BI170:BM180 BI182:BM194 BI196:BM201 BI203:BM214" name="Диапазон4_36"/>
    <protectedRange sqref="U240:Y240" name="Диапазон4_11"/>
    <protectedRange sqref="AE241:AG241 AI241" name="Диапазон4_10_2"/>
    <protectedRange sqref="AH241" name="Диапазон4_13_1_2"/>
    <protectedRange sqref="AE247:AI252" name="Диапазон4_10_5"/>
    <protectedRange sqref="AE299:AI301 AE338:AI340 AE303:AI307 AE295:AI297 AE294:AG294" name="Диапазон5_1"/>
    <protectedRange sqref="AE309:AI314 AE325:AI327 AE316:AI320 AE322:AI323 AE335:AI337" name="Диапазон4_12_7"/>
    <protectedRange sqref="AH294:AI294" name="Диапазон4_13_2_3"/>
    <protectedRange sqref="AE324:AG324" name="Диапазон4_8_2"/>
    <protectedRange sqref="AH324:AI324" name="Диапазон5_1_1_1"/>
    <protectedRange sqref="P17:T17" name="Диапазон4_48"/>
    <protectedRange sqref="Z68:AD68" name="Диапазон4_92"/>
    <protectedRange sqref="AJ23:AN26" name="Диапазон4_12"/>
    <protectedRange sqref="AJ68:AN68" name="Диапазон4_53"/>
    <protectedRange sqref="AT10:AX10" name="Диапазон4_70"/>
    <protectedRange sqref="P130:T132 P134:T140" name="Диапазон4_60"/>
    <protectedRange sqref="P225:T228 P216:T223" name="Диапазон4_93"/>
    <protectedRange sqref="U130:Y130" name="Диапазон4_69"/>
    <protectedRange sqref="AE123:AI123" name="Диапазон4_16"/>
    <protectedRange sqref="AE130:AI130" name="Диапазон4_33"/>
    <protectedRange sqref="AE189:AI189" name="Диапазон4_83"/>
    <protectedRange sqref="AT169:AX169" name="Диапазон4_21"/>
    <protectedRange sqref="AT191:AX194 AT197:AX214" name="Диапазон4_41"/>
    <protectedRange sqref="AE260:AG260" name="Диапазон5_2"/>
    <protectedRange sqref="AH260:AI260" name="Диапазон4_13_10"/>
    <protectedRange sqref="AE290:AG290" name="Диапазон5_3"/>
    <protectedRange sqref="AH290:AI290" name="Диапазон4_13_11"/>
    <protectedRange sqref="AH298:AI298" name="Диапазон4_13_12"/>
    <protectedRange sqref="AE298:AG298" name="Диапазон4_15_2"/>
    <protectedRange sqref="AE321:AG321" name="Диапазон4_17_2"/>
    <protectedRange sqref="AH321:AI321" name="Диапазон5_1_1"/>
    <protectedRange sqref="AE329:AI333" name="Диапазон4_17_3"/>
    <protectedRange sqref="P14:T14" name="Диапазон4_34"/>
    <protectedRange sqref="P68:T68" name="Диапазон4_43"/>
    <protectedRange sqref="AY14:BC14" name="Диапазон4_88"/>
    <protectedRange sqref="AE215:AG215" name="Диапазон4_9"/>
    <protectedRange sqref="AH215:AI215" name="Диапазон4_10_1_2"/>
    <protectedRange sqref="AY133:BC135" name="Диапазон4_17"/>
    <protectedRange sqref="P246:T252 P254:T259" name="Диапазон4_25"/>
    <protectedRange sqref="P282:T282" name="Диапазон4_47"/>
    <protectedRange sqref="AE236:AI236" name="Диапазон4_10_8"/>
    <protectedRange sqref="AE240:AG240" name="Диапазон4_10_9"/>
    <protectedRange sqref="AH240:AI240" name="Диапазон4_13_2_2"/>
    <protectedRange sqref="AE243:AI243" name="Диапазон4_10_10"/>
    <protectedRange sqref="AE246:AI246" name="Диапазон4_10_11"/>
    <protectedRange sqref="AE253:AI253" name="Диапазон4_13_2_4"/>
    <protectedRange sqref="AE302:AI302" name="Диапазон4_11_1"/>
    <protectedRange sqref="AE308:AG308" name="Диапазон4_12_2"/>
    <protectedRange sqref="AH308:AI308" name="Диапазон4_11_2_3"/>
    <protectedRange sqref="AE315:AG315" name="Диапазон4_12_8"/>
    <protectedRange sqref="AH315:AI315" name="Диапазон5_1_1_2"/>
    <protectedRange sqref="AE328:AG328" name="Диапазон4_12_9"/>
    <protectedRange sqref="AH328:AI328" name="Диапазон4_12_1_2"/>
    <protectedRange sqref="AE334:AG334" name="Диапазон4_12_10"/>
    <protectedRange sqref="AH334:AI334" name="Диапазон4_12_1_3"/>
    <protectedRange sqref="AE341:AG341" name="Диапазон5_4"/>
    <protectedRange sqref="AH341:AI341" name="Диапазон5_1_1_3"/>
    <protectedRange sqref="U107:Y107" name="Диапазон4_99_1"/>
    <protectedRange sqref="U76:Y76" name="Диапазон4_12_11"/>
    <protectedRange sqref="AO24:AS26" name="Диапазон4_31"/>
    <protectedRange sqref="Z137:AD139" name="Диапазон4_20"/>
    <protectedRange sqref="Z182:AD185" name="Диапазон4_30"/>
    <protectedRange sqref="AT123:AX123" name="Диапазон4_24"/>
    <protectedRange sqref="AT136:AX140" name="Диапазон4_63"/>
    <protectedRange sqref="AY127:BC127" name="Диапазон4_29"/>
    <protectedRange sqref="AY130:BC130" name="Диапазон4_38"/>
    <protectedRange sqref="AY136:BC136" name="Диапазон4_52"/>
    <protectedRange sqref="AY181:BC181" name="Диапазон4_61"/>
    <protectedRange sqref="AY211:BC221" name="Диапазон4_87"/>
    <protectedRange sqref="BD127:BH127" name="Диапазон4_1"/>
    <protectedRange sqref="BD136:BH136" name="Диапазон4_98"/>
    <protectedRange sqref="U331:Y331" name="Диапазон4_3"/>
    <protectedRange sqref="Z10:AD10" name="Диапазон4_95"/>
    <protectedRange sqref="BD76:BH76" name="Диапазон4_10"/>
    <protectedRange sqref="BD82:BH82" name="Диапазон4_18"/>
    <protectedRange sqref="BD102:BH102" name="Диапазон4_51"/>
    <protectedRange sqref="BD111:BH111" name="Диапазон4_65"/>
    <protectedRange sqref="Z76:AD76" name="Диапазон4_42"/>
    <protectedRange sqref="Z105:AD108" name="Диапазон4_85"/>
    <protectedRange sqref="Z27:AD27" name="Диапазон4_91"/>
    <protectedRange sqref="AJ123:AN123" name="Диапазон4_4"/>
    <protectedRange sqref="AJ127:AN127" name="Диапазон4_6"/>
    <protectedRange sqref="AJ130:AN130" name="Диапазон4_76"/>
    <protectedRange sqref="BI215:BM216" name="Диапазон4_73"/>
    <protectedRange sqref="BI224:BM224" name="Диапазон4_81"/>
  </protectedRanges>
  <mergeCells count="64"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  <mergeCell ref="F9:J9"/>
    <mergeCell ref="K9:O9"/>
    <mergeCell ref="BI6:BM6"/>
    <mergeCell ref="BN6:BN8"/>
    <mergeCell ref="BO6:BO8"/>
    <mergeCell ref="U6:Y6"/>
    <mergeCell ref="Z6:AD6"/>
    <mergeCell ref="AE6:AI6"/>
    <mergeCell ref="AJ6:AN6"/>
    <mergeCell ref="AO6:AS6"/>
    <mergeCell ref="AT6:AX6"/>
    <mergeCell ref="BD6:BH6"/>
    <mergeCell ref="AY6:BC6"/>
    <mergeCell ref="P6:T6"/>
    <mergeCell ref="B119:B120"/>
    <mergeCell ref="C119:C120"/>
    <mergeCell ref="D119:D120"/>
    <mergeCell ref="E119:E120"/>
    <mergeCell ref="F119:J120"/>
    <mergeCell ref="B232:B233"/>
    <mergeCell ref="C232:C233"/>
    <mergeCell ref="D232:D233"/>
    <mergeCell ref="E232:E233"/>
    <mergeCell ref="F232:J233"/>
    <mergeCell ref="F122:J122"/>
    <mergeCell ref="K122:O122"/>
    <mergeCell ref="BO119:BO121"/>
    <mergeCell ref="BI119:BM119"/>
    <mergeCell ref="BN119:BN121"/>
    <mergeCell ref="Z119:AD119"/>
    <mergeCell ref="AE119:AI119"/>
    <mergeCell ref="AJ119:AN119"/>
    <mergeCell ref="AY119:BC119"/>
    <mergeCell ref="BD119:BH119"/>
    <mergeCell ref="K119:O120"/>
    <mergeCell ref="P119:T119"/>
    <mergeCell ref="U119:Y119"/>
    <mergeCell ref="AO119:AS119"/>
    <mergeCell ref="AT119:AX119"/>
    <mergeCell ref="F235:J235"/>
    <mergeCell ref="K235:O235"/>
    <mergeCell ref="BN232:BN234"/>
    <mergeCell ref="BO232:BO234"/>
    <mergeCell ref="Z232:AD232"/>
    <mergeCell ref="AE232:AI232"/>
    <mergeCell ref="AJ232:AN232"/>
    <mergeCell ref="BI232:BM232"/>
    <mergeCell ref="AO232:AS232"/>
    <mergeCell ref="AT232:AX232"/>
    <mergeCell ref="AY232:BC232"/>
    <mergeCell ref="BD232:BH232"/>
    <mergeCell ref="K232:O233"/>
    <mergeCell ref="P232:T232"/>
    <mergeCell ref="U232:Y23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horizontalDpi="4294967294" verticalDpi="4294967294" r:id="rId1"/>
  <headerFooter alignWithMargins="0"/>
  <rowBreaks count="6" manualBreakCount="6">
    <brk id="52" min="1" max="169" man="1"/>
    <brk id="81" min="1" max="169" man="1"/>
    <brk id="117" min="1" max="169" man="1"/>
    <brk id="179" min="1" max="169" man="1"/>
    <brk id="230" min="1" max="169" man="1"/>
    <brk id="293" min="1" max="1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6"/>
  <sheetViews>
    <sheetView view="pageBreakPreview" topLeftCell="B1" zoomScale="50" zoomScaleNormal="60" zoomScaleSheetLayoutView="50" workbookViewId="0">
      <selection activeCell="Z12" sqref="Z12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3" customWidth="1"/>
    <col min="22" max="22" width="12.42578125" style="183" customWidth="1"/>
    <col min="23" max="23" width="14.85546875" style="183" customWidth="1"/>
    <col min="24" max="25" width="19" style="183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3" customWidth="1"/>
    <col min="32" max="32" width="12.42578125" style="183" customWidth="1"/>
    <col min="33" max="33" width="14.85546875" style="183" customWidth="1"/>
    <col min="34" max="34" width="27.7109375" style="183" customWidth="1"/>
    <col min="35" max="35" width="19" style="183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3" customWidth="1"/>
    <col min="42" max="42" width="12.42578125" style="183" customWidth="1"/>
    <col min="43" max="43" width="14.85546875" style="183" customWidth="1"/>
    <col min="44" max="45" width="19" style="183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3" customWidth="1"/>
    <col min="52" max="52" width="12.42578125" style="183" customWidth="1"/>
    <col min="53" max="53" width="14.85546875" style="183" customWidth="1"/>
    <col min="54" max="55" width="19" style="183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3" customWidth="1"/>
    <col min="62" max="62" width="12.42578125" style="183" customWidth="1"/>
    <col min="63" max="63" width="14.85546875" style="183" customWidth="1"/>
    <col min="64" max="65" width="19" style="183" customWidth="1"/>
    <col min="66" max="67" width="22.140625" style="2" customWidth="1"/>
    <col min="68" max="68" width="20.5703125" style="2" customWidth="1"/>
    <col min="69" max="16384" width="9.140625" style="2"/>
  </cols>
  <sheetData>
    <row r="1" spans="1:68" ht="52.5" customHeight="1" x14ac:dyDescent="0.4">
      <c r="A1" s="147"/>
      <c r="B1" s="390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146"/>
      <c r="Q1" s="146"/>
      <c r="R1" s="146"/>
      <c r="S1" s="146"/>
      <c r="T1" s="146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30.75" customHeight="1" x14ac:dyDescent="0.4">
      <c r="A2" s="9"/>
      <c r="B2" s="390" t="str">
        <f>'1 неделя'!B$2:O$2</f>
        <v>Министерство образования и молодежной политики Чувашской Республики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147"/>
      <c r="Q2" s="147"/>
      <c r="R2" s="147"/>
      <c r="S2" s="147"/>
      <c r="T2" s="147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437" t="str">
        <f>'1 неделя'!B3:O3</f>
        <v>наименование органа исполнительной власти, органа муниципального образования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148"/>
      <c r="Q3" s="148"/>
      <c r="R3" s="148"/>
      <c r="S3" s="148"/>
      <c r="T3" s="148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30.75" customHeight="1" x14ac:dyDescent="0.35">
      <c r="A4" s="193"/>
      <c r="B4" s="145" t="s">
        <v>116</v>
      </c>
      <c r="C4" s="194" t="str">
        <f>'Таблица по неделям 2019'!D11</f>
        <v>16.08-22.08.2019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49"/>
      <c r="Q4" s="149"/>
      <c r="R4" s="149"/>
      <c r="S4" s="149"/>
      <c r="T4" s="149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30.75" customHeight="1" thickBot="1" x14ac:dyDescent="0.45">
      <c r="A5" s="193"/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147"/>
      <c r="Q5" s="147"/>
      <c r="R5" s="147"/>
      <c r="S5" s="147"/>
      <c r="T5" s="147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30.75" customHeight="1" thickTop="1" x14ac:dyDescent="0.25">
      <c r="B6" s="412" t="s">
        <v>0</v>
      </c>
      <c r="C6" s="414" t="s">
        <v>1</v>
      </c>
      <c r="D6" s="416" t="str">
        <f>'рекоменд.цены на Август 2019'!E11</f>
        <v>Средняя цена без учета доставки на 16.08.2019, рублей</v>
      </c>
      <c r="E6" s="418" t="s">
        <v>6</v>
      </c>
      <c r="F6" s="420" t="s">
        <v>7</v>
      </c>
      <c r="G6" s="421"/>
      <c r="H6" s="421"/>
      <c r="I6" s="421"/>
      <c r="J6" s="422"/>
      <c r="K6" s="426" t="s">
        <v>8</v>
      </c>
      <c r="L6" s="427"/>
      <c r="M6" s="427"/>
      <c r="N6" s="427"/>
      <c r="O6" s="428"/>
      <c r="P6" s="406" t="str">
        <f>'1 неделя'!P6:T6</f>
        <v>КОУ "Порецкий деткий дом им. И.Н. Ульянова" Минобразования Чувашии</v>
      </c>
      <c r="Q6" s="407"/>
      <c r="R6" s="407"/>
      <c r="S6" s="407"/>
      <c r="T6" s="408"/>
      <c r="U6" s="401" t="str">
        <f>'1 неделя'!U6:Y6</f>
        <v>ГАПОУ ЧР "Ядринский агротехнический техникум" Минобразования Чувашии</v>
      </c>
      <c r="V6" s="402"/>
      <c r="W6" s="402"/>
      <c r="X6" s="402"/>
      <c r="Y6" s="403"/>
      <c r="Z6" s="406" t="str">
        <f>'1 неделя'!Z6:AD6</f>
        <v>БУ "Шумерлинский центр для детей-сирот и детей, оставшихся без попечения родителей</v>
      </c>
      <c r="AA6" s="407"/>
      <c r="AB6" s="407"/>
      <c r="AC6" s="407"/>
      <c r="AD6" s="408"/>
      <c r="AE6" s="401" t="str">
        <f>'1 неделя'!AE6:AI6</f>
        <v>БОУ "Чебоксарская НОШ с ОВЗ №1"</v>
      </c>
      <c r="AF6" s="402"/>
      <c r="AG6" s="402"/>
      <c r="AH6" s="402"/>
      <c r="AI6" s="403"/>
      <c r="AJ6" s="406" t="str">
        <f>'1 неделя'!AJ6:AN6</f>
        <v>БОУ "Чебоксарская НОШ с ОВЗ №2"</v>
      </c>
      <c r="AK6" s="407"/>
      <c r="AL6" s="407"/>
      <c r="AM6" s="407"/>
      <c r="AN6" s="408"/>
      <c r="AO6" s="401" t="str">
        <f>'1 неделя'!AO6:AS6</f>
        <v>БОУ "Чебоксарская НОШ с ОВЗ №3"</v>
      </c>
      <c r="AP6" s="402"/>
      <c r="AQ6" s="402"/>
      <c r="AR6" s="402"/>
      <c r="AS6" s="403"/>
      <c r="AT6" s="406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407"/>
      <c r="AV6" s="407"/>
      <c r="AW6" s="407"/>
      <c r="AX6" s="408"/>
      <c r="AY6" s="401" t="str">
        <f>'1 неделя'!AY6:BC6</f>
        <v>БОУ "Шумерлинская общеобразовательная школа-интернат для обучающихся с ОВЗ"</v>
      </c>
      <c r="AZ6" s="402"/>
      <c r="BA6" s="402"/>
      <c r="BB6" s="402"/>
      <c r="BC6" s="403"/>
      <c r="BD6" s="406" t="str">
        <f>'1 неделя'!BD6:BH6</f>
        <v>БОУ "Кугесьская  общеобразовательная школа-интернат для обучающихся с ОВЗ" Минобразования Чувашии</v>
      </c>
      <c r="BE6" s="407"/>
      <c r="BF6" s="407"/>
      <c r="BG6" s="407"/>
      <c r="BH6" s="408"/>
      <c r="BI6" s="401" t="str">
        <f>'1 неделя'!BI6:BM6</f>
        <v>БОУ "Саланчикская общеобразовательная школа-интернат для обучающихся с ОВЗ"</v>
      </c>
      <c r="BJ6" s="402"/>
      <c r="BK6" s="402"/>
      <c r="BL6" s="402"/>
      <c r="BM6" s="403"/>
      <c r="BN6" s="404" t="s">
        <v>97</v>
      </c>
      <c r="BO6" s="404" t="s">
        <v>98</v>
      </c>
    </row>
    <row r="7" spans="1:68" ht="181.5" customHeight="1" thickBot="1" x14ac:dyDescent="0.3">
      <c r="A7" s="10"/>
      <c r="B7" s="413"/>
      <c r="C7" s="415"/>
      <c r="D7" s="417"/>
      <c r="E7" s="419"/>
      <c r="F7" s="423"/>
      <c r="G7" s="424"/>
      <c r="H7" s="424"/>
      <c r="I7" s="424"/>
      <c r="J7" s="425"/>
      <c r="K7" s="429"/>
      <c r="L7" s="430"/>
      <c r="M7" s="430"/>
      <c r="N7" s="430"/>
      <c r="O7" s="431"/>
      <c r="P7" s="128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8" t="s">
        <v>2</v>
      </c>
      <c r="V7" s="169" t="s">
        <v>3</v>
      </c>
      <c r="W7" s="170" t="s">
        <v>4</v>
      </c>
      <c r="X7" s="170" t="s">
        <v>5</v>
      </c>
      <c r="Y7" s="170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4" t="s">
        <v>2</v>
      </c>
      <c r="AF7" s="170" t="s">
        <v>3</v>
      </c>
      <c r="AG7" s="170" t="s">
        <v>4</v>
      </c>
      <c r="AH7" s="170" t="s">
        <v>5</v>
      </c>
      <c r="AI7" s="170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4" t="s">
        <v>2</v>
      </c>
      <c r="AP7" s="170" t="s">
        <v>3</v>
      </c>
      <c r="AQ7" s="170" t="s">
        <v>4</v>
      </c>
      <c r="AR7" s="170" t="s">
        <v>5</v>
      </c>
      <c r="AS7" s="170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4" t="s">
        <v>2</v>
      </c>
      <c r="AZ7" s="170" t="s">
        <v>3</v>
      </c>
      <c r="BA7" s="170" t="s">
        <v>4</v>
      </c>
      <c r="BB7" s="170" t="s">
        <v>5</v>
      </c>
      <c r="BC7" s="170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4" t="s">
        <v>2</v>
      </c>
      <c r="BJ7" s="170" t="s">
        <v>3</v>
      </c>
      <c r="BK7" s="170" t="s">
        <v>4</v>
      </c>
      <c r="BL7" s="170" t="s">
        <v>5</v>
      </c>
      <c r="BM7" s="170" t="s">
        <v>119</v>
      </c>
      <c r="BN7" s="405"/>
      <c r="BO7" s="405"/>
    </row>
    <row r="8" spans="1:68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71"/>
      <c r="V8" s="172"/>
      <c r="W8" s="173"/>
      <c r="X8" s="173"/>
      <c r="Y8" s="173"/>
      <c r="Z8" s="26"/>
      <c r="AA8" s="25"/>
      <c r="AB8" s="25"/>
      <c r="AC8" s="25"/>
      <c r="AD8" s="25"/>
      <c r="AE8" s="185"/>
      <c r="AF8" s="173"/>
      <c r="AG8" s="173"/>
      <c r="AH8" s="173"/>
      <c r="AI8" s="186"/>
      <c r="AJ8" s="26"/>
      <c r="AK8" s="25"/>
      <c r="AL8" s="25"/>
      <c r="AM8" s="25"/>
      <c r="AN8" s="27"/>
      <c r="AO8" s="185"/>
      <c r="AP8" s="173"/>
      <c r="AQ8" s="173"/>
      <c r="AR8" s="173"/>
      <c r="AS8" s="173"/>
      <c r="AT8" s="26"/>
      <c r="AU8" s="25"/>
      <c r="AV8" s="25"/>
      <c r="AW8" s="25"/>
      <c r="AX8" s="25"/>
      <c r="AY8" s="185"/>
      <c r="AZ8" s="173"/>
      <c r="BA8" s="173"/>
      <c r="BB8" s="173"/>
      <c r="BC8" s="173"/>
      <c r="BD8" s="26"/>
      <c r="BE8" s="25"/>
      <c r="BF8" s="25"/>
      <c r="BG8" s="25"/>
      <c r="BH8" s="27"/>
      <c r="BI8" s="185"/>
      <c r="BJ8" s="173"/>
      <c r="BK8" s="173"/>
      <c r="BL8" s="173"/>
      <c r="BM8" s="173"/>
      <c r="BN8" s="405"/>
      <c r="BO8" s="405"/>
    </row>
    <row r="9" spans="1:68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127">
        <v>9</v>
      </c>
      <c r="F9" s="396">
        <v>10</v>
      </c>
      <c r="G9" s="396"/>
      <c r="H9" s="396"/>
      <c r="I9" s="396"/>
      <c r="J9" s="397"/>
      <c r="K9" s="398">
        <v>11</v>
      </c>
      <c r="L9" s="399"/>
      <c r="M9" s="399"/>
      <c r="N9" s="399"/>
      <c r="O9" s="400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4">
        <v>4</v>
      </c>
      <c r="V9" s="175">
        <v>5</v>
      </c>
      <c r="W9" s="176">
        <v>6</v>
      </c>
      <c r="X9" s="176">
        <v>7</v>
      </c>
      <c r="Y9" s="176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7">
        <v>4</v>
      </c>
      <c r="AF9" s="188">
        <v>5</v>
      </c>
      <c r="AG9" s="188">
        <v>6</v>
      </c>
      <c r="AH9" s="188">
        <v>7</v>
      </c>
      <c r="AI9" s="189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7">
        <v>4</v>
      </c>
      <c r="AP9" s="188">
        <v>5</v>
      </c>
      <c r="AQ9" s="188">
        <v>6</v>
      </c>
      <c r="AR9" s="188">
        <v>7</v>
      </c>
      <c r="AS9" s="188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7">
        <v>4</v>
      </c>
      <c r="AZ9" s="188">
        <v>5</v>
      </c>
      <c r="BA9" s="188">
        <v>6</v>
      </c>
      <c r="BB9" s="188">
        <v>7</v>
      </c>
      <c r="BC9" s="188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7">
        <v>4</v>
      </c>
      <c r="BJ9" s="188">
        <v>5</v>
      </c>
      <c r="BK9" s="188">
        <v>6</v>
      </c>
      <c r="BL9" s="188">
        <v>7</v>
      </c>
      <c r="BM9" s="188">
        <v>8</v>
      </c>
      <c r="BN9" s="37"/>
      <c r="BO9" s="37"/>
    </row>
    <row r="10" spans="1:68" ht="80.25" customHeight="1" thickTop="1" x14ac:dyDescent="0.4">
      <c r="A10" s="38"/>
      <c r="B10" s="54" t="s">
        <v>9</v>
      </c>
      <c r="C10" s="40" t="str">
        <f>'рекоменд.цены на Август 2019'!B14</f>
        <v>Картофель, кг</v>
      </c>
      <c r="D10" s="133">
        <v>10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63" si="0">$D10+($D10*(SUM($E10%,F10%)))</f>
        <v>11.9</v>
      </c>
      <c r="L10" s="106">
        <f t="shared" ref="L10:L63" si="1">$D10+(($D10*SUM($E10,G10)/100))</f>
        <v>12</v>
      </c>
      <c r="M10" s="107">
        <f t="shared" ref="M10:O32" si="2">$D10+(($D10*($E10+H10)/100))</f>
        <v>12.1</v>
      </c>
      <c r="N10" s="107">
        <f>$D10+(($D10*($E10+I10)/100))</f>
        <v>12.2</v>
      </c>
      <c r="O10" s="108">
        <f t="shared" si="2"/>
        <v>12.3</v>
      </c>
      <c r="P10" s="337"/>
      <c r="Q10" s="338"/>
      <c r="R10" s="338"/>
      <c r="S10" s="338"/>
      <c r="T10" s="339"/>
      <c r="U10" s="232"/>
      <c r="V10" s="233"/>
      <c r="W10" s="233"/>
      <c r="X10" s="233"/>
      <c r="Y10" s="234"/>
      <c r="Z10" s="337"/>
      <c r="AA10" s="338"/>
      <c r="AB10" s="338"/>
      <c r="AC10" s="338"/>
      <c r="AD10" s="339"/>
      <c r="AE10" s="232"/>
      <c r="AF10" s="233"/>
      <c r="AG10" s="233"/>
      <c r="AH10" s="233"/>
      <c r="AI10" s="234"/>
      <c r="AJ10" s="50"/>
      <c r="AK10" s="51"/>
      <c r="AL10" s="51"/>
      <c r="AM10" s="51"/>
      <c r="AN10" s="52"/>
      <c r="AO10" s="367"/>
      <c r="AP10" s="368"/>
      <c r="AQ10" s="368"/>
      <c r="AR10" s="368"/>
      <c r="AS10" s="369"/>
      <c r="AT10" s="337"/>
      <c r="AU10" s="338"/>
      <c r="AV10" s="338"/>
      <c r="AW10" s="338"/>
      <c r="AX10" s="339"/>
      <c r="AY10" s="232"/>
      <c r="AZ10" s="233"/>
      <c r="BA10" s="233"/>
      <c r="BB10" s="233"/>
      <c r="BC10" s="234"/>
      <c r="BD10" s="232"/>
      <c r="BE10" s="233"/>
      <c r="BF10" s="233"/>
      <c r="BG10" s="233"/>
      <c r="BH10" s="234"/>
      <c r="BI10" s="232"/>
      <c r="BJ10" s="233"/>
      <c r="BK10" s="233"/>
      <c r="BL10" s="233"/>
      <c r="BM10" s="234"/>
      <c r="BN10" s="53"/>
      <c r="BO10" s="53"/>
      <c r="BP10" s="306"/>
    </row>
    <row r="11" spans="1:68" ht="33.75" customHeight="1" x14ac:dyDescent="0.4">
      <c r="A11" s="38"/>
      <c r="B11" s="54"/>
      <c r="C11" s="55"/>
      <c r="D11" s="133">
        <f>D10</f>
        <v>10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11.9</v>
      </c>
      <c r="L11" s="106">
        <f t="shared" si="1"/>
        <v>12</v>
      </c>
      <c r="M11" s="107">
        <f t="shared" si="2"/>
        <v>12.1</v>
      </c>
      <c r="N11" s="107">
        <f t="shared" si="2"/>
        <v>12.2</v>
      </c>
      <c r="O11" s="108">
        <f t="shared" si="2"/>
        <v>12.3</v>
      </c>
      <c r="P11" s="50"/>
      <c r="Q11" s="51"/>
      <c r="R11" s="51"/>
      <c r="S11" s="51"/>
      <c r="T11" s="52"/>
      <c r="U11" s="177"/>
      <c r="V11" s="178"/>
      <c r="W11" s="178"/>
      <c r="X11" s="178"/>
      <c r="Y11" s="178"/>
      <c r="Z11" s="50"/>
      <c r="AA11" s="51"/>
      <c r="AB11" s="51"/>
      <c r="AC11" s="51"/>
      <c r="AD11" s="51"/>
      <c r="AE11" s="177"/>
      <c r="AF11" s="178"/>
      <c r="AG11" s="178"/>
      <c r="AH11" s="178"/>
      <c r="AI11" s="190"/>
      <c r="AJ11" s="50"/>
      <c r="AK11" s="51"/>
      <c r="AL11" s="51"/>
      <c r="AM11" s="51"/>
      <c r="AN11" s="52"/>
      <c r="AO11" s="177"/>
      <c r="AP11" s="178"/>
      <c r="AQ11" s="178"/>
      <c r="AR11" s="178"/>
      <c r="AS11" s="178"/>
      <c r="AT11" s="50"/>
      <c r="AU11" s="51"/>
      <c r="AV11" s="51"/>
      <c r="AW11" s="51"/>
      <c r="AX11" s="51"/>
      <c r="AY11" s="177"/>
      <c r="AZ11" s="178"/>
      <c r="BA11" s="178"/>
      <c r="BB11" s="178"/>
      <c r="BC11" s="178"/>
      <c r="BD11" s="50"/>
      <c r="BE11" s="51"/>
      <c r="BF11" s="51"/>
      <c r="BG11" s="51"/>
      <c r="BH11" s="52"/>
      <c r="BI11" s="232"/>
      <c r="BJ11" s="233"/>
      <c r="BK11" s="233"/>
      <c r="BL11" s="233"/>
      <c r="BM11" s="234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305"/>
    </row>
    <row r="12" spans="1:68" ht="33.75" customHeight="1" x14ac:dyDescent="0.4">
      <c r="A12" s="38"/>
      <c r="B12" s="56"/>
      <c r="C12" s="58"/>
      <c r="D12" s="133">
        <f>D10</f>
        <v>10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11.9</v>
      </c>
      <c r="L12" s="106">
        <f t="shared" si="1"/>
        <v>12</v>
      </c>
      <c r="M12" s="107">
        <f t="shared" si="2"/>
        <v>12.1</v>
      </c>
      <c r="N12" s="107">
        <f t="shared" si="2"/>
        <v>12.2</v>
      </c>
      <c r="O12" s="108">
        <f t="shared" si="2"/>
        <v>12.3</v>
      </c>
      <c r="P12" s="50"/>
      <c r="Q12" s="51"/>
      <c r="R12" s="51"/>
      <c r="S12" s="51"/>
      <c r="T12" s="52"/>
      <c r="U12" s="177"/>
      <c r="V12" s="178"/>
      <c r="W12" s="178"/>
      <c r="X12" s="178"/>
      <c r="Y12" s="178"/>
      <c r="Z12" s="50"/>
      <c r="AA12" s="51"/>
      <c r="AB12" s="51"/>
      <c r="AC12" s="51"/>
      <c r="AD12" s="51"/>
      <c r="AE12" s="177"/>
      <c r="AF12" s="178"/>
      <c r="AG12" s="178"/>
      <c r="AH12" s="178"/>
      <c r="AI12" s="190"/>
      <c r="AJ12" s="50"/>
      <c r="AK12" s="51"/>
      <c r="AL12" s="51"/>
      <c r="AM12" s="51"/>
      <c r="AN12" s="52"/>
      <c r="AO12" s="177"/>
      <c r="AP12" s="178"/>
      <c r="AQ12" s="178"/>
      <c r="AR12" s="178"/>
      <c r="AS12" s="178"/>
      <c r="AT12" s="50"/>
      <c r="AU12" s="51"/>
      <c r="AV12" s="51"/>
      <c r="AW12" s="51"/>
      <c r="AX12" s="51"/>
      <c r="AY12" s="177"/>
      <c r="AZ12" s="178"/>
      <c r="BA12" s="178"/>
      <c r="BB12" s="178"/>
      <c r="BC12" s="178"/>
      <c r="BD12" s="50"/>
      <c r="BE12" s="51"/>
      <c r="BF12" s="51"/>
      <c r="BG12" s="51"/>
      <c r="BH12" s="52"/>
      <c r="BI12" s="177"/>
      <c r="BJ12" s="178"/>
      <c r="BK12" s="178"/>
      <c r="BL12" s="178"/>
      <c r="BM12" s="190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305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3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2"/>
        <v>0</v>
      </c>
      <c r="O13" s="108">
        <f t="shared" si="2"/>
        <v>0</v>
      </c>
      <c r="P13" s="66"/>
      <c r="Q13" s="67"/>
      <c r="R13" s="68"/>
      <c r="S13" s="67"/>
      <c r="T13" s="69"/>
      <c r="U13" s="179"/>
      <c r="V13" s="180"/>
      <c r="W13" s="178"/>
      <c r="X13" s="180"/>
      <c r="Y13" s="180"/>
      <c r="Z13" s="66"/>
      <c r="AA13" s="67"/>
      <c r="AB13" s="68"/>
      <c r="AC13" s="67"/>
      <c r="AD13" s="67"/>
      <c r="AE13" s="179"/>
      <c r="AF13" s="180"/>
      <c r="AG13" s="178"/>
      <c r="AH13" s="180"/>
      <c r="AI13" s="191"/>
      <c r="AJ13" s="66"/>
      <c r="AK13" s="67"/>
      <c r="AL13" s="68"/>
      <c r="AM13" s="67"/>
      <c r="AN13" s="69"/>
      <c r="AO13" s="179"/>
      <c r="AP13" s="180"/>
      <c r="AQ13" s="178"/>
      <c r="AR13" s="180"/>
      <c r="AS13" s="180"/>
      <c r="AT13" s="66"/>
      <c r="AU13" s="67"/>
      <c r="AV13" s="68"/>
      <c r="AW13" s="67"/>
      <c r="AX13" s="67"/>
      <c r="AY13" s="179"/>
      <c r="AZ13" s="180"/>
      <c r="BA13" s="178"/>
      <c r="BB13" s="180"/>
      <c r="BC13" s="180"/>
      <c r="BD13" s="66"/>
      <c r="BE13" s="67"/>
      <c r="BF13" s="68"/>
      <c r="BG13" s="67"/>
      <c r="BH13" s="69"/>
      <c r="BI13" s="179"/>
      <c r="BJ13" s="180"/>
      <c r="BK13" s="178"/>
      <c r="BL13" s="180"/>
      <c r="BM13" s="191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305"/>
    </row>
    <row r="14" spans="1:68" ht="61.5" customHeight="1" x14ac:dyDescent="0.4">
      <c r="A14" s="38"/>
      <c r="B14" s="39" t="s">
        <v>118</v>
      </c>
      <c r="C14" s="40" t="str">
        <f>'рекоменд.цены на Август 2019'!B17</f>
        <v>Столовая морковь н/у, кг</v>
      </c>
      <c r="D14" s="133">
        <v>16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19.68</v>
      </c>
      <c r="L14" s="106">
        <f t="shared" si="1"/>
        <v>19.84</v>
      </c>
      <c r="M14" s="107">
        <f t="shared" si="2"/>
        <v>20</v>
      </c>
      <c r="N14" s="107">
        <f t="shared" si="2"/>
        <v>20.16</v>
      </c>
      <c r="O14" s="108">
        <f t="shared" si="2"/>
        <v>20.32</v>
      </c>
      <c r="P14" s="337"/>
      <c r="Q14" s="338"/>
      <c r="R14" s="338"/>
      <c r="S14" s="338"/>
      <c r="T14" s="339"/>
      <c r="U14" s="232"/>
      <c r="V14" s="233"/>
      <c r="W14" s="233"/>
      <c r="X14" s="233"/>
      <c r="Y14" s="234"/>
      <c r="Z14" s="337"/>
      <c r="AA14" s="338"/>
      <c r="AB14" s="338"/>
      <c r="AC14" s="338"/>
      <c r="AD14" s="339"/>
      <c r="AE14" s="367"/>
      <c r="AF14" s="368"/>
      <c r="AG14" s="368"/>
      <c r="AH14" s="368"/>
      <c r="AI14" s="369"/>
      <c r="AJ14" s="232"/>
      <c r="AK14" s="233"/>
      <c r="AL14" s="233"/>
      <c r="AM14" s="233"/>
      <c r="AN14" s="234"/>
      <c r="AO14" s="337"/>
      <c r="AP14" s="338"/>
      <c r="AQ14" s="338"/>
      <c r="AR14" s="338"/>
      <c r="AS14" s="339"/>
      <c r="AT14" s="232"/>
      <c r="AU14" s="233"/>
      <c r="AV14" s="233"/>
      <c r="AW14" s="233"/>
      <c r="AX14" s="234"/>
      <c r="AY14" s="232"/>
      <c r="AZ14" s="233"/>
      <c r="BA14" s="233"/>
      <c r="BB14" s="233"/>
      <c r="BC14" s="234"/>
      <c r="BD14" s="232"/>
      <c r="BE14" s="233"/>
      <c r="BF14" s="233"/>
      <c r="BG14" s="233"/>
      <c r="BH14" s="234"/>
      <c r="BI14" s="232"/>
      <c r="BJ14" s="233"/>
      <c r="BK14" s="233"/>
      <c r="BL14" s="233"/>
      <c r="BM14" s="234"/>
      <c r="BN14" s="53"/>
      <c r="BO14" s="53"/>
      <c r="BP14" s="306"/>
    </row>
    <row r="15" spans="1:68" ht="27" customHeight="1" x14ac:dyDescent="0.4">
      <c r="A15" s="38"/>
      <c r="B15" s="54"/>
      <c r="C15" s="55"/>
      <c r="D15" s="133">
        <f>D14</f>
        <v>16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19.68</v>
      </c>
      <c r="L15" s="106">
        <f t="shared" si="1"/>
        <v>19.84</v>
      </c>
      <c r="M15" s="107">
        <f t="shared" si="2"/>
        <v>20</v>
      </c>
      <c r="N15" s="107">
        <f t="shared" si="2"/>
        <v>20.16</v>
      </c>
      <c r="O15" s="108">
        <f t="shared" si="2"/>
        <v>20.32</v>
      </c>
      <c r="P15" s="50"/>
      <c r="Q15" s="51"/>
      <c r="R15" s="51"/>
      <c r="S15" s="51"/>
      <c r="T15" s="52"/>
      <c r="U15" s="232"/>
      <c r="V15" s="233"/>
      <c r="W15" s="233"/>
      <c r="X15" s="233"/>
      <c r="Y15" s="234"/>
      <c r="Z15" s="50"/>
      <c r="AA15" s="51"/>
      <c r="AB15" s="51"/>
      <c r="AC15" s="51"/>
      <c r="AD15" s="51"/>
      <c r="AE15" s="177"/>
      <c r="AF15" s="178"/>
      <c r="AG15" s="178"/>
      <c r="AH15" s="178"/>
      <c r="AI15" s="190"/>
      <c r="AJ15" s="50"/>
      <c r="AK15" s="51"/>
      <c r="AL15" s="51"/>
      <c r="AM15" s="51"/>
      <c r="AN15" s="52"/>
      <c r="AO15" s="177"/>
      <c r="AP15" s="178"/>
      <c r="AQ15" s="178"/>
      <c r="AR15" s="178"/>
      <c r="AS15" s="178"/>
      <c r="AT15" s="50"/>
      <c r="AU15" s="51"/>
      <c r="AV15" s="51"/>
      <c r="AW15" s="51"/>
      <c r="AX15" s="51"/>
      <c r="AY15" s="177"/>
      <c r="AZ15" s="178"/>
      <c r="BA15" s="178"/>
      <c r="BB15" s="178"/>
      <c r="BC15" s="178"/>
      <c r="BD15" s="50"/>
      <c r="BE15" s="51"/>
      <c r="BF15" s="51"/>
      <c r="BG15" s="51"/>
      <c r="BH15" s="52"/>
      <c r="BI15" s="50"/>
      <c r="BJ15" s="51"/>
      <c r="BK15" s="51"/>
      <c r="BL15" s="51"/>
      <c r="BM15" s="52"/>
      <c r="BN15" s="53"/>
      <c r="BO15" s="53"/>
      <c r="BP15" s="306"/>
    </row>
    <row r="16" spans="1:68" ht="27" customHeight="1" x14ac:dyDescent="0.4">
      <c r="A16" s="38"/>
      <c r="B16" s="56"/>
      <c r="C16" s="55"/>
      <c r="D16" s="133">
        <f>D14</f>
        <v>16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19.68</v>
      </c>
      <c r="L16" s="106">
        <f t="shared" si="1"/>
        <v>19.84</v>
      </c>
      <c r="M16" s="107">
        <f t="shared" si="2"/>
        <v>20</v>
      </c>
      <c r="N16" s="107">
        <f t="shared" si="2"/>
        <v>20.16</v>
      </c>
      <c r="O16" s="108">
        <f t="shared" si="2"/>
        <v>20.32</v>
      </c>
      <c r="P16" s="50"/>
      <c r="Q16" s="51"/>
      <c r="R16" s="51"/>
      <c r="S16" s="51"/>
      <c r="T16" s="52"/>
      <c r="U16" s="177"/>
      <c r="V16" s="178"/>
      <c r="W16" s="178"/>
      <c r="X16" s="178"/>
      <c r="Y16" s="178"/>
      <c r="Z16" s="50"/>
      <c r="AA16" s="51"/>
      <c r="AB16" s="51"/>
      <c r="AC16" s="51"/>
      <c r="AD16" s="51"/>
      <c r="AE16" s="177"/>
      <c r="AF16" s="178"/>
      <c r="AG16" s="178"/>
      <c r="AH16" s="178"/>
      <c r="AI16" s="190"/>
      <c r="AJ16" s="50"/>
      <c r="AK16" s="51"/>
      <c r="AL16" s="51"/>
      <c r="AM16" s="51"/>
      <c r="AN16" s="52"/>
      <c r="AO16" s="177"/>
      <c r="AP16" s="178"/>
      <c r="AQ16" s="178"/>
      <c r="AR16" s="178"/>
      <c r="AS16" s="178"/>
      <c r="AT16" s="50"/>
      <c r="AU16" s="51"/>
      <c r="AV16" s="51"/>
      <c r="AW16" s="51"/>
      <c r="AX16" s="51"/>
      <c r="AY16" s="177"/>
      <c r="AZ16" s="178"/>
      <c r="BA16" s="178"/>
      <c r="BB16" s="178"/>
      <c r="BC16" s="178"/>
      <c r="BD16" s="50"/>
      <c r="BE16" s="51"/>
      <c r="BF16" s="51"/>
      <c r="BG16" s="51"/>
      <c r="BH16" s="52"/>
      <c r="BI16" s="177"/>
      <c r="BJ16" s="178"/>
      <c r="BK16" s="178"/>
      <c r="BL16" s="178"/>
      <c r="BM16" s="190"/>
      <c r="BN16" s="53"/>
      <c r="BO16" s="53"/>
      <c r="BP16" s="305"/>
    </row>
    <row r="17" spans="1:68" ht="48" customHeight="1" x14ac:dyDescent="0.4">
      <c r="A17" s="38"/>
      <c r="B17" s="71" t="s">
        <v>19</v>
      </c>
      <c r="C17" s="72" t="str">
        <f>'рекоменд.цены на Август 2019'!B18</f>
        <v>Столовая свекла н/у, кг</v>
      </c>
      <c r="D17" s="133">
        <v>15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19.2</v>
      </c>
      <c r="L17" s="106">
        <f t="shared" si="1"/>
        <v>19.350000000000001</v>
      </c>
      <c r="M17" s="107">
        <f t="shared" si="2"/>
        <v>19.5</v>
      </c>
      <c r="N17" s="107">
        <f t="shared" si="2"/>
        <v>19.649999999999999</v>
      </c>
      <c r="O17" s="108">
        <f t="shared" si="2"/>
        <v>19.8</v>
      </c>
      <c r="P17" s="232"/>
      <c r="Q17" s="233"/>
      <c r="R17" s="233"/>
      <c r="S17" s="233"/>
      <c r="T17" s="234"/>
      <c r="U17" s="232"/>
      <c r="V17" s="233"/>
      <c r="W17" s="233"/>
      <c r="X17" s="233"/>
      <c r="Y17" s="234"/>
      <c r="Z17" s="337"/>
      <c r="AA17" s="338"/>
      <c r="AB17" s="338"/>
      <c r="AC17" s="338"/>
      <c r="AD17" s="339"/>
      <c r="AE17" s="50"/>
      <c r="AF17" s="51"/>
      <c r="AG17" s="51"/>
      <c r="AH17" s="51"/>
      <c r="AI17" s="51"/>
      <c r="AJ17" s="50"/>
      <c r="AK17" s="51"/>
      <c r="AL17" s="51"/>
      <c r="AM17" s="51"/>
      <c r="AN17" s="52"/>
      <c r="AO17" s="367"/>
      <c r="AP17" s="368"/>
      <c r="AQ17" s="368"/>
      <c r="AR17" s="368"/>
      <c r="AS17" s="369"/>
      <c r="AT17" s="367"/>
      <c r="AU17" s="368"/>
      <c r="AV17" s="368"/>
      <c r="AW17" s="368"/>
      <c r="AX17" s="369"/>
      <c r="AY17" s="232"/>
      <c r="AZ17" s="233"/>
      <c r="BA17" s="233"/>
      <c r="BB17" s="233"/>
      <c r="BC17" s="234"/>
      <c r="BD17" s="232"/>
      <c r="BE17" s="233"/>
      <c r="BF17" s="233"/>
      <c r="BG17" s="233"/>
      <c r="BH17" s="234"/>
      <c r="BI17" s="232"/>
      <c r="BJ17" s="233"/>
      <c r="BK17" s="233"/>
      <c r="BL17" s="233"/>
      <c r="BM17" s="234"/>
      <c r="BN17" s="53"/>
      <c r="BO17" s="53"/>
      <c r="BP17" s="306"/>
    </row>
    <row r="18" spans="1:68" ht="27" customHeight="1" x14ac:dyDescent="0.4">
      <c r="A18" s="38"/>
      <c r="B18" s="73"/>
      <c r="C18" s="74"/>
      <c r="D18" s="133">
        <f>D17</f>
        <v>15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19.2</v>
      </c>
      <c r="L18" s="106">
        <f t="shared" si="1"/>
        <v>19.350000000000001</v>
      </c>
      <c r="M18" s="107">
        <f t="shared" si="2"/>
        <v>19.5</v>
      </c>
      <c r="N18" s="107">
        <f t="shared" si="2"/>
        <v>19.649999999999999</v>
      </c>
      <c r="O18" s="108">
        <f t="shared" si="2"/>
        <v>19.8</v>
      </c>
      <c r="P18" s="232"/>
      <c r="Q18" s="233"/>
      <c r="R18" s="233"/>
      <c r="S18" s="233"/>
      <c r="T18" s="234"/>
      <c r="U18" s="232"/>
      <c r="V18" s="233"/>
      <c r="W18" s="233"/>
      <c r="X18" s="233"/>
      <c r="Y18" s="234"/>
      <c r="Z18" s="232"/>
      <c r="AA18" s="233"/>
      <c r="AB18" s="233"/>
      <c r="AC18" s="233"/>
      <c r="AD18" s="234"/>
      <c r="AE18" s="177"/>
      <c r="AF18" s="178"/>
      <c r="AG18" s="178"/>
      <c r="AH18" s="178"/>
      <c r="AI18" s="190"/>
      <c r="AJ18" s="50"/>
      <c r="AK18" s="51"/>
      <c r="AL18" s="51"/>
      <c r="AM18" s="51"/>
      <c r="AN18" s="52"/>
      <c r="AO18" s="232"/>
      <c r="AP18" s="233"/>
      <c r="AQ18" s="233"/>
      <c r="AR18" s="233"/>
      <c r="AS18" s="234"/>
      <c r="AT18" s="232"/>
      <c r="AU18" s="233"/>
      <c r="AV18" s="233"/>
      <c r="AW18" s="233"/>
      <c r="AX18" s="234"/>
      <c r="AY18" s="50"/>
      <c r="AZ18" s="51"/>
      <c r="BA18" s="51"/>
      <c r="BB18" s="51"/>
      <c r="BC18" s="52"/>
      <c r="BD18" s="50"/>
      <c r="BE18" s="51"/>
      <c r="BF18" s="51"/>
      <c r="BG18" s="51"/>
      <c r="BH18" s="52"/>
      <c r="BI18" s="232"/>
      <c r="BJ18" s="233"/>
      <c r="BK18" s="233"/>
      <c r="BL18" s="233"/>
      <c r="BM18" s="234"/>
      <c r="BN18" s="53"/>
      <c r="BO18" s="53"/>
      <c r="BP18" s="305"/>
    </row>
    <row r="19" spans="1:68" ht="27" customHeight="1" x14ac:dyDescent="0.4">
      <c r="A19" s="38"/>
      <c r="B19" s="73"/>
      <c r="C19" s="74"/>
      <c r="D19" s="133">
        <f>D17</f>
        <v>15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19.2</v>
      </c>
      <c r="L19" s="106">
        <f t="shared" si="1"/>
        <v>19.350000000000001</v>
      </c>
      <c r="M19" s="107">
        <f t="shared" si="2"/>
        <v>19.5</v>
      </c>
      <c r="N19" s="107">
        <f t="shared" si="2"/>
        <v>19.649999999999999</v>
      </c>
      <c r="O19" s="108">
        <f t="shared" si="2"/>
        <v>19.8</v>
      </c>
      <c r="P19" s="232"/>
      <c r="Q19" s="233"/>
      <c r="R19" s="233"/>
      <c r="S19" s="233"/>
      <c r="T19" s="234"/>
      <c r="U19" s="232"/>
      <c r="V19" s="233"/>
      <c r="W19" s="233"/>
      <c r="X19" s="233"/>
      <c r="Y19" s="234"/>
      <c r="Z19" s="232"/>
      <c r="AA19" s="233"/>
      <c r="AB19" s="233"/>
      <c r="AC19" s="233"/>
      <c r="AD19" s="234"/>
      <c r="AE19" s="177"/>
      <c r="AF19" s="178"/>
      <c r="AG19" s="178"/>
      <c r="AH19" s="178"/>
      <c r="AI19" s="190"/>
      <c r="AJ19" s="50"/>
      <c r="AK19" s="51"/>
      <c r="AL19" s="51"/>
      <c r="AM19" s="51"/>
      <c r="AN19" s="52"/>
      <c r="AO19" s="232"/>
      <c r="AP19" s="233"/>
      <c r="AQ19" s="233"/>
      <c r="AR19" s="233"/>
      <c r="AS19" s="234"/>
      <c r="AT19" s="232"/>
      <c r="AU19" s="233"/>
      <c r="AV19" s="233"/>
      <c r="AW19" s="233"/>
      <c r="AX19" s="234"/>
      <c r="AY19" s="50"/>
      <c r="AZ19" s="51"/>
      <c r="BA19" s="51"/>
      <c r="BB19" s="51"/>
      <c r="BC19" s="52"/>
      <c r="BD19" s="50"/>
      <c r="BE19" s="51"/>
      <c r="BF19" s="51"/>
      <c r="BG19" s="51"/>
      <c r="BH19" s="52"/>
      <c r="BI19" s="232"/>
      <c r="BJ19" s="233"/>
      <c r="BK19" s="233"/>
      <c r="BL19" s="233"/>
      <c r="BM19" s="234"/>
      <c r="BN19" s="53"/>
      <c r="BO19" s="53"/>
      <c r="BP19" s="305"/>
    </row>
    <row r="20" spans="1:68" ht="27" customHeight="1" x14ac:dyDescent="0.4">
      <c r="A20" s="38" t="s">
        <v>20</v>
      </c>
      <c r="B20" s="71" t="s">
        <v>21</v>
      </c>
      <c r="C20" s="72" t="str">
        <f>'рекоменд.цены на Август 2019'!B19</f>
        <v>Лук репчатый н/у, кг</v>
      </c>
      <c r="D20" s="133">
        <v>20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25.6</v>
      </c>
      <c r="L20" s="106">
        <f t="shared" si="1"/>
        <v>26</v>
      </c>
      <c r="M20" s="107">
        <f t="shared" si="2"/>
        <v>26.4</v>
      </c>
      <c r="N20" s="107">
        <f t="shared" si="2"/>
        <v>26.6</v>
      </c>
      <c r="O20" s="108">
        <f t="shared" si="2"/>
        <v>26.8</v>
      </c>
      <c r="P20" s="232"/>
      <c r="Q20" s="233"/>
      <c r="R20" s="233"/>
      <c r="S20" s="233"/>
      <c r="T20" s="234"/>
      <c r="U20" s="232"/>
      <c r="V20" s="233"/>
      <c r="W20" s="233"/>
      <c r="X20" s="233"/>
      <c r="Y20" s="234"/>
      <c r="Z20" s="337"/>
      <c r="AA20" s="338"/>
      <c r="AB20" s="338"/>
      <c r="AC20" s="338"/>
      <c r="AD20" s="339"/>
      <c r="AE20" s="232"/>
      <c r="AF20" s="233"/>
      <c r="AG20" s="233"/>
      <c r="AH20" s="233"/>
      <c r="AI20" s="233"/>
      <c r="AJ20" s="232"/>
      <c r="AK20" s="233"/>
      <c r="AL20" s="233"/>
      <c r="AM20" s="233"/>
      <c r="AN20" s="234"/>
      <c r="AO20" s="337"/>
      <c r="AP20" s="338"/>
      <c r="AQ20" s="338"/>
      <c r="AR20" s="338"/>
      <c r="AS20" s="339"/>
      <c r="AT20" s="232"/>
      <c r="AU20" s="233"/>
      <c r="AV20" s="233"/>
      <c r="AW20" s="233"/>
      <c r="AX20" s="234"/>
      <c r="AY20" s="232"/>
      <c r="AZ20" s="233"/>
      <c r="BA20" s="233"/>
      <c r="BB20" s="233"/>
      <c r="BC20" s="234"/>
      <c r="BD20" s="232"/>
      <c r="BE20" s="233"/>
      <c r="BF20" s="233"/>
      <c r="BG20" s="233"/>
      <c r="BH20" s="234"/>
      <c r="BI20" s="232"/>
      <c r="BJ20" s="233"/>
      <c r="BK20" s="233"/>
      <c r="BL20" s="233"/>
      <c r="BM20" s="234"/>
      <c r="BN20" s="53">
        <f t="shared" ref="BN20:BN51" si="3">MIN($P20,$U20,$Z20,$AE20,$AJ20,$AO20,$AT20,$AY20,$BD20,$BI20)</f>
        <v>0</v>
      </c>
      <c r="BO20" s="53">
        <f t="shared" ref="BO20:BO51" si="4">MAX($P20,$U20,$Z20,$AE20,$AJ20,$AO20,$AT20,$AY20,$BD20,$BI20)</f>
        <v>0</v>
      </c>
      <c r="BP20" s="306"/>
    </row>
    <row r="21" spans="1:68" ht="27" customHeight="1" x14ac:dyDescent="0.4">
      <c r="A21" s="38"/>
      <c r="B21" s="73"/>
      <c r="C21" s="74"/>
      <c r="D21" s="133">
        <f>D20</f>
        <v>20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25.6</v>
      </c>
      <c r="L21" s="106">
        <f t="shared" si="1"/>
        <v>26</v>
      </c>
      <c r="M21" s="107">
        <f t="shared" si="2"/>
        <v>26.4</v>
      </c>
      <c r="N21" s="107">
        <f t="shared" si="2"/>
        <v>26.6</v>
      </c>
      <c r="O21" s="108">
        <f t="shared" si="2"/>
        <v>26.8</v>
      </c>
      <c r="P21" s="50"/>
      <c r="Q21" s="51"/>
      <c r="R21" s="51"/>
      <c r="S21" s="51"/>
      <c r="T21" s="52"/>
      <c r="U21" s="50"/>
      <c r="V21" s="51"/>
      <c r="W21" s="51"/>
      <c r="X21" s="51"/>
      <c r="Y21" s="52"/>
      <c r="Z21" s="337"/>
      <c r="AA21" s="338"/>
      <c r="AB21" s="338"/>
      <c r="AC21" s="338"/>
      <c r="AD21" s="339"/>
      <c r="AE21" s="232"/>
      <c r="AF21" s="233"/>
      <c r="AG21" s="233"/>
      <c r="AH21" s="233"/>
      <c r="AI21" s="234"/>
      <c r="AJ21" s="232"/>
      <c r="AK21" s="233"/>
      <c r="AL21" s="233"/>
      <c r="AM21" s="233"/>
      <c r="AN21" s="234"/>
      <c r="AO21" s="232"/>
      <c r="AP21" s="233"/>
      <c r="AQ21" s="233"/>
      <c r="AR21" s="233"/>
      <c r="AS21" s="234"/>
      <c r="AT21" s="232"/>
      <c r="AU21" s="233"/>
      <c r="AV21" s="233"/>
      <c r="AW21" s="233"/>
      <c r="AX21" s="234"/>
      <c r="AY21" s="232"/>
      <c r="AZ21" s="233"/>
      <c r="BA21" s="233"/>
      <c r="BB21" s="233"/>
      <c r="BC21" s="234"/>
      <c r="BD21" s="232"/>
      <c r="BE21" s="233"/>
      <c r="BF21" s="233"/>
      <c r="BG21" s="233"/>
      <c r="BH21" s="234"/>
      <c r="BI21" s="232"/>
      <c r="BJ21" s="233"/>
      <c r="BK21" s="233"/>
      <c r="BL21" s="233"/>
      <c r="BM21" s="234"/>
      <c r="BN21" s="53">
        <f t="shared" si="3"/>
        <v>0</v>
      </c>
      <c r="BO21" s="53">
        <f t="shared" si="4"/>
        <v>0</v>
      </c>
      <c r="BP21" s="305"/>
    </row>
    <row r="22" spans="1:68" ht="27" customHeight="1" x14ac:dyDescent="0.4">
      <c r="A22" s="38"/>
      <c r="B22" s="73"/>
      <c r="C22" s="74"/>
      <c r="D22" s="133">
        <f>D20</f>
        <v>20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25.6</v>
      </c>
      <c r="L22" s="106">
        <f t="shared" si="1"/>
        <v>26</v>
      </c>
      <c r="M22" s="107">
        <f t="shared" si="2"/>
        <v>26.4</v>
      </c>
      <c r="N22" s="107">
        <f t="shared" si="2"/>
        <v>26.6</v>
      </c>
      <c r="O22" s="108">
        <f t="shared" si="2"/>
        <v>26.8</v>
      </c>
      <c r="P22" s="50"/>
      <c r="Q22" s="51"/>
      <c r="R22" s="51"/>
      <c r="S22" s="51"/>
      <c r="T22" s="52"/>
      <c r="U22" s="50"/>
      <c r="V22" s="51"/>
      <c r="W22" s="51"/>
      <c r="X22" s="51"/>
      <c r="Y22" s="52"/>
      <c r="Z22" s="337"/>
      <c r="AA22" s="338"/>
      <c r="AB22" s="338"/>
      <c r="AC22" s="338"/>
      <c r="AD22" s="339"/>
      <c r="AE22" s="232"/>
      <c r="AF22" s="233"/>
      <c r="AG22" s="233"/>
      <c r="AH22" s="233"/>
      <c r="AI22" s="234"/>
      <c r="AJ22" s="232"/>
      <c r="AK22" s="233"/>
      <c r="AL22" s="233"/>
      <c r="AM22" s="233"/>
      <c r="AN22" s="234"/>
      <c r="AO22" s="232"/>
      <c r="AP22" s="233"/>
      <c r="AQ22" s="233"/>
      <c r="AR22" s="233"/>
      <c r="AS22" s="234"/>
      <c r="AT22" s="232"/>
      <c r="AU22" s="233"/>
      <c r="AV22" s="233"/>
      <c r="AW22" s="233"/>
      <c r="AX22" s="234"/>
      <c r="AY22" s="232"/>
      <c r="AZ22" s="233"/>
      <c r="BA22" s="233"/>
      <c r="BB22" s="233"/>
      <c r="BC22" s="234"/>
      <c r="BD22" s="232"/>
      <c r="BE22" s="233"/>
      <c r="BF22" s="233"/>
      <c r="BG22" s="233"/>
      <c r="BH22" s="234"/>
      <c r="BI22" s="232"/>
      <c r="BJ22" s="233"/>
      <c r="BK22" s="233"/>
      <c r="BL22" s="233"/>
      <c r="BM22" s="234"/>
      <c r="BN22" s="53">
        <f t="shared" si="3"/>
        <v>0</v>
      </c>
      <c r="BO22" s="53">
        <f t="shared" si="4"/>
        <v>0</v>
      </c>
      <c r="BP22" s="305"/>
    </row>
    <row r="23" spans="1:68" ht="58.5" customHeight="1" x14ac:dyDescent="0.4">
      <c r="A23" s="38" t="s">
        <v>22</v>
      </c>
      <c r="B23" s="71" t="s">
        <v>23</v>
      </c>
      <c r="C23" s="72" t="str">
        <f>'рекоменд.цены на Август 2019'!B20</f>
        <v>Капуста н/у, кг</v>
      </c>
      <c r="D23" s="133">
        <v>14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16.66</v>
      </c>
      <c r="L23" s="106">
        <f t="shared" si="1"/>
        <v>16.8</v>
      </c>
      <c r="M23" s="107">
        <f t="shared" si="2"/>
        <v>16.940000000000001</v>
      </c>
      <c r="N23" s="107">
        <f t="shared" si="2"/>
        <v>17.079999999999998</v>
      </c>
      <c r="O23" s="108">
        <f t="shared" si="2"/>
        <v>17.079999999999998</v>
      </c>
      <c r="P23" s="232"/>
      <c r="Q23" s="233"/>
      <c r="R23" s="233"/>
      <c r="S23" s="233"/>
      <c r="T23" s="234"/>
      <c r="U23" s="50"/>
      <c r="V23" s="51"/>
      <c r="W23" s="51"/>
      <c r="X23" s="51"/>
      <c r="Y23" s="52"/>
      <c r="Z23" s="337"/>
      <c r="AA23" s="338"/>
      <c r="AB23" s="338"/>
      <c r="AC23" s="338"/>
      <c r="AD23" s="339"/>
      <c r="AE23" s="337"/>
      <c r="AF23" s="338"/>
      <c r="AG23" s="338"/>
      <c r="AH23" s="338"/>
      <c r="AI23" s="339"/>
      <c r="AJ23" s="232"/>
      <c r="AK23" s="233"/>
      <c r="AL23" s="233"/>
      <c r="AM23" s="233"/>
      <c r="AN23" s="234"/>
      <c r="AO23" s="337"/>
      <c r="AP23" s="338"/>
      <c r="AQ23" s="338"/>
      <c r="AR23" s="338"/>
      <c r="AS23" s="339"/>
      <c r="AT23" s="232"/>
      <c r="AU23" s="233"/>
      <c r="AV23" s="233"/>
      <c r="AW23" s="233"/>
      <c r="AX23" s="234"/>
      <c r="AY23" s="232"/>
      <c r="AZ23" s="233"/>
      <c r="BA23" s="233"/>
      <c r="BB23" s="233"/>
      <c r="BC23" s="234"/>
      <c r="BD23" s="232"/>
      <c r="BE23" s="233"/>
      <c r="BF23" s="233"/>
      <c r="BG23" s="233"/>
      <c r="BH23" s="234"/>
      <c r="BI23" s="232"/>
      <c r="BJ23" s="233"/>
      <c r="BK23" s="233"/>
      <c r="BL23" s="233"/>
      <c r="BM23" s="234"/>
      <c r="BN23" s="53">
        <f t="shared" si="3"/>
        <v>0</v>
      </c>
      <c r="BO23" s="53">
        <f t="shared" si="4"/>
        <v>0</v>
      </c>
      <c r="BP23" s="306"/>
    </row>
    <row r="24" spans="1:68" ht="27" customHeight="1" x14ac:dyDescent="0.4">
      <c r="A24" s="38"/>
      <c r="B24" s="73"/>
      <c r="C24" s="74"/>
      <c r="D24" s="133">
        <f>D23</f>
        <v>14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16.66</v>
      </c>
      <c r="L24" s="106">
        <f t="shared" si="1"/>
        <v>16.8</v>
      </c>
      <c r="M24" s="107">
        <f t="shared" si="2"/>
        <v>16.940000000000001</v>
      </c>
      <c r="N24" s="107">
        <f t="shared" si="2"/>
        <v>17.079999999999998</v>
      </c>
      <c r="O24" s="108">
        <f t="shared" si="2"/>
        <v>17.079999999999998</v>
      </c>
      <c r="P24" s="232"/>
      <c r="Q24" s="233"/>
      <c r="R24" s="233"/>
      <c r="S24" s="233"/>
      <c r="T24" s="234"/>
      <c r="U24" s="50"/>
      <c r="V24" s="51"/>
      <c r="W24" s="51"/>
      <c r="X24" s="51"/>
      <c r="Y24" s="52"/>
      <c r="Z24" s="337"/>
      <c r="AA24" s="338"/>
      <c r="AB24" s="338"/>
      <c r="AC24" s="338"/>
      <c r="AD24" s="339"/>
      <c r="AE24" s="232"/>
      <c r="AF24" s="233"/>
      <c r="AG24" s="233"/>
      <c r="AH24" s="233"/>
      <c r="AI24" s="234"/>
      <c r="AJ24" s="232"/>
      <c r="AK24" s="233"/>
      <c r="AL24" s="233"/>
      <c r="AM24" s="233"/>
      <c r="AN24" s="234"/>
      <c r="AO24" s="232"/>
      <c r="AP24" s="233"/>
      <c r="AQ24" s="233"/>
      <c r="AR24" s="233"/>
      <c r="AS24" s="234"/>
      <c r="AT24" s="232"/>
      <c r="AU24" s="233"/>
      <c r="AV24" s="233"/>
      <c r="AW24" s="233"/>
      <c r="AX24" s="234"/>
      <c r="AY24" s="232"/>
      <c r="AZ24" s="233"/>
      <c r="BA24" s="233"/>
      <c r="BB24" s="233"/>
      <c r="BC24" s="234"/>
      <c r="BD24" s="232"/>
      <c r="BE24" s="233"/>
      <c r="BF24" s="233"/>
      <c r="BG24" s="233"/>
      <c r="BH24" s="234"/>
      <c r="BI24" s="232"/>
      <c r="BJ24" s="233"/>
      <c r="BK24" s="233"/>
      <c r="BL24" s="233"/>
      <c r="BM24" s="234"/>
      <c r="BN24" s="53">
        <f t="shared" si="3"/>
        <v>0</v>
      </c>
      <c r="BO24" s="53">
        <f t="shared" si="4"/>
        <v>0</v>
      </c>
      <c r="BP24" s="305"/>
    </row>
    <row r="25" spans="1:68" ht="27" customHeight="1" x14ac:dyDescent="0.4">
      <c r="A25" s="38"/>
      <c r="B25" s="75"/>
      <c r="C25" s="76"/>
      <c r="D25" s="133">
        <f>D23</f>
        <v>14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16.66</v>
      </c>
      <c r="L25" s="106">
        <f t="shared" si="1"/>
        <v>16.8</v>
      </c>
      <c r="M25" s="107">
        <f t="shared" si="2"/>
        <v>16.940000000000001</v>
      </c>
      <c r="N25" s="107">
        <f t="shared" si="2"/>
        <v>17.079999999999998</v>
      </c>
      <c r="O25" s="108">
        <f t="shared" si="2"/>
        <v>17.079999999999998</v>
      </c>
      <c r="P25" s="232"/>
      <c r="Q25" s="233"/>
      <c r="R25" s="233"/>
      <c r="S25" s="233"/>
      <c r="T25" s="234"/>
      <c r="U25" s="50"/>
      <c r="V25" s="51"/>
      <c r="W25" s="51"/>
      <c r="X25" s="51"/>
      <c r="Y25" s="52"/>
      <c r="Z25" s="337"/>
      <c r="AA25" s="338"/>
      <c r="AB25" s="338"/>
      <c r="AC25" s="338"/>
      <c r="AD25" s="339"/>
      <c r="AE25" s="232"/>
      <c r="AF25" s="233"/>
      <c r="AG25" s="233"/>
      <c r="AH25" s="233"/>
      <c r="AI25" s="234"/>
      <c r="AJ25" s="232"/>
      <c r="AK25" s="233"/>
      <c r="AL25" s="233"/>
      <c r="AM25" s="233"/>
      <c r="AN25" s="234"/>
      <c r="AO25" s="232"/>
      <c r="AP25" s="233"/>
      <c r="AQ25" s="233"/>
      <c r="AR25" s="233"/>
      <c r="AS25" s="234"/>
      <c r="AT25" s="232"/>
      <c r="AU25" s="233"/>
      <c r="AV25" s="233"/>
      <c r="AW25" s="233"/>
      <c r="AX25" s="234"/>
      <c r="AY25" s="232"/>
      <c r="AZ25" s="233"/>
      <c r="BA25" s="233"/>
      <c r="BB25" s="233"/>
      <c r="BC25" s="234"/>
      <c r="BD25" s="232"/>
      <c r="BE25" s="233"/>
      <c r="BF25" s="233"/>
      <c r="BG25" s="233"/>
      <c r="BH25" s="234"/>
      <c r="BI25" s="232"/>
      <c r="BJ25" s="233"/>
      <c r="BK25" s="233"/>
      <c r="BL25" s="233"/>
      <c r="BM25" s="234"/>
      <c r="BN25" s="53">
        <f t="shared" si="3"/>
        <v>0</v>
      </c>
      <c r="BO25" s="53">
        <f t="shared" si="4"/>
        <v>0</v>
      </c>
      <c r="BP25" s="305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3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2"/>
        <v>0</v>
      </c>
      <c r="O26" s="108">
        <f t="shared" si="2"/>
        <v>0</v>
      </c>
      <c r="P26" s="235"/>
      <c r="Q26" s="236"/>
      <c r="R26" s="237"/>
      <c r="S26" s="236"/>
      <c r="T26" s="238"/>
      <c r="U26" s="66"/>
      <c r="V26" s="67"/>
      <c r="W26" s="68"/>
      <c r="X26" s="67"/>
      <c r="Y26" s="69"/>
      <c r="Z26" s="340"/>
      <c r="AA26" s="341"/>
      <c r="AB26" s="342"/>
      <c r="AC26" s="341"/>
      <c r="AD26" s="343"/>
      <c r="AE26" s="235"/>
      <c r="AF26" s="236"/>
      <c r="AG26" s="237"/>
      <c r="AH26" s="236"/>
      <c r="AI26" s="238"/>
      <c r="AJ26" s="235"/>
      <c r="AK26" s="236"/>
      <c r="AL26" s="237"/>
      <c r="AM26" s="236"/>
      <c r="AN26" s="238"/>
      <c r="AO26" s="235"/>
      <c r="AP26" s="236"/>
      <c r="AQ26" s="237"/>
      <c r="AR26" s="236"/>
      <c r="AS26" s="238"/>
      <c r="AT26" s="235"/>
      <c r="AU26" s="236"/>
      <c r="AV26" s="237"/>
      <c r="AW26" s="236"/>
      <c r="AX26" s="238"/>
      <c r="AY26" s="235"/>
      <c r="AZ26" s="236"/>
      <c r="BA26" s="237"/>
      <c r="BB26" s="236"/>
      <c r="BC26" s="238"/>
      <c r="BD26" s="235"/>
      <c r="BE26" s="236"/>
      <c r="BF26" s="237"/>
      <c r="BG26" s="236"/>
      <c r="BH26" s="238"/>
      <c r="BI26" s="235"/>
      <c r="BJ26" s="236"/>
      <c r="BK26" s="237"/>
      <c r="BL26" s="236"/>
      <c r="BM26" s="238"/>
      <c r="BN26" s="53">
        <f t="shared" si="3"/>
        <v>0</v>
      </c>
      <c r="BO26" s="53">
        <f t="shared" si="4"/>
        <v>0</v>
      </c>
      <c r="BP26" s="305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Август 2019'!B22</f>
        <v>Куриные яйца 1 категории, 10 шт</v>
      </c>
      <c r="D27" s="133">
        <v>40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47.6</v>
      </c>
      <c r="L27" s="106">
        <f t="shared" si="1"/>
        <v>48</v>
      </c>
      <c r="M27" s="107">
        <f t="shared" si="2"/>
        <v>48.4</v>
      </c>
      <c r="N27" s="107">
        <f t="shared" si="2"/>
        <v>48.8</v>
      </c>
      <c r="O27" s="108">
        <f t="shared" si="2"/>
        <v>49.2</v>
      </c>
      <c r="P27" s="337"/>
      <c r="Q27" s="338"/>
      <c r="R27" s="338"/>
      <c r="S27" s="338"/>
      <c r="T27" s="339"/>
      <c r="U27" s="50"/>
      <c r="V27" s="51"/>
      <c r="W27" s="51"/>
      <c r="X27" s="51"/>
      <c r="Y27" s="52"/>
      <c r="Z27" s="367">
        <v>4.5599999999999996</v>
      </c>
      <c r="AA27" s="368">
        <v>90</v>
      </c>
      <c r="AB27" s="368">
        <f t="shared" ref="AB27" si="5">IF(Z27=0," ",IF(ISBLANK(Z27)," ",Z27*AA27))</f>
        <v>410.4</v>
      </c>
      <c r="AC27" s="368" t="s">
        <v>273</v>
      </c>
      <c r="AD27" s="369" t="s">
        <v>284</v>
      </c>
      <c r="AE27" s="337"/>
      <c r="AF27" s="338"/>
      <c r="AG27" s="338"/>
      <c r="AH27" s="338"/>
      <c r="AI27" s="339"/>
      <c r="AJ27" s="367"/>
      <c r="AK27" s="368"/>
      <c r="AL27" s="368"/>
      <c r="AM27" s="368"/>
      <c r="AN27" s="369"/>
      <c r="AO27" s="367">
        <f>AQ27/AP27</f>
        <v>39.9</v>
      </c>
      <c r="AP27" s="368">
        <v>3</v>
      </c>
      <c r="AQ27" s="368">
        <v>119.7</v>
      </c>
      <c r="AR27" s="368" t="s">
        <v>230</v>
      </c>
      <c r="AS27" s="369" t="s">
        <v>242</v>
      </c>
      <c r="AT27" s="367">
        <v>39.299999999999997</v>
      </c>
      <c r="AU27" s="368">
        <v>12</v>
      </c>
      <c r="AV27" s="368">
        <f>IF(AT27=0," ",IF(ISBLANK(AT27)," ",AT27*AU27))</f>
        <v>471.59999999999997</v>
      </c>
      <c r="AW27" s="368" t="s">
        <v>253</v>
      </c>
      <c r="AX27" s="369" t="s">
        <v>265</v>
      </c>
      <c r="AY27" s="232"/>
      <c r="AZ27" s="233"/>
      <c r="BA27" s="233"/>
      <c r="BB27" s="233"/>
      <c r="BC27" s="234"/>
      <c r="BD27" s="232"/>
      <c r="BE27" s="233"/>
      <c r="BF27" s="233"/>
      <c r="BG27" s="233"/>
      <c r="BH27" s="234"/>
      <c r="BI27" s="337"/>
      <c r="BJ27" s="338"/>
      <c r="BK27" s="338"/>
      <c r="BL27" s="338"/>
      <c r="BM27" s="339"/>
      <c r="BN27" s="53">
        <f t="shared" si="3"/>
        <v>4.5599999999999996</v>
      </c>
      <c r="BO27" s="53">
        <f t="shared" si="4"/>
        <v>39.9</v>
      </c>
      <c r="BP27" s="305"/>
    </row>
    <row r="28" spans="1:68" ht="40.5" customHeight="1" x14ac:dyDescent="0.4">
      <c r="A28" s="38"/>
      <c r="B28" s="73"/>
      <c r="C28" s="74"/>
      <c r="D28" s="133">
        <f>D27</f>
        <v>40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47.6</v>
      </c>
      <c r="L28" s="106">
        <f t="shared" si="1"/>
        <v>48</v>
      </c>
      <c r="M28" s="107">
        <f t="shared" si="2"/>
        <v>48.4</v>
      </c>
      <c r="N28" s="107">
        <f t="shared" si="2"/>
        <v>48.8</v>
      </c>
      <c r="O28" s="108">
        <f t="shared" si="2"/>
        <v>49.2</v>
      </c>
      <c r="P28" s="50"/>
      <c r="Q28" s="51"/>
      <c r="R28" s="51"/>
      <c r="S28" s="51"/>
      <c r="T28" s="52"/>
      <c r="U28" s="177"/>
      <c r="V28" s="178"/>
      <c r="W28" s="178"/>
      <c r="X28" s="178"/>
      <c r="Y28" s="178"/>
      <c r="Z28" s="50"/>
      <c r="AA28" s="51"/>
      <c r="AB28" s="51"/>
      <c r="AC28" s="51"/>
      <c r="AD28" s="52"/>
      <c r="AE28" s="177"/>
      <c r="AF28" s="178"/>
      <c r="AG28" s="178"/>
      <c r="AH28" s="178"/>
      <c r="AI28" s="190"/>
      <c r="AJ28" s="50"/>
      <c r="AK28" s="51"/>
      <c r="AL28" s="51"/>
      <c r="AM28" s="51"/>
      <c r="AN28" s="52"/>
      <c r="AO28" s="177"/>
      <c r="AP28" s="178"/>
      <c r="AQ28" s="178"/>
      <c r="AR28" s="178"/>
      <c r="AS28" s="178"/>
      <c r="AT28" s="50"/>
      <c r="AU28" s="51"/>
      <c r="AV28" s="51"/>
      <c r="AW28" s="51"/>
      <c r="AX28" s="51"/>
      <c r="AY28" s="177"/>
      <c r="AZ28" s="178"/>
      <c r="BA28" s="178"/>
      <c r="BB28" s="178"/>
      <c r="BC28" s="178"/>
      <c r="BD28" s="232"/>
      <c r="BE28" s="233"/>
      <c r="BF28" s="233"/>
      <c r="BG28" s="233"/>
      <c r="BH28" s="234"/>
      <c r="BI28" s="50"/>
      <c r="BJ28" s="51"/>
      <c r="BK28" s="51"/>
      <c r="BL28" s="51"/>
      <c r="BM28" s="52"/>
      <c r="BN28" s="53">
        <f t="shared" si="3"/>
        <v>0</v>
      </c>
      <c r="BO28" s="53">
        <f t="shared" si="4"/>
        <v>0</v>
      </c>
      <c r="BP28" s="305"/>
    </row>
    <row r="29" spans="1:68" ht="41.1" customHeight="1" x14ac:dyDescent="0.4">
      <c r="A29" s="38"/>
      <c r="B29" s="75"/>
      <c r="C29" s="76"/>
      <c r="D29" s="133">
        <f>D27</f>
        <v>40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47.6</v>
      </c>
      <c r="L29" s="106">
        <f t="shared" si="1"/>
        <v>48</v>
      </c>
      <c r="M29" s="107">
        <f t="shared" si="2"/>
        <v>48.4</v>
      </c>
      <c r="N29" s="107">
        <f t="shared" si="2"/>
        <v>48.8</v>
      </c>
      <c r="O29" s="108">
        <f t="shared" si="2"/>
        <v>49.2</v>
      </c>
      <c r="P29" s="50"/>
      <c r="Q29" s="51"/>
      <c r="R29" s="51"/>
      <c r="S29" s="51"/>
      <c r="T29" s="52"/>
      <c r="U29" s="177"/>
      <c r="V29" s="178"/>
      <c r="W29" s="178"/>
      <c r="X29" s="178"/>
      <c r="Y29" s="178"/>
      <c r="Z29" s="50"/>
      <c r="AA29" s="51"/>
      <c r="AB29" s="51"/>
      <c r="AC29" s="51"/>
      <c r="AD29" s="51"/>
      <c r="AE29" s="177"/>
      <c r="AF29" s="178"/>
      <c r="AG29" s="178"/>
      <c r="AH29" s="178"/>
      <c r="AI29" s="190"/>
      <c r="AJ29" s="50"/>
      <c r="AK29" s="51"/>
      <c r="AL29" s="51"/>
      <c r="AM29" s="51"/>
      <c r="AN29" s="52"/>
      <c r="AO29" s="177"/>
      <c r="AP29" s="178"/>
      <c r="AQ29" s="178"/>
      <c r="AR29" s="178"/>
      <c r="AS29" s="178"/>
      <c r="AT29" s="50"/>
      <c r="AU29" s="51"/>
      <c r="AV29" s="51"/>
      <c r="AW29" s="51"/>
      <c r="AX29" s="51"/>
      <c r="AY29" s="177"/>
      <c r="AZ29" s="178"/>
      <c r="BA29" s="178"/>
      <c r="BB29" s="178"/>
      <c r="BC29" s="178"/>
      <c r="BD29" s="232"/>
      <c r="BE29" s="233"/>
      <c r="BF29" s="233"/>
      <c r="BG29" s="233"/>
      <c r="BH29" s="234"/>
      <c r="BI29" s="50"/>
      <c r="BJ29" s="51"/>
      <c r="BK29" s="51"/>
      <c r="BL29" s="51"/>
      <c r="BM29" s="52"/>
      <c r="BN29" s="53">
        <f t="shared" si="3"/>
        <v>0</v>
      </c>
      <c r="BO29" s="53">
        <f t="shared" si="4"/>
        <v>0</v>
      </c>
      <c r="BP29" s="305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Август 2019'!B23</f>
        <v>Куриные яйца 2 категории, 10 шт</v>
      </c>
      <c r="D30" s="133">
        <v>30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35.700000000000003</v>
      </c>
      <c r="L30" s="106">
        <f t="shared" si="1"/>
        <v>36</v>
      </c>
      <c r="M30" s="107">
        <f t="shared" si="2"/>
        <v>36.299999999999997</v>
      </c>
      <c r="N30" s="107">
        <f t="shared" si="2"/>
        <v>36.6</v>
      </c>
      <c r="O30" s="108">
        <f t="shared" si="2"/>
        <v>36.9</v>
      </c>
      <c r="P30" s="50"/>
      <c r="Q30" s="51"/>
      <c r="R30" s="51"/>
      <c r="S30" s="51"/>
      <c r="T30" s="52"/>
      <c r="U30" s="177"/>
      <c r="V30" s="178"/>
      <c r="W30" s="178"/>
      <c r="X30" s="178"/>
      <c r="Y30" s="178"/>
      <c r="Z30" s="50"/>
      <c r="AA30" s="51"/>
      <c r="AB30" s="51"/>
      <c r="AC30" s="51"/>
      <c r="AD30" s="51"/>
      <c r="AE30" s="177"/>
      <c r="AF30" s="178"/>
      <c r="AG30" s="178"/>
      <c r="AH30" s="178"/>
      <c r="AI30" s="190"/>
      <c r="AJ30" s="50"/>
      <c r="AK30" s="51"/>
      <c r="AL30" s="51"/>
      <c r="AM30" s="51"/>
      <c r="AN30" s="52"/>
      <c r="AO30" s="177"/>
      <c r="AP30" s="178"/>
      <c r="AQ30" s="178"/>
      <c r="AR30" s="178"/>
      <c r="AS30" s="178"/>
      <c r="AT30" s="50"/>
      <c r="AU30" s="51"/>
      <c r="AV30" s="51"/>
      <c r="AW30" s="51"/>
      <c r="AX30" s="51"/>
      <c r="AY30" s="177"/>
      <c r="AZ30" s="178"/>
      <c r="BA30" s="178"/>
      <c r="BB30" s="178"/>
      <c r="BC30" s="178"/>
      <c r="BD30" s="232"/>
      <c r="BE30" s="233"/>
      <c r="BF30" s="233"/>
      <c r="BG30" s="233"/>
      <c r="BH30" s="234"/>
      <c r="BI30" s="50"/>
      <c r="BJ30" s="51"/>
      <c r="BK30" s="51"/>
      <c r="BL30" s="51"/>
      <c r="BM30" s="52"/>
      <c r="BN30" s="53">
        <f t="shared" si="3"/>
        <v>0</v>
      </c>
      <c r="BO30" s="53">
        <f t="shared" si="4"/>
        <v>0</v>
      </c>
      <c r="BP30" s="305"/>
    </row>
    <row r="31" spans="1:68" ht="41.1" customHeight="1" x14ac:dyDescent="0.4">
      <c r="A31" s="38"/>
      <c r="B31" s="79"/>
      <c r="C31" s="80"/>
      <c r="D31" s="133">
        <f>D30</f>
        <v>30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35.700000000000003</v>
      </c>
      <c r="L31" s="106">
        <f t="shared" si="1"/>
        <v>36</v>
      </c>
      <c r="M31" s="107">
        <f t="shared" si="2"/>
        <v>36.299999999999997</v>
      </c>
      <c r="N31" s="107">
        <f t="shared" si="2"/>
        <v>36.6</v>
      </c>
      <c r="O31" s="108">
        <f t="shared" si="2"/>
        <v>36.9</v>
      </c>
      <c r="P31" s="50"/>
      <c r="Q31" s="51"/>
      <c r="R31" s="51"/>
      <c r="S31" s="51"/>
      <c r="T31" s="52"/>
      <c r="U31" s="177"/>
      <c r="V31" s="178"/>
      <c r="W31" s="178"/>
      <c r="X31" s="178"/>
      <c r="Y31" s="178"/>
      <c r="Z31" s="50"/>
      <c r="AA31" s="51"/>
      <c r="AB31" s="51"/>
      <c r="AC31" s="51"/>
      <c r="AD31" s="51"/>
      <c r="AE31" s="177"/>
      <c r="AF31" s="178"/>
      <c r="AG31" s="178"/>
      <c r="AH31" s="178"/>
      <c r="AI31" s="190"/>
      <c r="AJ31" s="50"/>
      <c r="AK31" s="51"/>
      <c r="AL31" s="51"/>
      <c r="AM31" s="51"/>
      <c r="AN31" s="52"/>
      <c r="AO31" s="177"/>
      <c r="AP31" s="178"/>
      <c r="AQ31" s="178"/>
      <c r="AR31" s="178"/>
      <c r="AS31" s="178"/>
      <c r="AT31" s="50"/>
      <c r="AU31" s="51"/>
      <c r="AV31" s="51"/>
      <c r="AW31" s="51"/>
      <c r="AX31" s="51"/>
      <c r="AY31" s="177"/>
      <c r="AZ31" s="178"/>
      <c r="BA31" s="178"/>
      <c r="BB31" s="178"/>
      <c r="BC31" s="178"/>
      <c r="BD31" s="232"/>
      <c r="BE31" s="233"/>
      <c r="BF31" s="233"/>
      <c r="BG31" s="233"/>
      <c r="BH31" s="234"/>
      <c r="BI31" s="50"/>
      <c r="BJ31" s="51"/>
      <c r="BK31" s="51"/>
      <c r="BL31" s="51"/>
      <c r="BM31" s="52"/>
      <c r="BN31" s="53">
        <f t="shared" si="3"/>
        <v>0</v>
      </c>
      <c r="BO31" s="53">
        <f t="shared" si="4"/>
        <v>0</v>
      </c>
      <c r="BP31" s="305"/>
    </row>
    <row r="32" spans="1:68" ht="41.1" customHeight="1" x14ac:dyDescent="0.4">
      <c r="A32" s="38"/>
      <c r="B32" s="79"/>
      <c r="C32" s="80"/>
      <c r="D32" s="133">
        <f>D30</f>
        <v>30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35.700000000000003</v>
      </c>
      <c r="L32" s="106">
        <f t="shared" si="1"/>
        <v>36</v>
      </c>
      <c r="M32" s="107">
        <f t="shared" si="2"/>
        <v>36.299999999999997</v>
      </c>
      <c r="N32" s="107">
        <f t="shared" si="2"/>
        <v>36.6</v>
      </c>
      <c r="O32" s="108">
        <f t="shared" si="2"/>
        <v>36.9</v>
      </c>
      <c r="P32" s="50"/>
      <c r="Q32" s="51"/>
      <c r="R32" s="51"/>
      <c r="S32" s="51"/>
      <c r="T32" s="52"/>
      <c r="U32" s="177"/>
      <c r="V32" s="178"/>
      <c r="W32" s="178"/>
      <c r="X32" s="178"/>
      <c r="Y32" s="178"/>
      <c r="Z32" s="50"/>
      <c r="AA32" s="51"/>
      <c r="AB32" s="51"/>
      <c r="AC32" s="51"/>
      <c r="AD32" s="51"/>
      <c r="AE32" s="177"/>
      <c r="AF32" s="178"/>
      <c r="AG32" s="178"/>
      <c r="AH32" s="178"/>
      <c r="AI32" s="190"/>
      <c r="AJ32" s="50"/>
      <c r="AK32" s="51"/>
      <c r="AL32" s="51"/>
      <c r="AM32" s="51"/>
      <c r="AN32" s="52"/>
      <c r="AO32" s="177"/>
      <c r="AP32" s="178"/>
      <c r="AQ32" s="178"/>
      <c r="AR32" s="178"/>
      <c r="AS32" s="178"/>
      <c r="AT32" s="50"/>
      <c r="AU32" s="51"/>
      <c r="AV32" s="51"/>
      <c r="AW32" s="51"/>
      <c r="AX32" s="51"/>
      <c r="AY32" s="177"/>
      <c r="AZ32" s="178"/>
      <c r="BA32" s="178"/>
      <c r="BB32" s="178"/>
      <c r="BC32" s="178"/>
      <c r="BD32" s="232"/>
      <c r="BE32" s="233"/>
      <c r="BF32" s="233"/>
      <c r="BG32" s="233"/>
      <c r="BH32" s="234"/>
      <c r="BI32" s="50"/>
      <c r="BJ32" s="51"/>
      <c r="BK32" s="51"/>
      <c r="BL32" s="51"/>
      <c r="BM32" s="52"/>
      <c r="BN32" s="53">
        <f t="shared" si="3"/>
        <v>0</v>
      </c>
      <c r="BO32" s="53">
        <f t="shared" si="4"/>
        <v>0</v>
      </c>
      <c r="BP32" s="305"/>
    </row>
    <row r="33" spans="1:68" s="70" customFormat="1" ht="41.1" customHeight="1" x14ac:dyDescent="0.4">
      <c r="A33" s="59">
        <v>14.4</v>
      </c>
      <c r="B33" s="81" t="s">
        <v>32</v>
      </c>
      <c r="C33" s="167" t="str">
        <f>'рекоменд.цены на Август 2019'!B24</f>
        <v>Соль</v>
      </c>
      <c r="D33" s="133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ref="M33:O69" si="6">$D33+(($D33*($E33+H33)/100))</f>
        <v>0</v>
      </c>
      <c r="N33" s="107">
        <f t="shared" si="6"/>
        <v>0</v>
      </c>
      <c r="O33" s="108">
        <f t="shared" si="6"/>
        <v>0</v>
      </c>
      <c r="P33" s="66"/>
      <c r="Q33" s="67"/>
      <c r="R33" s="68"/>
      <c r="S33" s="67"/>
      <c r="T33" s="69"/>
      <c r="U33" s="179"/>
      <c r="V33" s="180"/>
      <c r="W33" s="178"/>
      <c r="X33" s="180"/>
      <c r="Y33" s="180"/>
      <c r="Z33" s="66"/>
      <c r="AA33" s="67"/>
      <c r="AB33" s="68"/>
      <c r="AC33" s="67"/>
      <c r="AD33" s="67"/>
      <c r="AE33" s="179"/>
      <c r="AF33" s="180"/>
      <c r="AG33" s="178"/>
      <c r="AH33" s="180"/>
      <c r="AI33" s="191"/>
      <c r="AJ33" s="66"/>
      <c r="AK33" s="67"/>
      <c r="AL33" s="68"/>
      <c r="AM33" s="67"/>
      <c r="AN33" s="69"/>
      <c r="AO33" s="179"/>
      <c r="AP33" s="180"/>
      <c r="AQ33" s="178"/>
      <c r="AR33" s="180"/>
      <c r="AS33" s="180"/>
      <c r="AT33" s="66"/>
      <c r="AU33" s="67"/>
      <c r="AV33" s="68"/>
      <c r="AW33" s="67"/>
      <c r="AX33" s="67"/>
      <c r="AY33" s="179"/>
      <c r="AZ33" s="180"/>
      <c r="BA33" s="178"/>
      <c r="BB33" s="180"/>
      <c r="BC33" s="180"/>
      <c r="BD33" s="235"/>
      <c r="BE33" s="236"/>
      <c r="BF33" s="237"/>
      <c r="BG33" s="236"/>
      <c r="BH33" s="238"/>
      <c r="BI33" s="66"/>
      <c r="BJ33" s="67"/>
      <c r="BK33" s="68"/>
      <c r="BL33" s="67"/>
      <c r="BM33" s="69"/>
      <c r="BN33" s="53">
        <f t="shared" si="3"/>
        <v>0</v>
      </c>
      <c r="BO33" s="53">
        <f t="shared" si="4"/>
        <v>0</v>
      </c>
      <c r="BP33" s="305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Август 2019'!B25</f>
        <v>Соль поваренная пищевая, кг</v>
      </c>
      <c r="D34" s="133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6"/>
        <v>10.507</v>
      </c>
      <c r="N34" s="107">
        <f t="shared" si="6"/>
        <v>10.586</v>
      </c>
      <c r="O34" s="108">
        <f t="shared" si="6"/>
        <v>10.665000000000001</v>
      </c>
      <c r="P34" s="229"/>
      <c r="Q34" s="330"/>
      <c r="R34" s="338"/>
      <c r="S34" s="330"/>
      <c r="T34" s="231"/>
      <c r="U34" s="229"/>
      <c r="V34" s="230"/>
      <c r="W34" s="233"/>
      <c r="X34" s="233"/>
      <c r="Y34" s="234"/>
      <c r="Z34" s="84"/>
      <c r="AA34" s="85"/>
      <c r="AB34" s="51"/>
      <c r="AC34" s="85"/>
      <c r="AD34" s="85"/>
      <c r="AE34" s="179"/>
      <c r="AF34" s="180"/>
      <c r="AG34" s="178"/>
      <c r="AH34" s="180"/>
      <c r="AI34" s="191"/>
      <c r="AJ34" s="50"/>
      <c r="AK34" s="51"/>
      <c r="AL34" s="51"/>
      <c r="AM34" s="51"/>
      <c r="AN34" s="52"/>
      <c r="AO34" s="50"/>
      <c r="AP34" s="51"/>
      <c r="AQ34" s="51"/>
      <c r="AR34" s="51"/>
      <c r="AS34" s="52"/>
      <c r="AT34" s="229"/>
      <c r="AU34" s="230"/>
      <c r="AV34" s="233"/>
      <c r="AW34" s="230"/>
      <c r="AX34" s="231"/>
      <c r="AY34" s="84"/>
      <c r="AZ34" s="85"/>
      <c r="BA34" s="51"/>
      <c r="BB34" s="85"/>
      <c r="BC34" s="86"/>
      <c r="BD34" s="229"/>
      <c r="BE34" s="230"/>
      <c r="BF34" s="233"/>
      <c r="BG34" s="230"/>
      <c r="BH34" s="231"/>
      <c r="BI34" s="84"/>
      <c r="BJ34" s="85"/>
      <c r="BK34" s="51"/>
      <c r="BL34" s="51"/>
      <c r="BM34" s="52"/>
      <c r="BN34" s="53">
        <f t="shared" si="3"/>
        <v>0</v>
      </c>
      <c r="BO34" s="53">
        <f t="shared" si="4"/>
        <v>0</v>
      </c>
      <c r="BP34" s="306"/>
    </row>
    <row r="35" spans="1:68" s="87" customFormat="1" ht="41.1" customHeight="1" x14ac:dyDescent="0.4">
      <c r="A35" s="83"/>
      <c r="B35" s="79"/>
      <c r="C35" s="80"/>
      <c r="D35" s="133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6"/>
        <v>10.507</v>
      </c>
      <c r="N35" s="107">
        <f t="shared" si="6"/>
        <v>10.586</v>
      </c>
      <c r="O35" s="108">
        <f t="shared" si="6"/>
        <v>10.665000000000001</v>
      </c>
      <c r="P35" s="84"/>
      <c r="Q35" s="85"/>
      <c r="R35" s="51"/>
      <c r="S35" s="85"/>
      <c r="T35" s="86"/>
      <c r="U35" s="179"/>
      <c r="V35" s="180"/>
      <c r="W35" s="178"/>
      <c r="X35" s="180"/>
      <c r="Y35" s="180"/>
      <c r="Z35" s="84"/>
      <c r="AA35" s="85"/>
      <c r="AB35" s="51"/>
      <c r="AC35" s="85"/>
      <c r="AD35" s="85"/>
      <c r="AE35" s="179"/>
      <c r="AF35" s="180"/>
      <c r="AG35" s="178"/>
      <c r="AH35" s="180"/>
      <c r="AI35" s="191"/>
      <c r="AJ35" s="84"/>
      <c r="AK35" s="85"/>
      <c r="AL35" s="51"/>
      <c r="AM35" s="85"/>
      <c r="AN35" s="86"/>
      <c r="AO35" s="179"/>
      <c r="AP35" s="180"/>
      <c r="AQ35" s="178"/>
      <c r="AR35" s="180"/>
      <c r="AS35" s="180"/>
      <c r="AT35" s="84"/>
      <c r="AU35" s="85"/>
      <c r="AV35" s="51"/>
      <c r="AW35" s="85"/>
      <c r="AX35" s="85"/>
      <c r="AY35" s="179"/>
      <c r="AZ35" s="180"/>
      <c r="BA35" s="178"/>
      <c r="BB35" s="180"/>
      <c r="BC35" s="180"/>
      <c r="BD35" s="84"/>
      <c r="BE35" s="85"/>
      <c r="BF35" s="51"/>
      <c r="BG35" s="85"/>
      <c r="BH35" s="86"/>
      <c r="BI35" s="179"/>
      <c r="BJ35" s="180"/>
      <c r="BK35" s="178"/>
      <c r="BL35" s="180"/>
      <c r="BM35" s="191"/>
      <c r="BN35" s="53">
        <f t="shared" si="3"/>
        <v>0</v>
      </c>
      <c r="BO35" s="53">
        <f t="shared" si="4"/>
        <v>0</v>
      </c>
      <c r="BP35" s="305"/>
    </row>
    <row r="36" spans="1:68" ht="41.1" customHeight="1" x14ac:dyDescent="0.4">
      <c r="A36" s="38" t="s">
        <v>34</v>
      </c>
      <c r="B36" s="79"/>
      <c r="C36" s="80"/>
      <c r="D36" s="133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6"/>
        <v>10.507</v>
      </c>
      <c r="N36" s="107">
        <f t="shared" si="6"/>
        <v>10.586</v>
      </c>
      <c r="O36" s="108">
        <f t="shared" si="6"/>
        <v>10.665000000000001</v>
      </c>
      <c r="P36" s="50"/>
      <c r="Q36" s="51"/>
      <c r="R36" s="51"/>
      <c r="S36" s="51"/>
      <c r="T36" s="52"/>
      <c r="U36" s="177"/>
      <c r="V36" s="178"/>
      <c r="W36" s="178"/>
      <c r="X36" s="178"/>
      <c r="Y36" s="178"/>
      <c r="Z36" s="50"/>
      <c r="AA36" s="51"/>
      <c r="AB36" s="51"/>
      <c r="AC36" s="51"/>
      <c r="AD36" s="51"/>
      <c r="AE36" s="177"/>
      <c r="AF36" s="178"/>
      <c r="AG36" s="178"/>
      <c r="AH36" s="178"/>
      <c r="AI36" s="190"/>
      <c r="AJ36" s="50"/>
      <c r="AK36" s="51"/>
      <c r="AL36" s="51"/>
      <c r="AM36" s="51"/>
      <c r="AN36" s="52"/>
      <c r="AO36" s="177"/>
      <c r="AP36" s="178"/>
      <c r="AQ36" s="178"/>
      <c r="AR36" s="178"/>
      <c r="AS36" s="178"/>
      <c r="AT36" s="50"/>
      <c r="AU36" s="51"/>
      <c r="AV36" s="51"/>
      <c r="AW36" s="51"/>
      <c r="AX36" s="51"/>
      <c r="AY36" s="177"/>
      <c r="AZ36" s="178"/>
      <c r="BA36" s="178"/>
      <c r="BB36" s="178"/>
      <c r="BC36" s="178"/>
      <c r="BD36" s="50"/>
      <c r="BE36" s="51"/>
      <c r="BF36" s="51"/>
      <c r="BG36" s="51"/>
      <c r="BH36" s="52"/>
      <c r="BI36" s="177"/>
      <c r="BJ36" s="178"/>
      <c r="BK36" s="178"/>
      <c r="BL36" s="178"/>
      <c r="BM36" s="190"/>
      <c r="BN36" s="53">
        <f t="shared" si="3"/>
        <v>0</v>
      </c>
      <c r="BO36" s="53">
        <f t="shared" si="4"/>
        <v>0</v>
      </c>
      <c r="BP36" s="305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3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6"/>
        <v>0</v>
      </c>
      <c r="N37" s="107">
        <f t="shared" si="6"/>
        <v>0</v>
      </c>
      <c r="O37" s="108">
        <f t="shared" si="6"/>
        <v>0</v>
      </c>
      <c r="P37" s="66"/>
      <c r="Q37" s="67"/>
      <c r="R37" s="68"/>
      <c r="S37" s="67"/>
      <c r="T37" s="69"/>
      <c r="U37" s="179"/>
      <c r="V37" s="180"/>
      <c r="W37" s="178"/>
      <c r="X37" s="180"/>
      <c r="Y37" s="180"/>
      <c r="Z37" s="66"/>
      <c r="AA37" s="67"/>
      <c r="AB37" s="68"/>
      <c r="AC37" s="67"/>
      <c r="AD37" s="67"/>
      <c r="AE37" s="179"/>
      <c r="AF37" s="180"/>
      <c r="AG37" s="178"/>
      <c r="AH37" s="180"/>
      <c r="AI37" s="191"/>
      <c r="AJ37" s="66"/>
      <c r="AK37" s="67"/>
      <c r="AL37" s="68"/>
      <c r="AM37" s="67"/>
      <c r="AN37" s="69"/>
      <c r="AO37" s="179"/>
      <c r="AP37" s="180"/>
      <c r="AQ37" s="178"/>
      <c r="AR37" s="180"/>
      <c r="AS37" s="180"/>
      <c r="AT37" s="66"/>
      <c r="AU37" s="67"/>
      <c r="AV37" s="68"/>
      <c r="AW37" s="67"/>
      <c r="AX37" s="67"/>
      <c r="AY37" s="179"/>
      <c r="AZ37" s="180"/>
      <c r="BA37" s="178"/>
      <c r="BB37" s="180"/>
      <c r="BC37" s="180"/>
      <c r="BD37" s="66"/>
      <c r="BE37" s="67"/>
      <c r="BF37" s="68"/>
      <c r="BG37" s="67"/>
      <c r="BH37" s="69"/>
      <c r="BI37" s="179"/>
      <c r="BJ37" s="180"/>
      <c r="BK37" s="178"/>
      <c r="BL37" s="180"/>
      <c r="BM37" s="191"/>
      <c r="BN37" s="53">
        <f t="shared" si="3"/>
        <v>0</v>
      </c>
      <c r="BO37" s="53">
        <f t="shared" si="4"/>
        <v>0</v>
      </c>
      <c r="BP37" s="305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Август 2019'!B27</f>
        <v>Мясо КРС высшей упитанности в убойном весе</v>
      </c>
      <c r="D38" s="133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6"/>
        <v>212.47200000000001</v>
      </c>
      <c r="N38" s="107">
        <f t="shared" si="6"/>
        <v>214.51500000000001</v>
      </c>
      <c r="O38" s="108">
        <f t="shared" si="6"/>
        <v>214.51500000000001</v>
      </c>
      <c r="P38" s="50"/>
      <c r="Q38" s="51"/>
      <c r="R38" s="51"/>
      <c r="S38" s="51"/>
      <c r="T38" s="52"/>
      <c r="U38" s="177"/>
      <c r="V38" s="178"/>
      <c r="W38" s="178"/>
      <c r="X38" s="178"/>
      <c r="Y38" s="178"/>
      <c r="Z38" s="50"/>
      <c r="AA38" s="51"/>
      <c r="AB38" s="51"/>
      <c r="AC38" s="51"/>
      <c r="AD38" s="51"/>
      <c r="AE38" s="177"/>
      <c r="AF38" s="178"/>
      <c r="AG38" s="178"/>
      <c r="AH38" s="178"/>
      <c r="AI38" s="190"/>
      <c r="AJ38" s="50"/>
      <c r="AK38" s="51"/>
      <c r="AL38" s="51"/>
      <c r="AM38" s="51"/>
      <c r="AN38" s="52"/>
      <c r="AO38" s="177"/>
      <c r="AP38" s="178"/>
      <c r="AQ38" s="178"/>
      <c r="AR38" s="178"/>
      <c r="AS38" s="178"/>
      <c r="AT38" s="50"/>
      <c r="AU38" s="51"/>
      <c r="AV38" s="51"/>
      <c r="AW38" s="51"/>
      <c r="AX38" s="51"/>
      <c r="AY38" s="177"/>
      <c r="AZ38" s="178"/>
      <c r="BA38" s="178"/>
      <c r="BB38" s="178"/>
      <c r="BC38" s="178"/>
      <c r="BD38" s="50"/>
      <c r="BE38" s="51"/>
      <c r="BF38" s="51"/>
      <c r="BG38" s="51"/>
      <c r="BH38" s="52"/>
      <c r="BI38" s="177"/>
      <c r="BJ38" s="178"/>
      <c r="BK38" s="178"/>
      <c r="BL38" s="178"/>
      <c r="BM38" s="190"/>
      <c r="BN38" s="53">
        <f t="shared" si="3"/>
        <v>0</v>
      </c>
      <c r="BO38" s="53">
        <f t="shared" si="4"/>
        <v>0</v>
      </c>
      <c r="BP38" s="305"/>
    </row>
    <row r="39" spans="1:68" ht="33.75" customHeight="1" x14ac:dyDescent="0.4">
      <c r="A39" s="38"/>
      <c r="B39" s="79"/>
      <c r="C39" s="80"/>
      <c r="D39" s="133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6"/>
        <v>212.47200000000001</v>
      </c>
      <c r="N39" s="107">
        <f t="shared" si="6"/>
        <v>214.51500000000001</v>
      </c>
      <c r="O39" s="108">
        <f t="shared" si="6"/>
        <v>214.51500000000001</v>
      </c>
      <c r="P39" s="50"/>
      <c r="Q39" s="51"/>
      <c r="R39" s="51"/>
      <c r="S39" s="51"/>
      <c r="T39" s="52"/>
      <c r="U39" s="177"/>
      <c r="V39" s="178"/>
      <c r="W39" s="178"/>
      <c r="X39" s="178"/>
      <c r="Y39" s="178"/>
      <c r="Z39" s="50"/>
      <c r="AA39" s="51"/>
      <c r="AB39" s="51"/>
      <c r="AC39" s="51"/>
      <c r="AD39" s="51"/>
      <c r="AE39" s="177"/>
      <c r="AF39" s="178"/>
      <c r="AG39" s="178"/>
      <c r="AH39" s="178"/>
      <c r="AI39" s="190"/>
      <c r="AJ39" s="50"/>
      <c r="AK39" s="51"/>
      <c r="AL39" s="51"/>
      <c r="AM39" s="51"/>
      <c r="AN39" s="52"/>
      <c r="AO39" s="177"/>
      <c r="AP39" s="178"/>
      <c r="AQ39" s="178"/>
      <c r="AR39" s="178"/>
      <c r="AS39" s="178"/>
      <c r="AT39" s="50"/>
      <c r="AU39" s="51"/>
      <c r="AV39" s="51"/>
      <c r="AW39" s="51"/>
      <c r="AX39" s="51"/>
      <c r="AY39" s="177"/>
      <c r="AZ39" s="178"/>
      <c r="BA39" s="178"/>
      <c r="BB39" s="178"/>
      <c r="BC39" s="178"/>
      <c r="BD39" s="50"/>
      <c r="BE39" s="51"/>
      <c r="BF39" s="51"/>
      <c r="BG39" s="51"/>
      <c r="BH39" s="52"/>
      <c r="BI39" s="177"/>
      <c r="BJ39" s="178"/>
      <c r="BK39" s="178"/>
      <c r="BL39" s="178"/>
      <c r="BM39" s="190"/>
      <c r="BN39" s="53">
        <f t="shared" si="3"/>
        <v>0</v>
      </c>
      <c r="BO39" s="53">
        <f t="shared" si="4"/>
        <v>0</v>
      </c>
      <c r="BP39" s="305"/>
    </row>
    <row r="40" spans="1:68" ht="33.75" customHeight="1" x14ac:dyDescent="0.4">
      <c r="A40" s="38"/>
      <c r="B40" s="79"/>
      <c r="C40" s="80"/>
      <c r="D40" s="133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6"/>
        <v>212.47200000000001</v>
      </c>
      <c r="N40" s="107">
        <f t="shared" si="6"/>
        <v>214.51500000000001</v>
      </c>
      <c r="O40" s="108">
        <f t="shared" si="6"/>
        <v>214.51500000000001</v>
      </c>
      <c r="P40" s="50"/>
      <c r="Q40" s="51"/>
      <c r="R40" s="51"/>
      <c r="S40" s="51"/>
      <c r="T40" s="52"/>
      <c r="U40" s="177"/>
      <c r="V40" s="178"/>
      <c r="W40" s="178"/>
      <c r="X40" s="178"/>
      <c r="Y40" s="178"/>
      <c r="Z40" s="50"/>
      <c r="AA40" s="51"/>
      <c r="AB40" s="51"/>
      <c r="AC40" s="51"/>
      <c r="AD40" s="51"/>
      <c r="AE40" s="177"/>
      <c r="AF40" s="178"/>
      <c r="AG40" s="178"/>
      <c r="AH40" s="178"/>
      <c r="AI40" s="190"/>
      <c r="AJ40" s="50"/>
      <c r="AK40" s="51"/>
      <c r="AL40" s="51"/>
      <c r="AM40" s="51"/>
      <c r="AN40" s="52"/>
      <c r="AO40" s="177"/>
      <c r="AP40" s="178"/>
      <c r="AQ40" s="178"/>
      <c r="AR40" s="178"/>
      <c r="AS40" s="178"/>
      <c r="AT40" s="50"/>
      <c r="AU40" s="51"/>
      <c r="AV40" s="51"/>
      <c r="AW40" s="51"/>
      <c r="AX40" s="51"/>
      <c r="AY40" s="177"/>
      <c r="AZ40" s="178"/>
      <c r="BA40" s="178"/>
      <c r="BB40" s="178"/>
      <c r="BC40" s="178"/>
      <c r="BD40" s="50"/>
      <c r="BE40" s="51"/>
      <c r="BF40" s="51"/>
      <c r="BG40" s="51"/>
      <c r="BH40" s="52"/>
      <c r="BI40" s="177"/>
      <c r="BJ40" s="178"/>
      <c r="BK40" s="178"/>
      <c r="BL40" s="178"/>
      <c r="BM40" s="190"/>
      <c r="BN40" s="53">
        <f t="shared" si="3"/>
        <v>0</v>
      </c>
      <c r="BO40" s="53">
        <f t="shared" si="4"/>
        <v>0</v>
      </c>
      <c r="BP40" s="305"/>
    </row>
    <row r="41" spans="1:68" ht="42" customHeight="1" x14ac:dyDescent="0.4">
      <c r="A41" s="38"/>
      <c r="B41" s="79" t="s">
        <v>41</v>
      </c>
      <c r="C41" s="80" t="str">
        <f>'рекоменд.цены на Август 2019'!B28</f>
        <v>Мясо КРС средней упитанности в убойном весе</v>
      </c>
      <c r="D41" s="133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6"/>
        <v>203.00799999999998</v>
      </c>
      <c r="N41" s="107">
        <f t="shared" si="6"/>
        <v>204.95999999999998</v>
      </c>
      <c r="O41" s="108">
        <f t="shared" si="6"/>
        <v>204.95999999999998</v>
      </c>
      <c r="P41" s="50"/>
      <c r="Q41" s="51"/>
      <c r="R41" s="51"/>
      <c r="S41" s="51"/>
      <c r="T41" s="52"/>
      <c r="U41" s="177"/>
      <c r="V41" s="178"/>
      <c r="W41" s="178"/>
      <c r="X41" s="178"/>
      <c r="Y41" s="178"/>
      <c r="Z41" s="50"/>
      <c r="AA41" s="51"/>
      <c r="AB41" s="51"/>
      <c r="AC41" s="51"/>
      <c r="AD41" s="51"/>
      <c r="AE41" s="177"/>
      <c r="AF41" s="178"/>
      <c r="AG41" s="178"/>
      <c r="AH41" s="178"/>
      <c r="AI41" s="190"/>
      <c r="AJ41" s="50"/>
      <c r="AK41" s="51"/>
      <c r="AL41" s="51"/>
      <c r="AM41" s="51"/>
      <c r="AN41" s="52"/>
      <c r="AO41" s="177"/>
      <c r="AP41" s="178"/>
      <c r="AQ41" s="178"/>
      <c r="AR41" s="178"/>
      <c r="AS41" s="178"/>
      <c r="AT41" s="50"/>
      <c r="AU41" s="51"/>
      <c r="AV41" s="51"/>
      <c r="AW41" s="51"/>
      <c r="AX41" s="51"/>
      <c r="AY41" s="177"/>
      <c r="AZ41" s="178"/>
      <c r="BA41" s="178"/>
      <c r="BB41" s="178"/>
      <c r="BC41" s="178"/>
      <c r="BD41" s="50"/>
      <c r="BE41" s="51"/>
      <c r="BF41" s="51"/>
      <c r="BG41" s="51"/>
      <c r="BH41" s="52"/>
      <c r="BI41" s="177"/>
      <c r="BJ41" s="178"/>
      <c r="BK41" s="178"/>
      <c r="BL41" s="178"/>
      <c r="BM41" s="190"/>
      <c r="BN41" s="53">
        <f t="shared" si="3"/>
        <v>0</v>
      </c>
      <c r="BO41" s="53">
        <f t="shared" si="4"/>
        <v>0</v>
      </c>
      <c r="BP41" s="305"/>
    </row>
    <row r="42" spans="1:68" ht="33.75" customHeight="1" x14ac:dyDescent="0.4">
      <c r="A42" s="38"/>
      <c r="B42" s="79"/>
      <c r="C42" s="80"/>
      <c r="D42" s="133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0"/>
        <v>199.10399999999998</v>
      </c>
      <c r="L42" s="106">
        <f t="shared" si="1"/>
        <v>201.05599999999998</v>
      </c>
      <c r="M42" s="107">
        <f t="shared" si="6"/>
        <v>203.00799999999998</v>
      </c>
      <c r="N42" s="107">
        <f t="shared" si="6"/>
        <v>204.95999999999998</v>
      </c>
      <c r="O42" s="108">
        <f t="shared" si="6"/>
        <v>204.95999999999998</v>
      </c>
      <c r="P42" s="50"/>
      <c r="Q42" s="51"/>
      <c r="R42" s="51"/>
      <c r="S42" s="51"/>
      <c r="T42" s="52"/>
      <c r="U42" s="177"/>
      <c r="V42" s="178"/>
      <c r="W42" s="178"/>
      <c r="X42" s="178"/>
      <c r="Y42" s="178"/>
      <c r="Z42" s="50"/>
      <c r="AA42" s="51"/>
      <c r="AB42" s="51"/>
      <c r="AC42" s="51"/>
      <c r="AD42" s="51"/>
      <c r="AE42" s="177"/>
      <c r="AF42" s="178"/>
      <c r="AG42" s="178"/>
      <c r="AH42" s="178"/>
      <c r="AI42" s="190"/>
      <c r="AJ42" s="50"/>
      <c r="AK42" s="51"/>
      <c r="AL42" s="51"/>
      <c r="AM42" s="51"/>
      <c r="AN42" s="52"/>
      <c r="AO42" s="177"/>
      <c r="AP42" s="178"/>
      <c r="AQ42" s="178"/>
      <c r="AR42" s="178"/>
      <c r="AS42" s="178"/>
      <c r="AT42" s="50"/>
      <c r="AU42" s="51"/>
      <c r="AV42" s="51"/>
      <c r="AW42" s="51"/>
      <c r="AX42" s="51"/>
      <c r="AY42" s="177"/>
      <c r="AZ42" s="178"/>
      <c r="BA42" s="178"/>
      <c r="BB42" s="178"/>
      <c r="BC42" s="178"/>
      <c r="BD42" s="50"/>
      <c r="BE42" s="51"/>
      <c r="BF42" s="51"/>
      <c r="BG42" s="51"/>
      <c r="BH42" s="52"/>
      <c r="BI42" s="177"/>
      <c r="BJ42" s="178"/>
      <c r="BK42" s="178"/>
      <c r="BL42" s="178"/>
      <c r="BM42" s="190"/>
      <c r="BN42" s="53">
        <f t="shared" si="3"/>
        <v>0</v>
      </c>
      <c r="BO42" s="53">
        <f t="shared" si="4"/>
        <v>0</v>
      </c>
      <c r="BP42" s="305"/>
    </row>
    <row r="43" spans="1:68" ht="33.75" customHeight="1" x14ac:dyDescent="0.4">
      <c r="A43" s="38"/>
      <c r="B43" s="79"/>
      <c r="C43" s="80"/>
      <c r="D43" s="133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0"/>
        <v>199.10399999999998</v>
      </c>
      <c r="L43" s="106">
        <f t="shared" si="1"/>
        <v>201.05599999999998</v>
      </c>
      <c r="M43" s="107">
        <f t="shared" si="6"/>
        <v>203.00799999999998</v>
      </c>
      <c r="N43" s="107">
        <f t="shared" si="6"/>
        <v>204.95999999999998</v>
      </c>
      <c r="O43" s="108">
        <f t="shared" si="6"/>
        <v>204.95999999999998</v>
      </c>
      <c r="P43" s="50"/>
      <c r="Q43" s="51"/>
      <c r="R43" s="51"/>
      <c r="S43" s="51"/>
      <c r="T43" s="52"/>
      <c r="U43" s="177"/>
      <c r="V43" s="178"/>
      <c r="W43" s="178"/>
      <c r="X43" s="178"/>
      <c r="Y43" s="178"/>
      <c r="Z43" s="50"/>
      <c r="AA43" s="51"/>
      <c r="AB43" s="51"/>
      <c r="AC43" s="51"/>
      <c r="AD43" s="51"/>
      <c r="AE43" s="177"/>
      <c r="AF43" s="178"/>
      <c r="AG43" s="178"/>
      <c r="AH43" s="178"/>
      <c r="AI43" s="190"/>
      <c r="AJ43" s="50"/>
      <c r="AK43" s="51"/>
      <c r="AL43" s="51"/>
      <c r="AM43" s="51"/>
      <c r="AN43" s="52"/>
      <c r="AO43" s="177"/>
      <c r="AP43" s="178"/>
      <c r="AQ43" s="178"/>
      <c r="AR43" s="178"/>
      <c r="AS43" s="178"/>
      <c r="AT43" s="50"/>
      <c r="AU43" s="51"/>
      <c r="AV43" s="51"/>
      <c r="AW43" s="51"/>
      <c r="AX43" s="51"/>
      <c r="AY43" s="177"/>
      <c r="AZ43" s="178"/>
      <c r="BA43" s="178"/>
      <c r="BB43" s="178"/>
      <c r="BC43" s="178"/>
      <c r="BD43" s="50"/>
      <c r="BE43" s="51"/>
      <c r="BF43" s="51"/>
      <c r="BG43" s="51"/>
      <c r="BH43" s="52"/>
      <c r="BI43" s="177"/>
      <c r="BJ43" s="178"/>
      <c r="BK43" s="178"/>
      <c r="BL43" s="178"/>
      <c r="BM43" s="190"/>
      <c r="BN43" s="53">
        <f t="shared" si="3"/>
        <v>0</v>
      </c>
      <c r="BO43" s="53">
        <f t="shared" si="4"/>
        <v>0</v>
      </c>
      <c r="BP43" s="305"/>
    </row>
    <row r="44" spans="1:68" ht="42" customHeight="1" x14ac:dyDescent="0.4">
      <c r="A44" s="38"/>
      <c r="B44" s="79" t="s">
        <v>42</v>
      </c>
      <c r="C44" s="80" t="str">
        <f>'рекоменд.цены на Август 2019'!B29</f>
        <v>Мясо бычков высшей упитанности в убойном весе</v>
      </c>
      <c r="D44" s="133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0"/>
        <v>220.11600000000001</v>
      </c>
      <c r="L44" s="106">
        <f t="shared" si="1"/>
        <v>222.274</v>
      </c>
      <c r="M44" s="107">
        <f t="shared" si="6"/>
        <v>224.43200000000002</v>
      </c>
      <c r="N44" s="107">
        <f t="shared" si="6"/>
        <v>226.59</v>
      </c>
      <c r="O44" s="108">
        <f t="shared" si="6"/>
        <v>226.59</v>
      </c>
      <c r="P44" s="50"/>
      <c r="Q44" s="51"/>
      <c r="R44" s="51"/>
      <c r="S44" s="51"/>
      <c r="T44" s="52"/>
      <c r="U44" s="177"/>
      <c r="V44" s="178"/>
      <c r="W44" s="178"/>
      <c r="X44" s="178"/>
      <c r="Y44" s="178"/>
      <c r="Z44" s="50"/>
      <c r="AA44" s="51"/>
      <c r="AB44" s="51"/>
      <c r="AC44" s="51"/>
      <c r="AD44" s="51"/>
      <c r="AE44" s="177"/>
      <c r="AF44" s="178"/>
      <c r="AG44" s="178"/>
      <c r="AH44" s="178"/>
      <c r="AI44" s="190"/>
      <c r="AJ44" s="50"/>
      <c r="AK44" s="51"/>
      <c r="AL44" s="51"/>
      <c r="AM44" s="51"/>
      <c r="AN44" s="52"/>
      <c r="AO44" s="177"/>
      <c r="AP44" s="178"/>
      <c r="AQ44" s="178"/>
      <c r="AR44" s="178"/>
      <c r="AS44" s="178"/>
      <c r="AT44" s="50"/>
      <c r="AU44" s="51"/>
      <c r="AV44" s="51"/>
      <c r="AW44" s="51"/>
      <c r="AX44" s="51"/>
      <c r="AY44" s="177"/>
      <c r="AZ44" s="178"/>
      <c r="BA44" s="178"/>
      <c r="BB44" s="178"/>
      <c r="BC44" s="178"/>
      <c r="BD44" s="50"/>
      <c r="BE44" s="51"/>
      <c r="BF44" s="51"/>
      <c r="BG44" s="51"/>
      <c r="BH44" s="52"/>
      <c r="BI44" s="177"/>
      <c r="BJ44" s="178"/>
      <c r="BK44" s="178"/>
      <c r="BL44" s="178"/>
      <c r="BM44" s="190"/>
      <c r="BN44" s="53">
        <f t="shared" si="3"/>
        <v>0</v>
      </c>
      <c r="BO44" s="53">
        <f t="shared" si="4"/>
        <v>0</v>
      </c>
      <c r="BP44" s="305"/>
    </row>
    <row r="45" spans="1:68" ht="33.75" customHeight="1" x14ac:dyDescent="0.4">
      <c r="A45" s="38"/>
      <c r="B45" s="79"/>
      <c r="C45" s="80"/>
      <c r="D45" s="133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0"/>
        <v>220.11600000000001</v>
      </c>
      <c r="L45" s="106">
        <f t="shared" si="1"/>
        <v>222.274</v>
      </c>
      <c r="M45" s="107">
        <f t="shared" si="6"/>
        <v>224.43200000000002</v>
      </c>
      <c r="N45" s="107">
        <f t="shared" si="6"/>
        <v>226.59</v>
      </c>
      <c r="O45" s="108">
        <f t="shared" si="6"/>
        <v>226.59</v>
      </c>
      <c r="P45" s="50"/>
      <c r="Q45" s="51"/>
      <c r="R45" s="51"/>
      <c r="S45" s="51"/>
      <c r="T45" s="52"/>
      <c r="U45" s="177"/>
      <c r="V45" s="178"/>
      <c r="W45" s="178"/>
      <c r="X45" s="178"/>
      <c r="Y45" s="178"/>
      <c r="Z45" s="50"/>
      <c r="AA45" s="51"/>
      <c r="AB45" s="51"/>
      <c r="AC45" s="51"/>
      <c r="AD45" s="51"/>
      <c r="AE45" s="177"/>
      <c r="AF45" s="178"/>
      <c r="AG45" s="178"/>
      <c r="AH45" s="178"/>
      <c r="AI45" s="190"/>
      <c r="AJ45" s="50"/>
      <c r="AK45" s="51"/>
      <c r="AL45" s="51"/>
      <c r="AM45" s="51"/>
      <c r="AN45" s="52"/>
      <c r="AO45" s="177"/>
      <c r="AP45" s="178"/>
      <c r="AQ45" s="178"/>
      <c r="AR45" s="178"/>
      <c r="AS45" s="178"/>
      <c r="AT45" s="50"/>
      <c r="AU45" s="51"/>
      <c r="AV45" s="51"/>
      <c r="AW45" s="51"/>
      <c r="AX45" s="51"/>
      <c r="AY45" s="177"/>
      <c r="AZ45" s="178"/>
      <c r="BA45" s="178"/>
      <c r="BB45" s="178"/>
      <c r="BC45" s="178"/>
      <c r="BD45" s="50"/>
      <c r="BE45" s="51"/>
      <c r="BF45" s="51"/>
      <c r="BG45" s="51"/>
      <c r="BH45" s="52"/>
      <c r="BI45" s="177"/>
      <c r="BJ45" s="178"/>
      <c r="BK45" s="178"/>
      <c r="BL45" s="178"/>
      <c r="BM45" s="190"/>
      <c r="BN45" s="53">
        <f t="shared" si="3"/>
        <v>0</v>
      </c>
      <c r="BO45" s="53">
        <f t="shared" si="4"/>
        <v>0</v>
      </c>
      <c r="BP45" s="305"/>
    </row>
    <row r="46" spans="1:68" ht="33.75" customHeight="1" x14ac:dyDescent="0.4">
      <c r="A46" s="38"/>
      <c r="B46" s="79"/>
      <c r="C46" s="80"/>
      <c r="D46" s="133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0"/>
        <v>220.11600000000001</v>
      </c>
      <c r="L46" s="106">
        <f t="shared" si="1"/>
        <v>222.274</v>
      </c>
      <c r="M46" s="107">
        <f t="shared" si="6"/>
        <v>224.43200000000002</v>
      </c>
      <c r="N46" s="107">
        <f t="shared" si="6"/>
        <v>226.59</v>
      </c>
      <c r="O46" s="108">
        <f t="shared" si="6"/>
        <v>226.59</v>
      </c>
      <c r="P46" s="50"/>
      <c r="Q46" s="51"/>
      <c r="R46" s="51"/>
      <c r="S46" s="51"/>
      <c r="T46" s="52"/>
      <c r="U46" s="177"/>
      <c r="V46" s="178"/>
      <c r="W46" s="178"/>
      <c r="X46" s="178"/>
      <c r="Y46" s="178"/>
      <c r="Z46" s="50"/>
      <c r="AA46" s="51"/>
      <c r="AB46" s="51"/>
      <c r="AC46" s="51"/>
      <c r="AD46" s="51"/>
      <c r="AE46" s="177"/>
      <c r="AF46" s="178"/>
      <c r="AG46" s="178"/>
      <c r="AH46" s="178"/>
      <c r="AI46" s="190"/>
      <c r="AJ46" s="50"/>
      <c r="AK46" s="51"/>
      <c r="AL46" s="51"/>
      <c r="AM46" s="51"/>
      <c r="AN46" s="52"/>
      <c r="AO46" s="177"/>
      <c r="AP46" s="178"/>
      <c r="AQ46" s="178"/>
      <c r="AR46" s="178"/>
      <c r="AS46" s="178"/>
      <c r="AT46" s="50"/>
      <c r="AU46" s="51"/>
      <c r="AV46" s="51"/>
      <c r="AW46" s="51"/>
      <c r="AX46" s="51"/>
      <c r="AY46" s="177"/>
      <c r="AZ46" s="178"/>
      <c r="BA46" s="178"/>
      <c r="BB46" s="178"/>
      <c r="BC46" s="178"/>
      <c r="BD46" s="50"/>
      <c r="BE46" s="51"/>
      <c r="BF46" s="51"/>
      <c r="BG46" s="51"/>
      <c r="BH46" s="52"/>
      <c r="BI46" s="177"/>
      <c r="BJ46" s="178"/>
      <c r="BK46" s="178"/>
      <c r="BL46" s="178"/>
      <c r="BM46" s="190"/>
      <c r="BN46" s="53">
        <f t="shared" si="3"/>
        <v>0</v>
      </c>
      <c r="BO46" s="53">
        <f t="shared" si="4"/>
        <v>0</v>
      </c>
      <c r="BP46" s="305"/>
    </row>
    <row r="47" spans="1:68" ht="37.5" customHeight="1" x14ac:dyDescent="0.4">
      <c r="A47" s="38"/>
      <c r="B47" s="79" t="s">
        <v>43</v>
      </c>
      <c r="C47" s="80" t="str">
        <f>'рекоменд.цены на Август 2019'!B30</f>
        <v>Мясо молодняка высшей упитанности в убойном весе</v>
      </c>
      <c r="D47" s="133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0"/>
        <v>215.83199999999999</v>
      </c>
      <c r="L47" s="106">
        <f t="shared" si="1"/>
        <v>217.94800000000001</v>
      </c>
      <c r="M47" s="107">
        <f t="shared" si="6"/>
        <v>220.06399999999999</v>
      </c>
      <c r="N47" s="107">
        <f t="shared" si="6"/>
        <v>222.18</v>
      </c>
      <c r="O47" s="108">
        <f t="shared" si="6"/>
        <v>222.18</v>
      </c>
      <c r="P47" s="50"/>
      <c r="Q47" s="51"/>
      <c r="R47" s="51"/>
      <c r="S47" s="51"/>
      <c r="T47" s="52"/>
      <c r="U47" s="177"/>
      <c r="V47" s="178"/>
      <c r="W47" s="178"/>
      <c r="X47" s="178"/>
      <c r="Y47" s="178"/>
      <c r="Z47" s="50"/>
      <c r="AA47" s="51"/>
      <c r="AB47" s="51"/>
      <c r="AC47" s="51"/>
      <c r="AD47" s="51"/>
      <c r="AE47" s="177"/>
      <c r="AF47" s="178"/>
      <c r="AG47" s="178"/>
      <c r="AH47" s="178"/>
      <c r="AI47" s="190"/>
      <c r="AJ47" s="50"/>
      <c r="AK47" s="51"/>
      <c r="AL47" s="51"/>
      <c r="AM47" s="51"/>
      <c r="AN47" s="52"/>
      <c r="AO47" s="177"/>
      <c r="AP47" s="178"/>
      <c r="AQ47" s="178"/>
      <c r="AR47" s="178"/>
      <c r="AS47" s="178"/>
      <c r="AT47" s="50"/>
      <c r="AU47" s="51"/>
      <c r="AV47" s="51"/>
      <c r="AW47" s="51"/>
      <c r="AX47" s="51"/>
      <c r="AY47" s="177"/>
      <c r="AZ47" s="178"/>
      <c r="BA47" s="178"/>
      <c r="BB47" s="178"/>
      <c r="BC47" s="178"/>
      <c r="BD47" s="50"/>
      <c r="BE47" s="51"/>
      <c r="BF47" s="51"/>
      <c r="BG47" s="51"/>
      <c r="BH47" s="52"/>
      <c r="BI47" s="177"/>
      <c r="BJ47" s="178"/>
      <c r="BK47" s="178"/>
      <c r="BL47" s="178"/>
      <c r="BM47" s="190"/>
      <c r="BN47" s="53">
        <f t="shared" si="3"/>
        <v>0</v>
      </c>
      <c r="BO47" s="53">
        <f t="shared" si="4"/>
        <v>0</v>
      </c>
      <c r="BP47" s="305"/>
    </row>
    <row r="48" spans="1:68" ht="33.75" customHeight="1" x14ac:dyDescent="0.4">
      <c r="A48" s="38"/>
      <c r="B48" s="79"/>
      <c r="C48" s="80"/>
      <c r="D48" s="133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0"/>
        <v>215.83199999999999</v>
      </c>
      <c r="L48" s="106">
        <f t="shared" si="1"/>
        <v>217.94800000000001</v>
      </c>
      <c r="M48" s="107">
        <f t="shared" si="6"/>
        <v>220.06399999999999</v>
      </c>
      <c r="N48" s="107">
        <f t="shared" si="6"/>
        <v>222.18</v>
      </c>
      <c r="O48" s="108">
        <f t="shared" si="6"/>
        <v>222.18</v>
      </c>
      <c r="P48" s="50"/>
      <c r="Q48" s="51"/>
      <c r="R48" s="51"/>
      <c r="S48" s="51"/>
      <c r="T48" s="52"/>
      <c r="U48" s="177"/>
      <c r="V48" s="178"/>
      <c r="W48" s="178"/>
      <c r="X48" s="178"/>
      <c r="Y48" s="178"/>
      <c r="Z48" s="50"/>
      <c r="AA48" s="51"/>
      <c r="AB48" s="51"/>
      <c r="AC48" s="51"/>
      <c r="AD48" s="51"/>
      <c r="AE48" s="177"/>
      <c r="AF48" s="178"/>
      <c r="AG48" s="178"/>
      <c r="AH48" s="178"/>
      <c r="AI48" s="190"/>
      <c r="AJ48" s="50"/>
      <c r="AK48" s="51"/>
      <c r="AL48" s="51"/>
      <c r="AM48" s="51"/>
      <c r="AN48" s="52"/>
      <c r="AO48" s="177"/>
      <c r="AP48" s="178"/>
      <c r="AQ48" s="178"/>
      <c r="AR48" s="178"/>
      <c r="AS48" s="178"/>
      <c r="AT48" s="50"/>
      <c r="AU48" s="51"/>
      <c r="AV48" s="51"/>
      <c r="AW48" s="51"/>
      <c r="AX48" s="51"/>
      <c r="AY48" s="177"/>
      <c r="AZ48" s="178"/>
      <c r="BA48" s="178"/>
      <c r="BB48" s="178"/>
      <c r="BC48" s="178"/>
      <c r="BD48" s="50"/>
      <c r="BE48" s="51"/>
      <c r="BF48" s="51"/>
      <c r="BG48" s="51"/>
      <c r="BH48" s="52"/>
      <c r="BI48" s="177"/>
      <c r="BJ48" s="178"/>
      <c r="BK48" s="178"/>
      <c r="BL48" s="178"/>
      <c r="BM48" s="190"/>
      <c r="BN48" s="53">
        <f t="shared" si="3"/>
        <v>0</v>
      </c>
      <c r="BO48" s="53">
        <f t="shared" si="4"/>
        <v>0</v>
      </c>
      <c r="BP48" s="305"/>
    </row>
    <row r="49" spans="1:68" ht="33.75" customHeight="1" x14ac:dyDescent="0.4">
      <c r="A49" s="38"/>
      <c r="B49" s="79"/>
      <c r="C49" s="80"/>
      <c r="D49" s="133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0"/>
        <v>215.83199999999999</v>
      </c>
      <c r="L49" s="106">
        <f t="shared" si="1"/>
        <v>217.94800000000001</v>
      </c>
      <c r="M49" s="107">
        <f t="shared" si="6"/>
        <v>220.06399999999999</v>
      </c>
      <c r="N49" s="107">
        <f t="shared" si="6"/>
        <v>222.18</v>
      </c>
      <c r="O49" s="108">
        <f t="shared" si="6"/>
        <v>222.18</v>
      </c>
      <c r="P49" s="50"/>
      <c r="Q49" s="51"/>
      <c r="R49" s="51"/>
      <c r="S49" s="51"/>
      <c r="T49" s="52"/>
      <c r="U49" s="177"/>
      <c r="V49" s="178"/>
      <c r="W49" s="178"/>
      <c r="X49" s="178"/>
      <c r="Y49" s="178"/>
      <c r="Z49" s="50"/>
      <c r="AA49" s="51"/>
      <c r="AB49" s="51"/>
      <c r="AC49" s="51"/>
      <c r="AD49" s="51"/>
      <c r="AE49" s="177"/>
      <c r="AF49" s="178"/>
      <c r="AG49" s="178"/>
      <c r="AH49" s="178"/>
      <c r="AI49" s="190"/>
      <c r="AJ49" s="50"/>
      <c r="AK49" s="51"/>
      <c r="AL49" s="51"/>
      <c r="AM49" s="51"/>
      <c r="AN49" s="52"/>
      <c r="AO49" s="177"/>
      <c r="AP49" s="178"/>
      <c r="AQ49" s="178"/>
      <c r="AR49" s="178"/>
      <c r="AS49" s="178"/>
      <c r="AT49" s="50"/>
      <c r="AU49" s="51"/>
      <c r="AV49" s="51"/>
      <c r="AW49" s="51"/>
      <c r="AX49" s="51"/>
      <c r="AY49" s="177"/>
      <c r="AZ49" s="178"/>
      <c r="BA49" s="178"/>
      <c r="BB49" s="178"/>
      <c r="BC49" s="178"/>
      <c r="BD49" s="50"/>
      <c r="BE49" s="51"/>
      <c r="BF49" s="51"/>
      <c r="BG49" s="51"/>
      <c r="BH49" s="52"/>
      <c r="BI49" s="177"/>
      <c r="BJ49" s="178"/>
      <c r="BK49" s="178"/>
      <c r="BL49" s="178"/>
      <c r="BM49" s="190"/>
      <c r="BN49" s="53">
        <f t="shared" si="3"/>
        <v>0</v>
      </c>
      <c r="BO49" s="53">
        <f t="shared" si="4"/>
        <v>0</v>
      </c>
      <c r="BP49" s="305"/>
    </row>
    <row r="50" spans="1:68" ht="45" customHeight="1" x14ac:dyDescent="0.4">
      <c r="A50" s="38"/>
      <c r="B50" s="79" t="s">
        <v>44</v>
      </c>
      <c r="C50" s="80" t="str">
        <f>'рекоменд.цены на Август 2019'!B31</f>
        <v>Мясо молодняка средней упитанности в убойном весе</v>
      </c>
      <c r="D50" s="133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0"/>
        <v>215.83199999999999</v>
      </c>
      <c r="L50" s="106">
        <f t="shared" si="1"/>
        <v>217.94800000000001</v>
      </c>
      <c r="M50" s="107">
        <f t="shared" si="6"/>
        <v>220.06399999999999</v>
      </c>
      <c r="N50" s="107">
        <f t="shared" si="6"/>
        <v>222.18</v>
      </c>
      <c r="O50" s="108">
        <f t="shared" si="6"/>
        <v>222.18</v>
      </c>
      <c r="P50" s="50"/>
      <c r="Q50" s="51"/>
      <c r="R50" s="51"/>
      <c r="S50" s="51"/>
      <c r="T50" s="52"/>
      <c r="U50" s="177"/>
      <c r="V50" s="178"/>
      <c r="W50" s="178"/>
      <c r="X50" s="178"/>
      <c r="Y50" s="178"/>
      <c r="Z50" s="50"/>
      <c r="AA50" s="51"/>
      <c r="AB50" s="51"/>
      <c r="AC50" s="51"/>
      <c r="AD50" s="51"/>
      <c r="AE50" s="177"/>
      <c r="AF50" s="178"/>
      <c r="AG50" s="178"/>
      <c r="AH50" s="178"/>
      <c r="AI50" s="190"/>
      <c r="AJ50" s="50"/>
      <c r="AK50" s="51"/>
      <c r="AL50" s="51"/>
      <c r="AM50" s="51"/>
      <c r="AN50" s="52"/>
      <c r="AO50" s="177"/>
      <c r="AP50" s="178"/>
      <c r="AQ50" s="178"/>
      <c r="AR50" s="178"/>
      <c r="AS50" s="178"/>
      <c r="AT50" s="50"/>
      <c r="AU50" s="51"/>
      <c r="AV50" s="51"/>
      <c r="AW50" s="51"/>
      <c r="AX50" s="51"/>
      <c r="AY50" s="177"/>
      <c r="AZ50" s="178"/>
      <c r="BA50" s="178"/>
      <c r="BB50" s="178"/>
      <c r="BC50" s="178"/>
      <c r="BD50" s="50"/>
      <c r="BE50" s="51"/>
      <c r="BF50" s="51"/>
      <c r="BG50" s="51"/>
      <c r="BH50" s="52"/>
      <c r="BI50" s="177"/>
      <c r="BJ50" s="178"/>
      <c r="BK50" s="178"/>
      <c r="BL50" s="178"/>
      <c r="BM50" s="190"/>
      <c r="BN50" s="53">
        <f t="shared" si="3"/>
        <v>0</v>
      </c>
      <c r="BO50" s="53">
        <f t="shared" si="4"/>
        <v>0</v>
      </c>
      <c r="BP50" s="305"/>
    </row>
    <row r="51" spans="1:68" ht="33.75" customHeight="1" x14ac:dyDescent="0.4">
      <c r="A51" s="38"/>
      <c r="B51" s="79"/>
      <c r="C51" s="80"/>
      <c r="D51" s="133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0"/>
        <v>215.83199999999999</v>
      </c>
      <c r="L51" s="106">
        <f t="shared" si="1"/>
        <v>217.94800000000001</v>
      </c>
      <c r="M51" s="107">
        <f t="shared" si="6"/>
        <v>220.06399999999999</v>
      </c>
      <c r="N51" s="107">
        <f t="shared" si="6"/>
        <v>222.18</v>
      </c>
      <c r="O51" s="108">
        <f t="shared" si="6"/>
        <v>222.18</v>
      </c>
      <c r="P51" s="50"/>
      <c r="Q51" s="51"/>
      <c r="R51" s="51"/>
      <c r="S51" s="51"/>
      <c r="T51" s="52"/>
      <c r="U51" s="177"/>
      <c r="V51" s="178"/>
      <c r="W51" s="178"/>
      <c r="X51" s="178"/>
      <c r="Y51" s="178"/>
      <c r="Z51" s="50"/>
      <c r="AA51" s="51"/>
      <c r="AB51" s="51"/>
      <c r="AC51" s="51"/>
      <c r="AD51" s="51"/>
      <c r="AE51" s="177"/>
      <c r="AF51" s="178"/>
      <c r="AG51" s="178"/>
      <c r="AH51" s="178"/>
      <c r="AI51" s="190"/>
      <c r="AJ51" s="50"/>
      <c r="AK51" s="51"/>
      <c r="AL51" s="51"/>
      <c r="AM51" s="51"/>
      <c r="AN51" s="52"/>
      <c r="AO51" s="177"/>
      <c r="AP51" s="178"/>
      <c r="AQ51" s="178"/>
      <c r="AR51" s="178"/>
      <c r="AS51" s="178"/>
      <c r="AT51" s="50"/>
      <c r="AU51" s="51"/>
      <c r="AV51" s="51"/>
      <c r="AW51" s="51"/>
      <c r="AX51" s="51"/>
      <c r="AY51" s="177"/>
      <c r="AZ51" s="178"/>
      <c r="BA51" s="178"/>
      <c r="BB51" s="178"/>
      <c r="BC51" s="178"/>
      <c r="BD51" s="50"/>
      <c r="BE51" s="51"/>
      <c r="BF51" s="51"/>
      <c r="BG51" s="51"/>
      <c r="BH51" s="52"/>
      <c r="BI51" s="177"/>
      <c r="BJ51" s="178"/>
      <c r="BK51" s="178"/>
      <c r="BL51" s="178"/>
      <c r="BM51" s="190"/>
      <c r="BN51" s="53">
        <f t="shared" si="3"/>
        <v>0</v>
      </c>
      <c r="BO51" s="53">
        <f t="shared" si="4"/>
        <v>0</v>
      </c>
      <c r="BP51" s="305"/>
    </row>
    <row r="52" spans="1:68" ht="33.75" customHeight="1" x14ac:dyDescent="0.4">
      <c r="A52" s="38"/>
      <c r="B52" s="79"/>
      <c r="C52" s="80"/>
      <c r="D52" s="133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0"/>
        <v>215.83199999999999</v>
      </c>
      <c r="L52" s="106">
        <f t="shared" si="1"/>
        <v>217.94800000000001</v>
      </c>
      <c r="M52" s="107">
        <f t="shared" si="6"/>
        <v>220.06399999999999</v>
      </c>
      <c r="N52" s="107">
        <f t="shared" si="6"/>
        <v>222.18</v>
      </c>
      <c r="O52" s="108">
        <f t="shared" si="6"/>
        <v>222.18</v>
      </c>
      <c r="P52" s="50"/>
      <c r="Q52" s="51"/>
      <c r="R52" s="51"/>
      <c r="S52" s="51"/>
      <c r="T52" s="52"/>
      <c r="U52" s="177"/>
      <c r="V52" s="178"/>
      <c r="W52" s="178"/>
      <c r="X52" s="178"/>
      <c r="Y52" s="178"/>
      <c r="Z52" s="50"/>
      <c r="AA52" s="51"/>
      <c r="AB52" s="51"/>
      <c r="AC52" s="51"/>
      <c r="AD52" s="51"/>
      <c r="AE52" s="177"/>
      <c r="AF52" s="178"/>
      <c r="AG52" s="178"/>
      <c r="AH52" s="178"/>
      <c r="AI52" s="190"/>
      <c r="AJ52" s="50"/>
      <c r="AK52" s="51"/>
      <c r="AL52" s="51"/>
      <c r="AM52" s="51"/>
      <c r="AN52" s="52"/>
      <c r="AO52" s="177"/>
      <c r="AP52" s="178"/>
      <c r="AQ52" s="178"/>
      <c r="AR52" s="178"/>
      <c r="AS52" s="178"/>
      <c r="AT52" s="50"/>
      <c r="AU52" s="51"/>
      <c r="AV52" s="51"/>
      <c r="AW52" s="51"/>
      <c r="AX52" s="51"/>
      <c r="AY52" s="177"/>
      <c r="AZ52" s="178"/>
      <c r="BA52" s="178"/>
      <c r="BB52" s="178"/>
      <c r="BC52" s="178"/>
      <c r="BD52" s="50"/>
      <c r="BE52" s="51"/>
      <c r="BF52" s="51"/>
      <c r="BG52" s="51"/>
      <c r="BH52" s="52"/>
      <c r="BI52" s="177"/>
      <c r="BJ52" s="178"/>
      <c r="BK52" s="178"/>
      <c r="BL52" s="178"/>
      <c r="BM52" s="190"/>
      <c r="BN52" s="53">
        <f t="shared" ref="BN52:BN83" si="7">MIN($P52,$U52,$Z52,$AE52,$AJ52,$AO52,$AT52,$AY52,$BD52,$BI52)</f>
        <v>0</v>
      </c>
      <c r="BO52" s="53">
        <f t="shared" ref="BO52:BO83" si="8">MAX($P52,$U52,$Z52,$AE52,$AJ52,$AO52,$AT52,$AY52,$BD52,$BI52)</f>
        <v>0</v>
      </c>
      <c r="BP52" s="305"/>
    </row>
    <row r="53" spans="1:68" ht="33.75" customHeight="1" x14ac:dyDescent="0.4">
      <c r="A53" s="38"/>
      <c r="B53" s="79" t="s">
        <v>45</v>
      </c>
      <c r="C53" s="80" t="str">
        <f>'рекоменд.цены на Август 2019'!B32</f>
        <v>Свинина 2 категории в убойном весе, кг</v>
      </c>
      <c r="D53" s="133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0"/>
        <v>130.96800000000002</v>
      </c>
      <c r="L53" s="106">
        <f t="shared" si="1"/>
        <v>132.25200000000001</v>
      </c>
      <c r="M53" s="107">
        <f t="shared" si="6"/>
        <v>133.536</v>
      </c>
      <c r="N53" s="107">
        <f t="shared" si="6"/>
        <v>134.82</v>
      </c>
      <c r="O53" s="108">
        <f t="shared" si="6"/>
        <v>134.82</v>
      </c>
      <c r="P53" s="50"/>
      <c r="Q53" s="51"/>
      <c r="R53" s="51"/>
      <c r="S53" s="51"/>
      <c r="T53" s="52"/>
      <c r="U53" s="177"/>
      <c r="V53" s="178"/>
      <c r="W53" s="178"/>
      <c r="X53" s="178"/>
      <c r="Y53" s="178"/>
      <c r="Z53" s="50"/>
      <c r="AA53" s="51"/>
      <c r="AB53" s="51"/>
      <c r="AC53" s="51"/>
      <c r="AD53" s="51"/>
      <c r="AE53" s="177"/>
      <c r="AF53" s="178"/>
      <c r="AG53" s="178"/>
      <c r="AH53" s="178"/>
      <c r="AI53" s="190"/>
      <c r="AJ53" s="50"/>
      <c r="AK53" s="51"/>
      <c r="AL53" s="51"/>
      <c r="AM53" s="51"/>
      <c r="AN53" s="52"/>
      <c r="AO53" s="177"/>
      <c r="AP53" s="178"/>
      <c r="AQ53" s="178"/>
      <c r="AR53" s="178"/>
      <c r="AS53" s="178"/>
      <c r="AT53" s="50"/>
      <c r="AU53" s="51"/>
      <c r="AV53" s="51"/>
      <c r="AW53" s="51"/>
      <c r="AX53" s="51"/>
      <c r="AY53" s="177"/>
      <c r="AZ53" s="178"/>
      <c r="BA53" s="178"/>
      <c r="BB53" s="178"/>
      <c r="BC53" s="178"/>
      <c r="BD53" s="50"/>
      <c r="BE53" s="51"/>
      <c r="BF53" s="51"/>
      <c r="BG53" s="51"/>
      <c r="BH53" s="52"/>
      <c r="BI53" s="177"/>
      <c r="BJ53" s="178"/>
      <c r="BK53" s="178"/>
      <c r="BL53" s="178"/>
      <c r="BM53" s="190"/>
      <c r="BN53" s="53">
        <f t="shared" si="7"/>
        <v>0</v>
      </c>
      <c r="BO53" s="53">
        <f t="shared" si="8"/>
        <v>0</v>
      </c>
      <c r="BP53" s="305"/>
    </row>
    <row r="54" spans="1:68" ht="33.75" customHeight="1" x14ac:dyDescent="0.4">
      <c r="A54" s="38"/>
      <c r="B54" s="79"/>
      <c r="C54" s="80"/>
      <c r="D54" s="133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0"/>
        <v>130.96800000000002</v>
      </c>
      <c r="L54" s="106">
        <f t="shared" si="1"/>
        <v>132.25200000000001</v>
      </c>
      <c r="M54" s="107">
        <f t="shared" si="6"/>
        <v>133.536</v>
      </c>
      <c r="N54" s="107">
        <f t="shared" si="6"/>
        <v>134.82</v>
      </c>
      <c r="O54" s="108">
        <f t="shared" si="6"/>
        <v>134.82</v>
      </c>
      <c r="P54" s="50"/>
      <c r="Q54" s="51"/>
      <c r="R54" s="51"/>
      <c r="S54" s="51"/>
      <c r="T54" s="52"/>
      <c r="U54" s="177"/>
      <c r="V54" s="178"/>
      <c r="W54" s="178"/>
      <c r="X54" s="178"/>
      <c r="Y54" s="178"/>
      <c r="Z54" s="50"/>
      <c r="AA54" s="51"/>
      <c r="AB54" s="51"/>
      <c r="AC54" s="51"/>
      <c r="AD54" s="51"/>
      <c r="AE54" s="177"/>
      <c r="AF54" s="178"/>
      <c r="AG54" s="178"/>
      <c r="AH54" s="178"/>
      <c r="AI54" s="190"/>
      <c r="AJ54" s="50"/>
      <c r="AK54" s="51"/>
      <c r="AL54" s="51"/>
      <c r="AM54" s="51"/>
      <c r="AN54" s="52"/>
      <c r="AO54" s="177"/>
      <c r="AP54" s="178"/>
      <c r="AQ54" s="178"/>
      <c r="AR54" s="178"/>
      <c r="AS54" s="178"/>
      <c r="AT54" s="50"/>
      <c r="AU54" s="51"/>
      <c r="AV54" s="51"/>
      <c r="AW54" s="51"/>
      <c r="AX54" s="51"/>
      <c r="AY54" s="177"/>
      <c r="AZ54" s="178"/>
      <c r="BA54" s="178"/>
      <c r="BB54" s="178"/>
      <c r="BC54" s="178"/>
      <c r="BD54" s="50"/>
      <c r="BE54" s="51"/>
      <c r="BF54" s="51"/>
      <c r="BG54" s="51"/>
      <c r="BH54" s="52"/>
      <c r="BI54" s="177"/>
      <c r="BJ54" s="178"/>
      <c r="BK54" s="178"/>
      <c r="BL54" s="178"/>
      <c r="BM54" s="190"/>
      <c r="BN54" s="53">
        <f t="shared" si="7"/>
        <v>0</v>
      </c>
      <c r="BO54" s="53">
        <f t="shared" si="8"/>
        <v>0</v>
      </c>
      <c r="BP54" s="305"/>
    </row>
    <row r="55" spans="1:68" ht="33.75" customHeight="1" x14ac:dyDescent="0.4">
      <c r="A55" s="38"/>
      <c r="B55" s="79"/>
      <c r="C55" s="80"/>
      <c r="D55" s="133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0"/>
        <v>130.96800000000002</v>
      </c>
      <c r="L55" s="106">
        <f t="shared" si="1"/>
        <v>132.25200000000001</v>
      </c>
      <c r="M55" s="107">
        <f t="shared" si="6"/>
        <v>133.536</v>
      </c>
      <c r="N55" s="107">
        <f t="shared" si="6"/>
        <v>134.82</v>
      </c>
      <c r="O55" s="108">
        <f t="shared" si="6"/>
        <v>134.82</v>
      </c>
      <c r="P55" s="50"/>
      <c r="Q55" s="51"/>
      <c r="R55" s="51"/>
      <c r="S55" s="51"/>
      <c r="T55" s="52"/>
      <c r="U55" s="177"/>
      <c r="V55" s="178"/>
      <c r="W55" s="178"/>
      <c r="X55" s="178"/>
      <c r="Y55" s="178"/>
      <c r="Z55" s="50"/>
      <c r="AA55" s="51"/>
      <c r="AB55" s="51"/>
      <c r="AC55" s="51"/>
      <c r="AD55" s="51"/>
      <c r="AE55" s="177"/>
      <c r="AF55" s="178"/>
      <c r="AG55" s="178"/>
      <c r="AH55" s="178"/>
      <c r="AI55" s="190"/>
      <c r="AJ55" s="50"/>
      <c r="AK55" s="51"/>
      <c r="AL55" s="51"/>
      <c r="AM55" s="51"/>
      <c r="AN55" s="52"/>
      <c r="AO55" s="177"/>
      <c r="AP55" s="178"/>
      <c r="AQ55" s="178"/>
      <c r="AR55" s="178"/>
      <c r="AS55" s="178"/>
      <c r="AT55" s="50"/>
      <c r="AU55" s="51"/>
      <c r="AV55" s="51"/>
      <c r="AW55" s="51"/>
      <c r="AX55" s="51"/>
      <c r="AY55" s="177"/>
      <c r="AZ55" s="178"/>
      <c r="BA55" s="178"/>
      <c r="BB55" s="178"/>
      <c r="BC55" s="178"/>
      <c r="BD55" s="50"/>
      <c r="BE55" s="51"/>
      <c r="BF55" s="51"/>
      <c r="BG55" s="51"/>
      <c r="BH55" s="52"/>
      <c r="BI55" s="177"/>
      <c r="BJ55" s="178"/>
      <c r="BK55" s="178"/>
      <c r="BL55" s="178"/>
      <c r="BM55" s="190"/>
      <c r="BN55" s="53">
        <f t="shared" si="7"/>
        <v>0</v>
      </c>
      <c r="BO55" s="53">
        <f t="shared" si="8"/>
        <v>0</v>
      </c>
      <c r="BP55" s="305"/>
    </row>
    <row r="56" spans="1:68" ht="57" customHeight="1" x14ac:dyDescent="0.4">
      <c r="A56" s="38"/>
      <c r="B56" s="79" t="s">
        <v>124</v>
      </c>
      <c r="C56" s="80" t="str">
        <f>'рекоменд.цены на Август 2019'!B33</f>
        <v>Говядина 1 категории в полутушах (ГОСТ Р 54315-2011)*, кг</v>
      </c>
      <c r="D56" s="133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0"/>
        <v>264.28200000000004</v>
      </c>
      <c r="L56" s="106">
        <f t="shared" si="1"/>
        <v>266.87300000000005</v>
      </c>
      <c r="M56" s="107">
        <f t="shared" si="6"/>
        <v>269.464</v>
      </c>
      <c r="N56" s="107">
        <f t="shared" si="6"/>
        <v>272.05500000000001</v>
      </c>
      <c r="O56" s="108">
        <f t="shared" si="6"/>
        <v>272.05500000000001</v>
      </c>
      <c r="P56" s="50"/>
      <c r="Q56" s="51"/>
      <c r="R56" s="51"/>
      <c r="S56" s="51"/>
      <c r="T56" s="52"/>
      <c r="U56" s="177"/>
      <c r="V56" s="178"/>
      <c r="W56" s="178"/>
      <c r="X56" s="178"/>
      <c r="Y56" s="178"/>
      <c r="Z56" s="50"/>
      <c r="AA56" s="51"/>
      <c r="AB56" s="51"/>
      <c r="AC56" s="51"/>
      <c r="AD56" s="51"/>
      <c r="AE56" s="177"/>
      <c r="AF56" s="178"/>
      <c r="AG56" s="178"/>
      <c r="AH56" s="178"/>
      <c r="AI56" s="190"/>
      <c r="AJ56" s="50"/>
      <c r="AK56" s="51"/>
      <c r="AL56" s="51"/>
      <c r="AM56" s="51"/>
      <c r="AN56" s="52"/>
      <c r="AO56" s="177"/>
      <c r="AP56" s="178"/>
      <c r="AQ56" s="178"/>
      <c r="AR56" s="178"/>
      <c r="AS56" s="178"/>
      <c r="AT56" s="50"/>
      <c r="AU56" s="51"/>
      <c r="AV56" s="51"/>
      <c r="AW56" s="51"/>
      <c r="AX56" s="51"/>
      <c r="AY56" s="177"/>
      <c r="AZ56" s="178"/>
      <c r="BA56" s="178"/>
      <c r="BB56" s="178"/>
      <c r="BC56" s="178"/>
      <c r="BD56" s="50"/>
      <c r="BE56" s="51"/>
      <c r="BF56" s="51"/>
      <c r="BG56" s="51"/>
      <c r="BH56" s="52"/>
      <c r="BI56" s="232"/>
      <c r="BJ56" s="233"/>
      <c r="BK56" s="233"/>
      <c r="BL56" s="233"/>
      <c r="BM56" s="234"/>
      <c r="BN56" s="53">
        <f t="shared" si="7"/>
        <v>0</v>
      </c>
      <c r="BO56" s="53">
        <f t="shared" si="8"/>
        <v>0</v>
      </c>
      <c r="BP56" s="305"/>
    </row>
    <row r="57" spans="1:68" ht="33.75" customHeight="1" x14ac:dyDescent="0.4">
      <c r="A57" s="38" t="s">
        <v>39</v>
      </c>
      <c r="B57" s="79"/>
      <c r="C57" s="80"/>
      <c r="D57" s="133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0"/>
        <v>264.28200000000004</v>
      </c>
      <c r="L57" s="106">
        <f t="shared" si="1"/>
        <v>266.87300000000005</v>
      </c>
      <c r="M57" s="107">
        <f t="shared" si="6"/>
        <v>269.464</v>
      </c>
      <c r="N57" s="107">
        <f t="shared" si="6"/>
        <v>272.05500000000001</v>
      </c>
      <c r="O57" s="108">
        <f t="shared" si="6"/>
        <v>272.05500000000001</v>
      </c>
      <c r="P57" s="50"/>
      <c r="Q57" s="51"/>
      <c r="R57" s="51"/>
      <c r="S57" s="51"/>
      <c r="T57" s="52"/>
      <c r="U57" s="177"/>
      <c r="V57" s="178"/>
      <c r="W57" s="178"/>
      <c r="X57" s="178"/>
      <c r="Y57" s="178"/>
      <c r="Z57" s="50"/>
      <c r="AA57" s="51"/>
      <c r="AB57" s="51"/>
      <c r="AC57" s="51"/>
      <c r="AD57" s="51"/>
      <c r="AE57" s="177"/>
      <c r="AF57" s="178"/>
      <c r="AG57" s="178"/>
      <c r="AH57" s="178"/>
      <c r="AI57" s="190"/>
      <c r="AJ57" s="50"/>
      <c r="AK57" s="51"/>
      <c r="AL57" s="51"/>
      <c r="AM57" s="51"/>
      <c r="AN57" s="52"/>
      <c r="AO57" s="177"/>
      <c r="AP57" s="178"/>
      <c r="AQ57" s="178"/>
      <c r="AR57" s="178"/>
      <c r="AS57" s="178"/>
      <c r="AT57" s="50"/>
      <c r="AU57" s="51"/>
      <c r="AV57" s="51"/>
      <c r="AW57" s="51"/>
      <c r="AX57" s="51"/>
      <c r="AY57" s="177"/>
      <c r="AZ57" s="178"/>
      <c r="BA57" s="178"/>
      <c r="BB57" s="178"/>
      <c r="BC57" s="178"/>
      <c r="BD57" s="50"/>
      <c r="BE57" s="51"/>
      <c r="BF57" s="51"/>
      <c r="BG57" s="51"/>
      <c r="BH57" s="52"/>
      <c r="BI57" s="177"/>
      <c r="BJ57" s="178"/>
      <c r="BK57" s="178"/>
      <c r="BL57" s="178"/>
      <c r="BM57" s="190"/>
      <c r="BN57" s="53">
        <f t="shared" si="7"/>
        <v>0</v>
      </c>
      <c r="BO57" s="53">
        <f t="shared" si="8"/>
        <v>0</v>
      </c>
      <c r="BP57" s="305"/>
    </row>
    <row r="58" spans="1:68" ht="61.5" customHeight="1" x14ac:dyDescent="0.4">
      <c r="A58" s="38"/>
      <c r="B58" s="79" t="s">
        <v>125</v>
      </c>
      <c r="C58" s="80" t="str">
        <f>'рекоменд.цены на Август 2019'!B34</f>
        <v>Говядина 1 категории передний отруб   (ГОСТ Р 54315-2011)*, кг</v>
      </c>
      <c r="D58" s="133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0"/>
        <v>237.35399999999998</v>
      </c>
      <c r="L58" s="106">
        <f t="shared" si="1"/>
        <v>239.68099999999998</v>
      </c>
      <c r="M58" s="107">
        <f t="shared" si="6"/>
        <v>242.00799999999998</v>
      </c>
      <c r="N58" s="107">
        <f t="shared" si="6"/>
        <v>244.33499999999998</v>
      </c>
      <c r="O58" s="108">
        <f t="shared" si="6"/>
        <v>244.33499999999998</v>
      </c>
      <c r="P58" s="50"/>
      <c r="Q58" s="51"/>
      <c r="R58" s="51"/>
      <c r="S58" s="51"/>
      <c r="T58" s="52"/>
      <c r="U58" s="177"/>
      <c r="V58" s="178"/>
      <c r="W58" s="178"/>
      <c r="X58" s="178"/>
      <c r="Y58" s="178"/>
      <c r="Z58" s="50"/>
      <c r="AA58" s="51"/>
      <c r="AB58" s="51"/>
      <c r="AC58" s="51"/>
      <c r="AD58" s="51"/>
      <c r="AE58" s="177"/>
      <c r="AF58" s="178"/>
      <c r="AG58" s="178"/>
      <c r="AH58" s="178"/>
      <c r="AI58" s="190"/>
      <c r="AJ58" s="50"/>
      <c r="AK58" s="51"/>
      <c r="AL58" s="51"/>
      <c r="AM58" s="51"/>
      <c r="AN58" s="52"/>
      <c r="AO58" s="177"/>
      <c r="AP58" s="178"/>
      <c r="AQ58" s="178"/>
      <c r="AR58" s="178"/>
      <c r="AS58" s="178"/>
      <c r="AT58" s="50"/>
      <c r="AU58" s="51"/>
      <c r="AV58" s="51"/>
      <c r="AW58" s="51"/>
      <c r="AX58" s="51"/>
      <c r="AY58" s="177"/>
      <c r="AZ58" s="178"/>
      <c r="BA58" s="178"/>
      <c r="BB58" s="178"/>
      <c r="BC58" s="178"/>
      <c r="BD58" s="50"/>
      <c r="BE58" s="51"/>
      <c r="BF58" s="51"/>
      <c r="BG58" s="51"/>
      <c r="BH58" s="52"/>
      <c r="BI58" s="177"/>
      <c r="BJ58" s="178"/>
      <c r="BK58" s="178"/>
      <c r="BL58" s="178"/>
      <c r="BM58" s="190"/>
      <c r="BN58" s="53">
        <f t="shared" si="7"/>
        <v>0</v>
      </c>
      <c r="BO58" s="53">
        <f t="shared" si="8"/>
        <v>0</v>
      </c>
      <c r="BP58" s="305"/>
    </row>
    <row r="59" spans="1:68" ht="33.75" customHeight="1" x14ac:dyDescent="0.4">
      <c r="A59" s="38"/>
      <c r="B59" s="79"/>
      <c r="C59" s="80"/>
      <c r="D59" s="133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0"/>
        <v>237.35399999999998</v>
      </c>
      <c r="L59" s="106">
        <f t="shared" si="1"/>
        <v>239.68099999999998</v>
      </c>
      <c r="M59" s="107">
        <f t="shared" si="6"/>
        <v>242.00799999999998</v>
      </c>
      <c r="N59" s="107">
        <f t="shared" si="6"/>
        <v>244.33499999999998</v>
      </c>
      <c r="O59" s="108">
        <f t="shared" si="6"/>
        <v>244.33499999999998</v>
      </c>
      <c r="P59" s="50"/>
      <c r="Q59" s="51"/>
      <c r="R59" s="51"/>
      <c r="S59" s="51"/>
      <c r="T59" s="52"/>
      <c r="U59" s="177"/>
      <c r="V59" s="178"/>
      <c r="W59" s="178"/>
      <c r="X59" s="178"/>
      <c r="Y59" s="178"/>
      <c r="Z59" s="50"/>
      <c r="AA59" s="51"/>
      <c r="AB59" s="51"/>
      <c r="AC59" s="51"/>
      <c r="AD59" s="51"/>
      <c r="AE59" s="177"/>
      <c r="AF59" s="178"/>
      <c r="AG59" s="178"/>
      <c r="AH59" s="178"/>
      <c r="AI59" s="190"/>
      <c r="AJ59" s="50"/>
      <c r="AK59" s="51"/>
      <c r="AL59" s="51"/>
      <c r="AM59" s="51"/>
      <c r="AN59" s="52"/>
      <c r="AO59" s="177"/>
      <c r="AP59" s="178"/>
      <c r="AQ59" s="178"/>
      <c r="AR59" s="178"/>
      <c r="AS59" s="178"/>
      <c r="AT59" s="50"/>
      <c r="AU59" s="51"/>
      <c r="AV59" s="51"/>
      <c r="AW59" s="51"/>
      <c r="AX59" s="51"/>
      <c r="AY59" s="177"/>
      <c r="AZ59" s="178"/>
      <c r="BA59" s="178"/>
      <c r="BB59" s="178"/>
      <c r="BC59" s="178"/>
      <c r="BD59" s="50"/>
      <c r="BE59" s="51"/>
      <c r="BF59" s="51"/>
      <c r="BG59" s="51"/>
      <c r="BH59" s="52"/>
      <c r="BI59" s="177"/>
      <c r="BJ59" s="178"/>
      <c r="BK59" s="178"/>
      <c r="BL59" s="178"/>
      <c r="BM59" s="190"/>
      <c r="BN59" s="53">
        <f t="shared" si="7"/>
        <v>0</v>
      </c>
      <c r="BO59" s="53">
        <f t="shared" si="8"/>
        <v>0</v>
      </c>
      <c r="BP59" s="305"/>
    </row>
    <row r="60" spans="1:68" ht="41.1" customHeight="1" x14ac:dyDescent="0.4">
      <c r="A60" s="38" t="s">
        <v>39</v>
      </c>
      <c r="B60" s="79"/>
      <c r="C60" s="80"/>
      <c r="D60" s="133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0"/>
        <v>237.35399999999998</v>
      </c>
      <c r="L60" s="106">
        <f t="shared" si="1"/>
        <v>239.68099999999998</v>
      </c>
      <c r="M60" s="107">
        <f t="shared" si="6"/>
        <v>242.00799999999998</v>
      </c>
      <c r="N60" s="107">
        <f t="shared" si="6"/>
        <v>244.33499999999998</v>
      </c>
      <c r="O60" s="108">
        <f t="shared" si="6"/>
        <v>244.33499999999998</v>
      </c>
      <c r="P60" s="50"/>
      <c r="Q60" s="51"/>
      <c r="R60" s="51"/>
      <c r="S60" s="51"/>
      <c r="T60" s="52"/>
      <c r="U60" s="177"/>
      <c r="V60" s="178"/>
      <c r="W60" s="178"/>
      <c r="X60" s="178"/>
      <c r="Y60" s="178"/>
      <c r="Z60" s="50"/>
      <c r="AA60" s="51"/>
      <c r="AB60" s="51"/>
      <c r="AC60" s="51"/>
      <c r="AD60" s="51"/>
      <c r="AE60" s="177"/>
      <c r="AF60" s="178"/>
      <c r="AG60" s="178"/>
      <c r="AH60" s="178"/>
      <c r="AI60" s="190"/>
      <c r="AJ60" s="50"/>
      <c r="AK60" s="51"/>
      <c r="AL60" s="51"/>
      <c r="AM60" s="51"/>
      <c r="AN60" s="52"/>
      <c r="AO60" s="177"/>
      <c r="AP60" s="178"/>
      <c r="AQ60" s="178"/>
      <c r="AR60" s="178"/>
      <c r="AS60" s="178"/>
      <c r="AT60" s="50"/>
      <c r="AU60" s="51"/>
      <c r="AV60" s="51"/>
      <c r="AW60" s="51"/>
      <c r="AX60" s="51"/>
      <c r="AY60" s="177"/>
      <c r="AZ60" s="178"/>
      <c r="BA60" s="178"/>
      <c r="BB60" s="178"/>
      <c r="BC60" s="178"/>
      <c r="BD60" s="50"/>
      <c r="BE60" s="51"/>
      <c r="BF60" s="51"/>
      <c r="BG60" s="51"/>
      <c r="BH60" s="52"/>
      <c r="BI60" s="177"/>
      <c r="BJ60" s="178"/>
      <c r="BK60" s="178"/>
      <c r="BL60" s="178"/>
      <c r="BM60" s="190"/>
      <c r="BN60" s="53">
        <f t="shared" si="7"/>
        <v>0</v>
      </c>
      <c r="BO60" s="53">
        <f t="shared" si="8"/>
        <v>0</v>
      </c>
      <c r="BP60" s="305"/>
    </row>
    <row r="61" spans="1:68" ht="58.5" customHeight="1" x14ac:dyDescent="0.4">
      <c r="A61" s="38"/>
      <c r="B61" s="79" t="s">
        <v>126</v>
      </c>
      <c r="C61" s="80" t="str">
        <f>'рекоменд.цены на Август 2019'!B35</f>
        <v>Говядина 1 категории задняя четверть  (ГОСТ Р 54315-2011)*, кг</v>
      </c>
      <c r="D61" s="133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0"/>
        <v>291.20999999999998</v>
      </c>
      <c r="L61" s="106">
        <f t="shared" si="1"/>
        <v>294.065</v>
      </c>
      <c r="M61" s="107">
        <f t="shared" si="6"/>
        <v>296.92</v>
      </c>
      <c r="N61" s="107">
        <f t="shared" si="6"/>
        <v>299.77499999999998</v>
      </c>
      <c r="O61" s="108">
        <f t="shared" si="6"/>
        <v>299.77499999999998</v>
      </c>
      <c r="P61" s="50"/>
      <c r="Q61" s="51"/>
      <c r="R61" s="51"/>
      <c r="S61" s="51"/>
      <c r="T61" s="52"/>
      <c r="U61" s="177"/>
      <c r="V61" s="178"/>
      <c r="W61" s="178"/>
      <c r="X61" s="178"/>
      <c r="Y61" s="178"/>
      <c r="Z61" s="50"/>
      <c r="AA61" s="51"/>
      <c r="AB61" s="51"/>
      <c r="AC61" s="51"/>
      <c r="AD61" s="51"/>
      <c r="AE61" s="177"/>
      <c r="AF61" s="178"/>
      <c r="AG61" s="178"/>
      <c r="AH61" s="178"/>
      <c r="AI61" s="190"/>
      <c r="AJ61" s="50"/>
      <c r="AK61" s="51"/>
      <c r="AL61" s="51"/>
      <c r="AM61" s="51"/>
      <c r="AN61" s="52"/>
      <c r="AO61" s="177"/>
      <c r="AP61" s="178"/>
      <c r="AQ61" s="178"/>
      <c r="AR61" s="178"/>
      <c r="AS61" s="178"/>
      <c r="AT61" s="367">
        <v>270.76</v>
      </c>
      <c r="AU61" s="368">
        <v>37.200000000000003</v>
      </c>
      <c r="AV61" s="368">
        <f>AT61*AU61</f>
        <v>10072.272000000001</v>
      </c>
      <c r="AW61" s="368" t="s">
        <v>253</v>
      </c>
      <c r="AX61" s="369" t="s">
        <v>266</v>
      </c>
      <c r="AY61" s="177"/>
      <c r="AZ61" s="178"/>
      <c r="BA61" s="178"/>
      <c r="BB61" s="178"/>
      <c r="BC61" s="178"/>
      <c r="BD61" s="50"/>
      <c r="BE61" s="51"/>
      <c r="BF61" s="51"/>
      <c r="BG61" s="51"/>
      <c r="BH61" s="52"/>
      <c r="BI61" s="177"/>
      <c r="BJ61" s="178"/>
      <c r="BK61" s="178"/>
      <c r="BL61" s="178"/>
      <c r="BM61" s="190"/>
      <c r="BN61" s="53">
        <f t="shared" si="7"/>
        <v>270.76</v>
      </c>
      <c r="BO61" s="53">
        <f t="shared" si="8"/>
        <v>270.76</v>
      </c>
      <c r="BP61" s="305"/>
    </row>
    <row r="62" spans="1:68" ht="30.75" customHeight="1" x14ac:dyDescent="0.4">
      <c r="A62" s="38"/>
      <c r="B62" s="79"/>
      <c r="C62" s="80"/>
      <c r="D62" s="133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0"/>
        <v>291.20999999999998</v>
      </c>
      <c r="L62" s="106">
        <f t="shared" si="1"/>
        <v>294.065</v>
      </c>
      <c r="M62" s="107">
        <f t="shared" si="6"/>
        <v>296.92</v>
      </c>
      <c r="N62" s="107">
        <f t="shared" si="6"/>
        <v>299.77499999999998</v>
      </c>
      <c r="O62" s="108">
        <f t="shared" si="6"/>
        <v>299.77499999999998</v>
      </c>
      <c r="P62" s="50"/>
      <c r="Q62" s="51"/>
      <c r="R62" s="51"/>
      <c r="S62" s="51"/>
      <c r="T62" s="52"/>
      <c r="U62" s="177"/>
      <c r="V62" s="178"/>
      <c r="W62" s="178"/>
      <c r="X62" s="178"/>
      <c r="Y62" s="178"/>
      <c r="Z62" s="50"/>
      <c r="AA62" s="51"/>
      <c r="AB62" s="51"/>
      <c r="AC62" s="51"/>
      <c r="AD62" s="51"/>
      <c r="AE62" s="177"/>
      <c r="AF62" s="178"/>
      <c r="AG62" s="178"/>
      <c r="AH62" s="178"/>
      <c r="AI62" s="190"/>
      <c r="AJ62" s="50"/>
      <c r="AK62" s="51"/>
      <c r="AL62" s="51"/>
      <c r="AM62" s="51"/>
      <c r="AN62" s="52"/>
      <c r="AO62" s="177"/>
      <c r="AP62" s="178"/>
      <c r="AQ62" s="178"/>
      <c r="AR62" s="178"/>
      <c r="AS62" s="178"/>
      <c r="AT62" s="50"/>
      <c r="AU62" s="51"/>
      <c r="AV62" s="51"/>
      <c r="AW62" s="51"/>
      <c r="AX62" s="51"/>
      <c r="AY62" s="177"/>
      <c r="AZ62" s="178"/>
      <c r="BA62" s="178"/>
      <c r="BB62" s="178"/>
      <c r="BC62" s="178"/>
      <c r="BD62" s="50"/>
      <c r="BE62" s="51"/>
      <c r="BF62" s="51"/>
      <c r="BG62" s="51"/>
      <c r="BH62" s="52"/>
      <c r="BI62" s="177"/>
      <c r="BJ62" s="178"/>
      <c r="BK62" s="178"/>
      <c r="BL62" s="178"/>
      <c r="BM62" s="190"/>
      <c r="BN62" s="53">
        <f t="shared" si="7"/>
        <v>0</v>
      </c>
      <c r="BO62" s="53">
        <f t="shared" si="8"/>
        <v>0</v>
      </c>
      <c r="BP62" s="305"/>
    </row>
    <row r="63" spans="1:68" ht="28.5" customHeight="1" x14ac:dyDescent="0.4">
      <c r="A63" s="38" t="s">
        <v>39</v>
      </c>
      <c r="B63" s="79"/>
      <c r="C63" s="80"/>
      <c r="D63" s="133">
        <f>D61</f>
        <v>285.5</v>
      </c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f t="shared" si="0"/>
        <v>291.20999999999998</v>
      </c>
      <c r="L63" s="106">
        <f t="shared" si="1"/>
        <v>294.065</v>
      </c>
      <c r="M63" s="107">
        <f t="shared" si="6"/>
        <v>296.92</v>
      </c>
      <c r="N63" s="107">
        <f t="shared" si="6"/>
        <v>299.77499999999998</v>
      </c>
      <c r="O63" s="108">
        <f t="shared" si="6"/>
        <v>299.77499999999998</v>
      </c>
      <c r="P63" s="50"/>
      <c r="Q63" s="51"/>
      <c r="R63" s="51"/>
      <c r="S63" s="51"/>
      <c r="T63" s="52"/>
      <c r="U63" s="177"/>
      <c r="V63" s="178"/>
      <c r="W63" s="178"/>
      <c r="X63" s="178"/>
      <c r="Y63" s="178"/>
      <c r="Z63" s="50"/>
      <c r="AA63" s="51"/>
      <c r="AB63" s="51"/>
      <c r="AC63" s="51"/>
      <c r="AD63" s="51"/>
      <c r="AE63" s="177"/>
      <c r="AF63" s="178"/>
      <c r="AG63" s="178"/>
      <c r="AH63" s="178"/>
      <c r="AI63" s="190"/>
      <c r="AJ63" s="50"/>
      <c r="AK63" s="51"/>
      <c r="AL63" s="51"/>
      <c r="AM63" s="51"/>
      <c r="AN63" s="52"/>
      <c r="AO63" s="177"/>
      <c r="AP63" s="178"/>
      <c r="AQ63" s="178"/>
      <c r="AR63" s="178"/>
      <c r="AS63" s="178"/>
      <c r="AT63" s="50"/>
      <c r="AU63" s="51"/>
      <c r="AV63" s="51"/>
      <c r="AW63" s="51"/>
      <c r="AX63" s="51"/>
      <c r="AY63" s="177"/>
      <c r="AZ63" s="178"/>
      <c r="BA63" s="178"/>
      <c r="BB63" s="178"/>
      <c r="BC63" s="178"/>
      <c r="BD63" s="50"/>
      <c r="BE63" s="51"/>
      <c r="BF63" s="51"/>
      <c r="BG63" s="51"/>
      <c r="BH63" s="52"/>
      <c r="BI63" s="177"/>
      <c r="BJ63" s="178"/>
      <c r="BK63" s="178"/>
      <c r="BL63" s="178"/>
      <c r="BM63" s="190"/>
      <c r="BN63" s="53">
        <f t="shared" si="7"/>
        <v>0</v>
      </c>
      <c r="BO63" s="53">
        <f t="shared" si="8"/>
        <v>0</v>
      </c>
      <c r="BP63" s="305"/>
    </row>
    <row r="64" spans="1:68" ht="42" customHeight="1" x14ac:dyDescent="0.4">
      <c r="A64" s="38"/>
      <c r="B64" s="79" t="s">
        <v>127</v>
      </c>
      <c r="C64" s="80" t="str">
        <f>'рекоменд.цены на Август 2019'!B36</f>
        <v>Свинина 2 категории (ГОСТ Р53221-2008)*, кг</v>
      </c>
      <c r="D64" s="133">
        <v>207.5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9">$D64+($D64*(SUM($E64%,F64%)))</f>
        <v>211.65</v>
      </c>
      <c r="L64" s="106">
        <f t="shared" ref="L64:L69" si="10">$D64+(($D64*SUM($E64,G64)/100))</f>
        <v>213.72499999999999</v>
      </c>
      <c r="M64" s="107">
        <f t="shared" si="6"/>
        <v>215.8</v>
      </c>
      <c r="N64" s="107">
        <f t="shared" si="6"/>
        <v>217.875</v>
      </c>
      <c r="O64" s="108">
        <f t="shared" si="6"/>
        <v>217.875</v>
      </c>
      <c r="P64" s="337"/>
      <c r="Q64" s="338"/>
      <c r="R64" s="338"/>
      <c r="S64" s="338"/>
      <c r="T64" s="339"/>
      <c r="U64" s="177"/>
      <c r="V64" s="178"/>
      <c r="W64" s="178"/>
      <c r="X64" s="178"/>
      <c r="Y64" s="178"/>
      <c r="Z64" s="337"/>
      <c r="AA64" s="338"/>
      <c r="AB64" s="338"/>
      <c r="AC64" s="338"/>
      <c r="AD64" s="339"/>
      <c r="AE64" s="177"/>
      <c r="AF64" s="178"/>
      <c r="AG64" s="178"/>
      <c r="AH64" s="178"/>
      <c r="AI64" s="190"/>
      <c r="AJ64" s="50"/>
      <c r="AK64" s="51"/>
      <c r="AL64" s="51"/>
      <c r="AM64" s="51"/>
      <c r="AN64" s="52"/>
      <c r="AO64" s="177"/>
      <c r="AP64" s="178"/>
      <c r="AQ64" s="178"/>
      <c r="AR64" s="178"/>
      <c r="AS64" s="178"/>
      <c r="AT64" s="50"/>
      <c r="AU64" s="51"/>
      <c r="AV64" s="51"/>
      <c r="AW64" s="51"/>
      <c r="AX64" s="51"/>
      <c r="AY64" s="177"/>
      <c r="AZ64" s="178"/>
      <c r="BA64" s="178"/>
      <c r="BB64" s="178"/>
      <c r="BC64" s="178"/>
      <c r="BD64" s="50"/>
      <c r="BE64" s="51"/>
      <c r="BF64" s="51"/>
      <c r="BG64" s="51"/>
      <c r="BH64" s="52"/>
      <c r="BI64" s="50"/>
      <c r="BJ64" s="51"/>
      <c r="BK64" s="51"/>
      <c r="BL64" s="51"/>
      <c r="BM64" s="52"/>
      <c r="BN64" s="53">
        <f t="shared" si="7"/>
        <v>0</v>
      </c>
      <c r="BO64" s="53">
        <f t="shared" si="8"/>
        <v>0</v>
      </c>
      <c r="BP64" s="305"/>
    </row>
    <row r="65" spans="1:68" ht="28.5" customHeight="1" x14ac:dyDescent="0.4">
      <c r="A65" s="38"/>
      <c r="B65" s="79"/>
      <c r="C65" s="80"/>
      <c r="D65" s="133">
        <f>D64</f>
        <v>207.5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9"/>
        <v>211.65</v>
      </c>
      <c r="L65" s="106">
        <f t="shared" si="10"/>
        <v>213.72499999999999</v>
      </c>
      <c r="M65" s="107">
        <f t="shared" si="6"/>
        <v>215.8</v>
      </c>
      <c r="N65" s="107">
        <f t="shared" si="6"/>
        <v>217.875</v>
      </c>
      <c r="O65" s="108">
        <f t="shared" si="6"/>
        <v>217.875</v>
      </c>
      <c r="P65" s="50"/>
      <c r="Q65" s="51"/>
      <c r="R65" s="51"/>
      <c r="S65" s="51"/>
      <c r="T65" s="52"/>
      <c r="U65" s="177"/>
      <c r="V65" s="178"/>
      <c r="W65" s="178"/>
      <c r="X65" s="178"/>
      <c r="Y65" s="178"/>
      <c r="Z65" s="50"/>
      <c r="AA65" s="51"/>
      <c r="AB65" s="51"/>
      <c r="AC65" s="51"/>
      <c r="AD65" s="51"/>
      <c r="AE65" s="177"/>
      <c r="AF65" s="178"/>
      <c r="AG65" s="178"/>
      <c r="AH65" s="178"/>
      <c r="AI65" s="190"/>
      <c r="AJ65" s="50"/>
      <c r="AK65" s="51"/>
      <c r="AL65" s="51"/>
      <c r="AM65" s="51"/>
      <c r="AN65" s="52"/>
      <c r="AO65" s="177"/>
      <c r="AP65" s="178"/>
      <c r="AQ65" s="178"/>
      <c r="AR65" s="178"/>
      <c r="AS65" s="178"/>
      <c r="AT65" s="50"/>
      <c r="AU65" s="51"/>
      <c r="AV65" s="51"/>
      <c r="AW65" s="51"/>
      <c r="AX65" s="51"/>
      <c r="AY65" s="177"/>
      <c r="AZ65" s="178"/>
      <c r="BA65" s="178"/>
      <c r="BB65" s="178"/>
      <c r="BC65" s="178"/>
      <c r="BD65" s="50"/>
      <c r="BE65" s="51"/>
      <c r="BF65" s="51"/>
      <c r="BG65" s="51"/>
      <c r="BH65" s="52"/>
      <c r="BI65" s="177"/>
      <c r="BJ65" s="178"/>
      <c r="BK65" s="178"/>
      <c r="BL65" s="178"/>
      <c r="BM65" s="190"/>
      <c r="BN65" s="53">
        <f t="shared" si="7"/>
        <v>0</v>
      </c>
      <c r="BO65" s="53">
        <f t="shared" si="8"/>
        <v>0</v>
      </c>
      <c r="BP65" s="305"/>
    </row>
    <row r="66" spans="1:68" ht="28.5" customHeight="1" x14ac:dyDescent="0.4">
      <c r="A66" s="38" t="s">
        <v>39</v>
      </c>
      <c r="B66" s="79"/>
      <c r="C66" s="80"/>
      <c r="D66" s="133">
        <f>D64</f>
        <v>207.5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9"/>
        <v>211.65</v>
      </c>
      <c r="L66" s="106">
        <f t="shared" si="10"/>
        <v>213.72499999999999</v>
      </c>
      <c r="M66" s="107">
        <f t="shared" si="6"/>
        <v>215.8</v>
      </c>
      <c r="N66" s="107">
        <f t="shared" si="6"/>
        <v>217.875</v>
      </c>
      <c r="O66" s="108">
        <f t="shared" si="6"/>
        <v>217.875</v>
      </c>
      <c r="P66" s="50"/>
      <c r="Q66" s="51"/>
      <c r="R66" s="368"/>
      <c r="S66" s="368"/>
      <c r="T66" s="368"/>
      <c r="U66" s="177"/>
      <c r="V66" s="178"/>
      <c r="W66" s="178"/>
      <c r="X66" s="178"/>
      <c r="Y66" s="178"/>
      <c r="Z66" s="50"/>
      <c r="AA66" s="51"/>
      <c r="AB66" s="51"/>
      <c r="AC66" s="51"/>
      <c r="AD66" s="51"/>
      <c r="AE66" s="177"/>
      <c r="AF66" s="178"/>
      <c r="AG66" s="178"/>
      <c r="AH66" s="178"/>
      <c r="AI66" s="190"/>
      <c r="AJ66" s="50"/>
      <c r="AK66" s="51"/>
      <c r="AL66" s="51"/>
      <c r="AM66" s="51"/>
      <c r="AN66" s="52"/>
      <c r="AO66" s="177"/>
      <c r="AP66" s="178"/>
      <c r="AQ66" s="178"/>
      <c r="AR66" s="178"/>
      <c r="AS66" s="178"/>
      <c r="AT66" s="50"/>
      <c r="AU66" s="51"/>
      <c r="AV66" s="51"/>
      <c r="AW66" s="51"/>
      <c r="AX66" s="51"/>
      <c r="AY66" s="177"/>
      <c r="AZ66" s="178"/>
      <c r="BA66" s="178"/>
      <c r="BB66" s="178"/>
      <c r="BC66" s="178"/>
      <c r="BD66" s="50"/>
      <c r="BE66" s="51"/>
      <c r="BF66" s="51"/>
      <c r="BG66" s="51"/>
      <c r="BH66" s="52"/>
      <c r="BI66" s="177"/>
      <c r="BJ66" s="178"/>
      <c r="BK66" s="178"/>
      <c r="BL66" s="178"/>
      <c r="BM66" s="190"/>
      <c r="BN66" s="53">
        <f t="shared" si="7"/>
        <v>0</v>
      </c>
      <c r="BO66" s="53">
        <f t="shared" si="8"/>
        <v>0</v>
      </c>
      <c r="BP66" s="305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3"/>
      <c r="E67" s="109"/>
      <c r="F67" s="110"/>
      <c r="G67" s="111"/>
      <c r="H67" s="111"/>
      <c r="I67" s="111"/>
      <c r="J67" s="112"/>
      <c r="K67" s="105">
        <f t="shared" si="9"/>
        <v>0</v>
      </c>
      <c r="L67" s="106">
        <f t="shared" si="10"/>
        <v>0</v>
      </c>
      <c r="M67" s="107">
        <f t="shared" si="6"/>
        <v>0</v>
      </c>
      <c r="N67" s="107">
        <f t="shared" si="6"/>
        <v>0</v>
      </c>
      <c r="O67" s="108">
        <f t="shared" si="6"/>
        <v>0</v>
      </c>
      <c r="P67" s="66"/>
      <c r="Q67" s="67"/>
      <c r="R67" s="341"/>
      <c r="S67" s="341"/>
      <c r="T67" s="341"/>
      <c r="U67" s="179"/>
      <c r="V67" s="180"/>
      <c r="W67" s="178"/>
      <c r="X67" s="180"/>
      <c r="Y67" s="180"/>
      <c r="Z67" s="66"/>
      <c r="AA67" s="67"/>
      <c r="AB67" s="68"/>
      <c r="AC67" s="67"/>
      <c r="AD67" s="67"/>
      <c r="AE67" s="179"/>
      <c r="AF67" s="180"/>
      <c r="AG67" s="178"/>
      <c r="AH67" s="180"/>
      <c r="AI67" s="191"/>
      <c r="AJ67" s="66"/>
      <c r="AK67" s="67"/>
      <c r="AL67" s="68"/>
      <c r="AM67" s="67"/>
      <c r="AN67" s="69"/>
      <c r="AO67" s="179"/>
      <c r="AP67" s="180"/>
      <c r="AQ67" s="178"/>
      <c r="AR67" s="180"/>
      <c r="AS67" s="180"/>
      <c r="AT67" s="66"/>
      <c r="AU67" s="67"/>
      <c r="AV67" s="68"/>
      <c r="AW67" s="67"/>
      <c r="AX67" s="67"/>
      <c r="AY67" s="179"/>
      <c r="AZ67" s="180"/>
      <c r="BA67" s="178"/>
      <c r="BB67" s="180"/>
      <c r="BC67" s="180"/>
      <c r="BD67" s="66"/>
      <c r="BE67" s="67"/>
      <c r="BF67" s="68"/>
      <c r="BG67" s="67"/>
      <c r="BH67" s="69"/>
      <c r="BI67" s="179"/>
      <c r="BJ67" s="180"/>
      <c r="BK67" s="178"/>
      <c r="BL67" s="180"/>
      <c r="BM67" s="191"/>
      <c r="BN67" s="53">
        <f t="shared" si="7"/>
        <v>0</v>
      </c>
      <c r="BO67" s="53">
        <f t="shared" si="8"/>
        <v>0</v>
      </c>
      <c r="BP67" s="305"/>
    </row>
    <row r="68" spans="1:68" ht="46.5" customHeight="1" x14ac:dyDescent="0.4">
      <c r="A68" s="38" t="s">
        <v>49</v>
      </c>
      <c r="B68" s="79" t="s">
        <v>50</v>
      </c>
      <c r="C68" s="80" t="str">
        <f>'рекоменд.цены на Август 2019'!B38</f>
        <v>Мясо цыплят бройлеров, кг</v>
      </c>
      <c r="D68" s="133">
        <v>124.5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9"/>
        <v>136.94999999999999</v>
      </c>
      <c r="L68" s="106">
        <f t="shared" si="10"/>
        <v>138.19499999999999</v>
      </c>
      <c r="M68" s="107">
        <f t="shared" si="6"/>
        <v>139.44</v>
      </c>
      <c r="N68" s="107">
        <f t="shared" si="6"/>
        <v>140.685</v>
      </c>
      <c r="O68" s="108">
        <f t="shared" si="6"/>
        <v>141.93</v>
      </c>
      <c r="P68" s="232"/>
      <c r="Q68" s="233"/>
      <c r="R68" s="233"/>
      <c r="S68" s="233"/>
      <c r="T68" s="234"/>
      <c r="U68" s="177"/>
      <c r="V68" s="178"/>
      <c r="W68" s="178"/>
      <c r="X68" s="178"/>
      <c r="Y68" s="178"/>
      <c r="Z68" s="232"/>
      <c r="AA68" s="233"/>
      <c r="AB68" s="233"/>
      <c r="AC68" s="233"/>
      <c r="AD68" s="234"/>
      <c r="AE68" s="367"/>
      <c r="AF68" s="368"/>
      <c r="AG68" s="368"/>
      <c r="AH68" s="368"/>
      <c r="AI68" s="369"/>
      <c r="AJ68" s="232"/>
      <c r="AK68" s="233"/>
      <c r="AL68" s="233"/>
      <c r="AM68" s="233"/>
      <c r="AN68" s="234"/>
      <c r="AO68" s="232"/>
      <c r="AP68" s="233"/>
      <c r="AQ68" s="233"/>
      <c r="AR68" s="233"/>
      <c r="AS68" s="234"/>
      <c r="AT68" s="367"/>
      <c r="AU68" s="368"/>
      <c r="AV68" s="368"/>
      <c r="AW68" s="368"/>
      <c r="AX68" s="369"/>
      <c r="AY68" s="232"/>
      <c r="AZ68" s="233"/>
      <c r="BA68" s="233"/>
      <c r="BB68" s="233"/>
      <c r="BC68" s="234"/>
      <c r="BD68" s="232"/>
      <c r="BE68" s="233"/>
      <c r="BF68" s="233"/>
      <c r="BG68" s="233"/>
      <c r="BH68" s="234"/>
      <c r="BI68" s="50"/>
      <c r="BJ68" s="51"/>
      <c r="BK68" s="51"/>
      <c r="BL68" s="51"/>
      <c r="BM68" s="52"/>
      <c r="BN68" s="53">
        <f t="shared" si="7"/>
        <v>0</v>
      </c>
      <c r="BO68" s="53">
        <f t="shared" si="8"/>
        <v>0</v>
      </c>
      <c r="BP68" s="305"/>
    </row>
    <row r="69" spans="1:68" ht="27" customHeight="1" x14ac:dyDescent="0.4">
      <c r="A69" s="38"/>
      <c r="B69" s="79"/>
      <c r="C69" s="80"/>
      <c r="D69" s="133">
        <f>D68</f>
        <v>124.5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9"/>
        <v>136.94999999999999</v>
      </c>
      <c r="L69" s="106">
        <f t="shared" si="10"/>
        <v>138.19499999999999</v>
      </c>
      <c r="M69" s="107">
        <f t="shared" si="6"/>
        <v>139.44</v>
      </c>
      <c r="N69" s="107">
        <f t="shared" si="6"/>
        <v>140.685</v>
      </c>
      <c r="O69" s="108">
        <f t="shared" si="6"/>
        <v>141.93</v>
      </c>
      <c r="P69" s="50"/>
      <c r="Q69" s="51"/>
      <c r="R69" s="51"/>
      <c r="S69" s="51"/>
      <c r="T69" s="52"/>
      <c r="U69" s="177"/>
      <c r="V69" s="178"/>
      <c r="W69" s="178"/>
      <c r="X69" s="178"/>
      <c r="Y69" s="178"/>
      <c r="Z69" s="50"/>
      <c r="AA69" s="51"/>
      <c r="AB69" s="51"/>
      <c r="AC69" s="51"/>
      <c r="AD69" s="51"/>
      <c r="AE69" s="232"/>
      <c r="AF69" s="233"/>
      <c r="AG69" s="233"/>
      <c r="AH69" s="233"/>
      <c r="AI69" s="234"/>
      <c r="AJ69" s="50"/>
      <c r="AK69" s="51"/>
      <c r="AL69" s="51"/>
      <c r="AM69" s="51"/>
      <c r="AN69" s="52"/>
      <c r="AO69" s="232"/>
      <c r="AP69" s="233"/>
      <c r="AQ69" s="233"/>
      <c r="AR69" s="233"/>
      <c r="AS69" s="234"/>
      <c r="AT69" s="50"/>
      <c r="AU69" s="51"/>
      <c r="AV69" s="51"/>
      <c r="AW69" s="51"/>
      <c r="AX69" s="52"/>
      <c r="AY69" s="232"/>
      <c r="AZ69" s="233"/>
      <c r="BA69" s="233"/>
      <c r="BB69" s="233"/>
      <c r="BC69" s="234"/>
      <c r="BD69" s="232"/>
      <c r="BE69" s="233"/>
      <c r="BF69" s="233"/>
      <c r="BG69" s="233"/>
      <c r="BH69" s="234"/>
      <c r="BI69" s="50"/>
      <c r="BJ69" s="51"/>
      <c r="BK69" s="51"/>
      <c r="BL69" s="51"/>
      <c r="BM69" s="52"/>
      <c r="BN69" s="53">
        <f t="shared" si="7"/>
        <v>0</v>
      </c>
      <c r="BO69" s="53">
        <f t="shared" si="8"/>
        <v>0</v>
      </c>
      <c r="BP69" s="305"/>
    </row>
    <row r="70" spans="1:68" ht="27" customHeight="1" x14ac:dyDescent="0.4">
      <c r="A70" s="38"/>
      <c r="B70" s="79"/>
      <c r="C70" s="80"/>
      <c r="D70" s="133">
        <f>D68</f>
        <v>124.5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177"/>
      <c r="V70" s="178"/>
      <c r="W70" s="178"/>
      <c r="X70" s="178"/>
      <c r="Y70" s="178"/>
      <c r="Z70" s="50"/>
      <c r="AA70" s="51"/>
      <c r="AB70" s="51"/>
      <c r="AC70" s="51"/>
      <c r="AD70" s="51"/>
      <c r="AE70" s="232"/>
      <c r="AF70" s="233"/>
      <c r="AG70" s="233"/>
      <c r="AH70" s="233"/>
      <c r="AI70" s="234"/>
      <c r="AJ70" s="50"/>
      <c r="AK70" s="51"/>
      <c r="AL70" s="51"/>
      <c r="AM70" s="51"/>
      <c r="AN70" s="52"/>
      <c r="AO70" s="232"/>
      <c r="AP70" s="233"/>
      <c r="AQ70" s="233"/>
      <c r="AR70" s="233"/>
      <c r="AS70" s="234"/>
      <c r="AT70" s="50"/>
      <c r="AU70" s="51"/>
      <c r="AV70" s="51"/>
      <c r="AW70" s="51"/>
      <c r="AX70" s="52"/>
      <c r="AY70" s="232"/>
      <c r="AZ70" s="233"/>
      <c r="BA70" s="233"/>
      <c r="BB70" s="233"/>
      <c r="BC70" s="234"/>
      <c r="BD70" s="232"/>
      <c r="BE70" s="233"/>
      <c r="BF70" s="233"/>
      <c r="BG70" s="233"/>
      <c r="BH70" s="234"/>
      <c r="BI70" s="50"/>
      <c r="BJ70" s="51"/>
      <c r="BK70" s="51"/>
      <c r="BL70" s="51"/>
      <c r="BM70" s="52"/>
      <c r="BN70" s="53">
        <f t="shared" si="7"/>
        <v>0</v>
      </c>
      <c r="BO70" s="53">
        <f t="shared" si="8"/>
        <v>0</v>
      </c>
      <c r="BP70" s="305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3"/>
      <c r="E71" s="113"/>
      <c r="F71" s="114"/>
      <c r="G71" s="115"/>
      <c r="H71" s="115"/>
      <c r="I71" s="115"/>
      <c r="J71" s="116"/>
      <c r="K71" s="105">
        <f t="shared" ref="K71:K117" si="11">$D71+($D71*(SUM($E71%,F71%)))</f>
        <v>0</v>
      </c>
      <c r="L71" s="106">
        <f t="shared" ref="L71:L117" si="12">$D71+(($D71*SUM($E71,G71)/100))</f>
        <v>0</v>
      </c>
      <c r="M71" s="107">
        <f t="shared" ref="M71:O102" si="13">$D71+(($D71*($E71+H71)/100))</f>
        <v>0</v>
      </c>
      <c r="N71" s="107">
        <f t="shared" si="13"/>
        <v>0</v>
      </c>
      <c r="O71" s="108">
        <f t="shared" si="13"/>
        <v>0</v>
      </c>
      <c r="P71" s="93"/>
      <c r="Q71" s="94"/>
      <c r="R71" s="68"/>
      <c r="S71" s="94"/>
      <c r="T71" s="95"/>
      <c r="U71" s="181"/>
      <c r="V71" s="182"/>
      <c r="W71" s="178"/>
      <c r="X71" s="182"/>
      <c r="Y71" s="182"/>
      <c r="Z71" s="93"/>
      <c r="AA71" s="94"/>
      <c r="AB71" s="68"/>
      <c r="AC71" s="94"/>
      <c r="AD71" s="94"/>
      <c r="AE71" s="239"/>
      <c r="AF71" s="240"/>
      <c r="AG71" s="237"/>
      <c r="AH71" s="240"/>
      <c r="AI71" s="241"/>
      <c r="AJ71" s="93"/>
      <c r="AK71" s="94"/>
      <c r="AL71" s="68"/>
      <c r="AM71" s="94"/>
      <c r="AN71" s="95"/>
      <c r="AO71" s="239"/>
      <c r="AP71" s="240"/>
      <c r="AQ71" s="237"/>
      <c r="AR71" s="240"/>
      <c r="AS71" s="241"/>
      <c r="AT71" s="93"/>
      <c r="AU71" s="94"/>
      <c r="AV71" s="68"/>
      <c r="AW71" s="94"/>
      <c r="AX71" s="95"/>
      <c r="AY71" s="239"/>
      <c r="AZ71" s="240"/>
      <c r="BA71" s="237"/>
      <c r="BB71" s="240"/>
      <c r="BC71" s="241"/>
      <c r="BD71" s="239"/>
      <c r="BE71" s="240"/>
      <c r="BF71" s="237"/>
      <c r="BG71" s="240"/>
      <c r="BH71" s="241"/>
      <c r="BI71" s="93"/>
      <c r="BJ71" s="94"/>
      <c r="BK71" s="68"/>
      <c r="BL71" s="94"/>
      <c r="BM71" s="95"/>
      <c r="BN71" s="53">
        <f t="shared" si="7"/>
        <v>0</v>
      </c>
      <c r="BO71" s="53">
        <f t="shared" si="8"/>
        <v>0</v>
      </c>
      <c r="BP71" s="305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Август 2019'!B40</f>
        <v>Подсолнечное масло и его фракции, рафинированные, но без изменения химического состава, л</v>
      </c>
      <c r="D72" s="133">
        <v>72.599999999999994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1"/>
        <v>76.955999999999989</v>
      </c>
      <c r="L72" s="106">
        <f t="shared" si="12"/>
        <v>77.681999999999988</v>
      </c>
      <c r="M72" s="107">
        <f t="shared" si="13"/>
        <v>78.407999999999987</v>
      </c>
      <c r="N72" s="107">
        <f t="shared" si="13"/>
        <v>79.134</v>
      </c>
      <c r="O72" s="108">
        <f t="shared" si="13"/>
        <v>79.86</v>
      </c>
      <c r="P72" s="50"/>
      <c r="Q72" s="51"/>
      <c r="R72" s="51"/>
      <c r="S72" s="51"/>
      <c r="T72" s="52"/>
      <c r="U72" s="232"/>
      <c r="V72" s="233"/>
      <c r="W72" s="233"/>
      <c r="X72" s="233"/>
      <c r="Y72" s="234"/>
      <c r="Z72" s="50"/>
      <c r="AA72" s="51"/>
      <c r="AB72" s="51"/>
      <c r="AC72" s="51"/>
      <c r="AD72" s="52"/>
      <c r="AE72" s="232"/>
      <c r="AF72" s="233"/>
      <c r="AG72" s="233"/>
      <c r="AH72" s="233"/>
      <c r="AI72" s="234"/>
      <c r="AJ72" s="50"/>
      <c r="AK72" s="51"/>
      <c r="AL72" s="51"/>
      <c r="AM72" s="51"/>
      <c r="AN72" s="52"/>
      <c r="AO72" s="232"/>
      <c r="AP72" s="233"/>
      <c r="AQ72" s="233"/>
      <c r="AR72" s="233"/>
      <c r="AS72" s="234"/>
      <c r="AT72" s="232"/>
      <c r="AU72" s="233"/>
      <c r="AV72" s="233"/>
      <c r="AW72" s="233"/>
      <c r="AX72" s="234"/>
      <c r="AY72" s="232"/>
      <c r="AZ72" s="233"/>
      <c r="BA72" s="233"/>
      <c r="BB72" s="233"/>
      <c r="BC72" s="234"/>
      <c r="BD72" s="232"/>
      <c r="BE72" s="233"/>
      <c r="BF72" s="233"/>
      <c r="BG72" s="233"/>
      <c r="BH72" s="234"/>
      <c r="BI72" s="50"/>
      <c r="BJ72" s="51"/>
      <c r="BK72" s="51"/>
      <c r="BL72" s="51"/>
      <c r="BM72" s="52"/>
      <c r="BN72" s="53">
        <f t="shared" si="7"/>
        <v>0</v>
      </c>
      <c r="BO72" s="53">
        <f t="shared" si="8"/>
        <v>0</v>
      </c>
      <c r="BP72" s="306"/>
    </row>
    <row r="73" spans="1:68" ht="33.75" customHeight="1" x14ac:dyDescent="0.4">
      <c r="A73" s="38"/>
      <c r="B73" s="79"/>
      <c r="C73" s="80"/>
      <c r="D73" s="133">
        <f>D72</f>
        <v>72.599999999999994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1"/>
        <v>76.955999999999989</v>
      </c>
      <c r="L73" s="106">
        <f t="shared" si="12"/>
        <v>77.681999999999988</v>
      </c>
      <c r="M73" s="107">
        <f t="shared" si="13"/>
        <v>78.407999999999987</v>
      </c>
      <c r="N73" s="107">
        <f t="shared" si="13"/>
        <v>79.134</v>
      </c>
      <c r="O73" s="108">
        <f t="shared" si="13"/>
        <v>79.86</v>
      </c>
      <c r="P73" s="50"/>
      <c r="Q73" s="51"/>
      <c r="R73" s="51"/>
      <c r="S73" s="51"/>
      <c r="T73" s="52"/>
      <c r="U73" s="177"/>
      <c r="V73" s="178"/>
      <c r="W73" s="178"/>
      <c r="X73" s="178"/>
      <c r="Y73" s="178"/>
      <c r="Z73" s="50"/>
      <c r="AA73" s="51"/>
      <c r="AB73" s="51"/>
      <c r="AC73" s="51"/>
      <c r="AD73" s="51"/>
      <c r="AE73" s="177"/>
      <c r="AF73" s="178"/>
      <c r="AG73" s="178"/>
      <c r="AH73" s="178"/>
      <c r="AI73" s="190"/>
      <c r="AJ73" s="50"/>
      <c r="AK73" s="51"/>
      <c r="AL73" s="51"/>
      <c r="AM73" s="51"/>
      <c r="AN73" s="52"/>
      <c r="AO73" s="177"/>
      <c r="AP73" s="178"/>
      <c r="AQ73" s="178"/>
      <c r="AR73" s="178"/>
      <c r="AS73" s="178"/>
      <c r="AT73" s="50"/>
      <c r="AU73" s="51"/>
      <c r="AV73" s="51"/>
      <c r="AW73" s="51"/>
      <c r="AX73" s="52"/>
      <c r="AY73" s="232"/>
      <c r="AZ73" s="233"/>
      <c r="BA73" s="233"/>
      <c r="BB73" s="233"/>
      <c r="BC73" s="234"/>
      <c r="BD73" s="232"/>
      <c r="BE73" s="233"/>
      <c r="BF73" s="233"/>
      <c r="BG73" s="233"/>
      <c r="BH73" s="234"/>
      <c r="BI73" s="50"/>
      <c r="BJ73" s="51"/>
      <c r="BK73" s="51"/>
      <c r="BL73" s="51"/>
      <c r="BM73" s="52"/>
      <c r="BN73" s="53">
        <f t="shared" si="7"/>
        <v>0</v>
      </c>
      <c r="BO73" s="53">
        <f t="shared" si="8"/>
        <v>0</v>
      </c>
      <c r="BP73" s="305"/>
    </row>
    <row r="74" spans="1:68" ht="33.75" customHeight="1" x14ac:dyDescent="0.4">
      <c r="A74" s="38"/>
      <c r="B74" s="79"/>
      <c r="C74" s="80"/>
      <c r="D74" s="133">
        <f>D72</f>
        <v>72.599999999999994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1"/>
        <v>76.955999999999989</v>
      </c>
      <c r="L74" s="106">
        <f t="shared" si="12"/>
        <v>77.681999999999988</v>
      </c>
      <c r="M74" s="107">
        <f t="shared" si="13"/>
        <v>78.407999999999987</v>
      </c>
      <c r="N74" s="107">
        <f t="shared" si="13"/>
        <v>79.134</v>
      </c>
      <c r="O74" s="108">
        <f t="shared" si="13"/>
        <v>79.86</v>
      </c>
      <c r="P74" s="50"/>
      <c r="Q74" s="51"/>
      <c r="R74" s="51"/>
      <c r="S74" s="51"/>
      <c r="T74" s="52"/>
      <c r="U74" s="177"/>
      <c r="V74" s="178"/>
      <c r="W74" s="178"/>
      <c r="X74" s="178"/>
      <c r="Y74" s="178"/>
      <c r="Z74" s="50"/>
      <c r="AA74" s="51"/>
      <c r="AB74" s="51"/>
      <c r="AC74" s="51"/>
      <c r="AD74" s="51"/>
      <c r="AE74" s="177"/>
      <c r="AF74" s="178"/>
      <c r="AG74" s="178"/>
      <c r="AH74" s="178"/>
      <c r="AI74" s="190"/>
      <c r="AJ74" s="50"/>
      <c r="AK74" s="51"/>
      <c r="AL74" s="51"/>
      <c r="AM74" s="51"/>
      <c r="AN74" s="52"/>
      <c r="AO74" s="177"/>
      <c r="AP74" s="178"/>
      <c r="AQ74" s="178"/>
      <c r="AR74" s="178"/>
      <c r="AS74" s="178"/>
      <c r="AT74" s="50"/>
      <c r="AU74" s="51"/>
      <c r="AV74" s="51"/>
      <c r="AW74" s="51"/>
      <c r="AX74" s="52"/>
      <c r="AY74" s="232"/>
      <c r="AZ74" s="233"/>
      <c r="BA74" s="233"/>
      <c r="BB74" s="233"/>
      <c r="BC74" s="234"/>
      <c r="BD74" s="232"/>
      <c r="BE74" s="233"/>
      <c r="BF74" s="233"/>
      <c r="BG74" s="233"/>
      <c r="BH74" s="234"/>
      <c r="BI74" s="50"/>
      <c r="BJ74" s="51"/>
      <c r="BK74" s="51"/>
      <c r="BL74" s="51"/>
      <c r="BM74" s="52"/>
      <c r="BN74" s="53">
        <f t="shared" si="7"/>
        <v>0</v>
      </c>
      <c r="BO74" s="53">
        <f t="shared" si="8"/>
        <v>0</v>
      </c>
      <c r="BP74" s="305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3"/>
      <c r="E75" s="109"/>
      <c r="F75" s="110"/>
      <c r="G75" s="111"/>
      <c r="H75" s="111"/>
      <c r="I75" s="111"/>
      <c r="J75" s="112"/>
      <c r="K75" s="105">
        <f t="shared" si="11"/>
        <v>0</v>
      </c>
      <c r="L75" s="106">
        <f t="shared" si="12"/>
        <v>0</v>
      </c>
      <c r="M75" s="107">
        <f t="shared" si="13"/>
        <v>0</v>
      </c>
      <c r="N75" s="107">
        <f t="shared" si="13"/>
        <v>0</v>
      </c>
      <c r="O75" s="108">
        <f t="shared" si="13"/>
        <v>0</v>
      </c>
      <c r="P75" s="66"/>
      <c r="Q75" s="67"/>
      <c r="R75" s="68"/>
      <c r="S75" s="67"/>
      <c r="T75" s="69"/>
      <c r="U75" s="179"/>
      <c r="V75" s="180"/>
      <c r="W75" s="178"/>
      <c r="X75" s="180"/>
      <c r="Y75" s="180"/>
      <c r="Z75" s="66"/>
      <c r="AA75" s="67"/>
      <c r="AB75" s="68"/>
      <c r="AC75" s="67"/>
      <c r="AD75" s="67"/>
      <c r="AE75" s="179"/>
      <c r="AF75" s="180"/>
      <c r="AG75" s="178"/>
      <c r="AH75" s="180"/>
      <c r="AI75" s="191"/>
      <c r="AJ75" s="66"/>
      <c r="AK75" s="67"/>
      <c r="AL75" s="68"/>
      <c r="AM75" s="67"/>
      <c r="AN75" s="69"/>
      <c r="AO75" s="179"/>
      <c r="AP75" s="180"/>
      <c r="AQ75" s="178"/>
      <c r="AR75" s="180"/>
      <c r="AS75" s="180"/>
      <c r="AT75" s="66"/>
      <c r="AU75" s="67"/>
      <c r="AV75" s="68"/>
      <c r="AW75" s="67"/>
      <c r="AX75" s="69"/>
      <c r="AY75" s="235"/>
      <c r="AZ75" s="236"/>
      <c r="BA75" s="237"/>
      <c r="BB75" s="236"/>
      <c r="BC75" s="238"/>
      <c r="BD75" s="235"/>
      <c r="BE75" s="236"/>
      <c r="BF75" s="237"/>
      <c r="BG75" s="236"/>
      <c r="BH75" s="238"/>
      <c r="BI75" s="66"/>
      <c r="BJ75" s="67"/>
      <c r="BK75" s="68"/>
      <c r="BL75" s="67"/>
      <c r="BM75" s="69"/>
      <c r="BN75" s="53">
        <f t="shared" si="7"/>
        <v>0</v>
      </c>
      <c r="BO75" s="53">
        <f t="shared" si="8"/>
        <v>0</v>
      </c>
      <c r="BP75" s="305"/>
    </row>
    <row r="76" spans="1:68" ht="57" customHeight="1" x14ac:dyDescent="0.4">
      <c r="A76" s="38" t="s">
        <v>60</v>
      </c>
      <c r="B76" s="79" t="s">
        <v>62</v>
      </c>
      <c r="C76" s="80" t="str">
        <f>'рекоменд.цены на Август 2019'!B42</f>
        <v>Молоко 2,5% жирности (в пленке, пастеризованное), в расфасовке 0,9 л</v>
      </c>
      <c r="D76" s="133">
        <v>34.5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1"/>
        <v>40.020000000000003</v>
      </c>
      <c r="L76" s="106">
        <f t="shared" si="12"/>
        <v>40.365000000000002</v>
      </c>
      <c r="M76" s="107">
        <f t="shared" si="13"/>
        <v>40.71</v>
      </c>
      <c r="N76" s="107">
        <f t="shared" si="13"/>
        <v>41.055</v>
      </c>
      <c r="O76" s="108">
        <f t="shared" si="13"/>
        <v>41.4</v>
      </c>
      <c r="P76" s="337"/>
      <c r="Q76" s="338"/>
      <c r="R76" s="338"/>
      <c r="S76" s="338"/>
      <c r="T76" s="339"/>
      <c r="U76" s="337"/>
      <c r="V76" s="338"/>
      <c r="W76" s="338"/>
      <c r="X76" s="338"/>
      <c r="Y76" s="339"/>
      <c r="Z76" s="367">
        <v>39.67</v>
      </c>
      <c r="AA76" s="368">
        <v>23.4</v>
      </c>
      <c r="AB76" s="368">
        <f t="shared" ref="AB76" si="14">IF(Z76=0," ",IF(ISBLANK(Z76)," ",Z76*AA76))</f>
        <v>928.27800000000002</v>
      </c>
      <c r="AC76" s="368" t="s">
        <v>273</v>
      </c>
      <c r="AD76" s="369" t="s">
        <v>279</v>
      </c>
      <c r="AE76" s="367"/>
      <c r="AF76" s="368"/>
      <c r="AG76" s="368"/>
      <c r="AH76" s="368"/>
      <c r="AI76" s="369"/>
      <c r="AJ76" s="367"/>
      <c r="AK76" s="368"/>
      <c r="AL76" s="368"/>
      <c r="AM76" s="368"/>
      <c r="AN76" s="369"/>
      <c r="AO76" s="367">
        <f>AQ76/AP76</f>
        <v>27</v>
      </c>
      <c r="AP76" s="368">
        <v>31</v>
      </c>
      <c r="AQ76" s="368">
        <v>837</v>
      </c>
      <c r="AR76" s="368" t="s">
        <v>230</v>
      </c>
      <c r="AS76" s="369" t="s">
        <v>243</v>
      </c>
      <c r="AT76" s="50"/>
      <c r="AU76" s="51"/>
      <c r="AV76" s="51"/>
      <c r="AW76" s="51"/>
      <c r="AX76" s="52"/>
      <c r="AY76" s="232"/>
      <c r="AZ76" s="233"/>
      <c r="BA76" s="233"/>
      <c r="BB76" s="233"/>
      <c r="BC76" s="234"/>
      <c r="BD76" s="367"/>
      <c r="BE76" s="368"/>
      <c r="BF76" s="368"/>
      <c r="BG76" s="368"/>
      <c r="BH76" s="369"/>
      <c r="BI76" s="337"/>
      <c r="BJ76" s="338"/>
      <c r="BK76" s="338"/>
      <c r="BL76" s="338"/>
      <c r="BM76" s="339"/>
      <c r="BN76" s="53">
        <f t="shared" si="7"/>
        <v>27</v>
      </c>
      <c r="BO76" s="53">
        <f t="shared" si="8"/>
        <v>39.67</v>
      </c>
      <c r="BP76" s="305"/>
    </row>
    <row r="77" spans="1:68" ht="41.1" customHeight="1" x14ac:dyDescent="0.4">
      <c r="A77" s="38"/>
      <c r="B77" s="79"/>
      <c r="C77" s="80"/>
      <c r="D77" s="133">
        <f>D76</f>
        <v>34.5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1"/>
        <v>40.020000000000003</v>
      </c>
      <c r="L77" s="106">
        <f t="shared" si="12"/>
        <v>40.365000000000002</v>
      </c>
      <c r="M77" s="107">
        <f t="shared" si="13"/>
        <v>40.71</v>
      </c>
      <c r="N77" s="107">
        <f t="shared" si="13"/>
        <v>41.055</v>
      </c>
      <c r="O77" s="108">
        <f t="shared" si="13"/>
        <v>41.4</v>
      </c>
      <c r="P77" s="232"/>
      <c r="Q77" s="233"/>
      <c r="R77" s="233"/>
      <c r="S77" s="233"/>
      <c r="T77" s="234"/>
      <c r="U77" s="177"/>
      <c r="V77" s="178"/>
      <c r="W77" s="178"/>
      <c r="X77" s="178"/>
      <c r="Y77" s="178"/>
      <c r="Z77" s="232"/>
      <c r="AA77" s="233"/>
      <c r="AB77" s="233"/>
      <c r="AC77" s="233"/>
      <c r="AD77" s="234"/>
      <c r="AE77" s="177"/>
      <c r="AF77" s="178"/>
      <c r="AG77" s="178"/>
      <c r="AH77" s="178"/>
      <c r="AI77" s="190"/>
      <c r="AJ77" s="337"/>
      <c r="AK77" s="338"/>
      <c r="AL77" s="338"/>
      <c r="AM77" s="338"/>
      <c r="AN77" s="339"/>
      <c r="AO77" s="177"/>
      <c r="AP77" s="178"/>
      <c r="AQ77" s="178"/>
      <c r="AR77" s="178"/>
      <c r="AS77" s="178"/>
      <c r="AT77" s="50"/>
      <c r="AU77" s="51"/>
      <c r="AV77" s="51"/>
      <c r="AW77" s="51"/>
      <c r="AX77" s="52"/>
      <c r="AY77" s="232"/>
      <c r="AZ77" s="233"/>
      <c r="BA77" s="233"/>
      <c r="BB77" s="233"/>
      <c r="BC77" s="234"/>
      <c r="BD77" s="232"/>
      <c r="BE77" s="233"/>
      <c r="BF77" s="233"/>
      <c r="BG77" s="233"/>
      <c r="BH77" s="234"/>
      <c r="BI77" s="337"/>
      <c r="BJ77" s="338"/>
      <c r="BK77" s="338"/>
      <c r="BL77" s="338"/>
      <c r="BM77" s="339"/>
      <c r="BN77" s="53">
        <f t="shared" si="7"/>
        <v>0</v>
      </c>
      <c r="BO77" s="53">
        <f t="shared" si="8"/>
        <v>0</v>
      </c>
      <c r="BP77" s="305"/>
    </row>
    <row r="78" spans="1:68" ht="41.1" customHeight="1" x14ac:dyDescent="0.4">
      <c r="A78" s="38"/>
      <c r="B78" s="79"/>
      <c r="C78" s="80"/>
      <c r="D78" s="133">
        <f>D76</f>
        <v>34.5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1"/>
        <v>40.020000000000003</v>
      </c>
      <c r="L78" s="106">
        <f t="shared" si="12"/>
        <v>40.365000000000002</v>
      </c>
      <c r="M78" s="107">
        <f t="shared" si="13"/>
        <v>40.71</v>
      </c>
      <c r="N78" s="107">
        <f t="shared" si="13"/>
        <v>41.055</v>
      </c>
      <c r="O78" s="108">
        <f t="shared" si="13"/>
        <v>41.4</v>
      </c>
      <c r="P78" s="232"/>
      <c r="Q78" s="233"/>
      <c r="R78" s="233"/>
      <c r="S78" s="233"/>
      <c r="T78" s="234"/>
      <c r="U78" s="177"/>
      <c r="V78" s="178"/>
      <c r="W78" s="178"/>
      <c r="X78" s="178"/>
      <c r="Y78" s="178"/>
      <c r="Z78" s="232"/>
      <c r="AA78" s="233"/>
      <c r="AB78" s="233"/>
      <c r="AC78" s="233"/>
      <c r="AD78" s="234"/>
      <c r="AE78" s="177"/>
      <c r="AF78" s="178"/>
      <c r="AG78" s="178"/>
      <c r="AH78" s="178"/>
      <c r="AI78" s="190"/>
      <c r="AJ78" s="337"/>
      <c r="AK78" s="338"/>
      <c r="AL78" s="338"/>
      <c r="AM78" s="338"/>
      <c r="AN78" s="339"/>
      <c r="AO78" s="177"/>
      <c r="AP78" s="178"/>
      <c r="AQ78" s="178"/>
      <c r="AR78" s="178"/>
      <c r="AS78" s="178"/>
      <c r="AT78" s="50"/>
      <c r="AU78" s="51"/>
      <c r="AV78" s="51"/>
      <c r="AW78" s="51"/>
      <c r="AX78" s="52"/>
      <c r="AY78" s="232"/>
      <c r="AZ78" s="233"/>
      <c r="BA78" s="233"/>
      <c r="BB78" s="233"/>
      <c r="BC78" s="234"/>
      <c r="BD78" s="232"/>
      <c r="BE78" s="233"/>
      <c r="BF78" s="233"/>
      <c r="BG78" s="233"/>
      <c r="BH78" s="234"/>
      <c r="BI78" s="232"/>
      <c r="BJ78" s="233"/>
      <c r="BK78" s="233"/>
      <c r="BL78" s="233"/>
      <c r="BM78" s="234"/>
      <c r="BN78" s="53">
        <f t="shared" si="7"/>
        <v>0</v>
      </c>
      <c r="BO78" s="53">
        <f t="shared" si="8"/>
        <v>0</v>
      </c>
      <c r="BP78" s="305"/>
    </row>
    <row r="79" spans="1:68" s="130" customFormat="1" ht="57" customHeight="1" x14ac:dyDescent="0.4">
      <c r="A79" s="129"/>
      <c r="B79" s="79" t="s">
        <v>128</v>
      </c>
      <c r="C79" s="80" t="str">
        <f>'рекоменд.цены на Август 2019'!B43</f>
        <v>Молоко 3,2% жирности (в пленке, пастеризованное), в расфасовке 0,9 л</v>
      </c>
      <c r="D79" s="133">
        <v>37.5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1"/>
        <v>43.5</v>
      </c>
      <c r="L79" s="106">
        <f t="shared" si="12"/>
        <v>43.875</v>
      </c>
      <c r="M79" s="107">
        <f t="shared" si="13"/>
        <v>44.25</v>
      </c>
      <c r="N79" s="107">
        <f t="shared" si="13"/>
        <v>44.625</v>
      </c>
      <c r="O79" s="108">
        <f t="shared" si="13"/>
        <v>45</v>
      </c>
      <c r="P79" s="232"/>
      <c r="Q79" s="233"/>
      <c r="R79" s="233"/>
      <c r="S79" s="233"/>
      <c r="T79" s="234"/>
      <c r="U79" s="177"/>
      <c r="V79" s="178"/>
      <c r="W79" s="178"/>
      <c r="X79" s="178"/>
      <c r="Y79" s="178"/>
      <c r="Z79" s="232"/>
      <c r="AA79" s="233"/>
      <c r="AB79" s="233"/>
      <c r="AC79" s="233"/>
      <c r="AD79" s="234"/>
      <c r="AE79" s="177"/>
      <c r="AF79" s="178"/>
      <c r="AG79" s="178"/>
      <c r="AH79" s="178"/>
      <c r="AI79" s="190"/>
      <c r="AJ79" s="337"/>
      <c r="AK79" s="338"/>
      <c r="AL79" s="338"/>
      <c r="AM79" s="338"/>
      <c r="AN79" s="339"/>
      <c r="AO79" s="50"/>
      <c r="AP79" s="51"/>
      <c r="AQ79" s="51"/>
      <c r="AR79" s="51"/>
      <c r="AS79" s="52"/>
      <c r="AT79" s="367"/>
      <c r="AU79" s="368"/>
      <c r="AV79" s="368"/>
      <c r="AW79" s="368"/>
      <c r="AX79" s="369"/>
      <c r="AY79" s="232"/>
      <c r="AZ79" s="233"/>
      <c r="BA79" s="233"/>
      <c r="BB79" s="233"/>
      <c r="BC79" s="234"/>
      <c r="BD79" s="232"/>
      <c r="BE79" s="233"/>
      <c r="BF79" s="233"/>
      <c r="BG79" s="233"/>
      <c r="BH79" s="234"/>
      <c r="BI79" s="232"/>
      <c r="BJ79" s="233"/>
      <c r="BK79" s="233"/>
      <c r="BL79" s="233"/>
      <c r="BM79" s="234"/>
      <c r="BN79" s="53">
        <f t="shared" si="7"/>
        <v>0</v>
      </c>
      <c r="BO79" s="53">
        <f t="shared" si="8"/>
        <v>0</v>
      </c>
      <c r="BP79" s="305"/>
    </row>
    <row r="80" spans="1:68" s="130" customFormat="1" ht="41.1" customHeight="1" x14ac:dyDescent="0.4">
      <c r="A80" s="129"/>
      <c r="B80" s="79"/>
      <c r="C80" s="80"/>
      <c r="D80" s="133">
        <f>D79</f>
        <v>37.5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1"/>
        <v>43.5</v>
      </c>
      <c r="L80" s="106">
        <f t="shared" si="12"/>
        <v>43.875</v>
      </c>
      <c r="M80" s="107">
        <f t="shared" si="13"/>
        <v>44.25</v>
      </c>
      <c r="N80" s="107">
        <f t="shared" si="13"/>
        <v>44.625</v>
      </c>
      <c r="O80" s="108">
        <f t="shared" si="13"/>
        <v>45</v>
      </c>
      <c r="P80" s="232"/>
      <c r="Q80" s="233"/>
      <c r="R80" s="233"/>
      <c r="S80" s="233"/>
      <c r="T80" s="234"/>
      <c r="U80" s="177"/>
      <c r="V80" s="178"/>
      <c r="W80" s="178"/>
      <c r="X80" s="178"/>
      <c r="Y80" s="178"/>
      <c r="Z80" s="232"/>
      <c r="AA80" s="233"/>
      <c r="AB80" s="233"/>
      <c r="AC80" s="233"/>
      <c r="AD80" s="234"/>
      <c r="AE80" s="177"/>
      <c r="AF80" s="178"/>
      <c r="AG80" s="178"/>
      <c r="AH80" s="178"/>
      <c r="AI80" s="190"/>
      <c r="AJ80" s="337"/>
      <c r="AK80" s="338"/>
      <c r="AL80" s="338"/>
      <c r="AM80" s="338"/>
      <c r="AN80" s="339"/>
      <c r="AO80" s="177"/>
      <c r="AP80" s="178"/>
      <c r="AQ80" s="178"/>
      <c r="AR80" s="178"/>
      <c r="AS80" s="178"/>
      <c r="AT80" s="232"/>
      <c r="AU80" s="233"/>
      <c r="AV80" s="233"/>
      <c r="AW80" s="233"/>
      <c r="AX80" s="234"/>
      <c r="AY80" s="232"/>
      <c r="AZ80" s="233"/>
      <c r="BA80" s="233"/>
      <c r="BB80" s="233"/>
      <c r="BC80" s="234"/>
      <c r="BD80" s="232"/>
      <c r="BE80" s="233"/>
      <c r="BF80" s="233"/>
      <c r="BG80" s="233"/>
      <c r="BH80" s="234"/>
      <c r="BI80" s="232"/>
      <c r="BJ80" s="233"/>
      <c r="BK80" s="233"/>
      <c r="BL80" s="233"/>
      <c r="BM80" s="234"/>
      <c r="BN80" s="53">
        <f t="shared" si="7"/>
        <v>0</v>
      </c>
      <c r="BO80" s="53">
        <f t="shared" si="8"/>
        <v>0</v>
      </c>
      <c r="BP80" s="305"/>
    </row>
    <row r="81" spans="1:68" s="130" customFormat="1" ht="41.1" customHeight="1" x14ac:dyDescent="0.4">
      <c r="A81" s="129"/>
      <c r="B81" s="79"/>
      <c r="C81" s="80"/>
      <c r="D81" s="133">
        <f>D79</f>
        <v>37.5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1"/>
        <v>43.5</v>
      </c>
      <c r="L81" s="106">
        <f t="shared" si="12"/>
        <v>43.875</v>
      </c>
      <c r="M81" s="107">
        <f t="shared" si="13"/>
        <v>44.25</v>
      </c>
      <c r="N81" s="107">
        <f t="shared" si="13"/>
        <v>44.625</v>
      </c>
      <c r="O81" s="108">
        <f t="shared" si="13"/>
        <v>45</v>
      </c>
      <c r="P81" s="232"/>
      <c r="Q81" s="233"/>
      <c r="R81" s="233"/>
      <c r="S81" s="233"/>
      <c r="T81" s="234"/>
      <c r="U81" s="177"/>
      <c r="V81" s="178"/>
      <c r="W81" s="178"/>
      <c r="X81" s="178"/>
      <c r="Y81" s="178"/>
      <c r="Z81" s="232"/>
      <c r="AA81" s="233"/>
      <c r="AB81" s="233"/>
      <c r="AC81" s="233"/>
      <c r="AD81" s="234"/>
      <c r="AE81" s="177"/>
      <c r="AF81" s="178"/>
      <c r="AG81" s="178"/>
      <c r="AH81" s="178"/>
      <c r="AI81" s="190"/>
      <c r="AJ81" s="337"/>
      <c r="AK81" s="338"/>
      <c r="AL81" s="338"/>
      <c r="AM81" s="338"/>
      <c r="AN81" s="339"/>
      <c r="AO81" s="177"/>
      <c r="AP81" s="178"/>
      <c r="AQ81" s="178"/>
      <c r="AR81" s="178"/>
      <c r="AS81" s="178"/>
      <c r="AT81" s="232"/>
      <c r="AU81" s="233"/>
      <c r="AV81" s="233"/>
      <c r="AW81" s="233"/>
      <c r="AX81" s="234"/>
      <c r="AY81" s="232"/>
      <c r="AZ81" s="233"/>
      <c r="BA81" s="233"/>
      <c r="BB81" s="233"/>
      <c r="BC81" s="234"/>
      <c r="BD81" s="232"/>
      <c r="BE81" s="233"/>
      <c r="BF81" s="233"/>
      <c r="BG81" s="233"/>
      <c r="BH81" s="234"/>
      <c r="BI81" s="232"/>
      <c r="BJ81" s="233"/>
      <c r="BK81" s="233"/>
      <c r="BL81" s="233"/>
      <c r="BM81" s="234"/>
      <c r="BN81" s="53">
        <f t="shared" si="7"/>
        <v>0</v>
      </c>
      <c r="BO81" s="53">
        <f t="shared" si="8"/>
        <v>0</v>
      </c>
      <c r="BP81" s="305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Август 2019'!B44</f>
        <v>Сливочное масло, кг</v>
      </c>
      <c r="D82" s="133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1"/>
        <v>407</v>
      </c>
      <c r="L82" s="106">
        <f t="shared" si="12"/>
        <v>410.7</v>
      </c>
      <c r="M82" s="107">
        <f t="shared" si="13"/>
        <v>414.4</v>
      </c>
      <c r="N82" s="107">
        <f t="shared" si="13"/>
        <v>418.1</v>
      </c>
      <c r="O82" s="108">
        <f t="shared" si="13"/>
        <v>421.8</v>
      </c>
      <c r="P82" s="337"/>
      <c r="Q82" s="338"/>
      <c r="R82" s="338"/>
      <c r="S82" s="338"/>
      <c r="T82" s="339"/>
      <c r="U82" s="232"/>
      <c r="V82" s="233"/>
      <c r="W82" s="233"/>
      <c r="X82" s="233"/>
      <c r="Y82" s="234"/>
      <c r="Z82" s="337"/>
      <c r="AA82" s="338"/>
      <c r="AB82" s="338"/>
      <c r="AC82" s="338"/>
      <c r="AD82" s="339"/>
      <c r="AE82" s="367"/>
      <c r="AF82" s="368"/>
      <c r="AG82" s="368"/>
      <c r="AH82" s="368"/>
      <c r="AI82" s="369"/>
      <c r="AJ82" s="364"/>
      <c r="AK82" s="365"/>
      <c r="AL82" s="365"/>
      <c r="AM82" s="365"/>
      <c r="AN82" s="366"/>
      <c r="AO82" s="337"/>
      <c r="AP82" s="338"/>
      <c r="AQ82" s="338"/>
      <c r="AR82" s="338"/>
      <c r="AS82" s="339"/>
      <c r="AT82" s="367">
        <v>367.67</v>
      </c>
      <c r="AU82" s="368">
        <v>14.72</v>
      </c>
      <c r="AV82" s="368">
        <f t="shared" ref="AV82" si="15">IF(AT82=0," ",IF(ISBLANK(AT82)," ",AT82*AU82))</f>
        <v>5412.1024000000007</v>
      </c>
      <c r="AW82" s="368" t="s">
        <v>253</v>
      </c>
      <c r="AX82" s="369" t="s">
        <v>266</v>
      </c>
      <c r="AY82" s="232"/>
      <c r="AZ82" s="233"/>
      <c r="BA82" s="233"/>
      <c r="BB82" s="233"/>
      <c r="BC82" s="234"/>
      <c r="BD82" s="232"/>
      <c r="BE82" s="233"/>
      <c r="BF82" s="233"/>
      <c r="BG82" s="233"/>
      <c r="BH82" s="234"/>
      <c r="BI82" s="232"/>
      <c r="BJ82" s="233"/>
      <c r="BK82" s="233"/>
      <c r="BL82" s="233"/>
      <c r="BM82" s="234"/>
      <c r="BN82" s="53">
        <f t="shared" si="7"/>
        <v>367.67</v>
      </c>
      <c r="BO82" s="53">
        <f t="shared" si="8"/>
        <v>367.67</v>
      </c>
      <c r="BP82" s="305"/>
    </row>
    <row r="83" spans="1:68" ht="41.1" customHeight="1" x14ac:dyDescent="0.4">
      <c r="A83" s="38"/>
      <c r="B83" s="79"/>
      <c r="C83" s="80"/>
      <c r="D83" s="133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1"/>
        <v>407</v>
      </c>
      <c r="L83" s="106">
        <f t="shared" si="12"/>
        <v>410.7</v>
      </c>
      <c r="M83" s="107">
        <f t="shared" si="13"/>
        <v>414.4</v>
      </c>
      <c r="N83" s="107">
        <f t="shared" si="13"/>
        <v>418.1</v>
      </c>
      <c r="O83" s="108">
        <f t="shared" si="13"/>
        <v>421.8</v>
      </c>
      <c r="P83" s="232"/>
      <c r="Q83" s="233"/>
      <c r="R83" s="233"/>
      <c r="S83" s="233"/>
      <c r="T83" s="234"/>
      <c r="U83" s="177"/>
      <c r="V83" s="178"/>
      <c r="W83" s="178"/>
      <c r="X83" s="178"/>
      <c r="Y83" s="178"/>
      <c r="Z83" s="232"/>
      <c r="AA83" s="233"/>
      <c r="AB83" s="233"/>
      <c r="AC83" s="233"/>
      <c r="AD83" s="234"/>
      <c r="AE83" s="232"/>
      <c r="AF83" s="233"/>
      <c r="AG83" s="233"/>
      <c r="AH83" s="233"/>
      <c r="AI83" s="234"/>
      <c r="AJ83" s="337"/>
      <c r="AK83" s="338"/>
      <c r="AL83" s="338"/>
      <c r="AM83" s="338"/>
      <c r="AN83" s="339"/>
      <c r="AO83" s="232"/>
      <c r="AP83" s="233"/>
      <c r="AQ83" s="233"/>
      <c r="AR83" s="233"/>
      <c r="AS83" s="234"/>
      <c r="AT83" s="232"/>
      <c r="AU83" s="233"/>
      <c r="AV83" s="233"/>
      <c r="AW83" s="233"/>
      <c r="AX83" s="234"/>
      <c r="AY83" s="232"/>
      <c r="AZ83" s="233"/>
      <c r="BA83" s="233"/>
      <c r="BB83" s="233"/>
      <c r="BC83" s="234"/>
      <c r="BD83" s="232"/>
      <c r="BE83" s="233"/>
      <c r="BF83" s="233"/>
      <c r="BG83" s="233"/>
      <c r="BH83" s="234"/>
      <c r="BI83" s="232"/>
      <c r="BJ83" s="233"/>
      <c r="BK83" s="233"/>
      <c r="BL83" s="233"/>
      <c r="BM83" s="234"/>
      <c r="BN83" s="53">
        <f t="shared" si="7"/>
        <v>0</v>
      </c>
      <c r="BO83" s="53">
        <f t="shared" si="8"/>
        <v>0</v>
      </c>
      <c r="BP83" s="305"/>
    </row>
    <row r="84" spans="1:68" ht="41.1" customHeight="1" x14ac:dyDescent="0.4">
      <c r="A84" s="38"/>
      <c r="B84" s="79"/>
      <c r="C84" s="80"/>
      <c r="D84" s="133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1"/>
        <v>407</v>
      </c>
      <c r="L84" s="106">
        <f t="shared" si="12"/>
        <v>410.7</v>
      </c>
      <c r="M84" s="107">
        <f t="shared" si="13"/>
        <v>414.4</v>
      </c>
      <c r="N84" s="107">
        <f t="shared" si="13"/>
        <v>418.1</v>
      </c>
      <c r="O84" s="108">
        <f t="shared" si="13"/>
        <v>421.8</v>
      </c>
      <c r="P84" s="232"/>
      <c r="Q84" s="233"/>
      <c r="R84" s="233"/>
      <c r="S84" s="233"/>
      <c r="T84" s="234"/>
      <c r="U84" s="177"/>
      <c r="V84" s="178"/>
      <c r="W84" s="178"/>
      <c r="X84" s="178"/>
      <c r="Y84" s="178"/>
      <c r="Z84" s="232"/>
      <c r="AA84" s="233"/>
      <c r="AB84" s="233"/>
      <c r="AC84" s="233"/>
      <c r="AD84" s="234"/>
      <c r="AE84" s="232"/>
      <c r="AF84" s="233"/>
      <c r="AG84" s="233"/>
      <c r="AH84" s="233"/>
      <c r="AI84" s="234"/>
      <c r="AJ84" s="337"/>
      <c r="AK84" s="338"/>
      <c r="AL84" s="338"/>
      <c r="AM84" s="338"/>
      <c r="AN84" s="339"/>
      <c r="AO84" s="232"/>
      <c r="AP84" s="233"/>
      <c r="AQ84" s="233"/>
      <c r="AR84" s="233"/>
      <c r="AS84" s="234"/>
      <c r="AT84" s="232"/>
      <c r="AU84" s="233"/>
      <c r="AV84" s="233"/>
      <c r="AW84" s="233"/>
      <c r="AX84" s="234"/>
      <c r="AY84" s="232"/>
      <c r="AZ84" s="233"/>
      <c r="BA84" s="233"/>
      <c r="BB84" s="233"/>
      <c r="BC84" s="234"/>
      <c r="BD84" s="232"/>
      <c r="BE84" s="233"/>
      <c r="BF84" s="233"/>
      <c r="BG84" s="233"/>
      <c r="BH84" s="234"/>
      <c r="BI84" s="232"/>
      <c r="BJ84" s="233"/>
      <c r="BK84" s="233"/>
      <c r="BL84" s="233"/>
      <c r="BM84" s="234"/>
      <c r="BN84" s="53">
        <f t="shared" ref="BN84:BN117" si="16">MIN($P84,$U84,$Z84,$AE84,$AJ84,$AO84,$AT84,$AY84,$BD84,$BI84)</f>
        <v>0</v>
      </c>
      <c r="BO84" s="53">
        <f t="shared" ref="BO84:BO117" si="17">MAX($P84,$U84,$Z84,$AE84,$AJ84,$AO84,$AT84,$AY84,$BD84,$BI84)</f>
        <v>0</v>
      </c>
      <c r="BP84" s="305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3"/>
      <c r="E85" s="109"/>
      <c r="F85" s="110"/>
      <c r="G85" s="111"/>
      <c r="H85" s="111"/>
      <c r="I85" s="111"/>
      <c r="J85" s="112"/>
      <c r="K85" s="105">
        <f t="shared" si="11"/>
        <v>0</v>
      </c>
      <c r="L85" s="106">
        <f t="shared" si="12"/>
        <v>0</v>
      </c>
      <c r="M85" s="107">
        <f t="shared" si="13"/>
        <v>0</v>
      </c>
      <c r="N85" s="107">
        <f t="shared" si="13"/>
        <v>0</v>
      </c>
      <c r="O85" s="108">
        <f t="shared" si="13"/>
        <v>0</v>
      </c>
      <c r="P85" s="235"/>
      <c r="Q85" s="236"/>
      <c r="R85" s="237"/>
      <c r="S85" s="236"/>
      <c r="T85" s="238"/>
      <c r="U85" s="179"/>
      <c r="V85" s="180"/>
      <c r="W85" s="178"/>
      <c r="X85" s="180"/>
      <c r="Y85" s="180"/>
      <c r="Z85" s="235"/>
      <c r="AA85" s="236"/>
      <c r="AB85" s="237"/>
      <c r="AC85" s="236"/>
      <c r="AD85" s="238"/>
      <c r="AE85" s="235"/>
      <c r="AF85" s="236"/>
      <c r="AG85" s="237"/>
      <c r="AH85" s="236"/>
      <c r="AI85" s="238"/>
      <c r="AJ85" s="337"/>
      <c r="AK85" s="338"/>
      <c r="AL85" s="338"/>
      <c r="AM85" s="338"/>
      <c r="AN85" s="339"/>
      <c r="AO85" s="235"/>
      <c r="AP85" s="236"/>
      <c r="AQ85" s="237"/>
      <c r="AR85" s="236"/>
      <c r="AS85" s="238"/>
      <c r="AT85" s="235"/>
      <c r="AU85" s="236"/>
      <c r="AV85" s="237"/>
      <c r="AW85" s="236"/>
      <c r="AX85" s="238"/>
      <c r="AY85" s="235"/>
      <c r="AZ85" s="236"/>
      <c r="BA85" s="237"/>
      <c r="BB85" s="236"/>
      <c r="BC85" s="238"/>
      <c r="BD85" s="235"/>
      <c r="BE85" s="236"/>
      <c r="BF85" s="237"/>
      <c r="BG85" s="236"/>
      <c r="BH85" s="238"/>
      <c r="BI85" s="235"/>
      <c r="BJ85" s="236"/>
      <c r="BK85" s="237"/>
      <c r="BL85" s="236"/>
      <c r="BM85" s="238"/>
      <c r="BN85" s="53">
        <f t="shared" si="16"/>
        <v>0</v>
      </c>
      <c r="BO85" s="53">
        <f t="shared" si="17"/>
        <v>0</v>
      </c>
      <c r="BP85" s="305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Август 2019'!B46</f>
        <v>Пропаренный шелушеный рис, кг</v>
      </c>
      <c r="D86" s="133">
        <v>45.4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1"/>
        <v>47.67</v>
      </c>
      <c r="L86" s="106">
        <f t="shared" si="12"/>
        <v>48.123999999999995</v>
      </c>
      <c r="M86" s="107">
        <f t="shared" si="13"/>
        <v>48.577999999999996</v>
      </c>
      <c r="N86" s="107">
        <f t="shared" si="13"/>
        <v>49.031999999999996</v>
      </c>
      <c r="O86" s="108">
        <f t="shared" si="13"/>
        <v>49.485999999999997</v>
      </c>
      <c r="P86" s="337"/>
      <c r="Q86" s="338"/>
      <c r="R86" s="338"/>
      <c r="S86" s="338"/>
      <c r="T86" s="339"/>
      <c r="U86" s="337"/>
      <c r="V86" s="338"/>
      <c r="W86" s="338"/>
      <c r="X86" s="338"/>
      <c r="Y86" s="339"/>
      <c r="Z86" s="232"/>
      <c r="AA86" s="233"/>
      <c r="AB86" s="233"/>
      <c r="AC86" s="233"/>
      <c r="AD86" s="234"/>
      <c r="AE86" s="232"/>
      <c r="AF86" s="233"/>
      <c r="AG86" s="233"/>
      <c r="AH86" s="233"/>
      <c r="AI86" s="234"/>
      <c r="AJ86" s="337"/>
      <c r="AK86" s="338"/>
      <c r="AL86" s="338"/>
      <c r="AM86" s="338"/>
      <c r="AN86" s="339"/>
      <c r="AO86" s="232"/>
      <c r="AP86" s="233"/>
      <c r="AQ86" s="233"/>
      <c r="AR86" s="233"/>
      <c r="AS86" s="234"/>
      <c r="AT86" s="232"/>
      <c r="AU86" s="233"/>
      <c r="AV86" s="233"/>
      <c r="AW86" s="233"/>
      <c r="AX86" s="234"/>
      <c r="AY86" s="232"/>
      <c r="AZ86" s="233"/>
      <c r="BA86" s="233"/>
      <c r="BB86" s="233"/>
      <c r="BC86" s="234"/>
      <c r="BD86" s="232"/>
      <c r="BE86" s="233"/>
      <c r="BF86" s="233"/>
      <c r="BG86" s="233"/>
      <c r="BH86" s="234"/>
      <c r="BI86" s="232"/>
      <c r="BJ86" s="233"/>
      <c r="BK86" s="233"/>
      <c r="BL86" s="233"/>
      <c r="BM86" s="234"/>
      <c r="BN86" s="53">
        <f t="shared" si="16"/>
        <v>0</v>
      </c>
      <c r="BO86" s="53">
        <f t="shared" si="17"/>
        <v>0</v>
      </c>
      <c r="BP86" s="306"/>
    </row>
    <row r="87" spans="1:68" ht="41.1" customHeight="1" x14ac:dyDescent="0.4">
      <c r="A87" s="38"/>
      <c r="B87" s="79"/>
      <c r="C87" s="80"/>
      <c r="D87" s="133">
        <f>D86</f>
        <v>45.4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1"/>
        <v>47.67</v>
      </c>
      <c r="L87" s="106">
        <f t="shared" si="12"/>
        <v>48.123999999999995</v>
      </c>
      <c r="M87" s="107">
        <f t="shared" si="13"/>
        <v>48.577999999999996</v>
      </c>
      <c r="N87" s="107">
        <f t="shared" si="13"/>
        <v>49.031999999999996</v>
      </c>
      <c r="O87" s="108">
        <f t="shared" si="13"/>
        <v>49.485999999999997</v>
      </c>
      <c r="P87" s="50"/>
      <c r="Q87" s="51"/>
      <c r="R87" s="51"/>
      <c r="S87" s="51"/>
      <c r="T87" s="52"/>
      <c r="U87" s="177"/>
      <c r="V87" s="178"/>
      <c r="W87" s="178"/>
      <c r="X87" s="178"/>
      <c r="Y87" s="178"/>
      <c r="Z87" s="232"/>
      <c r="AA87" s="233"/>
      <c r="AB87" s="233"/>
      <c r="AC87" s="233"/>
      <c r="AD87" s="234"/>
      <c r="AE87" s="232"/>
      <c r="AF87" s="233"/>
      <c r="AG87" s="233"/>
      <c r="AH87" s="233"/>
      <c r="AI87" s="234"/>
      <c r="AJ87" s="337"/>
      <c r="AK87" s="338"/>
      <c r="AL87" s="338"/>
      <c r="AM87" s="338"/>
      <c r="AN87" s="339"/>
      <c r="AO87" s="232"/>
      <c r="AP87" s="233"/>
      <c r="AQ87" s="233"/>
      <c r="AR87" s="233"/>
      <c r="AS87" s="234"/>
      <c r="AT87" s="232"/>
      <c r="AU87" s="233"/>
      <c r="AV87" s="233"/>
      <c r="AW87" s="233"/>
      <c r="AX87" s="234"/>
      <c r="AY87" s="232"/>
      <c r="AZ87" s="233"/>
      <c r="BA87" s="233"/>
      <c r="BB87" s="233"/>
      <c r="BC87" s="234"/>
      <c r="BD87" s="232"/>
      <c r="BE87" s="233"/>
      <c r="BF87" s="233"/>
      <c r="BG87" s="233"/>
      <c r="BH87" s="234"/>
      <c r="BI87" s="232"/>
      <c r="BJ87" s="233"/>
      <c r="BK87" s="233"/>
      <c r="BL87" s="233"/>
      <c r="BM87" s="234"/>
      <c r="BN87" s="53">
        <f t="shared" si="16"/>
        <v>0</v>
      </c>
      <c r="BO87" s="53">
        <f t="shared" si="17"/>
        <v>0</v>
      </c>
      <c r="BP87" s="305"/>
    </row>
    <row r="88" spans="1:68" ht="41.1" customHeight="1" x14ac:dyDescent="0.4">
      <c r="A88" s="38"/>
      <c r="B88" s="79"/>
      <c r="C88" s="80"/>
      <c r="D88" s="133">
        <f>D86</f>
        <v>45.4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1"/>
        <v>47.67</v>
      </c>
      <c r="L88" s="106">
        <f t="shared" si="12"/>
        <v>48.123999999999995</v>
      </c>
      <c r="M88" s="107">
        <f t="shared" si="13"/>
        <v>48.577999999999996</v>
      </c>
      <c r="N88" s="107">
        <f t="shared" si="13"/>
        <v>49.031999999999996</v>
      </c>
      <c r="O88" s="108">
        <f t="shared" si="13"/>
        <v>49.485999999999997</v>
      </c>
      <c r="P88" s="50"/>
      <c r="Q88" s="51"/>
      <c r="R88" s="51"/>
      <c r="S88" s="51"/>
      <c r="T88" s="52"/>
      <c r="U88" s="177"/>
      <c r="V88" s="178"/>
      <c r="W88" s="178"/>
      <c r="X88" s="178"/>
      <c r="Y88" s="178"/>
      <c r="Z88" s="232"/>
      <c r="AA88" s="233"/>
      <c r="AB88" s="233"/>
      <c r="AC88" s="233"/>
      <c r="AD88" s="234"/>
      <c r="AE88" s="232"/>
      <c r="AF88" s="233"/>
      <c r="AG88" s="233"/>
      <c r="AH88" s="233"/>
      <c r="AI88" s="234"/>
      <c r="AJ88" s="337"/>
      <c r="AK88" s="338"/>
      <c r="AL88" s="338"/>
      <c r="AM88" s="338"/>
      <c r="AN88" s="339"/>
      <c r="AO88" s="232"/>
      <c r="AP88" s="233"/>
      <c r="AQ88" s="233"/>
      <c r="AR88" s="233"/>
      <c r="AS88" s="234"/>
      <c r="AT88" s="232"/>
      <c r="AU88" s="233"/>
      <c r="AV88" s="233"/>
      <c r="AW88" s="233"/>
      <c r="AX88" s="234"/>
      <c r="AY88" s="232"/>
      <c r="AZ88" s="233"/>
      <c r="BA88" s="233"/>
      <c r="BB88" s="233"/>
      <c r="BC88" s="234"/>
      <c r="BD88" s="232"/>
      <c r="BE88" s="233"/>
      <c r="BF88" s="233"/>
      <c r="BG88" s="233"/>
      <c r="BH88" s="234"/>
      <c r="BI88" s="232"/>
      <c r="BJ88" s="233"/>
      <c r="BK88" s="233"/>
      <c r="BL88" s="233"/>
      <c r="BM88" s="234"/>
      <c r="BN88" s="53">
        <f t="shared" si="16"/>
        <v>0</v>
      </c>
      <c r="BO88" s="53">
        <f t="shared" si="17"/>
        <v>0</v>
      </c>
      <c r="BP88" s="305"/>
    </row>
    <row r="89" spans="1:68" ht="48.75" customHeight="1" x14ac:dyDescent="0.4">
      <c r="A89" s="38" t="s">
        <v>70</v>
      </c>
      <c r="B89" s="79" t="s">
        <v>71</v>
      </c>
      <c r="C89" s="80" t="str">
        <f>'рекоменд.цены на Август 2019'!B47</f>
        <v>Мука пшеничная хлебопекарная высший сорт (в таре), кг</v>
      </c>
      <c r="D89" s="133">
        <v>20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1"/>
        <v>23.8</v>
      </c>
      <c r="L89" s="106">
        <f t="shared" si="12"/>
        <v>24</v>
      </c>
      <c r="M89" s="107">
        <f t="shared" si="13"/>
        <v>24.2</v>
      </c>
      <c r="N89" s="107">
        <f t="shared" si="13"/>
        <v>24.4</v>
      </c>
      <c r="O89" s="108">
        <f t="shared" si="13"/>
        <v>24.6</v>
      </c>
      <c r="P89" s="50"/>
      <c r="Q89" s="51"/>
      <c r="R89" s="51"/>
      <c r="S89" s="51"/>
      <c r="T89" s="52"/>
      <c r="U89" s="177"/>
      <c r="V89" s="178"/>
      <c r="W89" s="178"/>
      <c r="X89" s="178"/>
      <c r="Y89" s="178"/>
      <c r="Z89" s="232"/>
      <c r="AA89" s="233"/>
      <c r="AB89" s="233"/>
      <c r="AC89" s="233"/>
      <c r="AD89" s="234"/>
      <c r="AE89" s="232"/>
      <c r="AF89" s="233"/>
      <c r="AG89" s="233"/>
      <c r="AH89" s="233"/>
      <c r="AI89" s="234"/>
      <c r="AJ89" s="337"/>
      <c r="AK89" s="338"/>
      <c r="AL89" s="338"/>
      <c r="AM89" s="338"/>
      <c r="AN89" s="339"/>
      <c r="AO89" s="367"/>
      <c r="AP89" s="368"/>
      <c r="AQ89" s="368"/>
      <c r="AR89" s="368"/>
      <c r="AS89" s="369"/>
      <c r="AT89" s="232"/>
      <c r="AU89" s="233"/>
      <c r="AV89" s="233"/>
      <c r="AW89" s="233"/>
      <c r="AX89" s="234"/>
      <c r="AY89" s="232"/>
      <c r="AZ89" s="233"/>
      <c r="BA89" s="233"/>
      <c r="BB89" s="233"/>
      <c r="BC89" s="234"/>
      <c r="BD89" s="232"/>
      <c r="BE89" s="233"/>
      <c r="BF89" s="233"/>
      <c r="BG89" s="233"/>
      <c r="BH89" s="234"/>
      <c r="BI89" s="337"/>
      <c r="BJ89" s="338"/>
      <c r="BK89" s="338"/>
      <c r="BL89" s="338"/>
      <c r="BM89" s="339"/>
      <c r="BN89" s="53">
        <f t="shared" si="16"/>
        <v>0</v>
      </c>
      <c r="BO89" s="53">
        <f t="shared" si="17"/>
        <v>0</v>
      </c>
      <c r="BP89" s="305"/>
    </row>
    <row r="90" spans="1:68" ht="48.75" customHeight="1" x14ac:dyDescent="0.4">
      <c r="A90" s="38"/>
      <c r="B90" s="79"/>
      <c r="C90" s="80"/>
      <c r="D90" s="133">
        <f>D89</f>
        <v>20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1"/>
        <v>23.8</v>
      </c>
      <c r="L90" s="106">
        <f t="shared" si="12"/>
        <v>24</v>
      </c>
      <c r="M90" s="107">
        <f t="shared" si="13"/>
        <v>24.2</v>
      </c>
      <c r="N90" s="107">
        <f t="shared" si="13"/>
        <v>24.4</v>
      </c>
      <c r="O90" s="108">
        <f t="shared" si="13"/>
        <v>24.6</v>
      </c>
      <c r="P90" s="50"/>
      <c r="Q90" s="51"/>
      <c r="R90" s="51"/>
      <c r="S90" s="51"/>
      <c r="T90" s="52"/>
      <c r="U90" s="177"/>
      <c r="V90" s="178"/>
      <c r="W90" s="178"/>
      <c r="X90" s="178"/>
      <c r="Y90" s="178"/>
      <c r="Z90" s="232"/>
      <c r="AA90" s="233"/>
      <c r="AB90" s="233"/>
      <c r="AC90" s="233"/>
      <c r="AD90" s="234"/>
      <c r="AE90" s="232"/>
      <c r="AF90" s="233"/>
      <c r="AG90" s="233"/>
      <c r="AH90" s="233"/>
      <c r="AI90" s="234"/>
      <c r="AJ90" s="337"/>
      <c r="AK90" s="338"/>
      <c r="AL90" s="338"/>
      <c r="AM90" s="338"/>
      <c r="AN90" s="339"/>
      <c r="AO90" s="367"/>
      <c r="AP90" s="368"/>
      <c r="AQ90" s="368"/>
      <c r="AR90" s="368"/>
      <c r="AS90" s="369"/>
      <c r="AT90" s="232"/>
      <c r="AU90" s="233"/>
      <c r="AV90" s="233"/>
      <c r="AW90" s="233"/>
      <c r="AX90" s="234"/>
      <c r="AY90" s="232"/>
      <c r="AZ90" s="233"/>
      <c r="BA90" s="233"/>
      <c r="BB90" s="233"/>
      <c r="BC90" s="234"/>
      <c r="BD90" s="232"/>
      <c r="BE90" s="233"/>
      <c r="BF90" s="233"/>
      <c r="BG90" s="233"/>
      <c r="BH90" s="234"/>
      <c r="BI90" s="232"/>
      <c r="BJ90" s="233"/>
      <c r="BK90" s="233"/>
      <c r="BL90" s="233"/>
      <c r="BM90" s="234"/>
      <c r="BN90" s="53">
        <f t="shared" si="16"/>
        <v>0</v>
      </c>
      <c r="BO90" s="53">
        <f t="shared" si="17"/>
        <v>0</v>
      </c>
      <c r="BP90" s="305"/>
    </row>
    <row r="91" spans="1:68" ht="48.75" customHeight="1" x14ac:dyDescent="0.4">
      <c r="A91" s="38"/>
      <c r="B91" s="79"/>
      <c r="C91" s="80"/>
      <c r="D91" s="133">
        <f>D89</f>
        <v>20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1"/>
        <v>23.8</v>
      </c>
      <c r="L91" s="106">
        <f t="shared" si="12"/>
        <v>24</v>
      </c>
      <c r="M91" s="107">
        <f t="shared" si="13"/>
        <v>24.2</v>
      </c>
      <c r="N91" s="107">
        <f t="shared" si="13"/>
        <v>24.4</v>
      </c>
      <c r="O91" s="108">
        <f t="shared" si="13"/>
        <v>24.6</v>
      </c>
      <c r="P91" s="50"/>
      <c r="Q91" s="51"/>
      <c r="R91" s="51"/>
      <c r="S91" s="51"/>
      <c r="T91" s="52"/>
      <c r="U91" s="177"/>
      <c r="V91" s="178"/>
      <c r="W91" s="178"/>
      <c r="X91" s="178"/>
      <c r="Y91" s="178"/>
      <c r="Z91" s="232"/>
      <c r="AA91" s="233"/>
      <c r="AB91" s="233"/>
      <c r="AC91" s="233"/>
      <c r="AD91" s="234"/>
      <c r="AE91" s="232"/>
      <c r="AF91" s="233"/>
      <c r="AG91" s="233"/>
      <c r="AH91" s="233"/>
      <c r="AI91" s="234"/>
      <c r="AJ91" s="337"/>
      <c r="AK91" s="338"/>
      <c r="AL91" s="338"/>
      <c r="AM91" s="338"/>
      <c r="AN91" s="339"/>
      <c r="AO91" s="367"/>
      <c r="AP91" s="368"/>
      <c r="AQ91" s="368"/>
      <c r="AR91" s="368"/>
      <c r="AS91" s="369"/>
      <c r="AT91" s="232"/>
      <c r="AU91" s="233"/>
      <c r="AV91" s="233"/>
      <c r="AW91" s="233"/>
      <c r="AX91" s="234"/>
      <c r="AY91" s="232"/>
      <c r="AZ91" s="233"/>
      <c r="BA91" s="233"/>
      <c r="BB91" s="233"/>
      <c r="BC91" s="234"/>
      <c r="BD91" s="232"/>
      <c r="BE91" s="233"/>
      <c r="BF91" s="233"/>
      <c r="BG91" s="233"/>
      <c r="BH91" s="234"/>
      <c r="BI91" s="232"/>
      <c r="BJ91" s="233"/>
      <c r="BK91" s="233"/>
      <c r="BL91" s="233"/>
      <c r="BM91" s="234"/>
      <c r="BN91" s="53">
        <f t="shared" si="16"/>
        <v>0</v>
      </c>
      <c r="BO91" s="53">
        <f t="shared" si="17"/>
        <v>0</v>
      </c>
      <c r="BP91" s="305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Август 2019'!B48</f>
        <v>Мука ржано - обдирная, кг</v>
      </c>
      <c r="D92" s="133">
        <v>16.7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1"/>
        <v>19.872999999999998</v>
      </c>
      <c r="L92" s="106">
        <f t="shared" si="12"/>
        <v>20.04</v>
      </c>
      <c r="M92" s="107">
        <f t="shared" si="13"/>
        <v>20.207000000000001</v>
      </c>
      <c r="N92" s="107">
        <f t="shared" si="13"/>
        <v>20.373999999999999</v>
      </c>
      <c r="O92" s="108">
        <f t="shared" si="13"/>
        <v>20.541</v>
      </c>
      <c r="P92" s="50"/>
      <c r="Q92" s="51"/>
      <c r="R92" s="51"/>
      <c r="S92" s="51"/>
      <c r="T92" s="52"/>
      <c r="U92" s="177"/>
      <c r="V92" s="178"/>
      <c r="W92" s="178"/>
      <c r="X92" s="178"/>
      <c r="Y92" s="178"/>
      <c r="Z92" s="232"/>
      <c r="AA92" s="233"/>
      <c r="AB92" s="233"/>
      <c r="AC92" s="233"/>
      <c r="AD92" s="234"/>
      <c r="AE92" s="232"/>
      <c r="AF92" s="233"/>
      <c r="AG92" s="233"/>
      <c r="AH92" s="233"/>
      <c r="AI92" s="234"/>
      <c r="AJ92" s="337"/>
      <c r="AK92" s="338"/>
      <c r="AL92" s="338"/>
      <c r="AM92" s="338"/>
      <c r="AN92" s="339"/>
      <c r="AO92" s="367"/>
      <c r="AP92" s="368"/>
      <c r="AQ92" s="368"/>
      <c r="AR92" s="368"/>
      <c r="AS92" s="369"/>
      <c r="AT92" s="232"/>
      <c r="AU92" s="233"/>
      <c r="AV92" s="233"/>
      <c r="AW92" s="233"/>
      <c r="AX92" s="234"/>
      <c r="AY92" s="232"/>
      <c r="AZ92" s="233"/>
      <c r="BA92" s="233"/>
      <c r="BB92" s="233"/>
      <c r="BC92" s="234"/>
      <c r="BD92" s="232"/>
      <c r="BE92" s="233"/>
      <c r="BF92" s="233"/>
      <c r="BG92" s="233"/>
      <c r="BH92" s="234"/>
      <c r="BI92" s="232"/>
      <c r="BJ92" s="233"/>
      <c r="BK92" s="233"/>
      <c r="BL92" s="233"/>
      <c r="BM92" s="234"/>
      <c r="BN92" s="53">
        <f t="shared" si="16"/>
        <v>0</v>
      </c>
      <c r="BO92" s="53">
        <f t="shared" si="17"/>
        <v>0</v>
      </c>
      <c r="BP92" s="305"/>
    </row>
    <row r="93" spans="1:68" ht="41.1" customHeight="1" x14ac:dyDescent="0.4">
      <c r="A93" s="38"/>
      <c r="B93" s="79"/>
      <c r="C93" s="80"/>
      <c r="D93" s="133">
        <v>16.7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1"/>
        <v>19.872999999999998</v>
      </c>
      <c r="L93" s="106">
        <f t="shared" si="12"/>
        <v>20.04</v>
      </c>
      <c r="M93" s="107">
        <f t="shared" si="13"/>
        <v>20.207000000000001</v>
      </c>
      <c r="N93" s="107">
        <f t="shared" si="13"/>
        <v>20.373999999999999</v>
      </c>
      <c r="O93" s="108">
        <f t="shared" si="13"/>
        <v>20.541</v>
      </c>
      <c r="P93" s="50"/>
      <c r="Q93" s="51"/>
      <c r="R93" s="51"/>
      <c r="S93" s="51"/>
      <c r="T93" s="52"/>
      <c r="U93" s="177"/>
      <c r="V93" s="178"/>
      <c r="W93" s="178"/>
      <c r="X93" s="178"/>
      <c r="Y93" s="178"/>
      <c r="Z93" s="232"/>
      <c r="AA93" s="233"/>
      <c r="AB93" s="233"/>
      <c r="AC93" s="233"/>
      <c r="AD93" s="234"/>
      <c r="AE93" s="232"/>
      <c r="AF93" s="233"/>
      <c r="AG93" s="233"/>
      <c r="AH93" s="233"/>
      <c r="AI93" s="234"/>
      <c r="AJ93" s="337"/>
      <c r="AK93" s="338"/>
      <c r="AL93" s="338"/>
      <c r="AM93" s="338"/>
      <c r="AN93" s="339"/>
      <c r="AO93" s="367"/>
      <c r="AP93" s="368"/>
      <c r="AQ93" s="368"/>
      <c r="AR93" s="368"/>
      <c r="AS93" s="369"/>
      <c r="AT93" s="232"/>
      <c r="AU93" s="233"/>
      <c r="AV93" s="233"/>
      <c r="AW93" s="233"/>
      <c r="AX93" s="234"/>
      <c r="AY93" s="232"/>
      <c r="AZ93" s="233"/>
      <c r="BA93" s="233"/>
      <c r="BB93" s="233"/>
      <c r="BC93" s="234"/>
      <c r="BD93" s="232"/>
      <c r="BE93" s="233"/>
      <c r="BF93" s="233"/>
      <c r="BG93" s="233"/>
      <c r="BH93" s="234"/>
      <c r="BI93" s="232"/>
      <c r="BJ93" s="233"/>
      <c r="BK93" s="233"/>
      <c r="BL93" s="233"/>
      <c r="BM93" s="234"/>
      <c r="BN93" s="53">
        <f t="shared" si="16"/>
        <v>0</v>
      </c>
      <c r="BO93" s="53">
        <f t="shared" si="17"/>
        <v>0</v>
      </c>
      <c r="BP93" s="305"/>
    </row>
    <row r="94" spans="1:68" ht="41.1" customHeight="1" x14ac:dyDescent="0.4">
      <c r="A94" s="38"/>
      <c r="B94" s="79"/>
      <c r="C94" s="80"/>
      <c r="D94" s="133">
        <f>D92</f>
        <v>16.7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1"/>
        <v>19.872999999999998</v>
      </c>
      <c r="L94" s="106">
        <f t="shared" si="12"/>
        <v>20.04</v>
      </c>
      <c r="M94" s="107">
        <f t="shared" si="13"/>
        <v>20.207000000000001</v>
      </c>
      <c r="N94" s="107">
        <f t="shared" si="13"/>
        <v>20.373999999999999</v>
      </c>
      <c r="O94" s="108">
        <f t="shared" si="13"/>
        <v>20.541</v>
      </c>
      <c r="P94" s="50"/>
      <c r="Q94" s="51"/>
      <c r="R94" s="51"/>
      <c r="S94" s="51"/>
      <c r="T94" s="52"/>
      <c r="U94" s="177"/>
      <c r="V94" s="178"/>
      <c r="W94" s="178"/>
      <c r="X94" s="178"/>
      <c r="Y94" s="178"/>
      <c r="Z94" s="232"/>
      <c r="AA94" s="233"/>
      <c r="AB94" s="233"/>
      <c r="AC94" s="233"/>
      <c r="AD94" s="234"/>
      <c r="AE94" s="232"/>
      <c r="AF94" s="233"/>
      <c r="AG94" s="233"/>
      <c r="AH94" s="233"/>
      <c r="AI94" s="234"/>
      <c r="AJ94" s="337"/>
      <c r="AK94" s="338"/>
      <c r="AL94" s="338"/>
      <c r="AM94" s="338"/>
      <c r="AN94" s="339"/>
      <c r="AO94" s="367"/>
      <c r="AP94" s="368"/>
      <c r="AQ94" s="368"/>
      <c r="AR94" s="368"/>
      <c r="AS94" s="369"/>
      <c r="AT94" s="232"/>
      <c r="AU94" s="233"/>
      <c r="AV94" s="233"/>
      <c r="AW94" s="233"/>
      <c r="AX94" s="234"/>
      <c r="AY94" s="232"/>
      <c r="AZ94" s="233"/>
      <c r="BA94" s="233"/>
      <c r="BB94" s="233"/>
      <c r="BC94" s="234"/>
      <c r="BD94" s="232"/>
      <c r="BE94" s="233"/>
      <c r="BF94" s="233"/>
      <c r="BG94" s="233"/>
      <c r="BH94" s="234"/>
      <c r="BI94" s="232"/>
      <c r="BJ94" s="233"/>
      <c r="BK94" s="233"/>
      <c r="BL94" s="233"/>
      <c r="BM94" s="234"/>
      <c r="BN94" s="53">
        <f t="shared" si="16"/>
        <v>0</v>
      </c>
      <c r="BO94" s="53">
        <f t="shared" si="17"/>
        <v>0</v>
      </c>
      <c r="BP94" s="305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Август 2019'!B49</f>
        <v>Гречневая крупа, кг</v>
      </c>
      <c r="D95" s="133">
        <v>28.5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1"/>
        <v>30.495000000000001</v>
      </c>
      <c r="L95" s="106">
        <f t="shared" si="12"/>
        <v>30.78</v>
      </c>
      <c r="M95" s="107">
        <f t="shared" si="13"/>
        <v>31.065000000000001</v>
      </c>
      <c r="N95" s="107">
        <f t="shared" si="13"/>
        <v>31.35</v>
      </c>
      <c r="O95" s="108">
        <f t="shared" si="13"/>
        <v>31.634999999999998</v>
      </c>
      <c r="P95" s="50"/>
      <c r="Q95" s="51"/>
      <c r="R95" s="51"/>
      <c r="S95" s="51"/>
      <c r="T95" s="52"/>
      <c r="U95" s="337"/>
      <c r="V95" s="338"/>
      <c r="W95" s="338"/>
      <c r="X95" s="338"/>
      <c r="Y95" s="339"/>
      <c r="Z95" s="232"/>
      <c r="AA95" s="233"/>
      <c r="AB95" s="233"/>
      <c r="AC95" s="233"/>
      <c r="AD95" s="234"/>
      <c r="AE95" s="232"/>
      <c r="AF95" s="233"/>
      <c r="AG95" s="233"/>
      <c r="AH95" s="233"/>
      <c r="AI95" s="234"/>
      <c r="AJ95" s="337"/>
      <c r="AK95" s="338"/>
      <c r="AL95" s="338"/>
      <c r="AM95" s="338"/>
      <c r="AN95" s="339"/>
      <c r="AO95" s="367"/>
      <c r="AP95" s="368"/>
      <c r="AQ95" s="368"/>
      <c r="AR95" s="368"/>
      <c r="AS95" s="369"/>
      <c r="AT95" s="232"/>
      <c r="AU95" s="233"/>
      <c r="AV95" s="233"/>
      <c r="AW95" s="233"/>
      <c r="AX95" s="234"/>
      <c r="AY95" s="232"/>
      <c r="AZ95" s="233"/>
      <c r="BA95" s="233"/>
      <c r="BB95" s="233"/>
      <c r="BC95" s="234"/>
      <c r="BD95" s="232"/>
      <c r="BE95" s="233"/>
      <c r="BF95" s="233"/>
      <c r="BG95" s="233"/>
      <c r="BH95" s="234"/>
      <c r="BI95" s="232"/>
      <c r="BJ95" s="233"/>
      <c r="BK95" s="233"/>
      <c r="BL95" s="233"/>
      <c r="BM95" s="234"/>
      <c r="BN95" s="53">
        <f t="shared" si="16"/>
        <v>0</v>
      </c>
      <c r="BO95" s="53">
        <f t="shared" si="17"/>
        <v>0</v>
      </c>
      <c r="BP95" s="306"/>
    </row>
    <row r="96" spans="1:68" ht="41.1" customHeight="1" x14ac:dyDescent="0.4">
      <c r="A96" s="38"/>
      <c r="B96" s="79"/>
      <c r="C96" s="80"/>
      <c r="D96" s="133">
        <f>D95</f>
        <v>28.5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1"/>
        <v>30.495000000000001</v>
      </c>
      <c r="L96" s="106">
        <f t="shared" si="12"/>
        <v>30.78</v>
      </c>
      <c r="M96" s="107">
        <f t="shared" si="13"/>
        <v>31.065000000000001</v>
      </c>
      <c r="N96" s="107">
        <f t="shared" si="13"/>
        <v>31.35</v>
      </c>
      <c r="O96" s="108">
        <f t="shared" si="13"/>
        <v>31.634999999999998</v>
      </c>
      <c r="P96" s="50"/>
      <c r="Q96" s="51"/>
      <c r="R96" s="51"/>
      <c r="S96" s="51"/>
      <c r="T96" s="52"/>
      <c r="U96" s="177"/>
      <c r="V96" s="178"/>
      <c r="W96" s="178"/>
      <c r="X96" s="178"/>
      <c r="Y96" s="178"/>
      <c r="Z96" s="232"/>
      <c r="AA96" s="233"/>
      <c r="AB96" s="233"/>
      <c r="AC96" s="233"/>
      <c r="AD96" s="234"/>
      <c r="AE96" s="232"/>
      <c r="AF96" s="233"/>
      <c r="AG96" s="233"/>
      <c r="AH96" s="233"/>
      <c r="AI96" s="234"/>
      <c r="AJ96" s="337"/>
      <c r="AK96" s="338"/>
      <c r="AL96" s="338"/>
      <c r="AM96" s="338"/>
      <c r="AN96" s="339"/>
      <c r="AO96" s="367"/>
      <c r="AP96" s="368"/>
      <c r="AQ96" s="368"/>
      <c r="AR96" s="368"/>
      <c r="AS96" s="369"/>
      <c r="AT96" s="232"/>
      <c r="AU96" s="233"/>
      <c r="AV96" s="233"/>
      <c r="AW96" s="233"/>
      <c r="AX96" s="234"/>
      <c r="AY96" s="232"/>
      <c r="AZ96" s="233"/>
      <c r="BA96" s="233"/>
      <c r="BB96" s="233"/>
      <c r="BC96" s="234"/>
      <c r="BD96" s="232"/>
      <c r="BE96" s="233"/>
      <c r="BF96" s="233"/>
      <c r="BG96" s="233"/>
      <c r="BH96" s="234"/>
      <c r="BI96" s="232"/>
      <c r="BJ96" s="233"/>
      <c r="BK96" s="233"/>
      <c r="BL96" s="233"/>
      <c r="BM96" s="234"/>
      <c r="BN96" s="53">
        <f t="shared" si="16"/>
        <v>0</v>
      </c>
      <c r="BO96" s="53">
        <f t="shared" si="17"/>
        <v>0</v>
      </c>
      <c r="BP96" s="305"/>
    </row>
    <row r="97" spans="1:68" ht="41.1" customHeight="1" x14ac:dyDescent="0.4">
      <c r="A97" s="38"/>
      <c r="B97" s="79"/>
      <c r="C97" s="80"/>
      <c r="D97" s="133">
        <f>D95</f>
        <v>28.5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11"/>
        <v>30.495000000000001</v>
      </c>
      <c r="L97" s="106">
        <f t="shared" si="12"/>
        <v>30.78</v>
      </c>
      <c r="M97" s="107">
        <f t="shared" si="13"/>
        <v>31.065000000000001</v>
      </c>
      <c r="N97" s="107">
        <f t="shared" si="13"/>
        <v>31.35</v>
      </c>
      <c r="O97" s="108">
        <f t="shared" si="13"/>
        <v>31.634999999999998</v>
      </c>
      <c r="P97" s="50"/>
      <c r="Q97" s="51"/>
      <c r="R97" s="51"/>
      <c r="S97" s="51"/>
      <c r="T97" s="52"/>
      <c r="U97" s="177"/>
      <c r="V97" s="178"/>
      <c r="W97" s="178"/>
      <c r="X97" s="178"/>
      <c r="Y97" s="178"/>
      <c r="Z97" s="232"/>
      <c r="AA97" s="233"/>
      <c r="AB97" s="233"/>
      <c r="AC97" s="233"/>
      <c r="AD97" s="234"/>
      <c r="AE97" s="232"/>
      <c r="AF97" s="233"/>
      <c r="AG97" s="233"/>
      <c r="AH97" s="233"/>
      <c r="AI97" s="234"/>
      <c r="AJ97" s="337"/>
      <c r="AK97" s="338"/>
      <c r="AL97" s="338"/>
      <c r="AM97" s="338"/>
      <c r="AN97" s="339"/>
      <c r="AO97" s="367"/>
      <c r="AP97" s="368"/>
      <c r="AQ97" s="368"/>
      <c r="AR97" s="368"/>
      <c r="AS97" s="369"/>
      <c r="AT97" s="232"/>
      <c r="AU97" s="233"/>
      <c r="AV97" s="233"/>
      <c r="AW97" s="233"/>
      <c r="AX97" s="234"/>
      <c r="AY97" s="232"/>
      <c r="AZ97" s="233"/>
      <c r="BA97" s="233"/>
      <c r="BB97" s="233"/>
      <c r="BC97" s="234"/>
      <c r="BD97" s="232"/>
      <c r="BE97" s="233"/>
      <c r="BF97" s="233"/>
      <c r="BG97" s="233"/>
      <c r="BH97" s="234"/>
      <c r="BI97" s="232"/>
      <c r="BJ97" s="233"/>
      <c r="BK97" s="233"/>
      <c r="BL97" s="233"/>
      <c r="BM97" s="234"/>
      <c r="BN97" s="53">
        <f t="shared" si="16"/>
        <v>0</v>
      </c>
      <c r="BO97" s="53">
        <f t="shared" si="17"/>
        <v>0</v>
      </c>
      <c r="BP97" s="305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Август 2019'!B50</f>
        <v>Пшено (крупа из просо), кг</v>
      </c>
      <c r="D98" s="133">
        <v>57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11"/>
        <v>58.71</v>
      </c>
      <c r="L98" s="106">
        <f t="shared" si="12"/>
        <v>59.28</v>
      </c>
      <c r="M98" s="107">
        <f t="shared" si="13"/>
        <v>59.85</v>
      </c>
      <c r="N98" s="107">
        <f t="shared" si="13"/>
        <v>60.42</v>
      </c>
      <c r="O98" s="108">
        <f t="shared" si="13"/>
        <v>60.99</v>
      </c>
      <c r="P98" s="50"/>
      <c r="Q98" s="51"/>
      <c r="R98" s="51"/>
      <c r="S98" s="51"/>
      <c r="T98" s="52"/>
      <c r="U98" s="50"/>
      <c r="V98" s="51"/>
      <c r="W98" s="51"/>
      <c r="X98" s="51"/>
      <c r="Y98" s="52"/>
      <c r="Z98" s="232"/>
      <c r="AA98" s="233"/>
      <c r="AB98" s="233"/>
      <c r="AC98" s="233"/>
      <c r="AD98" s="234"/>
      <c r="AE98" s="232"/>
      <c r="AF98" s="233"/>
      <c r="AG98" s="233"/>
      <c r="AH98" s="233"/>
      <c r="AI98" s="234"/>
      <c r="AJ98" s="337"/>
      <c r="AK98" s="338"/>
      <c r="AL98" s="338"/>
      <c r="AM98" s="338"/>
      <c r="AN98" s="339"/>
      <c r="AO98" s="367"/>
      <c r="AP98" s="368"/>
      <c r="AQ98" s="368"/>
      <c r="AR98" s="368"/>
      <c r="AS98" s="369"/>
      <c r="AT98" s="232"/>
      <c r="AU98" s="233"/>
      <c r="AV98" s="233"/>
      <c r="AW98" s="233"/>
      <c r="AX98" s="234"/>
      <c r="AY98" s="232"/>
      <c r="AZ98" s="233"/>
      <c r="BA98" s="233"/>
      <c r="BB98" s="233"/>
      <c r="BC98" s="234"/>
      <c r="BD98" s="232"/>
      <c r="BE98" s="233"/>
      <c r="BF98" s="233"/>
      <c r="BG98" s="233"/>
      <c r="BH98" s="234"/>
      <c r="BI98" s="232"/>
      <c r="BJ98" s="233"/>
      <c r="BK98" s="233"/>
      <c r="BL98" s="233"/>
      <c r="BM98" s="234"/>
      <c r="BN98" s="53">
        <f t="shared" si="16"/>
        <v>0</v>
      </c>
      <c r="BO98" s="53">
        <f t="shared" si="17"/>
        <v>0</v>
      </c>
      <c r="BP98" s="305"/>
    </row>
    <row r="99" spans="1:68" ht="41.1" customHeight="1" x14ac:dyDescent="0.4">
      <c r="A99" s="38"/>
      <c r="B99" s="79"/>
      <c r="C99" s="80"/>
      <c r="D99" s="133">
        <f>D98</f>
        <v>57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11"/>
        <v>58.71</v>
      </c>
      <c r="L99" s="106">
        <f t="shared" si="12"/>
        <v>59.28</v>
      </c>
      <c r="M99" s="107">
        <f t="shared" si="13"/>
        <v>59.85</v>
      </c>
      <c r="N99" s="107">
        <f t="shared" si="13"/>
        <v>60.42</v>
      </c>
      <c r="O99" s="108">
        <f t="shared" si="13"/>
        <v>60.99</v>
      </c>
      <c r="P99" s="50"/>
      <c r="Q99" s="51"/>
      <c r="R99" s="51"/>
      <c r="S99" s="51"/>
      <c r="T99" s="52"/>
      <c r="U99" s="50"/>
      <c r="V99" s="51"/>
      <c r="W99" s="51"/>
      <c r="X99" s="51"/>
      <c r="Y99" s="52"/>
      <c r="Z99" s="232"/>
      <c r="AA99" s="233"/>
      <c r="AB99" s="233"/>
      <c r="AC99" s="233"/>
      <c r="AD99" s="234"/>
      <c r="AE99" s="232"/>
      <c r="AF99" s="233"/>
      <c r="AG99" s="233"/>
      <c r="AH99" s="233"/>
      <c r="AI99" s="234"/>
      <c r="AJ99" s="337"/>
      <c r="AK99" s="338"/>
      <c r="AL99" s="338"/>
      <c r="AM99" s="338"/>
      <c r="AN99" s="339"/>
      <c r="AO99" s="232"/>
      <c r="AP99" s="233"/>
      <c r="AQ99" s="233"/>
      <c r="AR99" s="233"/>
      <c r="AS99" s="234"/>
      <c r="AT99" s="232"/>
      <c r="AU99" s="233"/>
      <c r="AV99" s="233"/>
      <c r="AW99" s="233"/>
      <c r="AX99" s="234"/>
      <c r="AY99" s="232"/>
      <c r="AZ99" s="233"/>
      <c r="BA99" s="233"/>
      <c r="BB99" s="233"/>
      <c r="BC99" s="234"/>
      <c r="BD99" s="232"/>
      <c r="BE99" s="233"/>
      <c r="BF99" s="233"/>
      <c r="BG99" s="233"/>
      <c r="BH99" s="234"/>
      <c r="BI99" s="232"/>
      <c r="BJ99" s="233"/>
      <c r="BK99" s="233"/>
      <c r="BL99" s="233"/>
      <c r="BM99" s="234"/>
      <c r="BN99" s="53">
        <f t="shared" si="16"/>
        <v>0</v>
      </c>
      <c r="BO99" s="53">
        <f t="shared" si="17"/>
        <v>0</v>
      </c>
      <c r="BP99" s="305"/>
    </row>
    <row r="100" spans="1:68" ht="41.1" customHeight="1" x14ac:dyDescent="0.4">
      <c r="A100" s="38"/>
      <c r="B100" s="79"/>
      <c r="C100" s="80"/>
      <c r="D100" s="133">
        <f>D98</f>
        <v>57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11"/>
        <v>58.71</v>
      </c>
      <c r="L100" s="106">
        <f t="shared" si="12"/>
        <v>59.28</v>
      </c>
      <c r="M100" s="107">
        <f t="shared" si="13"/>
        <v>59.85</v>
      </c>
      <c r="N100" s="107">
        <f t="shared" si="13"/>
        <v>60.42</v>
      </c>
      <c r="O100" s="108">
        <f t="shared" si="13"/>
        <v>60.99</v>
      </c>
      <c r="P100" s="50"/>
      <c r="Q100" s="51"/>
      <c r="R100" s="51"/>
      <c r="S100" s="51"/>
      <c r="T100" s="52"/>
      <c r="U100" s="50"/>
      <c r="V100" s="51"/>
      <c r="W100" s="51"/>
      <c r="X100" s="51"/>
      <c r="Y100" s="52"/>
      <c r="Z100" s="232"/>
      <c r="AA100" s="233"/>
      <c r="AB100" s="233"/>
      <c r="AC100" s="233"/>
      <c r="AD100" s="234"/>
      <c r="AE100" s="232"/>
      <c r="AF100" s="233"/>
      <c r="AG100" s="233"/>
      <c r="AH100" s="233"/>
      <c r="AI100" s="234"/>
      <c r="AJ100" s="337"/>
      <c r="AK100" s="338"/>
      <c r="AL100" s="338"/>
      <c r="AM100" s="338"/>
      <c r="AN100" s="339"/>
      <c r="AO100" s="232"/>
      <c r="AP100" s="233"/>
      <c r="AQ100" s="233"/>
      <c r="AR100" s="233"/>
      <c r="AS100" s="234"/>
      <c r="AT100" s="232"/>
      <c r="AU100" s="233"/>
      <c r="AV100" s="233"/>
      <c r="AW100" s="233"/>
      <c r="AX100" s="234"/>
      <c r="AY100" s="232"/>
      <c r="AZ100" s="233"/>
      <c r="BA100" s="233"/>
      <c r="BB100" s="233"/>
      <c r="BC100" s="234"/>
      <c r="BD100" s="232"/>
      <c r="BE100" s="233"/>
      <c r="BF100" s="233"/>
      <c r="BG100" s="233"/>
      <c r="BH100" s="234"/>
      <c r="BI100" s="232"/>
      <c r="BJ100" s="233"/>
      <c r="BK100" s="233"/>
      <c r="BL100" s="233"/>
      <c r="BM100" s="234"/>
      <c r="BN100" s="53">
        <f t="shared" si="16"/>
        <v>0</v>
      </c>
      <c r="BO100" s="53">
        <f t="shared" si="17"/>
        <v>0</v>
      </c>
      <c r="BP100" s="305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3"/>
      <c r="E101" s="109"/>
      <c r="F101" s="110"/>
      <c r="G101" s="111"/>
      <c r="H101" s="111"/>
      <c r="I101" s="111"/>
      <c r="J101" s="112"/>
      <c r="K101" s="105">
        <f t="shared" si="11"/>
        <v>0</v>
      </c>
      <c r="L101" s="106">
        <f t="shared" si="12"/>
        <v>0</v>
      </c>
      <c r="M101" s="107">
        <f t="shared" si="13"/>
        <v>0</v>
      </c>
      <c r="N101" s="107">
        <f t="shared" si="13"/>
        <v>0</v>
      </c>
      <c r="O101" s="108">
        <f t="shared" si="13"/>
        <v>0</v>
      </c>
      <c r="P101" s="66"/>
      <c r="Q101" s="67"/>
      <c r="R101" s="68"/>
      <c r="S101" s="67"/>
      <c r="T101" s="69"/>
      <c r="U101" s="66"/>
      <c r="V101" s="67"/>
      <c r="W101" s="68"/>
      <c r="X101" s="67"/>
      <c r="Y101" s="69"/>
      <c r="Z101" s="235"/>
      <c r="AA101" s="236"/>
      <c r="AB101" s="237"/>
      <c r="AC101" s="236"/>
      <c r="AD101" s="238"/>
      <c r="AE101" s="235"/>
      <c r="AF101" s="236"/>
      <c r="AG101" s="237"/>
      <c r="AH101" s="236"/>
      <c r="AI101" s="238"/>
      <c r="AJ101" s="235"/>
      <c r="AK101" s="236"/>
      <c r="AL101" s="237"/>
      <c r="AM101" s="236"/>
      <c r="AN101" s="238"/>
      <c r="AO101" s="235"/>
      <c r="AP101" s="236"/>
      <c r="AQ101" s="237"/>
      <c r="AR101" s="236"/>
      <c r="AS101" s="238"/>
      <c r="AT101" s="235"/>
      <c r="AU101" s="236"/>
      <c r="AV101" s="237"/>
      <c r="AW101" s="236"/>
      <c r="AX101" s="238"/>
      <c r="AY101" s="235"/>
      <c r="AZ101" s="236"/>
      <c r="BA101" s="237"/>
      <c r="BB101" s="236"/>
      <c r="BC101" s="238"/>
      <c r="BD101" s="235"/>
      <c r="BE101" s="236"/>
      <c r="BF101" s="237"/>
      <c r="BG101" s="236"/>
      <c r="BH101" s="238"/>
      <c r="BI101" s="235"/>
      <c r="BJ101" s="236"/>
      <c r="BK101" s="237"/>
      <c r="BL101" s="236"/>
      <c r="BM101" s="238"/>
      <c r="BN101" s="53">
        <f t="shared" si="16"/>
        <v>0</v>
      </c>
      <c r="BO101" s="53">
        <f t="shared" si="17"/>
        <v>0</v>
      </c>
      <c r="BP101" s="305"/>
    </row>
    <row r="102" spans="1:68" ht="40.5" customHeight="1" x14ac:dyDescent="0.4">
      <c r="A102" s="38" t="s">
        <v>83</v>
      </c>
      <c r="B102" s="79" t="s">
        <v>84</v>
      </c>
      <c r="C102" s="80" t="str">
        <f>'рекоменд.цены на Август 2019'!B52</f>
        <v>Хлеб ржано - пшеничный формовой, 0,7 кг</v>
      </c>
      <c r="D102" s="133">
        <v>21.1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11"/>
        <v>21.733000000000001</v>
      </c>
      <c r="L102" s="106">
        <f t="shared" si="12"/>
        <v>21.944000000000003</v>
      </c>
      <c r="M102" s="107">
        <f t="shared" si="13"/>
        <v>22.155000000000001</v>
      </c>
      <c r="N102" s="107">
        <f t="shared" si="13"/>
        <v>22.366</v>
      </c>
      <c r="O102" s="108">
        <f t="shared" si="13"/>
        <v>22.577000000000002</v>
      </c>
      <c r="P102" s="50"/>
      <c r="Q102" s="51"/>
      <c r="R102" s="51"/>
      <c r="S102" s="51"/>
      <c r="T102" s="52"/>
      <c r="U102" s="337"/>
      <c r="V102" s="338"/>
      <c r="W102" s="338"/>
      <c r="X102" s="338"/>
      <c r="Y102" s="339"/>
      <c r="Z102" s="232"/>
      <c r="AA102" s="233"/>
      <c r="AB102" s="233"/>
      <c r="AC102" s="233"/>
      <c r="AD102" s="234"/>
      <c r="AE102" s="232"/>
      <c r="AF102" s="233"/>
      <c r="AG102" s="233"/>
      <c r="AH102" s="233"/>
      <c r="AI102" s="234"/>
      <c r="AJ102" s="232"/>
      <c r="AK102" s="233"/>
      <c r="AL102" s="233"/>
      <c r="AM102" s="233"/>
      <c r="AN102" s="234"/>
      <c r="AO102" s="232"/>
      <c r="AP102" s="233"/>
      <c r="AQ102" s="233"/>
      <c r="AR102" s="233"/>
      <c r="AS102" s="234"/>
      <c r="AT102" s="367">
        <v>20.5</v>
      </c>
      <c r="AU102" s="368">
        <v>17</v>
      </c>
      <c r="AV102" s="368">
        <f t="shared" ref="AV102" si="18">IF(AT102=0," ",IF(ISBLANK(AT102)," ",AT102*AU102))</f>
        <v>348.5</v>
      </c>
      <c r="AW102" s="368" t="s">
        <v>267</v>
      </c>
      <c r="AX102" s="369" t="s">
        <v>268</v>
      </c>
      <c r="AY102" s="232"/>
      <c r="AZ102" s="233"/>
      <c r="BA102" s="233"/>
      <c r="BB102" s="233"/>
      <c r="BC102" s="234"/>
      <c r="BD102" s="367"/>
      <c r="BE102" s="368"/>
      <c r="BF102" s="368"/>
      <c r="BG102" s="368"/>
      <c r="BH102" s="369"/>
      <c r="BI102" s="337"/>
      <c r="BJ102" s="338"/>
      <c r="BK102" s="338"/>
      <c r="BL102" s="338"/>
      <c r="BM102" s="339"/>
      <c r="BN102" s="53">
        <f t="shared" si="16"/>
        <v>20.5</v>
      </c>
      <c r="BO102" s="53">
        <f t="shared" si="17"/>
        <v>20.5</v>
      </c>
      <c r="BP102" s="305"/>
    </row>
    <row r="103" spans="1:68" ht="41.1" customHeight="1" x14ac:dyDescent="0.4">
      <c r="A103" s="38"/>
      <c r="B103" s="79"/>
      <c r="C103" s="80"/>
      <c r="D103" s="133">
        <f>D102</f>
        <v>21.1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11"/>
        <v>21.733000000000001</v>
      </c>
      <c r="L103" s="106">
        <f t="shared" si="12"/>
        <v>21.944000000000003</v>
      </c>
      <c r="M103" s="107">
        <f t="shared" ref="M103:O117" si="19">$D103+(($D103*($E103+H103)/100))</f>
        <v>22.155000000000001</v>
      </c>
      <c r="N103" s="107">
        <f t="shared" si="19"/>
        <v>22.366</v>
      </c>
      <c r="O103" s="108">
        <f t="shared" si="19"/>
        <v>22.577000000000002</v>
      </c>
      <c r="P103" s="50"/>
      <c r="Q103" s="51"/>
      <c r="R103" s="51"/>
      <c r="S103" s="51"/>
      <c r="T103" s="52"/>
      <c r="U103" s="337"/>
      <c r="V103" s="338"/>
      <c r="W103" s="338"/>
      <c r="X103" s="338"/>
      <c r="Y103" s="339"/>
      <c r="Z103" s="232"/>
      <c r="AA103" s="233"/>
      <c r="AB103" s="233"/>
      <c r="AC103" s="233"/>
      <c r="AD103" s="234"/>
      <c r="AE103" s="232"/>
      <c r="AF103" s="233"/>
      <c r="AG103" s="233"/>
      <c r="AH103" s="233"/>
      <c r="AI103" s="234"/>
      <c r="AJ103" s="232"/>
      <c r="AK103" s="233"/>
      <c r="AL103" s="233"/>
      <c r="AM103" s="233"/>
      <c r="AN103" s="234"/>
      <c r="AO103" s="232"/>
      <c r="AP103" s="233"/>
      <c r="AQ103" s="233"/>
      <c r="AR103" s="233"/>
      <c r="AS103" s="234"/>
      <c r="AT103" s="232"/>
      <c r="AU103" s="233"/>
      <c r="AV103" s="233"/>
      <c r="AW103" s="233"/>
      <c r="AX103" s="234"/>
      <c r="AY103" s="232"/>
      <c r="AZ103" s="233"/>
      <c r="BA103" s="233"/>
      <c r="BB103" s="233"/>
      <c r="BC103" s="234"/>
      <c r="BD103" s="232"/>
      <c r="BE103" s="233"/>
      <c r="BF103" s="233"/>
      <c r="BG103" s="233"/>
      <c r="BH103" s="234"/>
      <c r="BI103" s="232"/>
      <c r="BJ103" s="233"/>
      <c r="BK103" s="233"/>
      <c r="BL103" s="233"/>
      <c r="BM103" s="234"/>
      <c r="BN103" s="53">
        <f t="shared" si="16"/>
        <v>0</v>
      </c>
      <c r="BO103" s="53">
        <f t="shared" si="17"/>
        <v>0</v>
      </c>
      <c r="BP103" s="305"/>
    </row>
    <row r="104" spans="1:68" ht="41.1" customHeight="1" x14ac:dyDescent="0.4">
      <c r="A104" s="38"/>
      <c r="B104" s="79"/>
      <c r="C104" s="80"/>
      <c r="D104" s="133">
        <f>D102</f>
        <v>21.1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11"/>
        <v>21.733000000000001</v>
      </c>
      <c r="L104" s="106">
        <f t="shared" si="12"/>
        <v>21.944000000000003</v>
      </c>
      <c r="M104" s="107">
        <f t="shared" si="19"/>
        <v>22.155000000000001</v>
      </c>
      <c r="N104" s="107">
        <f t="shared" si="19"/>
        <v>22.366</v>
      </c>
      <c r="O104" s="108">
        <f t="shared" si="19"/>
        <v>22.577000000000002</v>
      </c>
      <c r="P104" s="50"/>
      <c r="Q104" s="51"/>
      <c r="R104" s="51"/>
      <c r="S104" s="51"/>
      <c r="T104" s="52"/>
      <c r="U104" s="337"/>
      <c r="V104" s="338"/>
      <c r="W104" s="338"/>
      <c r="X104" s="338"/>
      <c r="Y104" s="339"/>
      <c r="Z104" s="232"/>
      <c r="AA104" s="233"/>
      <c r="AB104" s="233"/>
      <c r="AC104" s="233"/>
      <c r="AD104" s="234"/>
      <c r="AE104" s="232"/>
      <c r="AF104" s="233"/>
      <c r="AG104" s="233"/>
      <c r="AH104" s="233"/>
      <c r="AI104" s="234"/>
      <c r="AJ104" s="232"/>
      <c r="AK104" s="233"/>
      <c r="AL104" s="233"/>
      <c r="AM104" s="233"/>
      <c r="AN104" s="234"/>
      <c r="AO104" s="232"/>
      <c r="AP104" s="233"/>
      <c r="AQ104" s="233"/>
      <c r="AR104" s="233"/>
      <c r="AS104" s="234"/>
      <c r="AT104" s="232"/>
      <c r="AU104" s="233"/>
      <c r="AV104" s="233"/>
      <c r="AW104" s="233"/>
      <c r="AX104" s="234"/>
      <c r="AY104" s="232"/>
      <c r="AZ104" s="233"/>
      <c r="BA104" s="233"/>
      <c r="BB104" s="233"/>
      <c r="BC104" s="234"/>
      <c r="BD104" s="232"/>
      <c r="BE104" s="233"/>
      <c r="BF104" s="233"/>
      <c r="BG104" s="233"/>
      <c r="BH104" s="234"/>
      <c r="BI104" s="232"/>
      <c r="BJ104" s="233"/>
      <c r="BK104" s="233"/>
      <c r="BL104" s="233"/>
      <c r="BM104" s="234"/>
      <c r="BN104" s="53">
        <f t="shared" si="16"/>
        <v>0</v>
      </c>
      <c r="BO104" s="53">
        <f t="shared" si="17"/>
        <v>0</v>
      </c>
      <c r="BP104" s="305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Август 2019'!B53</f>
        <v>Хлеб "Дарницкий" подовый,0,7 кг</v>
      </c>
      <c r="D105" s="133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11"/>
        <v>23.071999999999999</v>
      </c>
      <c r="L105" s="106">
        <f t="shared" si="12"/>
        <v>23.295999999999999</v>
      </c>
      <c r="M105" s="107">
        <f t="shared" si="19"/>
        <v>23.52</v>
      </c>
      <c r="N105" s="107">
        <f t="shared" si="19"/>
        <v>23.744</v>
      </c>
      <c r="O105" s="108">
        <f t="shared" si="19"/>
        <v>23.968</v>
      </c>
      <c r="P105" s="232"/>
      <c r="Q105" s="233"/>
      <c r="R105" s="233"/>
      <c r="S105" s="233"/>
      <c r="T105" s="234"/>
      <c r="U105" s="232"/>
      <c r="V105" s="233"/>
      <c r="W105" s="233"/>
      <c r="X105" s="233"/>
      <c r="Y105" s="234"/>
      <c r="Z105" s="367">
        <v>21.1</v>
      </c>
      <c r="AA105" s="368">
        <v>3</v>
      </c>
      <c r="AB105" s="368">
        <f t="shared" ref="AB105:AB108" si="20">IF(Z105=0," ",IF(ISBLANK(Z105)," ",Z105*AA105))</f>
        <v>63.300000000000004</v>
      </c>
      <c r="AC105" s="368" t="s">
        <v>275</v>
      </c>
      <c r="AD105" s="369" t="s">
        <v>280</v>
      </c>
      <c r="AE105" s="367"/>
      <c r="AF105" s="368"/>
      <c r="AG105" s="368"/>
      <c r="AH105" s="368"/>
      <c r="AI105" s="369"/>
      <c r="AJ105" s="367"/>
      <c r="AK105" s="368"/>
      <c r="AL105" s="368"/>
      <c r="AM105" s="368"/>
      <c r="AN105" s="369"/>
      <c r="AO105" s="367">
        <f>AQ105/AP105</f>
        <v>20.3</v>
      </c>
      <c r="AP105" s="368">
        <v>5</v>
      </c>
      <c r="AQ105" s="368">
        <v>101.5</v>
      </c>
      <c r="AR105" s="368" t="s">
        <v>240</v>
      </c>
      <c r="AS105" s="369" t="s">
        <v>244</v>
      </c>
      <c r="AT105" s="232"/>
      <c r="AU105" s="233"/>
      <c r="AV105" s="233"/>
      <c r="AW105" s="233"/>
      <c r="AX105" s="234"/>
      <c r="AY105" s="337"/>
      <c r="AZ105" s="338"/>
      <c r="BA105" s="338"/>
      <c r="BB105" s="338"/>
      <c r="BC105" s="339"/>
      <c r="BD105" s="232"/>
      <c r="BE105" s="233"/>
      <c r="BF105" s="233"/>
      <c r="BG105" s="233"/>
      <c r="BH105" s="234"/>
      <c r="BI105" s="232"/>
      <c r="BJ105" s="233"/>
      <c r="BK105" s="233"/>
      <c r="BL105" s="233"/>
      <c r="BM105" s="234"/>
      <c r="BN105" s="53">
        <f t="shared" si="16"/>
        <v>20.3</v>
      </c>
      <c r="BO105" s="53">
        <f t="shared" si="17"/>
        <v>21.1</v>
      </c>
      <c r="BP105" s="305"/>
    </row>
    <row r="106" spans="1:68" ht="41.1" customHeight="1" x14ac:dyDescent="0.4">
      <c r="A106" s="38"/>
      <c r="B106" s="79"/>
      <c r="C106" s="80"/>
      <c r="D106" s="133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11"/>
        <v>23.071999999999999</v>
      </c>
      <c r="L106" s="106">
        <f t="shared" si="12"/>
        <v>23.295999999999999</v>
      </c>
      <c r="M106" s="107">
        <f t="shared" si="19"/>
        <v>23.52</v>
      </c>
      <c r="N106" s="107">
        <f t="shared" si="19"/>
        <v>23.744</v>
      </c>
      <c r="O106" s="108">
        <f t="shared" si="19"/>
        <v>23.968</v>
      </c>
      <c r="P106" s="232"/>
      <c r="Q106" s="233"/>
      <c r="R106" s="233"/>
      <c r="S106" s="233"/>
      <c r="T106" s="234"/>
      <c r="U106" s="232"/>
      <c r="V106" s="233"/>
      <c r="W106" s="233"/>
      <c r="X106" s="233"/>
      <c r="Y106" s="234"/>
      <c r="Z106" s="367"/>
      <c r="AA106" s="368"/>
      <c r="AB106" s="368" t="str">
        <f t="shared" si="20"/>
        <v xml:space="preserve"> </v>
      </c>
      <c r="AC106" s="368"/>
      <c r="AD106" s="369"/>
      <c r="AE106" s="232"/>
      <c r="AF106" s="233"/>
      <c r="AG106" s="233"/>
      <c r="AH106" s="233"/>
      <c r="AI106" s="234"/>
      <c r="AJ106" s="232"/>
      <c r="AK106" s="233"/>
      <c r="AL106" s="233"/>
      <c r="AM106" s="233"/>
      <c r="AN106" s="234"/>
      <c r="AO106" s="232"/>
      <c r="AP106" s="233"/>
      <c r="AQ106" s="233"/>
      <c r="AR106" s="233"/>
      <c r="AS106" s="234"/>
      <c r="AT106" s="232"/>
      <c r="AU106" s="233"/>
      <c r="AV106" s="233"/>
      <c r="AW106" s="233"/>
      <c r="AX106" s="234"/>
      <c r="AY106" s="232"/>
      <c r="AZ106" s="233"/>
      <c r="BA106" s="233"/>
      <c r="BB106" s="233"/>
      <c r="BC106" s="234"/>
      <c r="BD106" s="232"/>
      <c r="BE106" s="233"/>
      <c r="BF106" s="233"/>
      <c r="BG106" s="233"/>
      <c r="BH106" s="234"/>
      <c r="BI106" s="232"/>
      <c r="BJ106" s="233"/>
      <c r="BK106" s="233"/>
      <c r="BL106" s="233"/>
      <c r="BM106" s="234"/>
      <c r="BN106" s="53">
        <f t="shared" si="16"/>
        <v>0</v>
      </c>
      <c r="BO106" s="53">
        <f t="shared" si="17"/>
        <v>0</v>
      </c>
      <c r="BP106" s="305"/>
    </row>
    <row r="107" spans="1:68" ht="41.1" customHeight="1" x14ac:dyDescent="0.4">
      <c r="A107" s="38"/>
      <c r="B107" s="79"/>
      <c r="C107" s="80"/>
      <c r="D107" s="133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11"/>
        <v>23.071999999999999</v>
      </c>
      <c r="L107" s="106">
        <f t="shared" si="12"/>
        <v>23.295999999999999</v>
      </c>
      <c r="M107" s="107">
        <f t="shared" si="19"/>
        <v>23.52</v>
      </c>
      <c r="N107" s="107">
        <f t="shared" si="19"/>
        <v>23.744</v>
      </c>
      <c r="O107" s="108">
        <f t="shared" si="19"/>
        <v>23.968</v>
      </c>
      <c r="P107" s="232"/>
      <c r="Q107" s="233"/>
      <c r="R107" s="233"/>
      <c r="S107" s="233"/>
      <c r="T107" s="234"/>
      <c r="U107" s="50"/>
      <c r="V107" s="51"/>
      <c r="W107" s="51"/>
      <c r="X107" s="51"/>
      <c r="Y107" s="52"/>
      <c r="Z107" s="367"/>
      <c r="AA107" s="368"/>
      <c r="AB107" s="368" t="str">
        <f t="shared" si="20"/>
        <v xml:space="preserve"> </v>
      </c>
      <c r="AC107" s="368"/>
      <c r="AD107" s="369"/>
      <c r="AE107" s="232"/>
      <c r="AF107" s="233"/>
      <c r="AG107" s="233"/>
      <c r="AH107" s="233"/>
      <c r="AI107" s="234"/>
      <c r="AJ107" s="232"/>
      <c r="AK107" s="233"/>
      <c r="AL107" s="233"/>
      <c r="AM107" s="233"/>
      <c r="AN107" s="234"/>
      <c r="AO107" s="232"/>
      <c r="AP107" s="233"/>
      <c r="AQ107" s="233"/>
      <c r="AR107" s="233"/>
      <c r="AS107" s="234"/>
      <c r="AT107" s="232"/>
      <c r="AU107" s="233"/>
      <c r="AV107" s="233"/>
      <c r="AW107" s="233"/>
      <c r="AX107" s="234"/>
      <c r="AY107" s="232"/>
      <c r="AZ107" s="233"/>
      <c r="BA107" s="233"/>
      <c r="BB107" s="233"/>
      <c r="BC107" s="234"/>
      <c r="BD107" s="232"/>
      <c r="BE107" s="233"/>
      <c r="BF107" s="233"/>
      <c r="BG107" s="233"/>
      <c r="BH107" s="234"/>
      <c r="BI107" s="232"/>
      <c r="BJ107" s="233"/>
      <c r="BK107" s="233"/>
      <c r="BL107" s="233"/>
      <c r="BM107" s="234"/>
      <c r="BN107" s="53">
        <f t="shared" si="16"/>
        <v>0</v>
      </c>
      <c r="BO107" s="53">
        <f t="shared" si="17"/>
        <v>0</v>
      </c>
      <c r="BP107" s="305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Август 2019'!B54</f>
        <v>Хлеб пшеничный формовой, 0,45 - 0,5 кг</v>
      </c>
      <c r="D108" s="133">
        <v>22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11"/>
        <v>22.66</v>
      </c>
      <c r="L108" s="106">
        <f t="shared" si="12"/>
        <v>22.88</v>
      </c>
      <c r="M108" s="107">
        <f t="shared" si="19"/>
        <v>23.1</v>
      </c>
      <c r="N108" s="107">
        <f t="shared" si="19"/>
        <v>23.32</v>
      </c>
      <c r="O108" s="108">
        <f t="shared" si="19"/>
        <v>23.54</v>
      </c>
      <c r="P108" s="232"/>
      <c r="Q108" s="233"/>
      <c r="R108" s="233"/>
      <c r="S108" s="233"/>
      <c r="T108" s="234"/>
      <c r="U108" s="337"/>
      <c r="V108" s="338"/>
      <c r="W108" s="338"/>
      <c r="X108" s="338"/>
      <c r="Y108" s="339"/>
      <c r="Z108" s="367">
        <v>20.9</v>
      </c>
      <c r="AA108" s="368">
        <v>8</v>
      </c>
      <c r="AB108" s="368">
        <f t="shared" si="20"/>
        <v>167.2</v>
      </c>
      <c r="AC108" s="368" t="s">
        <v>275</v>
      </c>
      <c r="AD108" s="369" t="s">
        <v>280</v>
      </c>
      <c r="AE108" s="232"/>
      <c r="AF108" s="233"/>
      <c r="AG108" s="233"/>
      <c r="AH108" s="233"/>
      <c r="AI108" s="234"/>
      <c r="AJ108" s="232"/>
      <c r="AK108" s="233"/>
      <c r="AL108" s="233"/>
      <c r="AM108" s="233"/>
      <c r="AN108" s="234"/>
      <c r="AO108" s="232"/>
      <c r="AP108" s="233"/>
      <c r="AQ108" s="233"/>
      <c r="AR108" s="233"/>
      <c r="AS108" s="234"/>
      <c r="AT108" s="232"/>
      <c r="AU108" s="233"/>
      <c r="AV108" s="233"/>
      <c r="AW108" s="233"/>
      <c r="AX108" s="234"/>
      <c r="AY108" s="232"/>
      <c r="AZ108" s="233"/>
      <c r="BA108" s="233"/>
      <c r="BB108" s="233"/>
      <c r="BC108" s="234"/>
      <c r="BD108" s="232"/>
      <c r="BE108" s="233"/>
      <c r="BF108" s="233"/>
      <c r="BG108" s="233"/>
      <c r="BH108" s="234"/>
      <c r="BI108" s="232"/>
      <c r="BJ108" s="233"/>
      <c r="BK108" s="233"/>
      <c r="BL108" s="233"/>
      <c r="BM108" s="234"/>
      <c r="BN108" s="53">
        <f t="shared" si="16"/>
        <v>20.9</v>
      </c>
      <c r="BO108" s="53">
        <f t="shared" si="17"/>
        <v>20.9</v>
      </c>
      <c r="BP108" s="305"/>
    </row>
    <row r="109" spans="1:68" ht="41.1" customHeight="1" x14ac:dyDescent="0.4">
      <c r="A109" s="38"/>
      <c r="B109" s="79"/>
      <c r="C109" s="80"/>
      <c r="D109" s="133">
        <f>D108</f>
        <v>22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11"/>
        <v>22.66</v>
      </c>
      <c r="L109" s="106">
        <f t="shared" si="12"/>
        <v>22.88</v>
      </c>
      <c r="M109" s="107">
        <f t="shared" si="19"/>
        <v>23.1</v>
      </c>
      <c r="N109" s="107">
        <f t="shared" si="19"/>
        <v>23.32</v>
      </c>
      <c r="O109" s="108">
        <f t="shared" si="19"/>
        <v>23.54</v>
      </c>
      <c r="P109" s="232"/>
      <c r="Q109" s="233"/>
      <c r="R109" s="233"/>
      <c r="S109" s="233"/>
      <c r="T109" s="234"/>
      <c r="U109" s="337"/>
      <c r="V109" s="338"/>
      <c r="W109" s="338"/>
      <c r="X109" s="338"/>
      <c r="Y109" s="339"/>
      <c r="Z109" s="232"/>
      <c r="AA109" s="233"/>
      <c r="AB109" s="233"/>
      <c r="AC109" s="233"/>
      <c r="AD109" s="234"/>
      <c r="AE109" s="232"/>
      <c r="AF109" s="233"/>
      <c r="AG109" s="233"/>
      <c r="AH109" s="233"/>
      <c r="AI109" s="234"/>
      <c r="AJ109" s="232"/>
      <c r="AK109" s="233"/>
      <c r="AL109" s="233"/>
      <c r="AM109" s="233"/>
      <c r="AN109" s="234"/>
      <c r="AO109" s="232"/>
      <c r="AP109" s="233"/>
      <c r="AQ109" s="233"/>
      <c r="AR109" s="233"/>
      <c r="AS109" s="234"/>
      <c r="AT109" s="232"/>
      <c r="AU109" s="233"/>
      <c r="AV109" s="233"/>
      <c r="AW109" s="233"/>
      <c r="AX109" s="234"/>
      <c r="AY109" s="232"/>
      <c r="AZ109" s="233"/>
      <c r="BA109" s="233"/>
      <c r="BB109" s="233"/>
      <c r="BC109" s="234"/>
      <c r="BD109" s="232"/>
      <c r="BE109" s="233"/>
      <c r="BF109" s="233"/>
      <c r="BG109" s="233"/>
      <c r="BH109" s="234"/>
      <c r="BI109" s="232"/>
      <c r="BJ109" s="233"/>
      <c r="BK109" s="233"/>
      <c r="BL109" s="233"/>
      <c r="BM109" s="234"/>
      <c r="BN109" s="53">
        <f t="shared" si="16"/>
        <v>0</v>
      </c>
      <c r="BO109" s="53">
        <f t="shared" si="17"/>
        <v>0</v>
      </c>
      <c r="BP109" s="305"/>
    </row>
    <row r="110" spans="1:68" ht="41.1" customHeight="1" x14ac:dyDescent="0.4">
      <c r="A110" s="38"/>
      <c r="B110" s="79"/>
      <c r="C110" s="80"/>
      <c r="D110" s="133">
        <f>D108</f>
        <v>22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11"/>
        <v>22.66</v>
      </c>
      <c r="L110" s="106">
        <f t="shared" si="12"/>
        <v>22.88</v>
      </c>
      <c r="M110" s="107">
        <f t="shared" si="19"/>
        <v>23.1</v>
      </c>
      <c r="N110" s="107">
        <f t="shared" si="19"/>
        <v>23.32</v>
      </c>
      <c r="O110" s="108">
        <f t="shared" si="19"/>
        <v>23.54</v>
      </c>
      <c r="P110" s="232"/>
      <c r="Q110" s="233"/>
      <c r="R110" s="233"/>
      <c r="S110" s="233"/>
      <c r="T110" s="234"/>
      <c r="U110" s="337"/>
      <c r="V110" s="338"/>
      <c r="W110" s="338"/>
      <c r="X110" s="338"/>
      <c r="Y110" s="339"/>
      <c r="Z110" s="232"/>
      <c r="AA110" s="233"/>
      <c r="AB110" s="233"/>
      <c r="AC110" s="233"/>
      <c r="AD110" s="234"/>
      <c r="AE110" s="232"/>
      <c r="AF110" s="233"/>
      <c r="AG110" s="233"/>
      <c r="AH110" s="233"/>
      <c r="AI110" s="234"/>
      <c r="AJ110" s="232"/>
      <c r="AK110" s="233"/>
      <c r="AL110" s="233"/>
      <c r="AM110" s="233"/>
      <c r="AN110" s="234"/>
      <c r="AO110" s="232"/>
      <c r="AP110" s="233"/>
      <c r="AQ110" s="233"/>
      <c r="AR110" s="233"/>
      <c r="AS110" s="234"/>
      <c r="AT110" s="232"/>
      <c r="AU110" s="233"/>
      <c r="AV110" s="233"/>
      <c r="AW110" s="233"/>
      <c r="AX110" s="234"/>
      <c r="AY110" s="232"/>
      <c r="AZ110" s="233"/>
      <c r="BA110" s="233"/>
      <c r="BB110" s="233"/>
      <c r="BC110" s="234"/>
      <c r="BD110" s="232"/>
      <c r="BE110" s="233"/>
      <c r="BF110" s="233"/>
      <c r="BG110" s="233"/>
      <c r="BH110" s="234"/>
      <c r="BI110" s="232"/>
      <c r="BJ110" s="233"/>
      <c r="BK110" s="233"/>
      <c r="BL110" s="233"/>
      <c r="BM110" s="234"/>
      <c r="BN110" s="53">
        <f t="shared" si="16"/>
        <v>0</v>
      </c>
      <c r="BO110" s="53">
        <f t="shared" si="17"/>
        <v>0</v>
      </c>
      <c r="BP110" s="305"/>
    </row>
    <row r="111" spans="1:68" ht="61.5" customHeight="1" x14ac:dyDescent="0.4">
      <c r="A111" s="38" t="s">
        <v>88</v>
      </c>
      <c r="B111" s="79" t="s">
        <v>89</v>
      </c>
      <c r="C111" s="80" t="str">
        <f>'рекоменд.цены на Август 2019'!B55</f>
        <v>Батон нарезной из муки высшего сорта, 0,35 - 0,4 кг</v>
      </c>
      <c r="D111" s="133">
        <f>'рекоменд.цены на Август 2019'!E55</f>
        <v>20.3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11"/>
        <v>21.518000000000001</v>
      </c>
      <c r="L111" s="106">
        <f t="shared" si="12"/>
        <v>21.721</v>
      </c>
      <c r="M111" s="107">
        <f t="shared" si="19"/>
        <v>21.923999999999999</v>
      </c>
      <c r="N111" s="107">
        <f t="shared" si="19"/>
        <v>22.127000000000002</v>
      </c>
      <c r="O111" s="108">
        <f t="shared" si="19"/>
        <v>22.330000000000002</v>
      </c>
      <c r="P111" s="232"/>
      <c r="Q111" s="233"/>
      <c r="R111" s="233"/>
      <c r="S111" s="233"/>
      <c r="T111" s="234"/>
      <c r="U111" s="177"/>
      <c r="V111" s="178"/>
      <c r="W111" s="178"/>
      <c r="X111" s="178"/>
      <c r="Y111" s="178"/>
      <c r="Z111" s="232"/>
      <c r="AA111" s="233"/>
      <c r="AB111" s="233"/>
      <c r="AC111" s="233"/>
      <c r="AD111" s="234"/>
      <c r="AE111" s="367"/>
      <c r="AF111" s="368"/>
      <c r="AG111" s="368"/>
      <c r="AH111" s="368"/>
      <c r="AI111" s="369"/>
      <c r="AJ111" s="367"/>
      <c r="AK111" s="368"/>
      <c r="AL111" s="368"/>
      <c r="AM111" s="368"/>
      <c r="AN111" s="369"/>
      <c r="AO111" s="367">
        <f>AQ111/AP111</f>
        <v>20.399999999999999</v>
      </c>
      <c r="AP111" s="368">
        <v>13</v>
      </c>
      <c r="AQ111" s="368">
        <v>265.2</v>
      </c>
      <c r="AR111" s="368" t="s">
        <v>240</v>
      </c>
      <c r="AS111" s="369" t="s">
        <v>244</v>
      </c>
      <c r="AT111" s="367">
        <v>20.5</v>
      </c>
      <c r="AU111" s="368">
        <v>33</v>
      </c>
      <c r="AV111" s="368">
        <f t="shared" ref="AV111" si="21">IF(AT111=0," ",IF(ISBLANK(AT111)," ",AT111*AU111))</f>
        <v>676.5</v>
      </c>
      <c r="AW111" s="368" t="s">
        <v>267</v>
      </c>
      <c r="AX111" s="369" t="s">
        <v>268</v>
      </c>
      <c r="AY111" s="337"/>
      <c r="AZ111" s="338"/>
      <c r="BA111" s="338"/>
      <c r="BB111" s="338"/>
      <c r="BC111" s="339"/>
      <c r="BD111" s="367"/>
      <c r="BE111" s="368"/>
      <c r="BF111" s="368"/>
      <c r="BG111" s="368"/>
      <c r="BH111" s="369"/>
      <c r="BI111" s="337"/>
      <c r="BJ111" s="338"/>
      <c r="BK111" s="338"/>
      <c r="BL111" s="338"/>
      <c r="BM111" s="339"/>
      <c r="BN111" s="53">
        <f t="shared" si="16"/>
        <v>20.399999999999999</v>
      </c>
      <c r="BO111" s="53">
        <f t="shared" si="17"/>
        <v>20.5</v>
      </c>
      <c r="BP111" s="305"/>
    </row>
    <row r="112" spans="1:68" ht="41.1" customHeight="1" x14ac:dyDescent="0.4">
      <c r="A112" s="38"/>
      <c r="B112" s="79"/>
      <c r="C112" s="80"/>
      <c r="D112" s="133">
        <f>D111</f>
        <v>20.3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11"/>
        <v>21.518000000000001</v>
      </c>
      <c r="L112" s="106">
        <f t="shared" si="12"/>
        <v>21.721</v>
      </c>
      <c r="M112" s="107">
        <f t="shared" si="19"/>
        <v>21.923999999999999</v>
      </c>
      <c r="N112" s="107">
        <f t="shared" si="19"/>
        <v>22.127000000000002</v>
      </c>
      <c r="O112" s="108">
        <f t="shared" si="19"/>
        <v>22.330000000000002</v>
      </c>
      <c r="P112" s="50"/>
      <c r="Q112" s="51"/>
      <c r="R112" s="51"/>
      <c r="S112" s="51"/>
      <c r="T112" s="52"/>
      <c r="U112" s="177"/>
      <c r="V112" s="178"/>
      <c r="W112" s="178"/>
      <c r="X112" s="178"/>
      <c r="Y112" s="178"/>
      <c r="Z112" s="232"/>
      <c r="AA112" s="233"/>
      <c r="AB112" s="233"/>
      <c r="AC112" s="233"/>
      <c r="AD112" s="234"/>
      <c r="AE112" s="50"/>
      <c r="AF112" s="51"/>
      <c r="AG112" s="51"/>
      <c r="AH112" s="51"/>
      <c r="AI112" s="52"/>
      <c r="AJ112" s="50"/>
      <c r="AK112" s="51"/>
      <c r="AL112" s="51"/>
      <c r="AM112" s="51"/>
      <c r="AN112" s="52"/>
      <c r="AO112" s="50"/>
      <c r="AP112" s="51"/>
      <c r="AQ112" s="51"/>
      <c r="AR112" s="51"/>
      <c r="AS112" s="52"/>
      <c r="AT112" s="232"/>
      <c r="AU112" s="233"/>
      <c r="AV112" s="233"/>
      <c r="AW112" s="233"/>
      <c r="AX112" s="234"/>
      <c r="AY112" s="50"/>
      <c r="AZ112" s="51"/>
      <c r="BA112" s="51"/>
      <c r="BB112" s="51"/>
      <c r="BC112" s="52"/>
      <c r="BD112" s="232"/>
      <c r="BE112" s="233"/>
      <c r="BF112" s="233"/>
      <c r="BG112" s="233"/>
      <c r="BH112" s="234"/>
      <c r="BI112" s="50"/>
      <c r="BJ112" s="51"/>
      <c r="BK112" s="51"/>
      <c r="BL112" s="51"/>
      <c r="BM112" s="52"/>
      <c r="BN112" s="53">
        <f t="shared" si="16"/>
        <v>0</v>
      </c>
      <c r="BO112" s="53">
        <f t="shared" si="17"/>
        <v>0</v>
      </c>
      <c r="BP112" s="305"/>
    </row>
    <row r="113" spans="1:68" ht="41.1" customHeight="1" x14ac:dyDescent="0.4">
      <c r="A113" s="38"/>
      <c r="B113" s="79"/>
      <c r="C113" s="80"/>
      <c r="D113" s="133">
        <f>D111</f>
        <v>20.3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11"/>
        <v>21.518000000000001</v>
      </c>
      <c r="L113" s="106">
        <f t="shared" si="12"/>
        <v>21.721</v>
      </c>
      <c r="M113" s="107">
        <f t="shared" si="19"/>
        <v>21.923999999999999</v>
      </c>
      <c r="N113" s="107">
        <f t="shared" si="19"/>
        <v>22.127000000000002</v>
      </c>
      <c r="O113" s="108">
        <f t="shared" si="19"/>
        <v>22.330000000000002</v>
      </c>
      <c r="P113" s="50"/>
      <c r="Q113" s="51"/>
      <c r="R113" s="51"/>
      <c r="S113" s="51"/>
      <c r="T113" s="52"/>
      <c r="U113" s="177"/>
      <c r="V113" s="178"/>
      <c r="W113" s="178"/>
      <c r="X113" s="178"/>
      <c r="Y113" s="178"/>
      <c r="Z113" s="232"/>
      <c r="AA113" s="233"/>
      <c r="AB113" s="233"/>
      <c r="AC113" s="233"/>
      <c r="AD113" s="234"/>
      <c r="AE113" s="50"/>
      <c r="AF113" s="51"/>
      <c r="AG113" s="51"/>
      <c r="AH113" s="51"/>
      <c r="AI113" s="52"/>
      <c r="AJ113" s="50"/>
      <c r="AK113" s="51"/>
      <c r="AL113" s="51"/>
      <c r="AM113" s="51"/>
      <c r="AN113" s="52"/>
      <c r="AO113" s="50"/>
      <c r="AP113" s="51"/>
      <c r="AQ113" s="51"/>
      <c r="AR113" s="51"/>
      <c r="AS113" s="52"/>
      <c r="AT113" s="232"/>
      <c r="AU113" s="233"/>
      <c r="AV113" s="233"/>
      <c r="AW113" s="233"/>
      <c r="AX113" s="234"/>
      <c r="AY113" s="50"/>
      <c r="AZ113" s="51"/>
      <c r="BA113" s="51"/>
      <c r="BB113" s="51"/>
      <c r="BC113" s="52"/>
      <c r="BD113" s="232"/>
      <c r="BE113" s="233"/>
      <c r="BF113" s="233"/>
      <c r="BG113" s="233"/>
      <c r="BH113" s="234"/>
      <c r="BI113" s="50"/>
      <c r="BJ113" s="51"/>
      <c r="BK113" s="51"/>
      <c r="BL113" s="51"/>
      <c r="BM113" s="52"/>
      <c r="BN113" s="53">
        <f t="shared" si="16"/>
        <v>0</v>
      </c>
      <c r="BO113" s="53">
        <f t="shared" si="17"/>
        <v>0</v>
      </c>
      <c r="BP113" s="305"/>
    </row>
    <row r="114" spans="1:68" s="70" customFormat="1" ht="54.95" customHeight="1" x14ac:dyDescent="0.4">
      <c r="A114" s="59" t="s">
        <v>91</v>
      </c>
      <c r="B114" s="81" t="s">
        <v>92</v>
      </c>
      <c r="C114" s="82" t="s">
        <v>93</v>
      </c>
      <c r="D114" s="133"/>
      <c r="E114" s="109"/>
      <c r="F114" s="110"/>
      <c r="G114" s="111"/>
      <c r="H114" s="111"/>
      <c r="I114" s="111"/>
      <c r="J114" s="112"/>
      <c r="K114" s="105">
        <f t="shared" si="11"/>
        <v>0</v>
      </c>
      <c r="L114" s="106">
        <f t="shared" si="12"/>
        <v>0</v>
      </c>
      <c r="M114" s="107">
        <f t="shared" si="19"/>
        <v>0</v>
      </c>
      <c r="N114" s="107">
        <f t="shared" si="19"/>
        <v>0</v>
      </c>
      <c r="O114" s="108">
        <f t="shared" si="19"/>
        <v>0</v>
      </c>
      <c r="P114" s="66"/>
      <c r="Q114" s="67"/>
      <c r="R114" s="68"/>
      <c r="S114" s="67"/>
      <c r="T114" s="69"/>
      <c r="U114" s="179"/>
      <c r="V114" s="180"/>
      <c r="W114" s="178"/>
      <c r="X114" s="180"/>
      <c r="Y114" s="180"/>
      <c r="Z114" s="235"/>
      <c r="AA114" s="236"/>
      <c r="AB114" s="237"/>
      <c r="AC114" s="236"/>
      <c r="AD114" s="238"/>
      <c r="AE114" s="66"/>
      <c r="AF114" s="67"/>
      <c r="AG114" s="68"/>
      <c r="AH114" s="67"/>
      <c r="AI114" s="69"/>
      <c r="AJ114" s="66"/>
      <c r="AK114" s="67"/>
      <c r="AL114" s="68"/>
      <c r="AM114" s="67"/>
      <c r="AN114" s="69"/>
      <c r="AO114" s="66"/>
      <c r="AP114" s="67"/>
      <c r="AQ114" s="68"/>
      <c r="AR114" s="67"/>
      <c r="AS114" s="69"/>
      <c r="AT114" s="235"/>
      <c r="AU114" s="236"/>
      <c r="AV114" s="237"/>
      <c r="AW114" s="236"/>
      <c r="AX114" s="238"/>
      <c r="AY114" s="66"/>
      <c r="AZ114" s="67"/>
      <c r="BA114" s="68"/>
      <c r="BB114" s="67"/>
      <c r="BC114" s="69"/>
      <c r="BD114" s="235"/>
      <c r="BE114" s="236"/>
      <c r="BF114" s="237"/>
      <c r="BG114" s="236"/>
      <c r="BH114" s="238"/>
      <c r="BI114" s="66"/>
      <c r="BJ114" s="67"/>
      <c r="BK114" s="68"/>
      <c r="BL114" s="67"/>
      <c r="BM114" s="69"/>
      <c r="BN114" s="53">
        <f t="shared" si="16"/>
        <v>0</v>
      </c>
      <c r="BO114" s="53">
        <f t="shared" si="17"/>
        <v>0</v>
      </c>
      <c r="BP114" s="305"/>
    </row>
    <row r="115" spans="1:68" ht="40.5" customHeight="1" thickBot="1" x14ac:dyDescent="0.45">
      <c r="A115" s="38" t="s">
        <v>94</v>
      </c>
      <c r="B115" s="96" t="s">
        <v>95</v>
      </c>
      <c r="C115" s="97" t="str">
        <f>'рекоменд.цены на Август 2019'!B57</f>
        <v>Сахар-песок, кг</v>
      </c>
      <c r="D115" s="133">
        <v>28.5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11"/>
        <v>29.925000000000001</v>
      </c>
      <c r="L115" s="106">
        <f t="shared" si="12"/>
        <v>30.21</v>
      </c>
      <c r="M115" s="107">
        <f t="shared" si="19"/>
        <v>30.495000000000001</v>
      </c>
      <c r="N115" s="107">
        <f t="shared" si="19"/>
        <v>30.78</v>
      </c>
      <c r="O115" s="108">
        <f t="shared" si="19"/>
        <v>31.065000000000001</v>
      </c>
      <c r="P115" s="337"/>
      <c r="Q115" s="338"/>
      <c r="R115" s="338"/>
      <c r="S115" s="338"/>
      <c r="T115" s="339"/>
      <c r="U115" s="232"/>
      <c r="V115" s="233"/>
      <c r="W115" s="233"/>
      <c r="X115" s="233"/>
      <c r="Y115" s="234"/>
      <c r="Z115" s="232"/>
      <c r="AA115" s="233"/>
      <c r="AB115" s="233"/>
      <c r="AC115" s="233"/>
      <c r="AD115" s="234"/>
      <c r="AE115" s="232"/>
      <c r="AF115" s="233"/>
      <c r="AG115" s="233"/>
      <c r="AH115" s="233"/>
      <c r="AI115" s="234"/>
      <c r="AJ115" s="50"/>
      <c r="AK115" s="51"/>
      <c r="AL115" s="51"/>
      <c r="AM115" s="51"/>
      <c r="AN115" s="52"/>
      <c r="AO115" s="50"/>
      <c r="AP115" s="51"/>
      <c r="AQ115" s="51"/>
      <c r="AR115" s="51"/>
      <c r="AS115" s="52"/>
      <c r="AT115" s="337"/>
      <c r="AU115" s="338"/>
      <c r="AV115" s="338"/>
      <c r="AW115" s="338"/>
      <c r="AX115" s="339"/>
      <c r="AY115" s="50"/>
      <c r="AZ115" s="51"/>
      <c r="BA115" s="51"/>
      <c r="BB115" s="51"/>
      <c r="BC115" s="52"/>
      <c r="BD115" s="232"/>
      <c r="BE115" s="233"/>
      <c r="BF115" s="233"/>
      <c r="BG115" s="233"/>
      <c r="BH115" s="234"/>
      <c r="BI115" s="50"/>
      <c r="BJ115" s="51"/>
      <c r="BK115" s="51"/>
      <c r="BL115" s="51"/>
      <c r="BM115" s="52"/>
      <c r="BN115" s="53">
        <f t="shared" si="16"/>
        <v>0</v>
      </c>
      <c r="BO115" s="53">
        <f t="shared" si="17"/>
        <v>0</v>
      </c>
      <c r="BP115" s="306"/>
    </row>
    <row r="116" spans="1:68" ht="40.5" customHeight="1" thickTop="1" thickBot="1" x14ac:dyDescent="0.45">
      <c r="A116" s="99"/>
      <c r="B116" s="96"/>
      <c r="C116" s="97"/>
      <c r="D116" s="133">
        <f>D115</f>
        <v>28.5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11"/>
        <v>29.925000000000001</v>
      </c>
      <c r="L116" s="106">
        <f t="shared" si="12"/>
        <v>30.21</v>
      </c>
      <c r="M116" s="107">
        <f t="shared" si="19"/>
        <v>30.495000000000001</v>
      </c>
      <c r="N116" s="107">
        <f t="shared" si="19"/>
        <v>30.78</v>
      </c>
      <c r="O116" s="108">
        <f t="shared" si="19"/>
        <v>31.065000000000001</v>
      </c>
      <c r="P116" s="50"/>
      <c r="Q116" s="51"/>
      <c r="R116" s="51"/>
      <c r="S116" s="51"/>
      <c r="T116" s="52"/>
      <c r="U116" s="177"/>
      <c r="V116" s="178"/>
      <c r="W116" s="178"/>
      <c r="X116" s="178"/>
      <c r="Y116" s="178"/>
      <c r="Z116" s="50"/>
      <c r="AA116" s="51"/>
      <c r="AB116" s="51"/>
      <c r="AC116" s="51"/>
      <c r="AD116" s="51"/>
      <c r="AE116" s="50"/>
      <c r="AF116" s="51"/>
      <c r="AG116" s="51"/>
      <c r="AH116" s="51"/>
      <c r="AI116" s="52"/>
      <c r="AJ116" s="50"/>
      <c r="AK116" s="51"/>
      <c r="AL116" s="51"/>
      <c r="AM116" s="51"/>
      <c r="AN116" s="52"/>
      <c r="AO116" s="177"/>
      <c r="AP116" s="178"/>
      <c r="AQ116" s="178"/>
      <c r="AR116" s="178"/>
      <c r="AS116" s="178"/>
      <c r="AT116" s="50"/>
      <c r="AU116" s="51"/>
      <c r="AV116" s="51"/>
      <c r="AW116" s="51"/>
      <c r="AX116" s="51"/>
      <c r="AY116" s="177"/>
      <c r="AZ116" s="178"/>
      <c r="BA116" s="178"/>
      <c r="BB116" s="178"/>
      <c r="BC116" s="178"/>
      <c r="BD116" s="232"/>
      <c r="BE116" s="233"/>
      <c r="BF116" s="233"/>
      <c r="BG116" s="233"/>
      <c r="BH116" s="234"/>
      <c r="BI116" s="177"/>
      <c r="BJ116" s="178"/>
      <c r="BK116" s="178"/>
      <c r="BL116" s="178"/>
      <c r="BM116" s="190"/>
      <c r="BN116" s="53">
        <f t="shared" si="16"/>
        <v>0</v>
      </c>
      <c r="BO116" s="53">
        <f t="shared" si="17"/>
        <v>0</v>
      </c>
      <c r="BP116" s="305"/>
    </row>
    <row r="117" spans="1:68" ht="40.5" customHeight="1" thickTop="1" thickBot="1" x14ac:dyDescent="0.45">
      <c r="A117" s="99"/>
      <c r="B117" s="96"/>
      <c r="C117" s="97"/>
      <c r="D117" s="133">
        <f>D115</f>
        <v>28.5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11"/>
        <v>29.925000000000001</v>
      </c>
      <c r="L117" s="106">
        <f t="shared" si="12"/>
        <v>30.21</v>
      </c>
      <c r="M117" s="107">
        <f t="shared" si="19"/>
        <v>30.495000000000001</v>
      </c>
      <c r="N117" s="107">
        <f t="shared" si="19"/>
        <v>30.78</v>
      </c>
      <c r="O117" s="108">
        <f t="shared" si="19"/>
        <v>31.065000000000001</v>
      </c>
      <c r="P117" s="50"/>
      <c r="Q117" s="51"/>
      <c r="R117" s="51"/>
      <c r="S117" s="51"/>
      <c r="T117" s="52"/>
      <c r="U117" s="177"/>
      <c r="V117" s="178"/>
      <c r="W117" s="178"/>
      <c r="X117" s="178"/>
      <c r="Y117" s="178"/>
      <c r="Z117" s="50"/>
      <c r="AA117" s="51"/>
      <c r="AB117" s="51"/>
      <c r="AC117" s="51"/>
      <c r="AD117" s="51"/>
      <c r="AE117" s="177"/>
      <c r="AF117" s="178"/>
      <c r="AG117" s="178"/>
      <c r="AH117" s="178"/>
      <c r="AI117" s="190"/>
      <c r="AJ117" s="50"/>
      <c r="AK117" s="51"/>
      <c r="AL117" s="51"/>
      <c r="AM117" s="51"/>
      <c r="AN117" s="52"/>
      <c r="AO117" s="177"/>
      <c r="AP117" s="178"/>
      <c r="AQ117" s="178"/>
      <c r="AR117" s="178"/>
      <c r="AS117" s="178"/>
      <c r="AT117" s="50"/>
      <c r="AU117" s="51"/>
      <c r="AV117" s="51"/>
      <c r="AW117" s="51"/>
      <c r="AX117" s="51"/>
      <c r="AY117" s="177"/>
      <c r="AZ117" s="178"/>
      <c r="BA117" s="178"/>
      <c r="BB117" s="178"/>
      <c r="BC117" s="178"/>
      <c r="BD117" s="50"/>
      <c r="BE117" s="51"/>
      <c r="BF117" s="51"/>
      <c r="BG117" s="51"/>
      <c r="BH117" s="52"/>
      <c r="BI117" s="177"/>
      <c r="BJ117" s="178"/>
      <c r="BK117" s="178"/>
      <c r="BL117" s="178"/>
      <c r="BM117" s="190"/>
      <c r="BN117" s="53">
        <f t="shared" si="16"/>
        <v>0</v>
      </c>
      <c r="BO117" s="53">
        <f t="shared" si="17"/>
        <v>0</v>
      </c>
      <c r="BP117" s="305"/>
    </row>
    <row r="118" spans="1:68" s="138" customFormat="1" ht="42" customHeight="1" thickTop="1" thickBot="1" x14ac:dyDescent="0.45">
      <c r="B118" s="143">
        <v>2</v>
      </c>
      <c r="K118" s="140"/>
      <c r="L118" s="140"/>
      <c r="M118" s="140"/>
      <c r="N118" s="140"/>
      <c r="O118" s="140"/>
      <c r="BP118" s="305"/>
    </row>
    <row r="119" spans="1:68" ht="30.75" customHeight="1" thickTop="1" x14ac:dyDescent="0.4">
      <c r="B119" s="412" t="s">
        <v>0</v>
      </c>
      <c r="C119" s="414" t="s">
        <v>1</v>
      </c>
      <c r="D119" s="416" t="str">
        <f>D6</f>
        <v>Средняя цена без учета доставки на 16.08.2019, рублей</v>
      </c>
      <c r="E119" s="418" t="s">
        <v>6</v>
      </c>
      <c r="F119" s="420" t="s">
        <v>7</v>
      </c>
      <c r="G119" s="421"/>
      <c r="H119" s="421"/>
      <c r="I119" s="421"/>
      <c r="J119" s="422"/>
      <c r="K119" s="426" t="s">
        <v>8</v>
      </c>
      <c r="L119" s="427"/>
      <c r="M119" s="427"/>
      <c r="N119" s="427"/>
      <c r="O119" s="428"/>
      <c r="P119" s="406" t="str">
        <f>'1 неделя'!P119:T119</f>
        <v>БОУ "Цивильская общеобразовательная школа-интернат для обучающихся с ОВЗ №1"</v>
      </c>
      <c r="Q119" s="407"/>
      <c r="R119" s="407"/>
      <c r="S119" s="407"/>
      <c r="T119" s="408"/>
      <c r="U119" s="401" t="str">
        <f>'1 неделя'!U119:Y119</f>
        <v>ГАПОУ ЧР "Алатырский технологический колледж"</v>
      </c>
      <c r="V119" s="402"/>
      <c r="W119" s="402"/>
      <c r="X119" s="402"/>
      <c r="Y119" s="403"/>
      <c r="Z119" s="406" t="str">
        <f>'1 неделя'!Z119:AD119</f>
        <v>ГАПОУ ЧР "Мариинско-Посадский технологический техникум"</v>
      </c>
      <c r="AA119" s="407"/>
      <c r="AB119" s="407"/>
      <c r="AC119" s="407"/>
      <c r="AD119" s="408"/>
      <c r="AE119" s="401" t="str">
        <f>'1 неделя'!AE119:AI119</f>
        <v>ГАПОУ "Батыревский агротехнический техникум"</v>
      </c>
      <c r="AF119" s="402"/>
      <c r="AG119" s="402"/>
      <c r="AH119" s="402"/>
      <c r="AI119" s="403"/>
      <c r="AJ119" s="406" t="str">
        <f>'1 неделя'!AJ119:AN119</f>
        <v>ГАПОУ ЧР "КанТЭТ" г.Канаш</v>
      </c>
      <c r="AK119" s="407"/>
      <c r="AL119" s="407"/>
      <c r="AM119" s="407"/>
      <c r="AN119" s="408"/>
      <c r="AO119" s="401" t="str">
        <f>'1 неделя'!AO119:AS119</f>
        <v>ГАПОУ "Канашский строительный техникум"</v>
      </c>
      <c r="AP119" s="402"/>
      <c r="AQ119" s="402"/>
      <c r="AR119" s="402"/>
      <c r="AS119" s="403"/>
      <c r="AT119" s="406" t="str">
        <f>'1 неделя'!AT119:AX119</f>
        <v>ГАПОУ ЧР "Шумерлинский политехнический техникум" Минобразования Чувашии</v>
      </c>
      <c r="AU119" s="407"/>
      <c r="AV119" s="407"/>
      <c r="AW119" s="407"/>
      <c r="AX119" s="408"/>
      <c r="AY119" s="401" t="str">
        <f>'1 неделя'!AY119:BC119</f>
        <v>ГАПОУ "ЧТТПиК" Минобразования Чувашии</v>
      </c>
      <c r="AZ119" s="402"/>
      <c r="BA119" s="402"/>
      <c r="BB119" s="402"/>
      <c r="BC119" s="403"/>
      <c r="BD119" s="406" t="str">
        <f>'1 неделя'!BD119:BH119</f>
        <v>ГАПОУ ЧР  "ЦАТТ" Минобразования Чувашии</v>
      </c>
      <c r="BE119" s="407"/>
      <c r="BF119" s="407"/>
      <c r="BG119" s="407"/>
      <c r="BH119" s="408"/>
      <c r="BI119" s="401" t="str">
        <f>'1 неделя'!BI119:BM119</f>
        <v>ГАПОУ ЧР "Чебоксарский техникум ТрансСтройТех"  г. Чебоксары</v>
      </c>
      <c r="BJ119" s="402"/>
      <c r="BK119" s="402"/>
      <c r="BL119" s="402"/>
      <c r="BM119" s="403"/>
      <c r="BN119" s="404" t="s">
        <v>97</v>
      </c>
      <c r="BO119" s="404" t="s">
        <v>98</v>
      </c>
      <c r="BP119" s="305"/>
    </row>
    <row r="120" spans="1:68" ht="126.75" customHeight="1" thickBot="1" x14ac:dyDescent="0.45">
      <c r="B120" s="413"/>
      <c r="C120" s="415"/>
      <c r="D120" s="417"/>
      <c r="E120" s="419"/>
      <c r="F120" s="423"/>
      <c r="G120" s="424"/>
      <c r="H120" s="424"/>
      <c r="I120" s="424"/>
      <c r="J120" s="425"/>
      <c r="K120" s="429"/>
      <c r="L120" s="430"/>
      <c r="M120" s="430"/>
      <c r="N120" s="430"/>
      <c r="O120" s="431"/>
      <c r="P120" s="128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8" t="s">
        <v>2</v>
      </c>
      <c r="V120" s="169" t="s">
        <v>3</v>
      </c>
      <c r="W120" s="170" t="s">
        <v>4</v>
      </c>
      <c r="X120" s="170" t="s">
        <v>5</v>
      </c>
      <c r="Y120" s="170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4" t="s">
        <v>2</v>
      </c>
      <c r="AF120" s="170" t="s">
        <v>3</v>
      </c>
      <c r="AG120" s="170" t="s">
        <v>4</v>
      </c>
      <c r="AH120" s="170" t="s">
        <v>5</v>
      </c>
      <c r="AI120" s="170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4" t="s">
        <v>2</v>
      </c>
      <c r="AP120" s="170" t="s">
        <v>3</v>
      </c>
      <c r="AQ120" s="170" t="s">
        <v>4</v>
      </c>
      <c r="AR120" s="170" t="s">
        <v>5</v>
      </c>
      <c r="AS120" s="170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4" t="s">
        <v>2</v>
      </c>
      <c r="AZ120" s="170" t="s">
        <v>3</v>
      </c>
      <c r="BA120" s="170" t="s">
        <v>4</v>
      </c>
      <c r="BB120" s="170" t="s">
        <v>5</v>
      </c>
      <c r="BC120" s="170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4" t="s">
        <v>2</v>
      </c>
      <c r="BJ120" s="170" t="s">
        <v>3</v>
      </c>
      <c r="BK120" s="170" t="s">
        <v>4</v>
      </c>
      <c r="BL120" s="170" t="s">
        <v>5</v>
      </c>
      <c r="BM120" s="170" t="s">
        <v>119</v>
      </c>
      <c r="BN120" s="405"/>
      <c r="BO120" s="405"/>
      <c r="BP120" s="305"/>
    </row>
    <row r="121" spans="1:68" ht="55.5" thickTop="1" thickBot="1" x14ac:dyDescent="0.45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71"/>
      <c r="V121" s="172"/>
      <c r="W121" s="173"/>
      <c r="X121" s="173"/>
      <c r="Y121" s="173"/>
      <c r="Z121" s="26"/>
      <c r="AA121" s="25"/>
      <c r="AB121" s="25"/>
      <c r="AC121" s="25"/>
      <c r="AD121" s="25"/>
      <c r="AE121" s="185"/>
      <c r="AF121" s="173"/>
      <c r="AG121" s="173"/>
      <c r="AH121" s="173"/>
      <c r="AI121" s="186"/>
      <c r="AJ121" s="26"/>
      <c r="AK121" s="25"/>
      <c r="AL121" s="25"/>
      <c r="AM121" s="25"/>
      <c r="AN121" s="27"/>
      <c r="AO121" s="185"/>
      <c r="AP121" s="173"/>
      <c r="AQ121" s="173"/>
      <c r="AR121" s="173"/>
      <c r="AS121" s="173"/>
      <c r="AT121" s="26"/>
      <c r="AU121" s="25"/>
      <c r="AV121" s="25"/>
      <c r="AW121" s="25"/>
      <c r="AX121" s="25"/>
      <c r="AY121" s="185"/>
      <c r="AZ121" s="173"/>
      <c r="BA121" s="173"/>
      <c r="BB121" s="173"/>
      <c r="BC121" s="173"/>
      <c r="BD121" s="26"/>
      <c r="BE121" s="25"/>
      <c r="BF121" s="25"/>
      <c r="BG121" s="25"/>
      <c r="BH121" s="27"/>
      <c r="BI121" s="185"/>
      <c r="BJ121" s="173"/>
      <c r="BK121" s="173"/>
      <c r="BL121" s="173"/>
      <c r="BM121" s="173"/>
      <c r="BN121" s="405"/>
      <c r="BO121" s="405"/>
      <c r="BP121" s="305"/>
    </row>
    <row r="122" spans="1:68" ht="31.5" thickTop="1" thickBot="1" x14ac:dyDescent="0.45">
      <c r="B122" s="29" t="s">
        <v>9</v>
      </c>
      <c r="C122" s="30">
        <v>2</v>
      </c>
      <c r="D122" s="31">
        <v>3</v>
      </c>
      <c r="E122" s="127">
        <v>9</v>
      </c>
      <c r="F122" s="396">
        <v>10</v>
      </c>
      <c r="G122" s="396"/>
      <c r="H122" s="396"/>
      <c r="I122" s="396"/>
      <c r="J122" s="397"/>
      <c r="K122" s="398">
        <v>11</v>
      </c>
      <c r="L122" s="399"/>
      <c r="M122" s="399"/>
      <c r="N122" s="399"/>
      <c r="O122" s="400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4">
        <v>4</v>
      </c>
      <c r="V122" s="175">
        <v>5</v>
      </c>
      <c r="W122" s="176">
        <v>6</v>
      </c>
      <c r="X122" s="176">
        <v>7</v>
      </c>
      <c r="Y122" s="176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7">
        <v>4</v>
      </c>
      <c r="AF122" s="188">
        <v>5</v>
      </c>
      <c r="AG122" s="188">
        <v>6</v>
      </c>
      <c r="AH122" s="188">
        <v>7</v>
      </c>
      <c r="AI122" s="189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7">
        <v>4</v>
      </c>
      <c r="AP122" s="188">
        <v>5</v>
      </c>
      <c r="AQ122" s="188">
        <v>6</v>
      </c>
      <c r="AR122" s="188">
        <v>7</v>
      </c>
      <c r="AS122" s="188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7">
        <v>4</v>
      </c>
      <c r="AZ122" s="188">
        <v>5</v>
      </c>
      <c r="BA122" s="188">
        <v>6</v>
      </c>
      <c r="BB122" s="188">
        <v>7</v>
      </c>
      <c r="BC122" s="188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7">
        <v>4</v>
      </c>
      <c r="BJ122" s="188">
        <v>5</v>
      </c>
      <c r="BK122" s="188">
        <v>6</v>
      </c>
      <c r="BL122" s="188">
        <v>7</v>
      </c>
      <c r="BM122" s="188">
        <v>8</v>
      </c>
      <c r="BN122" s="37"/>
      <c r="BO122" s="37"/>
      <c r="BP122" s="305"/>
    </row>
    <row r="123" spans="1:68" ht="36.75" thickTop="1" x14ac:dyDescent="0.4">
      <c r="B123" s="54" t="s">
        <v>9</v>
      </c>
      <c r="C123" s="40" t="str">
        <f>C10</f>
        <v>Картофель, кг</v>
      </c>
      <c r="D123" s="41">
        <f>D10</f>
        <v>10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76" si="22">$D123+($D123*(SUM($E123%,F123%)))</f>
        <v>11.9</v>
      </c>
      <c r="L123" s="47">
        <f t="shared" ref="L123:L176" si="23">$D123+(($D123*SUM($E123,G123)/100))</f>
        <v>12</v>
      </c>
      <c r="M123" s="48">
        <f t="shared" ref="M123:O176" si="24">$D123+(($D123*($E123+H123)/100))</f>
        <v>12.1</v>
      </c>
      <c r="N123" s="48">
        <f t="shared" si="24"/>
        <v>12.2</v>
      </c>
      <c r="O123" s="49">
        <f t="shared" si="24"/>
        <v>12.3</v>
      </c>
      <c r="P123" s="367">
        <v>11.9</v>
      </c>
      <c r="Q123" s="368">
        <v>2500</v>
      </c>
      <c r="R123" s="368">
        <f t="shared" ref="R123" si="25">IF(P123=0," ",IF(ISBLANK(P123)," ",P123*Q123))</f>
        <v>29750</v>
      </c>
      <c r="S123" s="368" t="s">
        <v>287</v>
      </c>
      <c r="T123" s="369" t="s">
        <v>288</v>
      </c>
      <c r="U123" s="367"/>
      <c r="V123" s="368"/>
      <c r="W123" s="368"/>
      <c r="X123" s="368"/>
      <c r="Y123" s="369"/>
      <c r="Z123" s="367">
        <v>11.9</v>
      </c>
      <c r="AA123" s="368">
        <v>107</v>
      </c>
      <c r="AB123" s="368">
        <v>1273.3</v>
      </c>
      <c r="AC123" s="368" t="s">
        <v>292</v>
      </c>
      <c r="AD123" s="369" t="s">
        <v>300</v>
      </c>
      <c r="AE123" s="197"/>
      <c r="AF123" s="198"/>
      <c r="AG123" s="199"/>
      <c r="AH123" s="198"/>
      <c r="AI123" s="222"/>
      <c r="AJ123" s="337"/>
      <c r="AK123" s="338"/>
      <c r="AL123" s="338"/>
      <c r="AM123" s="338"/>
      <c r="AN123" s="339"/>
      <c r="AO123" s="232"/>
      <c r="AP123" s="233"/>
      <c r="AQ123" s="233"/>
      <c r="AR123" s="233"/>
      <c r="AS123" s="234"/>
      <c r="AT123" s="232"/>
      <c r="AU123" s="233"/>
      <c r="AV123" s="233"/>
      <c r="AW123" s="233"/>
      <c r="AX123" s="234"/>
      <c r="AY123" s="232"/>
      <c r="AZ123" s="233"/>
      <c r="BA123" s="233"/>
      <c r="BB123" s="233"/>
      <c r="BC123" s="234"/>
      <c r="BD123" s="50"/>
      <c r="BE123" s="51"/>
      <c r="BF123" s="51"/>
      <c r="BG123" s="51"/>
      <c r="BH123" s="52"/>
      <c r="BI123" s="367"/>
      <c r="BJ123" s="368"/>
      <c r="BK123" s="368"/>
      <c r="BL123" s="368"/>
      <c r="BM123" s="369"/>
      <c r="BN123" s="53"/>
      <c r="BO123" s="53"/>
      <c r="BP123" s="306"/>
    </row>
    <row r="124" spans="1:68" ht="30" x14ac:dyDescent="0.4">
      <c r="B124" s="54"/>
      <c r="C124" s="55"/>
      <c r="D124" s="41">
        <f t="shared" ref="D124:D155" si="26">D11</f>
        <v>10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22"/>
        <v>11.9</v>
      </c>
      <c r="L124" s="47">
        <f t="shared" si="23"/>
        <v>12</v>
      </c>
      <c r="M124" s="48">
        <f t="shared" si="24"/>
        <v>12.1</v>
      </c>
      <c r="N124" s="48">
        <f t="shared" si="24"/>
        <v>12.2</v>
      </c>
      <c r="O124" s="49">
        <f t="shared" si="24"/>
        <v>12.3</v>
      </c>
      <c r="P124" s="50"/>
      <c r="Q124" s="51"/>
      <c r="R124" s="51"/>
      <c r="S124" s="51"/>
      <c r="T124" s="52"/>
      <c r="U124" s="50"/>
      <c r="V124" s="51"/>
      <c r="W124" s="51"/>
      <c r="X124" s="51"/>
      <c r="Y124" s="52"/>
      <c r="Z124" s="50"/>
      <c r="AA124" s="51"/>
      <c r="AB124" s="51"/>
      <c r="AC124" s="51"/>
      <c r="AD124" s="51"/>
      <c r="AE124" s="177"/>
      <c r="AF124" s="178"/>
      <c r="AG124" s="178"/>
      <c r="AH124" s="178"/>
      <c r="AI124" s="190"/>
      <c r="AJ124" s="50"/>
      <c r="AK124" s="51"/>
      <c r="AL124" s="51"/>
      <c r="AM124" s="51"/>
      <c r="AN124" s="52"/>
      <c r="AO124" s="177"/>
      <c r="AP124" s="178"/>
      <c r="AQ124" s="178"/>
      <c r="AR124" s="178"/>
      <c r="AS124" s="178"/>
      <c r="AT124" s="232"/>
      <c r="AU124" s="233"/>
      <c r="AV124" s="233"/>
      <c r="AW124" s="233"/>
      <c r="AX124" s="234"/>
      <c r="AY124" s="177"/>
      <c r="AZ124" s="178"/>
      <c r="BA124" s="178"/>
      <c r="BB124" s="178"/>
      <c r="BC124" s="178"/>
      <c r="BD124" s="50"/>
      <c r="BE124" s="51"/>
      <c r="BF124" s="51"/>
      <c r="BG124" s="51"/>
      <c r="BH124" s="52"/>
      <c r="BI124" s="50"/>
      <c r="BJ124" s="51"/>
      <c r="BK124" s="51"/>
      <c r="BL124" s="51"/>
      <c r="BM124" s="52"/>
      <c r="BN124" s="53">
        <f>MIN($P124,$U124,$Z124,$AE124,$AJ124,$AO124,$AT124,$AY124,$BD124,$BI124)</f>
        <v>0</v>
      </c>
      <c r="BO124" s="53">
        <f>MAX($P124,$U124,$Z124,$AE124,$AJ124,$AO124,$AT124,$AY124,$BD124,$BI124)</f>
        <v>0</v>
      </c>
      <c r="BP124" s="305"/>
    </row>
    <row r="125" spans="1:68" ht="30" x14ac:dyDescent="0.4">
      <c r="B125" s="56"/>
      <c r="C125" s="55"/>
      <c r="D125" s="41">
        <f t="shared" si="26"/>
        <v>10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22"/>
        <v>11.9</v>
      </c>
      <c r="L125" s="47">
        <f t="shared" si="23"/>
        <v>12</v>
      </c>
      <c r="M125" s="48">
        <f t="shared" si="24"/>
        <v>12.1</v>
      </c>
      <c r="N125" s="48">
        <f t="shared" si="24"/>
        <v>12.2</v>
      </c>
      <c r="O125" s="49">
        <f t="shared" si="24"/>
        <v>12.3</v>
      </c>
      <c r="P125" s="50"/>
      <c r="Q125" s="51"/>
      <c r="R125" s="51"/>
      <c r="S125" s="51"/>
      <c r="T125" s="52"/>
      <c r="U125" s="177"/>
      <c r="V125" s="178"/>
      <c r="W125" s="178"/>
      <c r="X125" s="178"/>
      <c r="Y125" s="178"/>
      <c r="Z125" s="50"/>
      <c r="AA125" s="51"/>
      <c r="AB125" s="51"/>
      <c r="AC125" s="51"/>
      <c r="AD125" s="51"/>
      <c r="AE125" s="177"/>
      <c r="AF125" s="178"/>
      <c r="AG125" s="178"/>
      <c r="AH125" s="178"/>
      <c r="AI125" s="190"/>
      <c r="AJ125" s="50"/>
      <c r="AK125" s="51"/>
      <c r="AL125" s="51"/>
      <c r="AM125" s="51"/>
      <c r="AN125" s="52"/>
      <c r="AO125" s="177"/>
      <c r="AP125" s="178"/>
      <c r="AQ125" s="178"/>
      <c r="AR125" s="178"/>
      <c r="AS125" s="178"/>
      <c r="AT125" s="50"/>
      <c r="AU125" s="51"/>
      <c r="AV125" s="51"/>
      <c r="AW125" s="51"/>
      <c r="AX125" s="51"/>
      <c r="AY125" s="177"/>
      <c r="AZ125" s="178"/>
      <c r="BA125" s="178"/>
      <c r="BB125" s="178"/>
      <c r="BC125" s="178"/>
      <c r="BD125" s="50"/>
      <c r="BE125" s="51"/>
      <c r="BF125" s="51"/>
      <c r="BG125" s="51"/>
      <c r="BH125" s="52"/>
      <c r="BI125" s="177"/>
      <c r="BJ125" s="178"/>
      <c r="BK125" s="178"/>
      <c r="BL125" s="178"/>
      <c r="BM125" s="190"/>
      <c r="BN125" s="53">
        <f>MIN($P125,$U125,$Z125,$AE125,$AJ125,$AO125,$AT125,$AY125,$BD125,$BI125)</f>
        <v>0</v>
      </c>
      <c r="BO125" s="53">
        <f>MAX($P125,$U125,$Z125,$AE125,$AJ125,$AO125,$AT125,$AY125,$BD125,$BI125)</f>
        <v>0</v>
      </c>
      <c r="BP125" s="305"/>
    </row>
    <row r="126" spans="1:68" ht="58.5" customHeight="1" x14ac:dyDescent="0.4">
      <c r="B126" s="60">
        <v>2</v>
      </c>
      <c r="C126" s="61" t="s">
        <v>17</v>
      </c>
      <c r="D126" s="41">
        <f t="shared" si="26"/>
        <v>0</v>
      </c>
      <c r="E126" s="62"/>
      <c r="F126" s="63"/>
      <c r="G126" s="64"/>
      <c r="H126" s="64"/>
      <c r="I126" s="64"/>
      <c r="J126" s="65"/>
      <c r="K126" s="46">
        <f t="shared" si="22"/>
        <v>0</v>
      </c>
      <c r="L126" s="47">
        <f t="shared" si="23"/>
        <v>0</v>
      </c>
      <c r="M126" s="48">
        <f t="shared" si="24"/>
        <v>0</v>
      </c>
      <c r="N126" s="48">
        <f t="shared" si="24"/>
        <v>0</v>
      </c>
      <c r="O126" s="49">
        <f t="shared" si="24"/>
        <v>0</v>
      </c>
      <c r="P126" s="66"/>
      <c r="Q126" s="67"/>
      <c r="R126" s="68"/>
      <c r="S126" s="67"/>
      <c r="T126" s="69"/>
      <c r="U126" s="179"/>
      <c r="V126" s="180"/>
      <c r="W126" s="178"/>
      <c r="X126" s="180"/>
      <c r="Y126" s="180"/>
      <c r="Z126" s="66"/>
      <c r="AA126" s="67"/>
      <c r="AB126" s="68"/>
      <c r="AC126" s="67"/>
      <c r="AD126" s="67"/>
      <c r="AE126" s="179"/>
      <c r="AF126" s="180"/>
      <c r="AG126" s="178"/>
      <c r="AH126" s="180"/>
      <c r="AI126" s="191"/>
      <c r="AJ126" s="66"/>
      <c r="AK126" s="67"/>
      <c r="AL126" s="68"/>
      <c r="AM126" s="67"/>
      <c r="AN126" s="69"/>
      <c r="AO126" s="179"/>
      <c r="AP126" s="180"/>
      <c r="AQ126" s="178"/>
      <c r="AR126" s="180"/>
      <c r="AS126" s="180"/>
      <c r="AT126" s="66"/>
      <c r="AU126" s="67"/>
      <c r="AV126" s="68"/>
      <c r="AW126" s="67"/>
      <c r="AX126" s="67"/>
      <c r="AY126" s="179"/>
      <c r="AZ126" s="180"/>
      <c r="BA126" s="178"/>
      <c r="BB126" s="180"/>
      <c r="BC126" s="180"/>
      <c r="BD126" s="66"/>
      <c r="BE126" s="67"/>
      <c r="BF126" s="68"/>
      <c r="BG126" s="67"/>
      <c r="BH126" s="69"/>
      <c r="BI126" s="179"/>
      <c r="BJ126" s="180"/>
      <c r="BK126" s="178"/>
      <c r="BL126" s="180"/>
      <c r="BM126" s="191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305"/>
    </row>
    <row r="127" spans="1:68" ht="54" x14ac:dyDescent="0.4">
      <c r="B127" s="39" t="s">
        <v>118</v>
      </c>
      <c r="C127" s="40" t="str">
        <f>C14</f>
        <v>Столовая морковь н/у, кг</v>
      </c>
      <c r="D127" s="41">
        <f t="shared" si="26"/>
        <v>16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22"/>
        <v>19.68</v>
      </c>
      <c r="L127" s="47">
        <f t="shared" si="23"/>
        <v>19.84</v>
      </c>
      <c r="M127" s="48">
        <f t="shared" si="24"/>
        <v>20</v>
      </c>
      <c r="N127" s="48">
        <f t="shared" si="24"/>
        <v>20.16</v>
      </c>
      <c r="O127" s="49">
        <f t="shared" si="24"/>
        <v>20.32</v>
      </c>
      <c r="P127" s="367">
        <v>19.600000000000001</v>
      </c>
      <c r="Q127" s="368">
        <v>260</v>
      </c>
      <c r="R127" s="368">
        <f t="shared" ref="R127" si="27">IF(P127=0," ",IF(ISBLANK(P127)," ",P127*Q127))</f>
        <v>5096</v>
      </c>
      <c r="S127" s="368" t="s">
        <v>287</v>
      </c>
      <c r="T127" s="369" t="s">
        <v>288</v>
      </c>
      <c r="U127" s="232"/>
      <c r="V127" s="233"/>
      <c r="W127" s="233"/>
      <c r="X127" s="233"/>
      <c r="Y127" s="234"/>
      <c r="Z127" s="232"/>
      <c r="AA127" s="233"/>
      <c r="AB127" s="233"/>
      <c r="AC127" s="233"/>
      <c r="AD127" s="234"/>
      <c r="AE127" s="197"/>
      <c r="AF127" s="198"/>
      <c r="AG127" s="199"/>
      <c r="AH127" s="198"/>
      <c r="AI127" s="222"/>
      <c r="AJ127" s="367"/>
      <c r="AK127" s="368"/>
      <c r="AL127" s="368"/>
      <c r="AM127" s="368"/>
      <c r="AN127" s="369"/>
      <c r="AO127" s="367"/>
      <c r="AP127" s="368"/>
      <c r="AQ127" s="368"/>
      <c r="AR127" s="368"/>
      <c r="AS127" s="369"/>
      <c r="AT127" s="232"/>
      <c r="AU127" s="233"/>
      <c r="AV127" s="233"/>
      <c r="AW127" s="233"/>
      <c r="AX127" s="234"/>
      <c r="AY127" s="337"/>
      <c r="AZ127" s="338"/>
      <c r="BA127" s="338"/>
      <c r="BB127" s="338"/>
      <c r="BC127" s="339"/>
      <c r="BD127" s="367">
        <v>19.600000000000001</v>
      </c>
      <c r="BE127" s="368">
        <v>34</v>
      </c>
      <c r="BF127" s="368">
        <v>666.4</v>
      </c>
      <c r="BG127" s="368" t="s">
        <v>340</v>
      </c>
      <c r="BH127" s="369" t="s">
        <v>341</v>
      </c>
      <c r="BI127" s="232"/>
      <c r="BJ127" s="233"/>
      <c r="BK127" s="233"/>
      <c r="BL127" s="233"/>
      <c r="BM127" s="234"/>
      <c r="BN127" s="53"/>
      <c r="BO127" s="53"/>
      <c r="BP127" s="306"/>
    </row>
    <row r="128" spans="1:68" ht="30" x14ac:dyDescent="0.4">
      <c r="B128" s="54"/>
      <c r="C128" s="55"/>
      <c r="D128" s="41">
        <f t="shared" si="26"/>
        <v>16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22"/>
        <v>19.68</v>
      </c>
      <c r="L128" s="47">
        <f t="shared" si="23"/>
        <v>19.84</v>
      </c>
      <c r="M128" s="48">
        <f t="shared" si="24"/>
        <v>20</v>
      </c>
      <c r="N128" s="48">
        <f t="shared" si="24"/>
        <v>20.16</v>
      </c>
      <c r="O128" s="49">
        <f t="shared" si="24"/>
        <v>20.32</v>
      </c>
      <c r="P128" s="50"/>
      <c r="Q128" s="51"/>
      <c r="R128" s="51"/>
      <c r="S128" s="51"/>
      <c r="T128" s="52"/>
      <c r="U128" s="177"/>
      <c r="V128" s="178"/>
      <c r="W128" s="178"/>
      <c r="X128" s="178"/>
      <c r="Y128" s="178"/>
      <c r="Z128" s="232"/>
      <c r="AA128" s="233"/>
      <c r="AB128" s="233"/>
      <c r="AC128" s="233"/>
      <c r="AD128" s="234"/>
      <c r="AE128" s="177"/>
      <c r="AF128" s="178"/>
      <c r="AG128" s="178"/>
      <c r="AH128" s="178"/>
      <c r="AI128" s="190"/>
      <c r="AJ128" s="50"/>
      <c r="AK128" s="51"/>
      <c r="AL128" s="51"/>
      <c r="AM128" s="51"/>
      <c r="AN128" s="52"/>
      <c r="AO128" s="177"/>
      <c r="AP128" s="178"/>
      <c r="AQ128" s="178"/>
      <c r="AR128" s="178"/>
      <c r="AS128" s="178"/>
      <c r="AT128" s="50"/>
      <c r="AU128" s="51"/>
      <c r="AV128" s="51"/>
      <c r="AW128" s="51"/>
      <c r="AX128" s="51"/>
      <c r="AY128" s="50"/>
      <c r="AZ128" s="51"/>
      <c r="BA128" s="51"/>
      <c r="BB128" s="51"/>
      <c r="BC128" s="52"/>
      <c r="BD128" s="50"/>
      <c r="BE128" s="51"/>
      <c r="BF128" s="51"/>
      <c r="BG128" s="51"/>
      <c r="BH128" s="52"/>
      <c r="BI128" s="177"/>
      <c r="BJ128" s="178"/>
      <c r="BK128" s="178"/>
      <c r="BL128" s="178"/>
      <c r="BM128" s="190"/>
      <c r="BN128" s="53"/>
      <c r="BO128" s="53"/>
      <c r="BP128" s="306"/>
    </row>
    <row r="129" spans="2:68" ht="30" x14ac:dyDescent="0.4">
      <c r="B129" s="56"/>
      <c r="C129" s="55"/>
      <c r="D129" s="41">
        <f t="shared" si="26"/>
        <v>16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22"/>
        <v>19.68</v>
      </c>
      <c r="L129" s="47">
        <f t="shared" si="23"/>
        <v>19.84</v>
      </c>
      <c r="M129" s="48">
        <f t="shared" si="24"/>
        <v>20</v>
      </c>
      <c r="N129" s="48">
        <f t="shared" si="24"/>
        <v>20.16</v>
      </c>
      <c r="O129" s="49">
        <f t="shared" si="24"/>
        <v>20.32</v>
      </c>
      <c r="P129" s="50"/>
      <c r="Q129" s="51"/>
      <c r="R129" s="51"/>
      <c r="S129" s="51"/>
      <c r="T129" s="52"/>
      <c r="U129" s="177"/>
      <c r="V129" s="178"/>
      <c r="W129" s="178"/>
      <c r="X129" s="178"/>
      <c r="Y129" s="178"/>
      <c r="Z129" s="50"/>
      <c r="AA129" s="51"/>
      <c r="AB129" s="51"/>
      <c r="AC129" s="51"/>
      <c r="AD129" s="51"/>
      <c r="AE129" s="177"/>
      <c r="AF129" s="178"/>
      <c r="AG129" s="178"/>
      <c r="AH129" s="178"/>
      <c r="AI129" s="190"/>
      <c r="AJ129" s="50"/>
      <c r="AK129" s="51"/>
      <c r="AL129" s="51"/>
      <c r="AM129" s="51"/>
      <c r="AN129" s="52"/>
      <c r="AO129" s="177"/>
      <c r="AP129" s="178"/>
      <c r="AQ129" s="178"/>
      <c r="AR129" s="178"/>
      <c r="AS129" s="178"/>
      <c r="AT129" s="50"/>
      <c r="AU129" s="51"/>
      <c r="AV129" s="51"/>
      <c r="AW129" s="51"/>
      <c r="AX129" s="51"/>
      <c r="AY129" s="177"/>
      <c r="AZ129" s="178"/>
      <c r="BA129" s="178"/>
      <c r="BB129" s="178"/>
      <c r="BC129" s="178"/>
      <c r="BD129" s="50"/>
      <c r="BE129" s="51"/>
      <c r="BF129" s="51"/>
      <c r="BG129" s="51"/>
      <c r="BH129" s="52"/>
      <c r="BI129" s="177"/>
      <c r="BJ129" s="178"/>
      <c r="BK129" s="178"/>
      <c r="BL129" s="178"/>
      <c r="BM129" s="190"/>
      <c r="BN129" s="53"/>
      <c r="BO129" s="53"/>
      <c r="BP129" s="305"/>
    </row>
    <row r="130" spans="2:68" ht="36" x14ac:dyDescent="0.4">
      <c r="B130" s="71" t="s">
        <v>19</v>
      </c>
      <c r="C130" s="40" t="str">
        <f>C17</f>
        <v>Столовая свекла н/у, кг</v>
      </c>
      <c r="D130" s="41">
        <f t="shared" si="26"/>
        <v>15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22"/>
        <v>19.2</v>
      </c>
      <c r="L130" s="47">
        <f t="shared" si="23"/>
        <v>19.350000000000001</v>
      </c>
      <c r="M130" s="48">
        <f t="shared" si="24"/>
        <v>19.5</v>
      </c>
      <c r="N130" s="48">
        <f t="shared" si="24"/>
        <v>19.649999999999999</v>
      </c>
      <c r="O130" s="49">
        <f t="shared" si="24"/>
        <v>19.8</v>
      </c>
      <c r="P130" s="367">
        <v>19.2</v>
      </c>
      <c r="Q130" s="368">
        <v>310</v>
      </c>
      <c r="R130" s="368">
        <f>IF(P130=0," ",IF(ISBLANK(P130)," ",P130*Q130))</f>
        <v>5952</v>
      </c>
      <c r="S130" s="368" t="s">
        <v>287</v>
      </c>
      <c r="T130" s="369" t="s">
        <v>288</v>
      </c>
      <c r="U130" s="232"/>
      <c r="V130" s="233"/>
      <c r="W130" s="233"/>
      <c r="X130" s="233"/>
      <c r="Y130" s="234"/>
      <c r="Z130" s="232"/>
      <c r="AA130" s="233"/>
      <c r="AB130" s="233"/>
      <c r="AC130" s="233"/>
      <c r="AD130" s="234"/>
      <c r="AE130" s="197"/>
      <c r="AF130" s="198"/>
      <c r="AG130" s="199"/>
      <c r="AH130" s="198"/>
      <c r="AI130" s="222"/>
      <c r="AJ130" s="337"/>
      <c r="AK130" s="338"/>
      <c r="AL130" s="338"/>
      <c r="AM130" s="338"/>
      <c r="AN130" s="339"/>
      <c r="AO130" s="337"/>
      <c r="AP130" s="338"/>
      <c r="AQ130" s="338"/>
      <c r="AR130" s="338"/>
      <c r="AS130" s="339"/>
      <c r="AT130" s="232"/>
      <c r="AU130" s="233"/>
      <c r="AV130" s="233"/>
      <c r="AW130" s="233"/>
      <c r="AX130" s="234"/>
      <c r="AY130" s="232"/>
      <c r="AZ130" s="233"/>
      <c r="BA130" s="233"/>
      <c r="BB130" s="233"/>
      <c r="BC130" s="234"/>
      <c r="BD130" s="232"/>
      <c r="BE130" s="233"/>
      <c r="BF130" s="233"/>
      <c r="BG130" s="233"/>
      <c r="BH130" s="234"/>
      <c r="BI130" s="50"/>
      <c r="BJ130" s="51"/>
      <c r="BK130" s="51"/>
      <c r="BL130" s="51"/>
      <c r="BM130" s="52"/>
      <c r="BN130" s="53"/>
      <c r="BO130" s="53"/>
      <c r="BP130" s="306"/>
    </row>
    <row r="131" spans="2:68" ht="30" x14ac:dyDescent="0.4">
      <c r="B131" s="73"/>
      <c r="C131" s="74"/>
      <c r="D131" s="41">
        <f t="shared" si="26"/>
        <v>15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22"/>
        <v>19.2</v>
      </c>
      <c r="L131" s="47">
        <f t="shared" si="23"/>
        <v>19.350000000000001</v>
      </c>
      <c r="M131" s="48">
        <f t="shared" si="24"/>
        <v>19.5</v>
      </c>
      <c r="N131" s="48">
        <f t="shared" si="24"/>
        <v>19.649999999999999</v>
      </c>
      <c r="O131" s="49">
        <f t="shared" si="24"/>
        <v>19.8</v>
      </c>
      <c r="P131" s="50"/>
      <c r="Q131" s="51"/>
      <c r="R131" s="51"/>
      <c r="S131" s="51"/>
      <c r="T131" s="52"/>
      <c r="U131" s="232"/>
      <c r="V131" s="233"/>
      <c r="W131" s="233"/>
      <c r="X131" s="233"/>
      <c r="Y131" s="234"/>
      <c r="Z131" s="232"/>
      <c r="AA131" s="233"/>
      <c r="AB131" s="233"/>
      <c r="AC131" s="233"/>
      <c r="AD131" s="234"/>
      <c r="AE131" s="50"/>
      <c r="AF131" s="51"/>
      <c r="AG131" s="51"/>
      <c r="AH131" s="51"/>
      <c r="AI131" s="52"/>
      <c r="AJ131" s="337"/>
      <c r="AK131" s="338"/>
      <c r="AL131" s="338"/>
      <c r="AM131" s="338"/>
      <c r="AN131" s="339"/>
      <c r="AO131" s="232"/>
      <c r="AP131" s="233"/>
      <c r="AQ131" s="233"/>
      <c r="AR131" s="233"/>
      <c r="AS131" s="234"/>
      <c r="AT131" s="50"/>
      <c r="AU131" s="51"/>
      <c r="AV131" s="51"/>
      <c r="AW131" s="51"/>
      <c r="AX131" s="52"/>
      <c r="AY131" s="232"/>
      <c r="AZ131" s="233"/>
      <c r="BA131" s="233"/>
      <c r="BB131" s="233"/>
      <c r="BC131" s="234"/>
      <c r="BD131" s="50"/>
      <c r="BE131" s="51"/>
      <c r="BF131" s="51"/>
      <c r="BG131" s="51"/>
      <c r="BH131" s="52"/>
      <c r="BI131" s="50"/>
      <c r="BJ131" s="51"/>
      <c r="BK131" s="51"/>
      <c r="BL131" s="51"/>
      <c r="BM131" s="52"/>
      <c r="BN131" s="53"/>
      <c r="BO131" s="53"/>
      <c r="BP131" s="306"/>
    </row>
    <row r="132" spans="2:68" ht="30" x14ac:dyDescent="0.4">
      <c r="B132" s="73"/>
      <c r="C132" s="74"/>
      <c r="D132" s="41">
        <f t="shared" si="26"/>
        <v>15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22"/>
        <v>19.2</v>
      </c>
      <c r="L132" s="47">
        <f t="shared" si="23"/>
        <v>19.350000000000001</v>
      </c>
      <c r="M132" s="48">
        <f t="shared" si="24"/>
        <v>19.5</v>
      </c>
      <c r="N132" s="48">
        <f t="shared" si="24"/>
        <v>19.649999999999999</v>
      </c>
      <c r="O132" s="49">
        <f t="shared" si="24"/>
        <v>19.8</v>
      </c>
      <c r="P132" s="50"/>
      <c r="Q132" s="51"/>
      <c r="R132" s="51"/>
      <c r="S132" s="51"/>
      <c r="T132" s="52"/>
      <c r="U132" s="232"/>
      <c r="V132" s="233"/>
      <c r="W132" s="233"/>
      <c r="X132" s="233"/>
      <c r="Y132" s="234"/>
      <c r="Z132" s="232"/>
      <c r="AA132" s="233"/>
      <c r="AB132" s="233"/>
      <c r="AC132" s="233"/>
      <c r="AD132" s="234"/>
      <c r="AE132" s="50"/>
      <c r="AF132" s="51"/>
      <c r="AG132" s="51"/>
      <c r="AH132" s="51"/>
      <c r="AI132" s="52"/>
      <c r="AJ132" s="337"/>
      <c r="AK132" s="338"/>
      <c r="AL132" s="338"/>
      <c r="AM132" s="338"/>
      <c r="AN132" s="339"/>
      <c r="AO132" s="232"/>
      <c r="AP132" s="233"/>
      <c r="AQ132" s="233"/>
      <c r="AR132" s="233"/>
      <c r="AS132" s="234"/>
      <c r="AT132" s="50"/>
      <c r="AU132" s="51"/>
      <c r="AV132" s="51"/>
      <c r="AW132" s="51"/>
      <c r="AX132" s="52"/>
      <c r="AY132" s="232"/>
      <c r="AZ132" s="233"/>
      <c r="BA132" s="233"/>
      <c r="BB132" s="233"/>
      <c r="BC132" s="234"/>
      <c r="BD132" s="50"/>
      <c r="BE132" s="51"/>
      <c r="BF132" s="51"/>
      <c r="BG132" s="51"/>
      <c r="BH132" s="52"/>
      <c r="BI132" s="50"/>
      <c r="BJ132" s="51"/>
      <c r="BK132" s="51"/>
      <c r="BL132" s="51"/>
      <c r="BM132" s="52"/>
      <c r="BN132" s="53"/>
      <c r="BO132" s="53"/>
      <c r="BP132" s="305"/>
    </row>
    <row r="133" spans="2:68" ht="54" x14ac:dyDescent="0.4">
      <c r="B133" s="71" t="s">
        <v>21</v>
      </c>
      <c r="C133" s="40" t="str">
        <f>C20</f>
        <v>Лук репчатый н/у, кг</v>
      </c>
      <c r="D133" s="41">
        <f t="shared" si="26"/>
        <v>20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22"/>
        <v>25.6</v>
      </c>
      <c r="L133" s="47">
        <f t="shared" si="23"/>
        <v>26</v>
      </c>
      <c r="M133" s="48">
        <f t="shared" si="24"/>
        <v>26.4</v>
      </c>
      <c r="N133" s="48">
        <f t="shared" si="24"/>
        <v>26.6</v>
      </c>
      <c r="O133" s="49">
        <f t="shared" si="24"/>
        <v>26.8</v>
      </c>
      <c r="P133" s="232"/>
      <c r="Q133" s="233"/>
      <c r="R133" s="233"/>
      <c r="S133" s="233"/>
      <c r="T133" s="234"/>
      <c r="U133" s="337"/>
      <c r="V133" s="338"/>
      <c r="W133" s="338"/>
      <c r="X133" s="338"/>
      <c r="Y133" s="339"/>
      <c r="Z133" s="337"/>
      <c r="AA133" s="338"/>
      <c r="AB133" s="338"/>
      <c r="AC133" s="338"/>
      <c r="AD133" s="339"/>
      <c r="AE133" s="197"/>
      <c r="AF133" s="198"/>
      <c r="AG133" s="199"/>
      <c r="AH133" s="198"/>
      <c r="AI133" s="222"/>
      <c r="AJ133" s="367"/>
      <c r="AK133" s="368"/>
      <c r="AL133" s="368"/>
      <c r="AM133" s="368"/>
      <c r="AN133" s="369"/>
      <c r="AO133" s="232"/>
      <c r="AP133" s="233"/>
      <c r="AQ133" s="233"/>
      <c r="AR133" s="233"/>
      <c r="AS133" s="234"/>
      <c r="AT133" s="232"/>
      <c r="AU133" s="233"/>
      <c r="AV133" s="233"/>
      <c r="AW133" s="233"/>
      <c r="AX133" s="234"/>
      <c r="AY133" s="337"/>
      <c r="AZ133" s="338"/>
      <c r="BA133" s="338"/>
      <c r="BB133" s="338"/>
      <c r="BC133" s="339"/>
      <c r="BD133" s="367">
        <v>25.6</v>
      </c>
      <c r="BE133" s="368">
        <v>30.8</v>
      </c>
      <c r="BF133" s="368">
        <f t="shared" ref="BF133:BF136" si="28">IF(BD133=0," ",IF(ISBLANK(BD133)," ",BD133*BE133))</f>
        <v>788.48</v>
      </c>
      <c r="BG133" s="368" t="s">
        <v>340</v>
      </c>
      <c r="BH133" s="369" t="s">
        <v>341</v>
      </c>
      <c r="BI133" s="367">
        <v>25.5</v>
      </c>
      <c r="BJ133" s="368">
        <v>31.3</v>
      </c>
      <c r="BK133" s="368">
        <v>798.15</v>
      </c>
      <c r="BL133" s="368" t="s">
        <v>353</v>
      </c>
      <c r="BM133" s="369" t="s">
        <v>354</v>
      </c>
      <c r="BN133" s="53">
        <f t="shared" ref="BN133:BN164" si="29">MIN($P133,$U133,$Z133,$AE133,$AJ133,$AO133,$AT133,$AY133,$BD133,$BI133)</f>
        <v>25.5</v>
      </c>
      <c r="BO133" s="53">
        <f t="shared" ref="BO133:BO164" si="30">MAX($P133,$U133,$Z133,$AE133,$AJ133,$AO133,$AT133,$AY133,$BD133,$BI133)</f>
        <v>25.6</v>
      </c>
      <c r="BP133" s="306"/>
    </row>
    <row r="134" spans="2:68" ht="30" x14ac:dyDescent="0.4">
      <c r="B134" s="73"/>
      <c r="C134" s="74"/>
      <c r="D134" s="41">
        <f t="shared" si="26"/>
        <v>20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22"/>
        <v>25.6</v>
      </c>
      <c r="L134" s="47">
        <f t="shared" si="23"/>
        <v>26</v>
      </c>
      <c r="M134" s="48">
        <f t="shared" si="24"/>
        <v>26.4</v>
      </c>
      <c r="N134" s="48">
        <f t="shared" si="24"/>
        <v>26.6</v>
      </c>
      <c r="O134" s="49">
        <f t="shared" si="24"/>
        <v>26.8</v>
      </c>
      <c r="P134" s="232"/>
      <c r="Q134" s="233"/>
      <c r="R134" s="233"/>
      <c r="S134" s="233"/>
      <c r="T134" s="234"/>
      <c r="U134" s="232"/>
      <c r="V134" s="233"/>
      <c r="W134" s="233"/>
      <c r="X134" s="233"/>
      <c r="Y134" s="234"/>
      <c r="Z134" s="232"/>
      <c r="AA134" s="233"/>
      <c r="AB134" s="233"/>
      <c r="AC134" s="233"/>
      <c r="AD134" s="234"/>
      <c r="AE134" s="197"/>
      <c r="AF134" s="198"/>
      <c r="AG134" s="199"/>
      <c r="AH134" s="198"/>
      <c r="AI134" s="222"/>
      <c r="AJ134" s="232"/>
      <c r="AK134" s="233"/>
      <c r="AL134" s="233"/>
      <c r="AM134" s="233"/>
      <c r="AN134" s="234"/>
      <c r="AO134" s="232"/>
      <c r="AP134" s="233"/>
      <c r="AQ134" s="233"/>
      <c r="AR134" s="233"/>
      <c r="AS134" s="234"/>
      <c r="AT134" s="232"/>
      <c r="AU134" s="233"/>
      <c r="AV134" s="233"/>
      <c r="AW134" s="233"/>
      <c r="AX134" s="234"/>
      <c r="AY134" s="337"/>
      <c r="AZ134" s="338"/>
      <c r="BA134" s="338"/>
      <c r="BB134" s="338"/>
      <c r="BC134" s="339"/>
      <c r="BD134" s="367"/>
      <c r="BE134" s="368"/>
      <c r="BF134" s="368" t="str">
        <f t="shared" si="28"/>
        <v xml:space="preserve"> </v>
      </c>
      <c r="BG134" s="368"/>
      <c r="BH134" s="369"/>
      <c r="BI134" s="367"/>
      <c r="BJ134" s="368"/>
      <c r="BK134" s="368"/>
      <c r="BL134" s="368"/>
      <c r="BM134" s="369"/>
      <c r="BN134" s="53">
        <f t="shared" si="29"/>
        <v>0</v>
      </c>
      <c r="BO134" s="53">
        <f t="shared" si="30"/>
        <v>0</v>
      </c>
      <c r="BP134" s="306"/>
    </row>
    <row r="135" spans="2:68" ht="30" x14ac:dyDescent="0.4">
      <c r="B135" s="73"/>
      <c r="C135" s="74"/>
      <c r="D135" s="41">
        <f t="shared" si="26"/>
        <v>20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22"/>
        <v>25.6</v>
      </c>
      <c r="L135" s="47">
        <f t="shared" si="23"/>
        <v>26</v>
      </c>
      <c r="M135" s="48">
        <f t="shared" si="24"/>
        <v>26.4</v>
      </c>
      <c r="N135" s="48">
        <f t="shared" si="24"/>
        <v>26.6</v>
      </c>
      <c r="O135" s="49">
        <f t="shared" si="24"/>
        <v>26.8</v>
      </c>
      <c r="P135" s="232"/>
      <c r="Q135" s="233"/>
      <c r="R135" s="233"/>
      <c r="S135" s="233"/>
      <c r="T135" s="234"/>
      <c r="U135" s="232"/>
      <c r="V135" s="233"/>
      <c r="W135" s="233"/>
      <c r="X135" s="233"/>
      <c r="Y135" s="234"/>
      <c r="Z135" s="232"/>
      <c r="AA135" s="233"/>
      <c r="AB135" s="233"/>
      <c r="AC135" s="233"/>
      <c r="AD135" s="234"/>
      <c r="AE135" s="197"/>
      <c r="AF135" s="198"/>
      <c r="AG135" s="199"/>
      <c r="AH135" s="198"/>
      <c r="AI135" s="222"/>
      <c r="AJ135" s="232"/>
      <c r="AK135" s="233"/>
      <c r="AL135" s="233"/>
      <c r="AM135" s="233"/>
      <c r="AN135" s="234"/>
      <c r="AO135" s="232"/>
      <c r="AP135" s="233"/>
      <c r="AQ135" s="233"/>
      <c r="AR135" s="233"/>
      <c r="AS135" s="234"/>
      <c r="AT135" s="232"/>
      <c r="AU135" s="233"/>
      <c r="AV135" s="233"/>
      <c r="AW135" s="233"/>
      <c r="AX135" s="234"/>
      <c r="AY135" s="337"/>
      <c r="AZ135" s="338"/>
      <c r="BA135" s="338"/>
      <c r="BB135" s="338"/>
      <c r="BC135" s="339"/>
      <c r="BD135" s="367"/>
      <c r="BE135" s="368"/>
      <c r="BF135" s="368" t="str">
        <f t="shared" si="28"/>
        <v xml:space="preserve"> </v>
      </c>
      <c r="BG135" s="368"/>
      <c r="BH135" s="369"/>
      <c r="BI135" s="367"/>
      <c r="BJ135" s="368"/>
      <c r="BK135" s="368"/>
      <c r="BL135" s="368"/>
      <c r="BM135" s="369"/>
      <c r="BN135" s="53">
        <f t="shared" si="29"/>
        <v>0</v>
      </c>
      <c r="BO135" s="53">
        <f t="shared" si="30"/>
        <v>0</v>
      </c>
      <c r="BP135" s="305"/>
    </row>
    <row r="136" spans="2:68" ht="54" x14ac:dyDescent="0.4">
      <c r="B136" s="71" t="s">
        <v>23</v>
      </c>
      <c r="C136" s="40" t="str">
        <f>C23</f>
        <v>Капуста н/у, кг</v>
      </c>
      <c r="D136" s="41">
        <f t="shared" si="26"/>
        <v>14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22"/>
        <v>16.66</v>
      </c>
      <c r="L136" s="47">
        <f t="shared" si="23"/>
        <v>16.8</v>
      </c>
      <c r="M136" s="48">
        <f t="shared" si="24"/>
        <v>16.940000000000001</v>
      </c>
      <c r="N136" s="48">
        <f t="shared" si="24"/>
        <v>17.079999999999998</v>
      </c>
      <c r="O136" s="49">
        <f t="shared" si="24"/>
        <v>17.079999999999998</v>
      </c>
      <c r="P136" s="367">
        <v>16.600000000000001</v>
      </c>
      <c r="Q136" s="368">
        <v>336</v>
      </c>
      <c r="R136" s="368">
        <f t="shared" ref="R136" si="31">IF(P136=0," ",IF(ISBLANK(P136)," ",P136*Q136))</f>
        <v>5577.6</v>
      </c>
      <c r="S136" s="368" t="s">
        <v>287</v>
      </c>
      <c r="T136" s="369" t="s">
        <v>288</v>
      </c>
      <c r="U136" s="232"/>
      <c r="V136" s="233"/>
      <c r="W136" s="233"/>
      <c r="X136" s="233"/>
      <c r="Y136" s="234"/>
      <c r="Z136" s="232"/>
      <c r="AA136" s="233"/>
      <c r="AB136" s="233"/>
      <c r="AC136" s="233"/>
      <c r="AD136" s="234"/>
      <c r="AE136" s="197"/>
      <c r="AF136" s="198"/>
      <c r="AG136" s="199"/>
      <c r="AH136" s="198"/>
      <c r="AI136" s="222"/>
      <c r="AJ136" s="232"/>
      <c r="AK136" s="233"/>
      <c r="AL136" s="233"/>
      <c r="AM136" s="233"/>
      <c r="AN136" s="234"/>
      <c r="AO136" s="367"/>
      <c r="AP136" s="368"/>
      <c r="AQ136" s="368"/>
      <c r="AR136" s="368"/>
      <c r="AS136" s="369"/>
      <c r="AT136" s="232"/>
      <c r="AU136" s="233"/>
      <c r="AV136" s="233"/>
      <c r="AW136" s="233"/>
      <c r="AX136" s="234"/>
      <c r="AY136" s="337"/>
      <c r="AZ136" s="338"/>
      <c r="BA136" s="338"/>
      <c r="BB136" s="338"/>
      <c r="BC136" s="339"/>
      <c r="BD136" s="367">
        <v>16.600000000000001</v>
      </c>
      <c r="BE136" s="368">
        <v>30.5</v>
      </c>
      <c r="BF136" s="368">
        <f t="shared" si="28"/>
        <v>506.30000000000007</v>
      </c>
      <c r="BG136" s="368" t="s">
        <v>340</v>
      </c>
      <c r="BH136" s="369" t="s">
        <v>341</v>
      </c>
      <c r="BI136" s="367">
        <v>16.5</v>
      </c>
      <c r="BJ136" s="368">
        <v>32.200000000000003</v>
      </c>
      <c r="BK136" s="368">
        <f>BI136*BJ136</f>
        <v>531.30000000000007</v>
      </c>
      <c r="BL136" s="368" t="s">
        <v>353</v>
      </c>
      <c r="BM136" s="369" t="s">
        <v>354</v>
      </c>
      <c r="BN136" s="53">
        <f t="shared" si="29"/>
        <v>16.5</v>
      </c>
      <c r="BO136" s="53">
        <f t="shared" si="30"/>
        <v>16.600000000000001</v>
      </c>
      <c r="BP136" s="306"/>
    </row>
    <row r="137" spans="2:68" ht="30" x14ac:dyDescent="0.4">
      <c r="B137" s="73"/>
      <c r="C137" s="74"/>
      <c r="D137" s="41">
        <f t="shared" si="26"/>
        <v>14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22"/>
        <v>16.66</v>
      </c>
      <c r="L137" s="47">
        <f t="shared" si="23"/>
        <v>16.8</v>
      </c>
      <c r="M137" s="48">
        <f t="shared" si="24"/>
        <v>16.940000000000001</v>
      </c>
      <c r="N137" s="48">
        <f t="shared" si="24"/>
        <v>17.079999999999998</v>
      </c>
      <c r="O137" s="49">
        <f t="shared" si="24"/>
        <v>17.079999999999998</v>
      </c>
      <c r="P137" s="232"/>
      <c r="Q137" s="233"/>
      <c r="R137" s="233"/>
      <c r="S137" s="233"/>
      <c r="T137" s="234"/>
      <c r="U137" s="232"/>
      <c r="V137" s="233"/>
      <c r="W137" s="233"/>
      <c r="X137" s="233"/>
      <c r="Y137" s="234"/>
      <c r="Z137" s="232"/>
      <c r="AA137" s="233"/>
      <c r="AB137" s="233"/>
      <c r="AC137" s="233"/>
      <c r="AD137" s="234"/>
      <c r="AE137" s="50"/>
      <c r="AF137" s="51"/>
      <c r="AG137" s="51"/>
      <c r="AH137" s="51"/>
      <c r="AI137" s="52"/>
      <c r="AJ137" s="232"/>
      <c r="AK137" s="233"/>
      <c r="AL137" s="233"/>
      <c r="AM137" s="233"/>
      <c r="AN137" s="234"/>
      <c r="AO137" s="232"/>
      <c r="AP137" s="233"/>
      <c r="AQ137" s="233"/>
      <c r="AR137" s="233"/>
      <c r="AS137" s="234"/>
      <c r="AT137" s="232"/>
      <c r="AU137" s="233"/>
      <c r="AV137" s="233"/>
      <c r="AW137" s="233"/>
      <c r="AX137" s="234"/>
      <c r="AY137" s="337"/>
      <c r="AZ137" s="338"/>
      <c r="BA137" s="338"/>
      <c r="BB137" s="338"/>
      <c r="BC137" s="339"/>
      <c r="BD137" s="232"/>
      <c r="BE137" s="233"/>
      <c r="BF137" s="233"/>
      <c r="BG137" s="233"/>
      <c r="BH137" s="234"/>
      <c r="BI137" s="232"/>
      <c r="BJ137" s="233"/>
      <c r="BK137" s="233"/>
      <c r="BL137" s="233"/>
      <c r="BM137" s="234"/>
      <c r="BN137" s="53">
        <f t="shared" si="29"/>
        <v>0</v>
      </c>
      <c r="BO137" s="53">
        <f t="shared" si="30"/>
        <v>0</v>
      </c>
      <c r="BP137" s="306"/>
    </row>
    <row r="138" spans="2:68" ht="30" x14ac:dyDescent="0.4">
      <c r="B138" s="75"/>
      <c r="C138" s="76"/>
      <c r="D138" s="41">
        <f t="shared" si="26"/>
        <v>14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22"/>
        <v>16.66</v>
      </c>
      <c r="L138" s="47">
        <f t="shared" si="23"/>
        <v>16.8</v>
      </c>
      <c r="M138" s="48">
        <f t="shared" si="24"/>
        <v>16.940000000000001</v>
      </c>
      <c r="N138" s="48">
        <f t="shared" si="24"/>
        <v>17.079999999999998</v>
      </c>
      <c r="O138" s="49">
        <f t="shared" si="24"/>
        <v>17.079999999999998</v>
      </c>
      <c r="P138" s="232"/>
      <c r="Q138" s="233"/>
      <c r="R138" s="233"/>
      <c r="S138" s="233"/>
      <c r="T138" s="234"/>
      <c r="U138" s="232"/>
      <c r="V138" s="233"/>
      <c r="W138" s="233"/>
      <c r="X138" s="233"/>
      <c r="Y138" s="234"/>
      <c r="Z138" s="232"/>
      <c r="AA138" s="233"/>
      <c r="AB138" s="233"/>
      <c r="AC138" s="233"/>
      <c r="AD138" s="234"/>
      <c r="AE138" s="50"/>
      <c r="AF138" s="51"/>
      <c r="AG138" s="51"/>
      <c r="AH138" s="51"/>
      <c r="AI138" s="52"/>
      <c r="AJ138" s="232"/>
      <c r="AK138" s="233"/>
      <c r="AL138" s="233"/>
      <c r="AM138" s="233"/>
      <c r="AN138" s="234"/>
      <c r="AO138" s="232"/>
      <c r="AP138" s="233"/>
      <c r="AQ138" s="233"/>
      <c r="AR138" s="233"/>
      <c r="AS138" s="234"/>
      <c r="AT138" s="232"/>
      <c r="AU138" s="233"/>
      <c r="AV138" s="233"/>
      <c r="AW138" s="233"/>
      <c r="AX138" s="234"/>
      <c r="AY138" s="337"/>
      <c r="AZ138" s="338"/>
      <c r="BA138" s="338"/>
      <c r="BB138" s="338"/>
      <c r="BC138" s="339"/>
      <c r="BD138" s="232"/>
      <c r="BE138" s="233"/>
      <c r="BF138" s="233"/>
      <c r="BG138" s="233"/>
      <c r="BH138" s="234"/>
      <c r="BI138" s="232"/>
      <c r="BJ138" s="233"/>
      <c r="BK138" s="233"/>
      <c r="BL138" s="233"/>
      <c r="BM138" s="234"/>
      <c r="BN138" s="53">
        <f t="shared" si="29"/>
        <v>0</v>
      </c>
      <c r="BO138" s="53">
        <f t="shared" si="30"/>
        <v>0</v>
      </c>
      <c r="BP138" s="306"/>
    </row>
    <row r="139" spans="2:68" ht="58.5" x14ac:dyDescent="0.4">
      <c r="B139" s="60" t="s">
        <v>25</v>
      </c>
      <c r="C139" s="61" t="s">
        <v>26</v>
      </c>
      <c r="D139" s="41">
        <f t="shared" si="26"/>
        <v>0</v>
      </c>
      <c r="E139" s="62"/>
      <c r="F139" s="63"/>
      <c r="G139" s="64"/>
      <c r="H139" s="64"/>
      <c r="I139" s="64"/>
      <c r="J139" s="65"/>
      <c r="K139" s="46">
        <f t="shared" si="22"/>
        <v>0</v>
      </c>
      <c r="L139" s="47">
        <f t="shared" si="23"/>
        <v>0</v>
      </c>
      <c r="M139" s="48">
        <f t="shared" si="24"/>
        <v>0</v>
      </c>
      <c r="N139" s="48">
        <f t="shared" si="24"/>
        <v>0</v>
      </c>
      <c r="O139" s="49">
        <f t="shared" si="24"/>
        <v>0</v>
      </c>
      <c r="P139" s="235"/>
      <c r="Q139" s="236"/>
      <c r="R139" s="237"/>
      <c r="S139" s="236"/>
      <c r="T139" s="238"/>
      <c r="U139" s="235"/>
      <c r="V139" s="236"/>
      <c r="W139" s="237"/>
      <c r="X139" s="236"/>
      <c r="Y139" s="238"/>
      <c r="Z139" s="235"/>
      <c r="AA139" s="236"/>
      <c r="AB139" s="237"/>
      <c r="AC139" s="236"/>
      <c r="AD139" s="238"/>
      <c r="AE139" s="66"/>
      <c r="AF139" s="67"/>
      <c r="AG139" s="68"/>
      <c r="AH139" s="67"/>
      <c r="AI139" s="69"/>
      <c r="AJ139" s="235"/>
      <c r="AK139" s="236"/>
      <c r="AL139" s="237"/>
      <c r="AM139" s="236"/>
      <c r="AN139" s="238"/>
      <c r="AO139" s="235"/>
      <c r="AP139" s="236"/>
      <c r="AQ139" s="237"/>
      <c r="AR139" s="236"/>
      <c r="AS139" s="238"/>
      <c r="AT139" s="235"/>
      <c r="AU139" s="236"/>
      <c r="AV139" s="237"/>
      <c r="AW139" s="236"/>
      <c r="AX139" s="238"/>
      <c r="AY139" s="340"/>
      <c r="AZ139" s="341"/>
      <c r="BA139" s="342"/>
      <c r="BB139" s="341"/>
      <c r="BC139" s="343"/>
      <c r="BD139" s="235"/>
      <c r="BE139" s="236"/>
      <c r="BF139" s="237"/>
      <c r="BG139" s="236"/>
      <c r="BH139" s="238"/>
      <c r="BI139" s="235"/>
      <c r="BJ139" s="236"/>
      <c r="BK139" s="237"/>
      <c r="BL139" s="236"/>
      <c r="BM139" s="238"/>
      <c r="BN139" s="53">
        <f t="shared" si="29"/>
        <v>0</v>
      </c>
      <c r="BO139" s="53">
        <f t="shared" si="30"/>
        <v>0</v>
      </c>
      <c r="BP139" s="305"/>
    </row>
    <row r="140" spans="2:68" ht="36" x14ac:dyDescent="0.4">
      <c r="B140" s="71" t="s">
        <v>28</v>
      </c>
      <c r="C140" s="40" t="str">
        <f>C27</f>
        <v>Куриные яйца 1 категории, 10 шт</v>
      </c>
      <c r="D140" s="41">
        <f t="shared" si="26"/>
        <v>40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22"/>
        <v>47.6</v>
      </c>
      <c r="L140" s="47">
        <f t="shared" si="23"/>
        <v>48</v>
      </c>
      <c r="M140" s="48">
        <f t="shared" si="24"/>
        <v>48.4</v>
      </c>
      <c r="N140" s="48">
        <f t="shared" si="24"/>
        <v>48.8</v>
      </c>
      <c r="O140" s="49">
        <f t="shared" si="24"/>
        <v>49.2</v>
      </c>
      <c r="P140" s="232"/>
      <c r="Q140" s="233"/>
      <c r="R140" s="233"/>
      <c r="S140" s="233"/>
      <c r="T140" s="234"/>
      <c r="U140" s="337"/>
      <c r="V140" s="338"/>
      <c r="W140" s="338"/>
      <c r="X140" s="338"/>
      <c r="Y140" s="339"/>
      <c r="Z140" s="337"/>
      <c r="AA140" s="338"/>
      <c r="AB140" s="338"/>
      <c r="AC140" s="338"/>
      <c r="AD140" s="339"/>
      <c r="AE140" s="50"/>
      <c r="AF140" s="51"/>
      <c r="AG140" s="51"/>
      <c r="AH140" s="51"/>
      <c r="AI140" s="52"/>
      <c r="AJ140" s="367">
        <v>46</v>
      </c>
      <c r="AK140" s="368">
        <v>180</v>
      </c>
      <c r="AL140" s="368">
        <v>8280</v>
      </c>
      <c r="AM140" s="368" t="s">
        <v>323</v>
      </c>
      <c r="AN140" s="369" t="s">
        <v>324</v>
      </c>
      <c r="AO140" s="232"/>
      <c r="AP140" s="233"/>
      <c r="AQ140" s="233"/>
      <c r="AR140" s="233"/>
      <c r="AS140" s="234"/>
      <c r="AT140" s="232"/>
      <c r="AU140" s="233"/>
      <c r="AV140" s="233"/>
      <c r="AW140" s="233"/>
      <c r="AX140" s="234"/>
      <c r="AY140" s="337"/>
      <c r="AZ140" s="338"/>
      <c r="BA140" s="338"/>
      <c r="BB140" s="338"/>
      <c r="BC140" s="339"/>
      <c r="BD140" s="337"/>
      <c r="BE140" s="338"/>
      <c r="BF140" s="338"/>
      <c r="BG140" s="338"/>
      <c r="BH140" s="339"/>
      <c r="BI140" s="337"/>
      <c r="BJ140" s="338"/>
      <c r="BK140" s="338"/>
      <c r="BL140" s="338"/>
      <c r="BM140" s="339"/>
      <c r="BN140" s="53">
        <f t="shared" si="29"/>
        <v>46</v>
      </c>
      <c r="BO140" s="53">
        <f t="shared" si="30"/>
        <v>46</v>
      </c>
      <c r="BP140" s="305"/>
    </row>
    <row r="141" spans="2:68" ht="30" x14ac:dyDescent="0.4">
      <c r="B141" s="73"/>
      <c r="C141" s="74"/>
      <c r="D141" s="41">
        <f t="shared" si="26"/>
        <v>40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22"/>
        <v>47.6</v>
      </c>
      <c r="L141" s="47">
        <f t="shared" si="23"/>
        <v>48</v>
      </c>
      <c r="M141" s="48">
        <f t="shared" si="24"/>
        <v>48.4</v>
      </c>
      <c r="N141" s="48">
        <f t="shared" si="24"/>
        <v>48.8</v>
      </c>
      <c r="O141" s="49">
        <f t="shared" si="24"/>
        <v>49.2</v>
      </c>
      <c r="P141" s="50"/>
      <c r="Q141" s="51"/>
      <c r="R141" s="51"/>
      <c r="S141" s="51"/>
      <c r="T141" s="52"/>
      <c r="U141" s="177"/>
      <c r="V141" s="178"/>
      <c r="W141" s="178"/>
      <c r="X141" s="178"/>
      <c r="Y141" s="178"/>
      <c r="Z141" s="232"/>
      <c r="AA141" s="233"/>
      <c r="AB141" s="233"/>
      <c r="AC141" s="233"/>
      <c r="AD141" s="234"/>
      <c r="AE141" s="177"/>
      <c r="AF141" s="178"/>
      <c r="AG141" s="178"/>
      <c r="AH141" s="178"/>
      <c r="AI141" s="190"/>
      <c r="AJ141" s="232"/>
      <c r="AK141" s="233"/>
      <c r="AL141" s="233"/>
      <c r="AM141" s="233"/>
      <c r="AN141" s="234"/>
      <c r="AO141" s="177"/>
      <c r="AP141" s="178"/>
      <c r="AQ141" s="178"/>
      <c r="AR141" s="178"/>
      <c r="AS141" s="178"/>
      <c r="AT141" s="232"/>
      <c r="AU141" s="233"/>
      <c r="AV141" s="233"/>
      <c r="AW141" s="233"/>
      <c r="AX141" s="234"/>
      <c r="AY141" s="232"/>
      <c r="AZ141" s="233"/>
      <c r="BA141" s="233"/>
      <c r="BB141" s="233"/>
      <c r="BC141" s="234"/>
      <c r="BD141" s="232"/>
      <c r="BE141" s="233"/>
      <c r="BF141" s="233"/>
      <c r="BG141" s="233"/>
      <c r="BH141" s="234"/>
      <c r="BI141" s="232"/>
      <c r="BJ141" s="233"/>
      <c r="BK141" s="233"/>
      <c r="BL141" s="233"/>
      <c r="BM141" s="234"/>
      <c r="BN141" s="53">
        <f t="shared" si="29"/>
        <v>0</v>
      </c>
      <c r="BO141" s="53">
        <f t="shared" si="30"/>
        <v>0</v>
      </c>
      <c r="BP141" s="305"/>
    </row>
    <row r="142" spans="2:68" ht="30" x14ac:dyDescent="0.4">
      <c r="B142" s="75"/>
      <c r="C142" s="76"/>
      <c r="D142" s="41">
        <f t="shared" si="26"/>
        <v>40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22"/>
        <v>47.6</v>
      </c>
      <c r="L142" s="47">
        <f t="shared" si="23"/>
        <v>48</v>
      </c>
      <c r="M142" s="48">
        <f t="shared" si="24"/>
        <v>48.4</v>
      </c>
      <c r="N142" s="48">
        <f t="shared" si="24"/>
        <v>48.8</v>
      </c>
      <c r="O142" s="49">
        <f t="shared" si="24"/>
        <v>49.2</v>
      </c>
      <c r="P142" s="50"/>
      <c r="Q142" s="51"/>
      <c r="R142" s="51"/>
      <c r="S142" s="51"/>
      <c r="T142" s="52"/>
      <c r="U142" s="177"/>
      <c r="V142" s="178"/>
      <c r="W142" s="178"/>
      <c r="X142" s="178"/>
      <c r="Y142" s="178"/>
      <c r="Z142" s="232"/>
      <c r="AA142" s="233"/>
      <c r="AB142" s="233"/>
      <c r="AC142" s="233"/>
      <c r="AD142" s="234"/>
      <c r="AE142" s="177"/>
      <c r="AF142" s="178"/>
      <c r="AG142" s="178"/>
      <c r="AH142" s="178"/>
      <c r="AI142" s="190"/>
      <c r="AJ142" s="232"/>
      <c r="AK142" s="233"/>
      <c r="AL142" s="233"/>
      <c r="AM142" s="233"/>
      <c r="AN142" s="234"/>
      <c r="AO142" s="177"/>
      <c r="AP142" s="178"/>
      <c r="AQ142" s="178"/>
      <c r="AR142" s="178"/>
      <c r="AS142" s="178"/>
      <c r="AT142" s="232"/>
      <c r="AU142" s="233"/>
      <c r="AV142" s="233"/>
      <c r="AW142" s="233"/>
      <c r="AX142" s="234"/>
      <c r="AY142" s="232"/>
      <c r="AZ142" s="233"/>
      <c r="BA142" s="233"/>
      <c r="BB142" s="233"/>
      <c r="BC142" s="234"/>
      <c r="BD142" s="232"/>
      <c r="BE142" s="233"/>
      <c r="BF142" s="233"/>
      <c r="BG142" s="233"/>
      <c r="BH142" s="234"/>
      <c r="BI142" s="232"/>
      <c r="BJ142" s="233"/>
      <c r="BK142" s="233"/>
      <c r="BL142" s="233"/>
      <c r="BM142" s="234"/>
      <c r="BN142" s="53">
        <f t="shared" si="29"/>
        <v>0</v>
      </c>
      <c r="BO142" s="53">
        <f t="shared" si="30"/>
        <v>0</v>
      </c>
      <c r="BP142" s="305"/>
    </row>
    <row r="143" spans="2:68" ht="36" x14ac:dyDescent="0.4">
      <c r="B143" s="77" t="s">
        <v>30</v>
      </c>
      <c r="C143" s="40" t="str">
        <f>C30</f>
        <v>Куриные яйца 2 категории, 10 шт</v>
      </c>
      <c r="D143" s="41">
        <f t="shared" si="26"/>
        <v>30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22"/>
        <v>35.700000000000003</v>
      </c>
      <c r="L143" s="47">
        <f t="shared" si="23"/>
        <v>36</v>
      </c>
      <c r="M143" s="48">
        <f t="shared" si="24"/>
        <v>36.299999999999997</v>
      </c>
      <c r="N143" s="48">
        <f t="shared" si="24"/>
        <v>36.6</v>
      </c>
      <c r="O143" s="49">
        <f t="shared" si="24"/>
        <v>36.9</v>
      </c>
      <c r="P143" s="50"/>
      <c r="Q143" s="51"/>
      <c r="R143" s="51"/>
      <c r="S143" s="51"/>
      <c r="T143" s="52"/>
      <c r="U143" s="177"/>
      <c r="V143" s="178"/>
      <c r="W143" s="178"/>
      <c r="X143" s="178"/>
      <c r="Y143" s="178"/>
      <c r="Z143" s="232"/>
      <c r="AA143" s="233"/>
      <c r="AB143" s="233"/>
      <c r="AC143" s="233"/>
      <c r="AD143" s="234"/>
      <c r="AE143" s="177"/>
      <c r="AF143" s="178"/>
      <c r="AG143" s="178"/>
      <c r="AH143" s="178"/>
      <c r="AI143" s="190"/>
      <c r="AJ143" s="232"/>
      <c r="AK143" s="233"/>
      <c r="AL143" s="233"/>
      <c r="AM143" s="233"/>
      <c r="AN143" s="234"/>
      <c r="AO143" s="177"/>
      <c r="AP143" s="178"/>
      <c r="AQ143" s="178"/>
      <c r="AR143" s="178"/>
      <c r="AS143" s="178"/>
      <c r="AT143" s="50"/>
      <c r="AU143" s="51"/>
      <c r="AV143" s="51"/>
      <c r="AW143" s="51"/>
      <c r="AX143" s="52"/>
      <c r="AY143" s="232"/>
      <c r="AZ143" s="233"/>
      <c r="BA143" s="233"/>
      <c r="BB143" s="233"/>
      <c r="BC143" s="234"/>
      <c r="BD143" s="232"/>
      <c r="BE143" s="233"/>
      <c r="BF143" s="233"/>
      <c r="BG143" s="233"/>
      <c r="BH143" s="234"/>
      <c r="BI143" s="232"/>
      <c r="BJ143" s="233"/>
      <c r="BK143" s="233"/>
      <c r="BL143" s="233"/>
      <c r="BM143" s="234"/>
      <c r="BN143" s="53">
        <f t="shared" si="29"/>
        <v>0</v>
      </c>
      <c r="BO143" s="53">
        <f t="shared" si="30"/>
        <v>0</v>
      </c>
      <c r="BP143" s="305"/>
    </row>
    <row r="144" spans="2:68" ht="30" x14ac:dyDescent="0.4">
      <c r="B144" s="79"/>
      <c r="C144" s="80"/>
      <c r="D144" s="41">
        <f t="shared" si="26"/>
        <v>30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22"/>
        <v>35.700000000000003</v>
      </c>
      <c r="L144" s="47">
        <f t="shared" si="23"/>
        <v>36</v>
      </c>
      <c r="M144" s="48">
        <f t="shared" si="24"/>
        <v>36.299999999999997</v>
      </c>
      <c r="N144" s="48">
        <f t="shared" si="24"/>
        <v>36.6</v>
      </c>
      <c r="O144" s="49">
        <f t="shared" si="24"/>
        <v>36.9</v>
      </c>
      <c r="P144" s="50"/>
      <c r="Q144" s="51"/>
      <c r="R144" s="51"/>
      <c r="S144" s="51"/>
      <c r="T144" s="52"/>
      <c r="U144" s="177"/>
      <c r="V144" s="178"/>
      <c r="W144" s="178"/>
      <c r="X144" s="178"/>
      <c r="Y144" s="178"/>
      <c r="Z144" s="232"/>
      <c r="AA144" s="233"/>
      <c r="AB144" s="233"/>
      <c r="AC144" s="233"/>
      <c r="AD144" s="234"/>
      <c r="AE144" s="177"/>
      <c r="AF144" s="178"/>
      <c r="AG144" s="178"/>
      <c r="AH144" s="178"/>
      <c r="AI144" s="190"/>
      <c r="AJ144" s="232"/>
      <c r="AK144" s="233"/>
      <c r="AL144" s="233"/>
      <c r="AM144" s="233"/>
      <c r="AN144" s="234"/>
      <c r="AO144" s="177"/>
      <c r="AP144" s="178"/>
      <c r="AQ144" s="178"/>
      <c r="AR144" s="178"/>
      <c r="AS144" s="178"/>
      <c r="AT144" s="50"/>
      <c r="AU144" s="51"/>
      <c r="AV144" s="51"/>
      <c r="AW144" s="51"/>
      <c r="AX144" s="52"/>
      <c r="AY144" s="232"/>
      <c r="AZ144" s="233"/>
      <c r="BA144" s="233"/>
      <c r="BB144" s="233"/>
      <c r="BC144" s="234"/>
      <c r="BD144" s="232"/>
      <c r="BE144" s="233"/>
      <c r="BF144" s="233"/>
      <c r="BG144" s="233"/>
      <c r="BH144" s="234"/>
      <c r="BI144" s="232"/>
      <c r="BJ144" s="233"/>
      <c r="BK144" s="233"/>
      <c r="BL144" s="233"/>
      <c r="BM144" s="234"/>
      <c r="BN144" s="53">
        <f t="shared" si="29"/>
        <v>0</v>
      </c>
      <c r="BO144" s="53">
        <f t="shared" si="30"/>
        <v>0</v>
      </c>
      <c r="BP144" s="305"/>
    </row>
    <row r="145" spans="2:68" ht="30" x14ac:dyDescent="0.4">
      <c r="B145" s="79"/>
      <c r="C145" s="80"/>
      <c r="D145" s="41">
        <f t="shared" si="26"/>
        <v>30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22"/>
        <v>35.700000000000003</v>
      </c>
      <c r="L145" s="47">
        <f t="shared" si="23"/>
        <v>36</v>
      </c>
      <c r="M145" s="48">
        <f t="shared" si="24"/>
        <v>36.299999999999997</v>
      </c>
      <c r="N145" s="48">
        <f t="shared" si="24"/>
        <v>36.6</v>
      </c>
      <c r="O145" s="49">
        <f t="shared" si="24"/>
        <v>36.9</v>
      </c>
      <c r="P145" s="50"/>
      <c r="Q145" s="51"/>
      <c r="R145" s="51"/>
      <c r="S145" s="51"/>
      <c r="T145" s="52"/>
      <c r="U145" s="177"/>
      <c r="V145" s="178"/>
      <c r="W145" s="178"/>
      <c r="X145" s="178"/>
      <c r="Y145" s="178"/>
      <c r="Z145" s="232"/>
      <c r="AA145" s="233"/>
      <c r="AB145" s="233"/>
      <c r="AC145" s="233"/>
      <c r="AD145" s="234"/>
      <c r="AE145" s="177"/>
      <c r="AF145" s="178"/>
      <c r="AG145" s="178"/>
      <c r="AH145" s="178"/>
      <c r="AI145" s="190"/>
      <c r="AJ145" s="232"/>
      <c r="AK145" s="233"/>
      <c r="AL145" s="233"/>
      <c r="AM145" s="233"/>
      <c r="AN145" s="234"/>
      <c r="AO145" s="177"/>
      <c r="AP145" s="178"/>
      <c r="AQ145" s="178"/>
      <c r="AR145" s="178"/>
      <c r="AS145" s="178"/>
      <c r="AT145" s="50"/>
      <c r="AU145" s="51"/>
      <c r="AV145" s="51"/>
      <c r="AW145" s="51"/>
      <c r="AX145" s="52"/>
      <c r="AY145" s="232"/>
      <c r="AZ145" s="233"/>
      <c r="BA145" s="233"/>
      <c r="BB145" s="233"/>
      <c r="BC145" s="234"/>
      <c r="BD145" s="232"/>
      <c r="BE145" s="233"/>
      <c r="BF145" s="233"/>
      <c r="BG145" s="233"/>
      <c r="BH145" s="234"/>
      <c r="BI145" s="232"/>
      <c r="BJ145" s="233"/>
      <c r="BK145" s="233"/>
      <c r="BL145" s="233"/>
      <c r="BM145" s="234"/>
      <c r="BN145" s="53">
        <f t="shared" si="29"/>
        <v>0</v>
      </c>
      <c r="BO145" s="53">
        <f t="shared" si="30"/>
        <v>0</v>
      </c>
      <c r="BP145" s="305"/>
    </row>
    <row r="146" spans="2:68" ht="30" x14ac:dyDescent="0.4">
      <c r="B146" s="81" t="s">
        <v>32</v>
      </c>
      <c r="C146" s="82" t="s">
        <v>33</v>
      </c>
      <c r="D146" s="41">
        <f t="shared" si="26"/>
        <v>0</v>
      </c>
      <c r="E146" s="62"/>
      <c r="F146" s="63"/>
      <c r="G146" s="64"/>
      <c r="H146" s="64"/>
      <c r="I146" s="64"/>
      <c r="J146" s="65"/>
      <c r="K146" s="46">
        <f t="shared" si="22"/>
        <v>0</v>
      </c>
      <c r="L146" s="47">
        <f t="shared" si="23"/>
        <v>0</v>
      </c>
      <c r="M146" s="48">
        <f t="shared" si="24"/>
        <v>0</v>
      </c>
      <c r="N146" s="48">
        <f t="shared" si="24"/>
        <v>0</v>
      </c>
      <c r="O146" s="49">
        <f t="shared" si="24"/>
        <v>0</v>
      </c>
      <c r="P146" s="66"/>
      <c r="Q146" s="67"/>
      <c r="R146" s="68"/>
      <c r="S146" s="67"/>
      <c r="T146" s="69"/>
      <c r="U146" s="179"/>
      <c r="V146" s="180"/>
      <c r="W146" s="178"/>
      <c r="X146" s="180"/>
      <c r="Y146" s="180"/>
      <c r="Z146" s="235"/>
      <c r="AA146" s="236"/>
      <c r="AB146" s="237"/>
      <c r="AC146" s="236"/>
      <c r="AD146" s="238"/>
      <c r="AE146" s="179"/>
      <c r="AF146" s="180"/>
      <c r="AG146" s="178"/>
      <c r="AH146" s="180"/>
      <c r="AI146" s="191"/>
      <c r="AJ146" s="235"/>
      <c r="AK146" s="236"/>
      <c r="AL146" s="237"/>
      <c r="AM146" s="236"/>
      <c r="AN146" s="238"/>
      <c r="AO146" s="179"/>
      <c r="AP146" s="180"/>
      <c r="AQ146" s="178"/>
      <c r="AR146" s="180"/>
      <c r="AS146" s="180"/>
      <c r="AT146" s="66"/>
      <c r="AU146" s="67"/>
      <c r="AV146" s="68"/>
      <c r="AW146" s="67"/>
      <c r="AX146" s="69"/>
      <c r="AY146" s="235"/>
      <c r="AZ146" s="236"/>
      <c r="BA146" s="237"/>
      <c r="BB146" s="236"/>
      <c r="BC146" s="238"/>
      <c r="BD146" s="235"/>
      <c r="BE146" s="236"/>
      <c r="BF146" s="237"/>
      <c r="BG146" s="236"/>
      <c r="BH146" s="238"/>
      <c r="BI146" s="235"/>
      <c r="BJ146" s="236"/>
      <c r="BK146" s="237"/>
      <c r="BL146" s="236"/>
      <c r="BM146" s="238"/>
      <c r="BN146" s="53">
        <f t="shared" si="29"/>
        <v>0</v>
      </c>
      <c r="BO146" s="53">
        <f t="shared" si="30"/>
        <v>0</v>
      </c>
      <c r="BP146" s="305"/>
    </row>
    <row r="147" spans="2:68" ht="39.75" customHeight="1" x14ac:dyDescent="0.4">
      <c r="B147" s="79" t="s">
        <v>35</v>
      </c>
      <c r="C147" s="40" t="str">
        <f>C34</f>
        <v>Соль поваренная пищевая, кг</v>
      </c>
      <c r="D147" s="41">
        <f t="shared" si="26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22"/>
        <v>10.349</v>
      </c>
      <c r="L147" s="47">
        <f t="shared" si="23"/>
        <v>10.428000000000001</v>
      </c>
      <c r="M147" s="48">
        <f t="shared" si="24"/>
        <v>10.507</v>
      </c>
      <c r="N147" s="48">
        <f t="shared" si="24"/>
        <v>10.586</v>
      </c>
      <c r="O147" s="49">
        <f t="shared" si="24"/>
        <v>10.665000000000001</v>
      </c>
      <c r="P147" s="229"/>
      <c r="Q147" s="330"/>
      <c r="R147" s="338"/>
      <c r="S147" s="330"/>
      <c r="T147" s="231"/>
      <c r="U147" s="84"/>
      <c r="V147" s="85"/>
      <c r="W147" s="51"/>
      <c r="X147" s="51"/>
      <c r="Y147" s="52"/>
      <c r="Z147" s="229"/>
      <c r="AA147" s="230"/>
      <c r="AB147" s="233"/>
      <c r="AC147" s="230"/>
      <c r="AD147" s="231"/>
      <c r="AE147" s="179"/>
      <c r="AF147" s="180"/>
      <c r="AG147" s="178"/>
      <c r="AH147" s="180"/>
      <c r="AI147" s="191"/>
      <c r="AJ147" s="229">
        <v>9.5</v>
      </c>
      <c r="AK147" s="330">
        <v>60</v>
      </c>
      <c r="AL147" s="368">
        <v>570</v>
      </c>
      <c r="AM147" s="330" t="s">
        <v>323</v>
      </c>
      <c r="AN147" s="231" t="s">
        <v>324</v>
      </c>
      <c r="AO147" s="84"/>
      <c r="AP147" s="85"/>
      <c r="AQ147" s="51"/>
      <c r="AR147" s="85"/>
      <c r="AS147" s="86"/>
      <c r="AT147" s="84"/>
      <c r="AU147" s="85"/>
      <c r="AV147" s="51"/>
      <c r="AW147" s="51"/>
      <c r="AX147" s="52"/>
      <c r="AY147" s="229"/>
      <c r="AZ147" s="230"/>
      <c r="BA147" s="233"/>
      <c r="BB147" s="230"/>
      <c r="BC147" s="231"/>
      <c r="BD147" s="229"/>
      <c r="BE147" s="230"/>
      <c r="BF147" s="233"/>
      <c r="BG147" s="230"/>
      <c r="BH147" s="231"/>
      <c r="BI147" s="229"/>
      <c r="BJ147" s="230"/>
      <c r="BK147" s="233"/>
      <c r="BL147" s="230"/>
      <c r="BM147" s="231"/>
      <c r="BN147" s="53">
        <f t="shared" si="29"/>
        <v>9.5</v>
      </c>
      <c r="BO147" s="53">
        <f t="shared" si="30"/>
        <v>9.5</v>
      </c>
      <c r="BP147" s="306"/>
    </row>
    <row r="148" spans="2:68" ht="30" x14ac:dyDescent="0.4">
      <c r="B148" s="79"/>
      <c r="C148" s="80"/>
      <c r="D148" s="41">
        <f t="shared" si="26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22"/>
        <v>10.349</v>
      </c>
      <c r="L148" s="47">
        <f t="shared" si="23"/>
        <v>10.428000000000001</v>
      </c>
      <c r="M148" s="48">
        <f t="shared" si="24"/>
        <v>10.507</v>
      </c>
      <c r="N148" s="48">
        <f t="shared" si="24"/>
        <v>10.586</v>
      </c>
      <c r="O148" s="49">
        <f t="shared" si="24"/>
        <v>10.665000000000001</v>
      </c>
      <c r="P148" s="84"/>
      <c r="Q148" s="85"/>
      <c r="R148" s="51"/>
      <c r="S148" s="85"/>
      <c r="T148" s="86"/>
      <c r="U148" s="179"/>
      <c r="V148" s="180"/>
      <c r="W148" s="178"/>
      <c r="X148" s="180"/>
      <c r="Y148" s="180"/>
      <c r="Z148" s="229"/>
      <c r="AA148" s="230"/>
      <c r="AB148" s="233"/>
      <c r="AC148" s="230"/>
      <c r="AD148" s="231"/>
      <c r="AE148" s="179"/>
      <c r="AF148" s="180"/>
      <c r="AG148" s="178"/>
      <c r="AH148" s="180"/>
      <c r="AI148" s="191"/>
      <c r="AJ148" s="84"/>
      <c r="AK148" s="85"/>
      <c r="AL148" s="51"/>
      <c r="AM148" s="85"/>
      <c r="AN148" s="86"/>
      <c r="AO148" s="179"/>
      <c r="AP148" s="180"/>
      <c r="AQ148" s="178"/>
      <c r="AR148" s="180"/>
      <c r="AS148" s="180"/>
      <c r="AT148" s="84"/>
      <c r="AU148" s="85"/>
      <c r="AV148" s="51"/>
      <c r="AW148" s="85"/>
      <c r="AX148" s="86"/>
      <c r="AY148" s="84"/>
      <c r="AZ148" s="85"/>
      <c r="BA148" s="51"/>
      <c r="BB148" s="85"/>
      <c r="BC148" s="86"/>
      <c r="BD148" s="84"/>
      <c r="BE148" s="85"/>
      <c r="BF148" s="51"/>
      <c r="BG148" s="85"/>
      <c r="BH148" s="86"/>
      <c r="BI148" s="229"/>
      <c r="BJ148" s="230"/>
      <c r="BK148" s="233"/>
      <c r="BL148" s="230"/>
      <c r="BM148" s="231"/>
      <c r="BN148" s="53">
        <f t="shared" si="29"/>
        <v>0</v>
      </c>
      <c r="BO148" s="53">
        <f t="shared" si="30"/>
        <v>0</v>
      </c>
      <c r="BP148" s="305"/>
    </row>
    <row r="149" spans="2:68" ht="30" x14ac:dyDescent="0.4">
      <c r="B149" s="79"/>
      <c r="C149" s="80"/>
      <c r="D149" s="41">
        <f t="shared" si="26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22"/>
        <v>10.349</v>
      </c>
      <c r="L149" s="47">
        <f t="shared" si="23"/>
        <v>10.428000000000001</v>
      </c>
      <c r="M149" s="48">
        <f t="shared" si="24"/>
        <v>10.507</v>
      </c>
      <c r="N149" s="48">
        <f t="shared" si="24"/>
        <v>10.586</v>
      </c>
      <c r="O149" s="49">
        <f t="shared" si="24"/>
        <v>10.665000000000001</v>
      </c>
      <c r="P149" s="50"/>
      <c r="Q149" s="51"/>
      <c r="R149" s="51"/>
      <c r="S149" s="51"/>
      <c r="T149" s="52"/>
      <c r="U149" s="177"/>
      <c r="V149" s="178"/>
      <c r="W149" s="178"/>
      <c r="X149" s="178"/>
      <c r="Y149" s="178"/>
      <c r="Z149" s="232"/>
      <c r="AA149" s="233"/>
      <c r="AB149" s="233"/>
      <c r="AC149" s="233"/>
      <c r="AD149" s="234"/>
      <c r="AE149" s="177"/>
      <c r="AF149" s="178"/>
      <c r="AG149" s="178"/>
      <c r="AH149" s="178"/>
      <c r="AI149" s="190"/>
      <c r="AJ149" s="50"/>
      <c r="AK149" s="51"/>
      <c r="AL149" s="51"/>
      <c r="AM149" s="51"/>
      <c r="AN149" s="52"/>
      <c r="AO149" s="177"/>
      <c r="AP149" s="178"/>
      <c r="AQ149" s="178"/>
      <c r="AR149" s="178"/>
      <c r="AS149" s="178"/>
      <c r="AT149" s="50"/>
      <c r="AU149" s="51"/>
      <c r="AV149" s="51"/>
      <c r="AW149" s="51"/>
      <c r="AX149" s="52"/>
      <c r="AY149" s="50"/>
      <c r="AZ149" s="51"/>
      <c r="BA149" s="51"/>
      <c r="BB149" s="51"/>
      <c r="BC149" s="52"/>
      <c r="BD149" s="50"/>
      <c r="BE149" s="51"/>
      <c r="BF149" s="51"/>
      <c r="BG149" s="51"/>
      <c r="BH149" s="52"/>
      <c r="BI149" s="232"/>
      <c r="BJ149" s="233"/>
      <c r="BK149" s="233"/>
      <c r="BL149" s="233"/>
      <c r="BM149" s="234"/>
      <c r="BN149" s="53">
        <f t="shared" si="29"/>
        <v>0</v>
      </c>
      <c r="BO149" s="53">
        <f t="shared" si="30"/>
        <v>0</v>
      </c>
      <c r="BP149" s="305"/>
    </row>
    <row r="150" spans="2:68" ht="58.5" x14ac:dyDescent="0.4">
      <c r="B150" s="81" t="s">
        <v>37</v>
      </c>
      <c r="C150" s="82" t="s">
        <v>38</v>
      </c>
      <c r="D150" s="41">
        <f t="shared" si="26"/>
        <v>0</v>
      </c>
      <c r="E150" s="62"/>
      <c r="F150" s="63"/>
      <c r="G150" s="64"/>
      <c r="H150" s="64"/>
      <c r="I150" s="64"/>
      <c r="J150" s="65"/>
      <c r="K150" s="46">
        <f t="shared" si="22"/>
        <v>0</v>
      </c>
      <c r="L150" s="47">
        <f t="shared" si="23"/>
        <v>0</v>
      </c>
      <c r="M150" s="48">
        <f t="shared" si="24"/>
        <v>0</v>
      </c>
      <c r="N150" s="48">
        <f t="shared" si="24"/>
        <v>0</v>
      </c>
      <c r="O150" s="49">
        <f t="shared" si="24"/>
        <v>0</v>
      </c>
      <c r="P150" s="66"/>
      <c r="Q150" s="67"/>
      <c r="R150" s="68"/>
      <c r="S150" s="67"/>
      <c r="T150" s="69"/>
      <c r="U150" s="179"/>
      <c r="V150" s="180"/>
      <c r="W150" s="178"/>
      <c r="X150" s="180"/>
      <c r="Y150" s="180"/>
      <c r="Z150" s="235"/>
      <c r="AA150" s="236"/>
      <c r="AB150" s="237"/>
      <c r="AC150" s="236"/>
      <c r="AD150" s="238"/>
      <c r="AE150" s="179"/>
      <c r="AF150" s="180"/>
      <c r="AG150" s="178"/>
      <c r="AH150" s="180"/>
      <c r="AI150" s="191"/>
      <c r="AJ150" s="66"/>
      <c r="AK150" s="67"/>
      <c r="AL150" s="68"/>
      <c r="AM150" s="67"/>
      <c r="AN150" s="69"/>
      <c r="AO150" s="179"/>
      <c r="AP150" s="180"/>
      <c r="AQ150" s="178"/>
      <c r="AR150" s="180"/>
      <c r="AS150" s="180"/>
      <c r="AT150" s="66"/>
      <c r="AU150" s="67"/>
      <c r="AV150" s="68"/>
      <c r="AW150" s="67"/>
      <c r="AX150" s="69"/>
      <c r="AY150" s="66"/>
      <c r="AZ150" s="67"/>
      <c r="BA150" s="68"/>
      <c r="BB150" s="67"/>
      <c r="BC150" s="69"/>
      <c r="BD150" s="66"/>
      <c r="BE150" s="67"/>
      <c r="BF150" s="68"/>
      <c r="BG150" s="67"/>
      <c r="BH150" s="69"/>
      <c r="BI150" s="235"/>
      <c r="BJ150" s="236"/>
      <c r="BK150" s="237"/>
      <c r="BL150" s="236"/>
      <c r="BM150" s="238"/>
      <c r="BN150" s="53">
        <f t="shared" si="29"/>
        <v>0</v>
      </c>
      <c r="BO150" s="53">
        <f t="shared" si="30"/>
        <v>0</v>
      </c>
      <c r="BP150" s="305"/>
    </row>
    <row r="151" spans="2:68" ht="36" x14ac:dyDescent="0.4">
      <c r="B151" s="79" t="s">
        <v>40</v>
      </c>
      <c r="C151" s="40" t="str">
        <f>C38</f>
        <v>Мясо КРС высшей упитанности в убойном весе</v>
      </c>
      <c r="D151" s="41">
        <f t="shared" si="26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22"/>
        <v>208.38600000000002</v>
      </c>
      <c r="L151" s="47">
        <f t="shared" si="23"/>
        <v>210.429</v>
      </c>
      <c r="M151" s="48">
        <f t="shared" si="24"/>
        <v>212.47200000000001</v>
      </c>
      <c r="N151" s="48">
        <f t="shared" si="24"/>
        <v>214.51500000000001</v>
      </c>
      <c r="O151" s="49">
        <f t="shared" si="24"/>
        <v>214.51500000000001</v>
      </c>
      <c r="P151" s="50"/>
      <c r="Q151" s="51"/>
      <c r="R151" s="51"/>
      <c r="S151" s="51"/>
      <c r="T151" s="52"/>
      <c r="U151" s="177"/>
      <c r="V151" s="178"/>
      <c r="W151" s="178"/>
      <c r="X151" s="178"/>
      <c r="Y151" s="178"/>
      <c r="Z151" s="232"/>
      <c r="AA151" s="233"/>
      <c r="AB151" s="233"/>
      <c r="AC151" s="233"/>
      <c r="AD151" s="234"/>
      <c r="AE151" s="177"/>
      <c r="AF151" s="178"/>
      <c r="AG151" s="178"/>
      <c r="AH151" s="178"/>
      <c r="AI151" s="190"/>
      <c r="AJ151" s="50"/>
      <c r="AK151" s="51"/>
      <c r="AL151" s="51"/>
      <c r="AM151" s="51"/>
      <c r="AN151" s="52"/>
      <c r="AO151" s="177"/>
      <c r="AP151" s="178"/>
      <c r="AQ151" s="178"/>
      <c r="AR151" s="178"/>
      <c r="AS151" s="178"/>
      <c r="AT151" s="50"/>
      <c r="AU151" s="51"/>
      <c r="AV151" s="51"/>
      <c r="AW151" s="51"/>
      <c r="AX151" s="52"/>
      <c r="AY151" s="50"/>
      <c r="AZ151" s="51"/>
      <c r="BA151" s="51"/>
      <c r="BB151" s="51"/>
      <c r="BC151" s="52"/>
      <c r="BD151" s="50"/>
      <c r="BE151" s="51"/>
      <c r="BF151" s="51"/>
      <c r="BG151" s="51"/>
      <c r="BH151" s="52"/>
      <c r="BI151" s="232"/>
      <c r="BJ151" s="233"/>
      <c r="BK151" s="233"/>
      <c r="BL151" s="233"/>
      <c r="BM151" s="234"/>
      <c r="BN151" s="53">
        <f t="shared" si="29"/>
        <v>0</v>
      </c>
      <c r="BO151" s="53">
        <f t="shared" si="30"/>
        <v>0</v>
      </c>
      <c r="BP151" s="305"/>
    </row>
    <row r="152" spans="2:68" ht="30" x14ac:dyDescent="0.4">
      <c r="B152" s="79"/>
      <c r="C152" s="80"/>
      <c r="D152" s="41">
        <f t="shared" si="26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22"/>
        <v>208.38600000000002</v>
      </c>
      <c r="L152" s="47">
        <f t="shared" si="23"/>
        <v>210.429</v>
      </c>
      <c r="M152" s="48">
        <f t="shared" si="24"/>
        <v>212.47200000000001</v>
      </c>
      <c r="N152" s="48">
        <f t="shared" si="24"/>
        <v>214.51500000000001</v>
      </c>
      <c r="O152" s="49">
        <f t="shared" si="24"/>
        <v>214.51500000000001</v>
      </c>
      <c r="P152" s="50"/>
      <c r="Q152" s="51"/>
      <c r="R152" s="51"/>
      <c r="S152" s="51"/>
      <c r="T152" s="52"/>
      <c r="U152" s="177"/>
      <c r="V152" s="178"/>
      <c r="W152" s="178"/>
      <c r="X152" s="178"/>
      <c r="Y152" s="178"/>
      <c r="Z152" s="232"/>
      <c r="AA152" s="233"/>
      <c r="AB152" s="233"/>
      <c r="AC152" s="233"/>
      <c r="AD152" s="234"/>
      <c r="AE152" s="177"/>
      <c r="AF152" s="178"/>
      <c r="AG152" s="178"/>
      <c r="AH152" s="178"/>
      <c r="AI152" s="190"/>
      <c r="AJ152" s="50"/>
      <c r="AK152" s="51"/>
      <c r="AL152" s="51"/>
      <c r="AM152" s="51"/>
      <c r="AN152" s="52"/>
      <c r="AO152" s="177"/>
      <c r="AP152" s="178"/>
      <c r="AQ152" s="178"/>
      <c r="AR152" s="178"/>
      <c r="AS152" s="178"/>
      <c r="AT152" s="50"/>
      <c r="AU152" s="51"/>
      <c r="AV152" s="51"/>
      <c r="AW152" s="51"/>
      <c r="AX152" s="52"/>
      <c r="AY152" s="50"/>
      <c r="AZ152" s="51"/>
      <c r="BA152" s="51"/>
      <c r="BB152" s="51"/>
      <c r="BC152" s="52"/>
      <c r="BD152" s="50"/>
      <c r="BE152" s="51"/>
      <c r="BF152" s="51"/>
      <c r="BG152" s="51"/>
      <c r="BH152" s="52"/>
      <c r="BI152" s="232"/>
      <c r="BJ152" s="233"/>
      <c r="BK152" s="233"/>
      <c r="BL152" s="233"/>
      <c r="BM152" s="234"/>
      <c r="BN152" s="53">
        <f t="shared" si="29"/>
        <v>0</v>
      </c>
      <c r="BO152" s="53">
        <f t="shared" si="30"/>
        <v>0</v>
      </c>
      <c r="BP152" s="305"/>
    </row>
    <row r="153" spans="2:68" ht="30" x14ac:dyDescent="0.4">
      <c r="B153" s="79"/>
      <c r="C153" s="80"/>
      <c r="D153" s="41">
        <f t="shared" si="26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22"/>
        <v>208.38600000000002</v>
      </c>
      <c r="L153" s="47">
        <f t="shared" si="23"/>
        <v>210.429</v>
      </c>
      <c r="M153" s="48">
        <f t="shared" si="24"/>
        <v>212.47200000000001</v>
      </c>
      <c r="N153" s="48">
        <f t="shared" si="24"/>
        <v>214.51500000000001</v>
      </c>
      <c r="O153" s="49">
        <f t="shared" si="24"/>
        <v>214.51500000000001</v>
      </c>
      <c r="P153" s="50"/>
      <c r="Q153" s="51"/>
      <c r="R153" s="51"/>
      <c r="S153" s="51"/>
      <c r="T153" s="52"/>
      <c r="U153" s="177"/>
      <c r="V153" s="178"/>
      <c r="W153" s="178"/>
      <c r="X153" s="178"/>
      <c r="Y153" s="178"/>
      <c r="Z153" s="232"/>
      <c r="AA153" s="233"/>
      <c r="AB153" s="233"/>
      <c r="AC153" s="233"/>
      <c r="AD153" s="234"/>
      <c r="AE153" s="177"/>
      <c r="AF153" s="178"/>
      <c r="AG153" s="178"/>
      <c r="AH153" s="178"/>
      <c r="AI153" s="190"/>
      <c r="AJ153" s="50"/>
      <c r="AK153" s="51"/>
      <c r="AL153" s="51"/>
      <c r="AM153" s="51"/>
      <c r="AN153" s="52"/>
      <c r="AO153" s="177"/>
      <c r="AP153" s="178"/>
      <c r="AQ153" s="178"/>
      <c r="AR153" s="178"/>
      <c r="AS153" s="178"/>
      <c r="AT153" s="50"/>
      <c r="AU153" s="51"/>
      <c r="AV153" s="51"/>
      <c r="AW153" s="51"/>
      <c r="AX153" s="52"/>
      <c r="AY153" s="50"/>
      <c r="AZ153" s="51"/>
      <c r="BA153" s="51"/>
      <c r="BB153" s="51"/>
      <c r="BC153" s="52"/>
      <c r="BD153" s="50"/>
      <c r="BE153" s="51"/>
      <c r="BF153" s="51"/>
      <c r="BG153" s="51"/>
      <c r="BH153" s="52"/>
      <c r="BI153" s="232"/>
      <c r="BJ153" s="233"/>
      <c r="BK153" s="233"/>
      <c r="BL153" s="233"/>
      <c r="BM153" s="234"/>
      <c r="BN153" s="53">
        <f t="shared" si="29"/>
        <v>0</v>
      </c>
      <c r="BO153" s="53">
        <f t="shared" si="30"/>
        <v>0</v>
      </c>
      <c r="BP153" s="305"/>
    </row>
    <row r="154" spans="2:68" ht="36" x14ac:dyDescent="0.4">
      <c r="B154" s="79" t="s">
        <v>41</v>
      </c>
      <c r="C154" s="40" t="str">
        <f>C41</f>
        <v>Мясо КРС средней упитанности в убойном весе</v>
      </c>
      <c r="D154" s="41">
        <f t="shared" si="26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22"/>
        <v>199.10399999999998</v>
      </c>
      <c r="L154" s="47">
        <f t="shared" si="23"/>
        <v>201.05599999999998</v>
      </c>
      <c r="M154" s="48">
        <f t="shared" si="24"/>
        <v>203.00799999999998</v>
      </c>
      <c r="N154" s="48">
        <f t="shared" si="24"/>
        <v>204.95999999999998</v>
      </c>
      <c r="O154" s="49">
        <f t="shared" si="24"/>
        <v>204.95999999999998</v>
      </c>
      <c r="P154" s="50"/>
      <c r="Q154" s="51"/>
      <c r="R154" s="51"/>
      <c r="S154" s="51"/>
      <c r="T154" s="52"/>
      <c r="U154" s="177"/>
      <c r="V154" s="178"/>
      <c r="W154" s="178"/>
      <c r="X154" s="178"/>
      <c r="Y154" s="178"/>
      <c r="Z154" s="232"/>
      <c r="AA154" s="233"/>
      <c r="AB154" s="233"/>
      <c r="AC154" s="233"/>
      <c r="AD154" s="234"/>
      <c r="AE154" s="177"/>
      <c r="AF154" s="178"/>
      <c r="AG154" s="178"/>
      <c r="AH154" s="178"/>
      <c r="AI154" s="190"/>
      <c r="AJ154" s="50"/>
      <c r="AK154" s="51"/>
      <c r="AL154" s="51"/>
      <c r="AM154" s="51"/>
      <c r="AN154" s="52"/>
      <c r="AO154" s="177"/>
      <c r="AP154" s="178"/>
      <c r="AQ154" s="178"/>
      <c r="AR154" s="178"/>
      <c r="AS154" s="178"/>
      <c r="AT154" s="50"/>
      <c r="AU154" s="51"/>
      <c r="AV154" s="51"/>
      <c r="AW154" s="51"/>
      <c r="AX154" s="52"/>
      <c r="AY154" s="50"/>
      <c r="AZ154" s="51"/>
      <c r="BA154" s="51"/>
      <c r="BB154" s="51"/>
      <c r="BC154" s="52"/>
      <c r="BD154" s="50"/>
      <c r="BE154" s="51"/>
      <c r="BF154" s="51"/>
      <c r="BG154" s="51"/>
      <c r="BH154" s="52"/>
      <c r="BI154" s="232"/>
      <c r="BJ154" s="233"/>
      <c r="BK154" s="233"/>
      <c r="BL154" s="233"/>
      <c r="BM154" s="234"/>
      <c r="BN154" s="53">
        <f t="shared" si="29"/>
        <v>0</v>
      </c>
      <c r="BO154" s="53">
        <f t="shared" si="30"/>
        <v>0</v>
      </c>
      <c r="BP154" s="305"/>
    </row>
    <row r="155" spans="2:68" ht="30" x14ac:dyDescent="0.4">
      <c r="B155" s="79"/>
      <c r="C155" s="80"/>
      <c r="D155" s="41">
        <f t="shared" si="26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22"/>
        <v>199.10399999999998</v>
      </c>
      <c r="L155" s="47">
        <f t="shared" si="23"/>
        <v>201.05599999999998</v>
      </c>
      <c r="M155" s="48">
        <f t="shared" si="24"/>
        <v>203.00799999999998</v>
      </c>
      <c r="N155" s="48">
        <f t="shared" si="24"/>
        <v>204.95999999999998</v>
      </c>
      <c r="O155" s="49">
        <f t="shared" si="24"/>
        <v>204.95999999999998</v>
      </c>
      <c r="P155" s="50"/>
      <c r="Q155" s="51"/>
      <c r="R155" s="51"/>
      <c r="S155" s="51"/>
      <c r="T155" s="52"/>
      <c r="U155" s="177"/>
      <c r="V155" s="178"/>
      <c r="W155" s="178"/>
      <c r="X155" s="178"/>
      <c r="Y155" s="178"/>
      <c r="Z155" s="232"/>
      <c r="AA155" s="233"/>
      <c r="AB155" s="233"/>
      <c r="AC155" s="233"/>
      <c r="AD155" s="234"/>
      <c r="AE155" s="177"/>
      <c r="AF155" s="178"/>
      <c r="AG155" s="178"/>
      <c r="AH155" s="178"/>
      <c r="AI155" s="190"/>
      <c r="AJ155" s="50"/>
      <c r="AK155" s="51"/>
      <c r="AL155" s="51"/>
      <c r="AM155" s="51"/>
      <c r="AN155" s="52"/>
      <c r="AO155" s="177"/>
      <c r="AP155" s="178"/>
      <c r="AQ155" s="178"/>
      <c r="AR155" s="178"/>
      <c r="AS155" s="178"/>
      <c r="AT155" s="50"/>
      <c r="AU155" s="51"/>
      <c r="AV155" s="51"/>
      <c r="AW155" s="51"/>
      <c r="AX155" s="52"/>
      <c r="AY155" s="50"/>
      <c r="AZ155" s="51"/>
      <c r="BA155" s="51"/>
      <c r="BB155" s="51"/>
      <c r="BC155" s="52"/>
      <c r="BD155" s="50"/>
      <c r="BE155" s="51"/>
      <c r="BF155" s="51"/>
      <c r="BG155" s="51"/>
      <c r="BH155" s="52"/>
      <c r="BI155" s="232"/>
      <c r="BJ155" s="233"/>
      <c r="BK155" s="233"/>
      <c r="BL155" s="233"/>
      <c r="BM155" s="234"/>
      <c r="BN155" s="53">
        <f t="shared" si="29"/>
        <v>0</v>
      </c>
      <c r="BO155" s="53">
        <f t="shared" si="30"/>
        <v>0</v>
      </c>
      <c r="BP155" s="305"/>
    </row>
    <row r="156" spans="2:68" ht="30" x14ac:dyDescent="0.4">
      <c r="B156" s="79"/>
      <c r="C156" s="80"/>
      <c r="D156" s="41">
        <f t="shared" ref="D156:D187" si="32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22"/>
        <v>199.10399999999998</v>
      </c>
      <c r="L156" s="47">
        <f t="shared" si="23"/>
        <v>201.05599999999998</v>
      </c>
      <c r="M156" s="48">
        <f t="shared" si="24"/>
        <v>203.00799999999998</v>
      </c>
      <c r="N156" s="48">
        <f t="shared" si="24"/>
        <v>204.95999999999998</v>
      </c>
      <c r="O156" s="49">
        <f t="shared" si="24"/>
        <v>204.95999999999998</v>
      </c>
      <c r="P156" s="50"/>
      <c r="Q156" s="51"/>
      <c r="R156" s="51"/>
      <c r="S156" s="51"/>
      <c r="T156" s="52"/>
      <c r="U156" s="177"/>
      <c r="V156" s="178"/>
      <c r="W156" s="178"/>
      <c r="X156" s="178"/>
      <c r="Y156" s="178"/>
      <c r="Z156" s="232"/>
      <c r="AA156" s="233"/>
      <c r="AB156" s="233"/>
      <c r="AC156" s="233"/>
      <c r="AD156" s="234"/>
      <c r="AE156" s="177"/>
      <c r="AF156" s="178"/>
      <c r="AG156" s="178"/>
      <c r="AH156" s="178"/>
      <c r="AI156" s="190"/>
      <c r="AJ156" s="50"/>
      <c r="AK156" s="51"/>
      <c r="AL156" s="51"/>
      <c r="AM156" s="51"/>
      <c r="AN156" s="52"/>
      <c r="AO156" s="177"/>
      <c r="AP156" s="178"/>
      <c r="AQ156" s="178"/>
      <c r="AR156" s="178"/>
      <c r="AS156" s="178"/>
      <c r="AT156" s="50"/>
      <c r="AU156" s="51"/>
      <c r="AV156" s="51"/>
      <c r="AW156" s="51"/>
      <c r="AX156" s="52"/>
      <c r="AY156" s="50"/>
      <c r="AZ156" s="51"/>
      <c r="BA156" s="51"/>
      <c r="BB156" s="51"/>
      <c r="BC156" s="52"/>
      <c r="BD156" s="50"/>
      <c r="BE156" s="51"/>
      <c r="BF156" s="51"/>
      <c r="BG156" s="51"/>
      <c r="BH156" s="52"/>
      <c r="BI156" s="232"/>
      <c r="BJ156" s="233"/>
      <c r="BK156" s="233"/>
      <c r="BL156" s="233"/>
      <c r="BM156" s="234"/>
      <c r="BN156" s="53">
        <f t="shared" si="29"/>
        <v>0</v>
      </c>
      <c r="BO156" s="53">
        <f t="shared" si="30"/>
        <v>0</v>
      </c>
      <c r="BP156" s="305"/>
    </row>
    <row r="157" spans="2:68" ht="36" x14ac:dyDescent="0.4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32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22"/>
        <v>220.11600000000001</v>
      </c>
      <c r="L157" s="47">
        <f t="shared" si="23"/>
        <v>222.274</v>
      </c>
      <c r="M157" s="48">
        <f t="shared" si="24"/>
        <v>224.43200000000002</v>
      </c>
      <c r="N157" s="48">
        <f t="shared" si="24"/>
        <v>226.59</v>
      </c>
      <c r="O157" s="49">
        <f t="shared" si="24"/>
        <v>226.59</v>
      </c>
      <c r="P157" s="50"/>
      <c r="Q157" s="51"/>
      <c r="R157" s="51"/>
      <c r="S157" s="51"/>
      <c r="T157" s="52"/>
      <c r="U157" s="177"/>
      <c r="V157" s="178"/>
      <c r="W157" s="178"/>
      <c r="X157" s="178"/>
      <c r="Y157" s="178"/>
      <c r="Z157" s="232"/>
      <c r="AA157" s="233"/>
      <c r="AB157" s="233"/>
      <c r="AC157" s="233"/>
      <c r="AD157" s="234"/>
      <c r="AE157" s="177"/>
      <c r="AF157" s="178"/>
      <c r="AG157" s="178"/>
      <c r="AH157" s="178"/>
      <c r="AI157" s="190"/>
      <c r="AJ157" s="50"/>
      <c r="AK157" s="51"/>
      <c r="AL157" s="51"/>
      <c r="AM157" s="51"/>
      <c r="AN157" s="52"/>
      <c r="AO157" s="177"/>
      <c r="AP157" s="178"/>
      <c r="AQ157" s="178"/>
      <c r="AR157" s="178"/>
      <c r="AS157" s="178"/>
      <c r="AT157" s="50"/>
      <c r="AU157" s="51"/>
      <c r="AV157" s="51"/>
      <c r="AW157" s="51"/>
      <c r="AX157" s="52"/>
      <c r="AY157" s="50"/>
      <c r="AZ157" s="51"/>
      <c r="BA157" s="51"/>
      <c r="BB157" s="51"/>
      <c r="BC157" s="52"/>
      <c r="BD157" s="50"/>
      <c r="BE157" s="51"/>
      <c r="BF157" s="51"/>
      <c r="BG157" s="51"/>
      <c r="BH157" s="52"/>
      <c r="BI157" s="232"/>
      <c r="BJ157" s="233"/>
      <c r="BK157" s="233"/>
      <c r="BL157" s="233"/>
      <c r="BM157" s="234"/>
      <c r="BN157" s="53">
        <f t="shared" si="29"/>
        <v>0</v>
      </c>
      <c r="BO157" s="53">
        <f t="shared" si="30"/>
        <v>0</v>
      </c>
      <c r="BP157" s="305"/>
    </row>
    <row r="158" spans="2:68" ht="30" x14ac:dyDescent="0.4">
      <c r="B158" s="79"/>
      <c r="C158" s="80"/>
      <c r="D158" s="41">
        <f t="shared" si="32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22"/>
        <v>220.11600000000001</v>
      </c>
      <c r="L158" s="47">
        <f t="shared" si="23"/>
        <v>222.274</v>
      </c>
      <c r="M158" s="48">
        <f t="shared" si="24"/>
        <v>224.43200000000002</v>
      </c>
      <c r="N158" s="48">
        <f t="shared" si="24"/>
        <v>226.59</v>
      </c>
      <c r="O158" s="49">
        <f t="shared" si="24"/>
        <v>226.59</v>
      </c>
      <c r="P158" s="50"/>
      <c r="Q158" s="51"/>
      <c r="R158" s="51"/>
      <c r="S158" s="51"/>
      <c r="T158" s="52"/>
      <c r="U158" s="177"/>
      <c r="V158" s="178"/>
      <c r="W158" s="178"/>
      <c r="X158" s="178"/>
      <c r="Y158" s="178"/>
      <c r="Z158" s="232"/>
      <c r="AA158" s="233"/>
      <c r="AB158" s="233"/>
      <c r="AC158" s="233"/>
      <c r="AD158" s="234"/>
      <c r="AE158" s="177"/>
      <c r="AF158" s="178"/>
      <c r="AG158" s="178"/>
      <c r="AH158" s="178"/>
      <c r="AI158" s="190"/>
      <c r="AJ158" s="50"/>
      <c r="AK158" s="51"/>
      <c r="AL158" s="51"/>
      <c r="AM158" s="51"/>
      <c r="AN158" s="52"/>
      <c r="AO158" s="177"/>
      <c r="AP158" s="178"/>
      <c r="AQ158" s="178"/>
      <c r="AR158" s="178"/>
      <c r="AS158" s="178"/>
      <c r="AT158" s="50"/>
      <c r="AU158" s="51"/>
      <c r="AV158" s="51"/>
      <c r="AW158" s="51"/>
      <c r="AX158" s="52"/>
      <c r="AY158" s="50"/>
      <c r="AZ158" s="51"/>
      <c r="BA158" s="51"/>
      <c r="BB158" s="51"/>
      <c r="BC158" s="52"/>
      <c r="BD158" s="50"/>
      <c r="BE158" s="51"/>
      <c r="BF158" s="51"/>
      <c r="BG158" s="51"/>
      <c r="BH158" s="52"/>
      <c r="BI158" s="232"/>
      <c r="BJ158" s="233"/>
      <c r="BK158" s="233"/>
      <c r="BL158" s="233"/>
      <c r="BM158" s="234"/>
      <c r="BN158" s="53">
        <f t="shared" si="29"/>
        <v>0</v>
      </c>
      <c r="BO158" s="53">
        <f t="shared" si="30"/>
        <v>0</v>
      </c>
      <c r="BP158" s="305"/>
    </row>
    <row r="159" spans="2:68" ht="30" x14ac:dyDescent="0.4">
      <c r="B159" s="79"/>
      <c r="C159" s="80"/>
      <c r="D159" s="41">
        <f t="shared" si="32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22"/>
        <v>220.11600000000001</v>
      </c>
      <c r="L159" s="47">
        <f t="shared" si="23"/>
        <v>222.274</v>
      </c>
      <c r="M159" s="48">
        <f t="shared" si="24"/>
        <v>224.43200000000002</v>
      </c>
      <c r="N159" s="48">
        <f t="shared" si="24"/>
        <v>226.59</v>
      </c>
      <c r="O159" s="49">
        <f t="shared" si="24"/>
        <v>226.59</v>
      </c>
      <c r="P159" s="50"/>
      <c r="Q159" s="51"/>
      <c r="R159" s="51"/>
      <c r="S159" s="51"/>
      <c r="T159" s="52"/>
      <c r="U159" s="177"/>
      <c r="V159" s="178"/>
      <c r="W159" s="178"/>
      <c r="X159" s="178"/>
      <c r="Y159" s="178"/>
      <c r="Z159" s="232"/>
      <c r="AA159" s="233"/>
      <c r="AB159" s="233"/>
      <c r="AC159" s="233"/>
      <c r="AD159" s="234"/>
      <c r="AE159" s="177"/>
      <c r="AF159" s="178"/>
      <c r="AG159" s="178"/>
      <c r="AH159" s="178"/>
      <c r="AI159" s="190"/>
      <c r="AJ159" s="50"/>
      <c r="AK159" s="51"/>
      <c r="AL159" s="51"/>
      <c r="AM159" s="51"/>
      <c r="AN159" s="52"/>
      <c r="AO159" s="177"/>
      <c r="AP159" s="178"/>
      <c r="AQ159" s="178"/>
      <c r="AR159" s="178"/>
      <c r="AS159" s="178"/>
      <c r="AT159" s="50"/>
      <c r="AU159" s="51"/>
      <c r="AV159" s="51"/>
      <c r="AW159" s="51"/>
      <c r="AX159" s="52"/>
      <c r="AY159" s="50"/>
      <c r="AZ159" s="51"/>
      <c r="BA159" s="51"/>
      <c r="BB159" s="51"/>
      <c r="BC159" s="52"/>
      <c r="BD159" s="50"/>
      <c r="BE159" s="51"/>
      <c r="BF159" s="51"/>
      <c r="BG159" s="51"/>
      <c r="BH159" s="52"/>
      <c r="BI159" s="232"/>
      <c r="BJ159" s="233"/>
      <c r="BK159" s="233"/>
      <c r="BL159" s="233"/>
      <c r="BM159" s="234"/>
      <c r="BN159" s="53">
        <f t="shared" si="29"/>
        <v>0</v>
      </c>
      <c r="BO159" s="53">
        <f t="shared" si="30"/>
        <v>0</v>
      </c>
      <c r="BP159" s="305"/>
    </row>
    <row r="160" spans="2:68" ht="36" x14ac:dyDescent="0.4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32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22"/>
        <v>215.83199999999999</v>
      </c>
      <c r="L160" s="47">
        <f t="shared" si="23"/>
        <v>217.94800000000001</v>
      </c>
      <c r="M160" s="48">
        <f t="shared" si="24"/>
        <v>220.06399999999999</v>
      </c>
      <c r="N160" s="48">
        <f t="shared" si="24"/>
        <v>222.18</v>
      </c>
      <c r="O160" s="49">
        <f t="shared" si="24"/>
        <v>222.18</v>
      </c>
      <c r="P160" s="50"/>
      <c r="Q160" s="51"/>
      <c r="R160" s="51"/>
      <c r="S160" s="51"/>
      <c r="T160" s="52"/>
      <c r="U160" s="177"/>
      <c r="V160" s="178"/>
      <c r="W160" s="178"/>
      <c r="X160" s="178"/>
      <c r="Y160" s="178"/>
      <c r="Z160" s="232"/>
      <c r="AA160" s="233"/>
      <c r="AB160" s="233"/>
      <c r="AC160" s="233"/>
      <c r="AD160" s="234"/>
      <c r="AE160" s="177"/>
      <c r="AF160" s="178"/>
      <c r="AG160" s="178"/>
      <c r="AH160" s="178"/>
      <c r="AI160" s="190"/>
      <c r="AJ160" s="50"/>
      <c r="AK160" s="51"/>
      <c r="AL160" s="51"/>
      <c r="AM160" s="51"/>
      <c r="AN160" s="52"/>
      <c r="AO160" s="177"/>
      <c r="AP160" s="178"/>
      <c r="AQ160" s="178"/>
      <c r="AR160" s="178"/>
      <c r="AS160" s="178"/>
      <c r="AT160" s="50"/>
      <c r="AU160" s="51"/>
      <c r="AV160" s="51"/>
      <c r="AW160" s="51"/>
      <c r="AX160" s="52"/>
      <c r="AY160" s="50"/>
      <c r="AZ160" s="51"/>
      <c r="BA160" s="51"/>
      <c r="BB160" s="51"/>
      <c r="BC160" s="52"/>
      <c r="BD160" s="50"/>
      <c r="BE160" s="51"/>
      <c r="BF160" s="51"/>
      <c r="BG160" s="51"/>
      <c r="BH160" s="52"/>
      <c r="BI160" s="232"/>
      <c r="BJ160" s="233"/>
      <c r="BK160" s="233"/>
      <c r="BL160" s="233"/>
      <c r="BM160" s="234"/>
      <c r="BN160" s="53">
        <f t="shared" si="29"/>
        <v>0</v>
      </c>
      <c r="BO160" s="53">
        <f t="shared" si="30"/>
        <v>0</v>
      </c>
      <c r="BP160" s="305"/>
    </row>
    <row r="161" spans="2:68" ht="30" x14ac:dyDescent="0.4">
      <c r="B161" s="79"/>
      <c r="C161" s="80"/>
      <c r="D161" s="41">
        <f t="shared" si="32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22"/>
        <v>215.83199999999999</v>
      </c>
      <c r="L161" s="47">
        <f t="shared" si="23"/>
        <v>217.94800000000001</v>
      </c>
      <c r="M161" s="48">
        <f t="shared" si="24"/>
        <v>220.06399999999999</v>
      </c>
      <c r="N161" s="48">
        <f t="shared" si="24"/>
        <v>222.18</v>
      </c>
      <c r="O161" s="49">
        <f t="shared" si="24"/>
        <v>222.18</v>
      </c>
      <c r="P161" s="50"/>
      <c r="Q161" s="51"/>
      <c r="R161" s="51"/>
      <c r="S161" s="51"/>
      <c r="T161" s="52"/>
      <c r="U161" s="177"/>
      <c r="V161" s="178"/>
      <c r="W161" s="178"/>
      <c r="X161" s="178"/>
      <c r="Y161" s="178"/>
      <c r="Z161" s="232"/>
      <c r="AA161" s="233"/>
      <c r="AB161" s="233"/>
      <c r="AC161" s="233"/>
      <c r="AD161" s="234"/>
      <c r="AE161" s="177"/>
      <c r="AF161" s="178"/>
      <c r="AG161" s="178"/>
      <c r="AH161" s="178"/>
      <c r="AI161" s="190"/>
      <c r="AJ161" s="50"/>
      <c r="AK161" s="51"/>
      <c r="AL161" s="51"/>
      <c r="AM161" s="51"/>
      <c r="AN161" s="52"/>
      <c r="AO161" s="177"/>
      <c r="AP161" s="178"/>
      <c r="AQ161" s="178"/>
      <c r="AR161" s="178"/>
      <c r="AS161" s="178"/>
      <c r="AT161" s="50"/>
      <c r="AU161" s="51"/>
      <c r="AV161" s="51"/>
      <c r="AW161" s="51"/>
      <c r="AX161" s="52"/>
      <c r="AY161" s="50"/>
      <c r="AZ161" s="51"/>
      <c r="BA161" s="51"/>
      <c r="BB161" s="51"/>
      <c r="BC161" s="52"/>
      <c r="BD161" s="50"/>
      <c r="BE161" s="51"/>
      <c r="BF161" s="51"/>
      <c r="BG161" s="51"/>
      <c r="BH161" s="52"/>
      <c r="BI161" s="232"/>
      <c r="BJ161" s="233"/>
      <c r="BK161" s="233"/>
      <c r="BL161" s="233"/>
      <c r="BM161" s="234"/>
      <c r="BN161" s="53">
        <f t="shared" si="29"/>
        <v>0</v>
      </c>
      <c r="BO161" s="53">
        <f t="shared" si="30"/>
        <v>0</v>
      </c>
      <c r="BP161" s="305"/>
    </row>
    <row r="162" spans="2:68" ht="30" x14ac:dyDescent="0.4">
      <c r="B162" s="79"/>
      <c r="C162" s="80"/>
      <c r="D162" s="41">
        <f t="shared" si="32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22"/>
        <v>215.83199999999999</v>
      </c>
      <c r="L162" s="47">
        <f t="shared" si="23"/>
        <v>217.94800000000001</v>
      </c>
      <c r="M162" s="48">
        <f t="shared" si="24"/>
        <v>220.06399999999999</v>
      </c>
      <c r="N162" s="48">
        <f t="shared" si="24"/>
        <v>222.18</v>
      </c>
      <c r="O162" s="49">
        <f t="shared" si="24"/>
        <v>222.18</v>
      </c>
      <c r="P162" s="50"/>
      <c r="Q162" s="51"/>
      <c r="R162" s="51"/>
      <c r="S162" s="51"/>
      <c r="T162" s="52"/>
      <c r="U162" s="177"/>
      <c r="V162" s="178"/>
      <c r="W162" s="178"/>
      <c r="X162" s="178"/>
      <c r="Y162" s="178"/>
      <c r="Z162" s="232"/>
      <c r="AA162" s="233"/>
      <c r="AB162" s="233"/>
      <c r="AC162" s="233"/>
      <c r="AD162" s="234"/>
      <c r="AE162" s="177"/>
      <c r="AF162" s="178"/>
      <c r="AG162" s="178"/>
      <c r="AH162" s="178"/>
      <c r="AI162" s="190"/>
      <c r="AJ162" s="50"/>
      <c r="AK162" s="51"/>
      <c r="AL162" s="51"/>
      <c r="AM162" s="51"/>
      <c r="AN162" s="52"/>
      <c r="AO162" s="177"/>
      <c r="AP162" s="178"/>
      <c r="AQ162" s="178"/>
      <c r="AR162" s="178"/>
      <c r="AS162" s="178"/>
      <c r="AT162" s="50"/>
      <c r="AU162" s="51"/>
      <c r="AV162" s="51"/>
      <c r="AW162" s="51"/>
      <c r="AX162" s="52"/>
      <c r="AY162" s="50"/>
      <c r="AZ162" s="51"/>
      <c r="BA162" s="51"/>
      <c r="BB162" s="51"/>
      <c r="BC162" s="52"/>
      <c r="BD162" s="50"/>
      <c r="BE162" s="51"/>
      <c r="BF162" s="51"/>
      <c r="BG162" s="51"/>
      <c r="BH162" s="52"/>
      <c r="BI162" s="232"/>
      <c r="BJ162" s="233"/>
      <c r="BK162" s="233"/>
      <c r="BL162" s="233"/>
      <c r="BM162" s="234"/>
      <c r="BN162" s="53">
        <f t="shared" si="29"/>
        <v>0</v>
      </c>
      <c r="BO162" s="53">
        <f t="shared" si="30"/>
        <v>0</v>
      </c>
      <c r="BP162" s="305"/>
    </row>
    <row r="163" spans="2:68" ht="36" x14ac:dyDescent="0.4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32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22"/>
        <v>215.83199999999999</v>
      </c>
      <c r="L163" s="47">
        <f t="shared" si="23"/>
        <v>217.94800000000001</v>
      </c>
      <c r="M163" s="48">
        <f t="shared" si="24"/>
        <v>220.06399999999999</v>
      </c>
      <c r="N163" s="48">
        <f t="shared" si="24"/>
        <v>222.18</v>
      </c>
      <c r="O163" s="49">
        <f t="shared" si="24"/>
        <v>222.18</v>
      </c>
      <c r="P163" s="50"/>
      <c r="Q163" s="51"/>
      <c r="R163" s="51"/>
      <c r="S163" s="51"/>
      <c r="T163" s="52"/>
      <c r="U163" s="177"/>
      <c r="V163" s="178"/>
      <c r="W163" s="178"/>
      <c r="X163" s="178"/>
      <c r="Y163" s="178"/>
      <c r="Z163" s="232"/>
      <c r="AA163" s="233"/>
      <c r="AB163" s="233"/>
      <c r="AC163" s="233"/>
      <c r="AD163" s="234"/>
      <c r="AE163" s="177"/>
      <c r="AF163" s="178"/>
      <c r="AG163" s="178"/>
      <c r="AH163" s="178"/>
      <c r="AI163" s="190"/>
      <c r="AJ163" s="50"/>
      <c r="AK163" s="51"/>
      <c r="AL163" s="51"/>
      <c r="AM163" s="51"/>
      <c r="AN163" s="52"/>
      <c r="AO163" s="177"/>
      <c r="AP163" s="178"/>
      <c r="AQ163" s="178"/>
      <c r="AR163" s="178"/>
      <c r="AS163" s="178"/>
      <c r="AT163" s="50"/>
      <c r="AU163" s="51"/>
      <c r="AV163" s="51"/>
      <c r="AW163" s="51"/>
      <c r="AX163" s="52"/>
      <c r="AY163" s="50"/>
      <c r="AZ163" s="51"/>
      <c r="BA163" s="51"/>
      <c r="BB163" s="51"/>
      <c r="BC163" s="52"/>
      <c r="BD163" s="50"/>
      <c r="BE163" s="51"/>
      <c r="BF163" s="51"/>
      <c r="BG163" s="51"/>
      <c r="BH163" s="52"/>
      <c r="BI163" s="232"/>
      <c r="BJ163" s="233"/>
      <c r="BK163" s="233"/>
      <c r="BL163" s="233"/>
      <c r="BM163" s="234"/>
      <c r="BN163" s="53">
        <f t="shared" si="29"/>
        <v>0</v>
      </c>
      <c r="BO163" s="53">
        <f t="shared" si="30"/>
        <v>0</v>
      </c>
      <c r="BP163" s="305"/>
    </row>
    <row r="164" spans="2:68" ht="30" x14ac:dyDescent="0.4">
      <c r="B164" s="79"/>
      <c r="C164" s="80"/>
      <c r="D164" s="41">
        <f t="shared" si="32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22"/>
        <v>215.83199999999999</v>
      </c>
      <c r="L164" s="47">
        <f t="shared" si="23"/>
        <v>217.94800000000001</v>
      </c>
      <c r="M164" s="48">
        <f t="shared" si="24"/>
        <v>220.06399999999999</v>
      </c>
      <c r="N164" s="48">
        <f t="shared" si="24"/>
        <v>222.18</v>
      </c>
      <c r="O164" s="49">
        <f t="shared" si="24"/>
        <v>222.18</v>
      </c>
      <c r="P164" s="50"/>
      <c r="Q164" s="51"/>
      <c r="R164" s="51"/>
      <c r="S164" s="51"/>
      <c r="T164" s="52"/>
      <c r="U164" s="177"/>
      <c r="V164" s="178"/>
      <c r="W164" s="178"/>
      <c r="X164" s="178"/>
      <c r="Y164" s="178"/>
      <c r="Z164" s="232"/>
      <c r="AA164" s="233"/>
      <c r="AB164" s="233"/>
      <c r="AC164" s="233"/>
      <c r="AD164" s="234"/>
      <c r="AE164" s="177"/>
      <c r="AF164" s="178"/>
      <c r="AG164" s="178"/>
      <c r="AH164" s="178"/>
      <c r="AI164" s="190"/>
      <c r="AJ164" s="50"/>
      <c r="AK164" s="51"/>
      <c r="AL164" s="51"/>
      <c r="AM164" s="51"/>
      <c r="AN164" s="52"/>
      <c r="AO164" s="177"/>
      <c r="AP164" s="178"/>
      <c r="AQ164" s="178"/>
      <c r="AR164" s="178"/>
      <c r="AS164" s="178"/>
      <c r="AT164" s="50"/>
      <c r="AU164" s="51"/>
      <c r="AV164" s="51"/>
      <c r="AW164" s="51"/>
      <c r="AX164" s="52"/>
      <c r="AY164" s="50"/>
      <c r="AZ164" s="51"/>
      <c r="BA164" s="51"/>
      <c r="BB164" s="51"/>
      <c r="BC164" s="52"/>
      <c r="BD164" s="50"/>
      <c r="BE164" s="51"/>
      <c r="BF164" s="51"/>
      <c r="BG164" s="51"/>
      <c r="BH164" s="52"/>
      <c r="BI164" s="232"/>
      <c r="BJ164" s="233"/>
      <c r="BK164" s="233"/>
      <c r="BL164" s="233"/>
      <c r="BM164" s="234"/>
      <c r="BN164" s="53">
        <f t="shared" si="29"/>
        <v>0</v>
      </c>
      <c r="BO164" s="53">
        <f t="shared" si="30"/>
        <v>0</v>
      </c>
      <c r="BP164" s="305"/>
    </row>
    <row r="165" spans="2:68" ht="30" x14ac:dyDescent="0.4">
      <c r="B165" s="79"/>
      <c r="C165" s="80"/>
      <c r="D165" s="41">
        <f t="shared" si="32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22"/>
        <v>215.83199999999999</v>
      </c>
      <c r="L165" s="47">
        <f t="shared" si="23"/>
        <v>217.94800000000001</v>
      </c>
      <c r="M165" s="48">
        <f t="shared" si="24"/>
        <v>220.06399999999999</v>
      </c>
      <c r="N165" s="48">
        <f t="shared" si="24"/>
        <v>222.18</v>
      </c>
      <c r="O165" s="49">
        <f t="shared" si="24"/>
        <v>222.18</v>
      </c>
      <c r="P165" s="50"/>
      <c r="Q165" s="51"/>
      <c r="R165" s="51"/>
      <c r="S165" s="51"/>
      <c r="T165" s="52"/>
      <c r="U165" s="177"/>
      <c r="V165" s="178"/>
      <c r="W165" s="178"/>
      <c r="X165" s="178"/>
      <c r="Y165" s="178"/>
      <c r="Z165" s="232"/>
      <c r="AA165" s="233"/>
      <c r="AB165" s="233"/>
      <c r="AC165" s="233"/>
      <c r="AD165" s="234"/>
      <c r="AE165" s="177"/>
      <c r="AF165" s="178"/>
      <c r="AG165" s="178"/>
      <c r="AH165" s="178"/>
      <c r="AI165" s="190"/>
      <c r="AJ165" s="50"/>
      <c r="AK165" s="51"/>
      <c r="AL165" s="51"/>
      <c r="AM165" s="51"/>
      <c r="AN165" s="52"/>
      <c r="AO165" s="177"/>
      <c r="AP165" s="178"/>
      <c r="AQ165" s="178"/>
      <c r="AR165" s="178"/>
      <c r="AS165" s="178"/>
      <c r="AT165" s="50"/>
      <c r="AU165" s="51"/>
      <c r="AV165" s="51"/>
      <c r="AW165" s="51"/>
      <c r="AX165" s="52"/>
      <c r="AY165" s="50"/>
      <c r="AZ165" s="51"/>
      <c r="BA165" s="51"/>
      <c r="BB165" s="51"/>
      <c r="BC165" s="52"/>
      <c r="BD165" s="50"/>
      <c r="BE165" s="51"/>
      <c r="BF165" s="51"/>
      <c r="BG165" s="51"/>
      <c r="BH165" s="52"/>
      <c r="BI165" s="232"/>
      <c r="BJ165" s="233"/>
      <c r="BK165" s="233"/>
      <c r="BL165" s="233"/>
      <c r="BM165" s="234"/>
      <c r="BN165" s="53">
        <f t="shared" ref="BN165:BN196" si="33">MIN($P165,$U165,$Z165,$AE165,$AJ165,$AO165,$AT165,$AY165,$BD165,$BI165)</f>
        <v>0</v>
      </c>
      <c r="BO165" s="53">
        <f t="shared" ref="BO165:BO196" si="34">MAX($P165,$U165,$Z165,$AE165,$AJ165,$AO165,$AT165,$AY165,$BD165,$BI165)</f>
        <v>0</v>
      </c>
      <c r="BP165" s="305"/>
    </row>
    <row r="166" spans="2:68" ht="36" x14ac:dyDescent="0.4">
      <c r="B166" s="79" t="s">
        <v>45</v>
      </c>
      <c r="C166" s="40" t="str">
        <f>C53</f>
        <v>Свинина 2 категории в убойном весе, кг</v>
      </c>
      <c r="D166" s="41">
        <f t="shared" si="32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22"/>
        <v>130.96800000000002</v>
      </c>
      <c r="L166" s="47">
        <f t="shared" si="23"/>
        <v>132.25200000000001</v>
      </c>
      <c r="M166" s="48">
        <f t="shared" si="24"/>
        <v>133.536</v>
      </c>
      <c r="N166" s="48">
        <f t="shared" si="24"/>
        <v>134.82</v>
      </c>
      <c r="O166" s="49">
        <f t="shared" si="24"/>
        <v>134.82</v>
      </c>
      <c r="P166" s="50"/>
      <c r="Q166" s="51"/>
      <c r="R166" s="51"/>
      <c r="S166" s="51"/>
      <c r="T166" s="52"/>
      <c r="U166" s="177"/>
      <c r="V166" s="178"/>
      <c r="W166" s="178"/>
      <c r="X166" s="178"/>
      <c r="Y166" s="178"/>
      <c r="Z166" s="232"/>
      <c r="AA166" s="233"/>
      <c r="AB166" s="233"/>
      <c r="AC166" s="233"/>
      <c r="AD166" s="234"/>
      <c r="AE166" s="177"/>
      <c r="AF166" s="178"/>
      <c r="AG166" s="178"/>
      <c r="AH166" s="178"/>
      <c r="AI166" s="190"/>
      <c r="AJ166" s="50"/>
      <c r="AK166" s="51"/>
      <c r="AL166" s="51"/>
      <c r="AM166" s="51"/>
      <c r="AN166" s="52"/>
      <c r="AO166" s="177"/>
      <c r="AP166" s="178"/>
      <c r="AQ166" s="178"/>
      <c r="AR166" s="178"/>
      <c r="AS166" s="178"/>
      <c r="AT166" s="50"/>
      <c r="AU166" s="51"/>
      <c r="AV166" s="51"/>
      <c r="AW166" s="51"/>
      <c r="AX166" s="52"/>
      <c r="AY166" s="50"/>
      <c r="AZ166" s="51"/>
      <c r="BA166" s="51"/>
      <c r="BB166" s="51"/>
      <c r="BC166" s="52"/>
      <c r="BD166" s="50"/>
      <c r="BE166" s="51"/>
      <c r="BF166" s="51"/>
      <c r="BG166" s="51"/>
      <c r="BH166" s="52"/>
      <c r="BI166" s="232"/>
      <c r="BJ166" s="233"/>
      <c r="BK166" s="233"/>
      <c r="BL166" s="233"/>
      <c r="BM166" s="234"/>
      <c r="BN166" s="53">
        <f t="shared" si="33"/>
        <v>0</v>
      </c>
      <c r="BO166" s="53">
        <f t="shared" si="34"/>
        <v>0</v>
      </c>
      <c r="BP166" s="305"/>
    </row>
    <row r="167" spans="2:68" ht="30" x14ac:dyDescent="0.4">
      <c r="B167" s="79"/>
      <c r="C167" s="80"/>
      <c r="D167" s="41">
        <f t="shared" si="32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22"/>
        <v>130.96800000000002</v>
      </c>
      <c r="L167" s="47">
        <f t="shared" si="23"/>
        <v>132.25200000000001</v>
      </c>
      <c r="M167" s="48">
        <f t="shared" si="24"/>
        <v>133.536</v>
      </c>
      <c r="N167" s="48">
        <f t="shared" si="24"/>
        <v>134.82</v>
      </c>
      <c r="O167" s="49">
        <f t="shared" si="24"/>
        <v>134.82</v>
      </c>
      <c r="P167" s="50"/>
      <c r="Q167" s="51"/>
      <c r="R167" s="51"/>
      <c r="S167" s="51"/>
      <c r="T167" s="52"/>
      <c r="U167" s="177"/>
      <c r="V167" s="178"/>
      <c r="W167" s="178"/>
      <c r="X167" s="178"/>
      <c r="Y167" s="178"/>
      <c r="Z167" s="232"/>
      <c r="AA167" s="233"/>
      <c r="AB167" s="233"/>
      <c r="AC167" s="233"/>
      <c r="AD167" s="234"/>
      <c r="AE167" s="177"/>
      <c r="AF167" s="178"/>
      <c r="AG167" s="178"/>
      <c r="AH167" s="178"/>
      <c r="AI167" s="190"/>
      <c r="AJ167" s="50"/>
      <c r="AK167" s="51"/>
      <c r="AL167" s="51"/>
      <c r="AM167" s="51"/>
      <c r="AN167" s="52"/>
      <c r="AO167" s="177"/>
      <c r="AP167" s="178"/>
      <c r="AQ167" s="178"/>
      <c r="AR167" s="178"/>
      <c r="AS167" s="178"/>
      <c r="AT167" s="50"/>
      <c r="AU167" s="51"/>
      <c r="AV167" s="51"/>
      <c r="AW167" s="51"/>
      <c r="AX167" s="52"/>
      <c r="AY167" s="50"/>
      <c r="AZ167" s="51"/>
      <c r="BA167" s="51"/>
      <c r="BB167" s="51"/>
      <c r="BC167" s="52"/>
      <c r="BD167" s="50"/>
      <c r="BE167" s="51"/>
      <c r="BF167" s="51"/>
      <c r="BG167" s="51"/>
      <c r="BH167" s="52"/>
      <c r="BI167" s="232"/>
      <c r="BJ167" s="233"/>
      <c r="BK167" s="233"/>
      <c r="BL167" s="233"/>
      <c r="BM167" s="234"/>
      <c r="BN167" s="53">
        <f t="shared" si="33"/>
        <v>0</v>
      </c>
      <c r="BO167" s="53">
        <f t="shared" si="34"/>
        <v>0</v>
      </c>
      <c r="BP167" s="305"/>
    </row>
    <row r="168" spans="2:68" ht="30" x14ac:dyDescent="0.4">
      <c r="B168" s="79"/>
      <c r="C168" s="80"/>
      <c r="D168" s="41">
        <f t="shared" si="32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22"/>
        <v>130.96800000000002</v>
      </c>
      <c r="L168" s="47">
        <f t="shared" si="23"/>
        <v>132.25200000000001</v>
      </c>
      <c r="M168" s="48">
        <f t="shared" si="24"/>
        <v>133.536</v>
      </c>
      <c r="N168" s="48">
        <f t="shared" si="24"/>
        <v>134.82</v>
      </c>
      <c r="O168" s="49">
        <f t="shared" si="24"/>
        <v>134.82</v>
      </c>
      <c r="P168" s="50"/>
      <c r="Q168" s="51"/>
      <c r="R168" s="51"/>
      <c r="S168" s="51"/>
      <c r="T168" s="52"/>
      <c r="U168" s="177"/>
      <c r="V168" s="178"/>
      <c r="W168" s="178"/>
      <c r="X168" s="178"/>
      <c r="Y168" s="178"/>
      <c r="Z168" s="232"/>
      <c r="AA168" s="233"/>
      <c r="AB168" s="233"/>
      <c r="AC168" s="233"/>
      <c r="AD168" s="234"/>
      <c r="AE168" s="177"/>
      <c r="AF168" s="178"/>
      <c r="AG168" s="178"/>
      <c r="AH168" s="178"/>
      <c r="AI168" s="190"/>
      <c r="AJ168" s="50"/>
      <c r="AK168" s="51"/>
      <c r="AL168" s="51"/>
      <c r="AM168" s="51"/>
      <c r="AN168" s="52"/>
      <c r="AO168" s="177"/>
      <c r="AP168" s="178"/>
      <c r="AQ168" s="178"/>
      <c r="AR168" s="178"/>
      <c r="AS168" s="178"/>
      <c r="AT168" s="50"/>
      <c r="AU168" s="51"/>
      <c r="AV168" s="51"/>
      <c r="AW168" s="51"/>
      <c r="AX168" s="52"/>
      <c r="AY168" s="50"/>
      <c r="AZ168" s="51"/>
      <c r="BA168" s="51"/>
      <c r="BB168" s="51"/>
      <c r="BC168" s="52"/>
      <c r="BD168" s="50"/>
      <c r="BE168" s="51"/>
      <c r="BF168" s="51"/>
      <c r="BG168" s="51"/>
      <c r="BH168" s="52"/>
      <c r="BI168" s="232"/>
      <c r="BJ168" s="233"/>
      <c r="BK168" s="233"/>
      <c r="BL168" s="233"/>
      <c r="BM168" s="234"/>
      <c r="BN168" s="53">
        <f t="shared" si="33"/>
        <v>0</v>
      </c>
      <c r="BO168" s="53">
        <f t="shared" si="34"/>
        <v>0</v>
      </c>
      <c r="BP168" s="305"/>
    </row>
    <row r="169" spans="2:68" ht="54" x14ac:dyDescent="0.4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32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22"/>
        <v>264.28200000000004</v>
      </c>
      <c r="L169" s="47">
        <f t="shared" si="23"/>
        <v>266.87300000000005</v>
      </c>
      <c r="M169" s="48">
        <f t="shared" si="24"/>
        <v>269.464</v>
      </c>
      <c r="N169" s="48">
        <f t="shared" si="24"/>
        <v>272.05500000000001</v>
      </c>
      <c r="O169" s="49">
        <f t="shared" si="24"/>
        <v>272.05500000000001</v>
      </c>
      <c r="P169" s="232"/>
      <c r="Q169" s="233"/>
      <c r="R169" s="233"/>
      <c r="S169" s="233"/>
      <c r="T169" s="234"/>
      <c r="U169" s="367"/>
      <c r="V169" s="368"/>
      <c r="W169" s="368"/>
      <c r="X169" s="368"/>
      <c r="Y169" s="369"/>
      <c r="Z169" s="232"/>
      <c r="AA169" s="233"/>
      <c r="AB169" s="233"/>
      <c r="AC169" s="233"/>
      <c r="AD169" s="234"/>
      <c r="AE169" s="50"/>
      <c r="AF169" s="51"/>
      <c r="AG169" s="51"/>
      <c r="AH169" s="51"/>
      <c r="AI169" s="52"/>
      <c r="AJ169" s="50"/>
      <c r="AK169" s="51"/>
      <c r="AL169" s="51"/>
      <c r="AM169" s="51"/>
      <c r="AN169" s="52"/>
      <c r="AO169" s="177"/>
      <c r="AP169" s="178"/>
      <c r="AQ169" s="178"/>
      <c r="AR169" s="178"/>
      <c r="AS169" s="178"/>
      <c r="AT169" s="50"/>
      <c r="AU169" s="51"/>
      <c r="AV169" s="51"/>
      <c r="AW169" s="51"/>
      <c r="AX169" s="52"/>
      <c r="AY169" s="50"/>
      <c r="AZ169" s="51"/>
      <c r="BA169" s="51"/>
      <c r="BB169" s="51"/>
      <c r="BC169" s="52"/>
      <c r="BD169" s="232"/>
      <c r="BE169" s="233"/>
      <c r="BF169" s="233"/>
      <c r="BG169" s="233"/>
      <c r="BH169" s="234"/>
      <c r="BI169" s="367"/>
      <c r="BJ169" s="368"/>
      <c r="BK169" s="368"/>
      <c r="BL169" s="368"/>
      <c r="BM169" s="369"/>
      <c r="BN169" s="53">
        <f t="shared" si="33"/>
        <v>0</v>
      </c>
      <c r="BO169" s="53">
        <f t="shared" si="34"/>
        <v>0</v>
      </c>
      <c r="BP169" s="305"/>
    </row>
    <row r="170" spans="2:68" ht="30" x14ac:dyDescent="0.4">
      <c r="B170" s="79"/>
      <c r="C170" s="80"/>
      <c r="D170" s="41">
        <f t="shared" si="32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22"/>
        <v>264.28200000000004</v>
      </c>
      <c r="L170" s="47">
        <f t="shared" si="23"/>
        <v>266.87300000000005</v>
      </c>
      <c r="M170" s="48">
        <f t="shared" si="24"/>
        <v>269.464</v>
      </c>
      <c r="N170" s="48">
        <f t="shared" si="24"/>
        <v>272.05500000000001</v>
      </c>
      <c r="O170" s="49">
        <f t="shared" si="24"/>
        <v>272.05500000000001</v>
      </c>
      <c r="P170" s="50"/>
      <c r="Q170" s="51"/>
      <c r="R170" s="51"/>
      <c r="S170" s="51"/>
      <c r="T170" s="52"/>
      <c r="U170" s="177"/>
      <c r="V170" s="178"/>
      <c r="W170" s="178"/>
      <c r="X170" s="178"/>
      <c r="Y170" s="178"/>
      <c r="Z170" s="232"/>
      <c r="AA170" s="233"/>
      <c r="AB170" s="233"/>
      <c r="AC170" s="233"/>
      <c r="AD170" s="234"/>
      <c r="AE170" s="50"/>
      <c r="AF170" s="51"/>
      <c r="AG170" s="51"/>
      <c r="AH170" s="51"/>
      <c r="AI170" s="52"/>
      <c r="AJ170" s="50"/>
      <c r="AK170" s="51"/>
      <c r="AL170" s="51"/>
      <c r="AM170" s="51"/>
      <c r="AN170" s="52"/>
      <c r="AO170" s="177"/>
      <c r="AP170" s="178"/>
      <c r="AQ170" s="178"/>
      <c r="AR170" s="178"/>
      <c r="AS170" s="178"/>
      <c r="AT170" s="50"/>
      <c r="AU170" s="51"/>
      <c r="AV170" s="51"/>
      <c r="AW170" s="51"/>
      <c r="AX170" s="52"/>
      <c r="AY170" s="50"/>
      <c r="AZ170" s="51"/>
      <c r="BA170" s="51"/>
      <c r="BB170" s="51"/>
      <c r="BC170" s="52"/>
      <c r="BD170" s="232"/>
      <c r="BE170" s="233"/>
      <c r="BF170" s="233"/>
      <c r="BG170" s="233"/>
      <c r="BH170" s="234"/>
      <c r="BI170" s="367"/>
      <c r="BJ170" s="368"/>
      <c r="BK170" s="368"/>
      <c r="BL170" s="368"/>
      <c r="BM170" s="369"/>
      <c r="BN170" s="53">
        <f t="shared" si="33"/>
        <v>0</v>
      </c>
      <c r="BO170" s="53">
        <f t="shared" si="34"/>
        <v>0</v>
      </c>
      <c r="BP170" s="305"/>
    </row>
    <row r="171" spans="2:68" ht="54" x14ac:dyDescent="0.4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32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22"/>
        <v>237.35399999999998</v>
      </c>
      <c r="L171" s="47">
        <f t="shared" si="23"/>
        <v>239.68099999999998</v>
      </c>
      <c r="M171" s="48">
        <f t="shared" si="24"/>
        <v>242.00799999999998</v>
      </c>
      <c r="N171" s="48">
        <f t="shared" si="24"/>
        <v>244.33499999999998</v>
      </c>
      <c r="O171" s="49">
        <f t="shared" si="24"/>
        <v>244.33499999999998</v>
      </c>
      <c r="P171" s="50"/>
      <c r="Q171" s="51"/>
      <c r="R171" s="51"/>
      <c r="S171" s="51"/>
      <c r="T171" s="52"/>
      <c r="U171" s="50"/>
      <c r="V171" s="51"/>
      <c r="W171" s="51"/>
      <c r="X171" s="51"/>
      <c r="Y171" s="52"/>
      <c r="Z171" s="232"/>
      <c r="AA171" s="233"/>
      <c r="AB171" s="233"/>
      <c r="AC171" s="233"/>
      <c r="AD171" s="234"/>
      <c r="AE171" s="177"/>
      <c r="AF171" s="178"/>
      <c r="AG171" s="178"/>
      <c r="AH171" s="178"/>
      <c r="AI171" s="190"/>
      <c r="AJ171" s="50"/>
      <c r="AK171" s="51"/>
      <c r="AL171" s="51"/>
      <c r="AM171" s="51"/>
      <c r="AN171" s="52"/>
      <c r="AO171" s="177"/>
      <c r="AP171" s="178"/>
      <c r="AQ171" s="178"/>
      <c r="AR171" s="178"/>
      <c r="AS171" s="178"/>
      <c r="AT171" s="50"/>
      <c r="AU171" s="51"/>
      <c r="AV171" s="51"/>
      <c r="AW171" s="51"/>
      <c r="AX171" s="52"/>
      <c r="AY171" s="50"/>
      <c r="AZ171" s="51"/>
      <c r="BA171" s="51"/>
      <c r="BB171" s="51"/>
      <c r="BC171" s="52"/>
      <c r="BD171" s="232"/>
      <c r="BE171" s="233"/>
      <c r="BF171" s="233"/>
      <c r="BG171" s="233"/>
      <c r="BH171" s="234"/>
      <c r="BI171" s="232"/>
      <c r="BJ171" s="233"/>
      <c r="BK171" s="233"/>
      <c r="BL171" s="233"/>
      <c r="BM171" s="234"/>
      <c r="BN171" s="53">
        <f t="shared" si="33"/>
        <v>0</v>
      </c>
      <c r="BO171" s="53">
        <f t="shared" si="34"/>
        <v>0</v>
      </c>
      <c r="BP171" s="305"/>
    </row>
    <row r="172" spans="2:68" ht="30" x14ac:dyDescent="0.4">
      <c r="B172" s="79"/>
      <c r="C172" s="80"/>
      <c r="D172" s="41">
        <f t="shared" si="32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22"/>
        <v>237.35399999999998</v>
      </c>
      <c r="L172" s="47">
        <f t="shared" si="23"/>
        <v>239.68099999999998</v>
      </c>
      <c r="M172" s="48">
        <f t="shared" si="24"/>
        <v>242.00799999999998</v>
      </c>
      <c r="N172" s="48">
        <f t="shared" si="24"/>
        <v>244.33499999999998</v>
      </c>
      <c r="O172" s="49">
        <f t="shared" si="24"/>
        <v>244.33499999999998</v>
      </c>
      <c r="P172" s="50"/>
      <c r="Q172" s="51"/>
      <c r="R172" s="51"/>
      <c r="S172" s="51"/>
      <c r="T172" s="52"/>
      <c r="U172" s="177"/>
      <c r="V172" s="178"/>
      <c r="W172" s="178"/>
      <c r="X172" s="178"/>
      <c r="Y172" s="178"/>
      <c r="Z172" s="232"/>
      <c r="AA172" s="233"/>
      <c r="AB172" s="233"/>
      <c r="AC172" s="233"/>
      <c r="AD172" s="234"/>
      <c r="AE172" s="177"/>
      <c r="AF172" s="178"/>
      <c r="AG172" s="178"/>
      <c r="AH172" s="178"/>
      <c r="AI172" s="190"/>
      <c r="AJ172" s="50"/>
      <c r="AK172" s="51"/>
      <c r="AL172" s="51"/>
      <c r="AM172" s="51"/>
      <c r="AN172" s="52"/>
      <c r="AO172" s="177"/>
      <c r="AP172" s="178"/>
      <c r="AQ172" s="178"/>
      <c r="AR172" s="178"/>
      <c r="AS172" s="178"/>
      <c r="AT172" s="50"/>
      <c r="AU172" s="51"/>
      <c r="AV172" s="51"/>
      <c r="AW172" s="51"/>
      <c r="AX172" s="52"/>
      <c r="AY172" s="50"/>
      <c r="AZ172" s="51"/>
      <c r="BA172" s="51"/>
      <c r="BB172" s="51"/>
      <c r="BC172" s="52"/>
      <c r="BD172" s="232"/>
      <c r="BE172" s="233"/>
      <c r="BF172" s="233"/>
      <c r="BG172" s="233"/>
      <c r="BH172" s="234"/>
      <c r="BI172" s="232"/>
      <c r="BJ172" s="233"/>
      <c r="BK172" s="233"/>
      <c r="BL172" s="233"/>
      <c r="BM172" s="234"/>
      <c r="BN172" s="53">
        <f t="shared" si="33"/>
        <v>0</v>
      </c>
      <c r="BO172" s="53">
        <f t="shared" si="34"/>
        <v>0</v>
      </c>
      <c r="BP172" s="305"/>
    </row>
    <row r="173" spans="2:68" ht="30" x14ac:dyDescent="0.4">
      <c r="B173" s="79"/>
      <c r="C173" s="80"/>
      <c r="D173" s="41">
        <f t="shared" si="32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22"/>
        <v>237.35399999999998</v>
      </c>
      <c r="L173" s="47">
        <f t="shared" si="23"/>
        <v>239.68099999999998</v>
      </c>
      <c r="M173" s="48">
        <f t="shared" si="24"/>
        <v>242.00799999999998</v>
      </c>
      <c r="N173" s="48">
        <f t="shared" si="24"/>
        <v>244.33499999999998</v>
      </c>
      <c r="O173" s="49">
        <f t="shared" si="24"/>
        <v>244.33499999999998</v>
      </c>
      <c r="P173" s="50"/>
      <c r="Q173" s="51"/>
      <c r="R173" s="51"/>
      <c r="S173" s="51"/>
      <c r="T173" s="52"/>
      <c r="U173" s="177"/>
      <c r="V173" s="178"/>
      <c r="W173" s="178"/>
      <c r="X173" s="178"/>
      <c r="Y173" s="178"/>
      <c r="Z173" s="232"/>
      <c r="AA173" s="233"/>
      <c r="AB173" s="233"/>
      <c r="AC173" s="233"/>
      <c r="AD173" s="234"/>
      <c r="AE173" s="177"/>
      <c r="AF173" s="178"/>
      <c r="AG173" s="178"/>
      <c r="AH173" s="178"/>
      <c r="AI173" s="190"/>
      <c r="AJ173" s="50"/>
      <c r="AK173" s="51"/>
      <c r="AL173" s="51"/>
      <c r="AM173" s="51"/>
      <c r="AN173" s="52"/>
      <c r="AO173" s="177"/>
      <c r="AP173" s="178"/>
      <c r="AQ173" s="178"/>
      <c r="AR173" s="178"/>
      <c r="AS173" s="178"/>
      <c r="AT173" s="50"/>
      <c r="AU173" s="51"/>
      <c r="AV173" s="51"/>
      <c r="AW173" s="51"/>
      <c r="AX173" s="52"/>
      <c r="AY173" s="50"/>
      <c r="AZ173" s="51"/>
      <c r="BA173" s="51"/>
      <c r="BB173" s="51"/>
      <c r="BC173" s="52"/>
      <c r="BD173" s="232"/>
      <c r="BE173" s="233"/>
      <c r="BF173" s="233"/>
      <c r="BG173" s="233"/>
      <c r="BH173" s="234"/>
      <c r="BI173" s="232"/>
      <c r="BJ173" s="233"/>
      <c r="BK173" s="233"/>
      <c r="BL173" s="233"/>
      <c r="BM173" s="234"/>
      <c r="BN173" s="53">
        <f t="shared" si="33"/>
        <v>0</v>
      </c>
      <c r="BO173" s="53">
        <f t="shared" si="34"/>
        <v>0</v>
      </c>
      <c r="BP173" s="305"/>
    </row>
    <row r="174" spans="2:68" ht="54" x14ac:dyDescent="0.4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32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22"/>
        <v>291.20999999999998</v>
      </c>
      <c r="L174" s="47">
        <f t="shared" si="23"/>
        <v>294.065</v>
      </c>
      <c r="M174" s="48">
        <f t="shared" si="24"/>
        <v>296.92</v>
      </c>
      <c r="N174" s="48">
        <f t="shared" si="24"/>
        <v>299.77499999999998</v>
      </c>
      <c r="O174" s="49">
        <f t="shared" si="24"/>
        <v>299.77499999999998</v>
      </c>
      <c r="P174" s="50"/>
      <c r="Q174" s="51"/>
      <c r="R174" s="51"/>
      <c r="S174" s="51"/>
      <c r="T174" s="52"/>
      <c r="U174" s="177"/>
      <c r="V174" s="178"/>
      <c r="W174" s="178"/>
      <c r="X174" s="178"/>
      <c r="Y174" s="178"/>
      <c r="Z174" s="232"/>
      <c r="AA174" s="233"/>
      <c r="AB174" s="233"/>
      <c r="AC174" s="233"/>
      <c r="AD174" s="234"/>
      <c r="AE174" s="177"/>
      <c r="AF174" s="178"/>
      <c r="AG174" s="178"/>
      <c r="AH174" s="178"/>
      <c r="AI174" s="190"/>
      <c r="AJ174" s="367">
        <v>249</v>
      </c>
      <c r="AK174" s="368">
        <v>119</v>
      </c>
      <c r="AL174" s="368">
        <v>29631</v>
      </c>
      <c r="AM174" s="368" t="s">
        <v>325</v>
      </c>
      <c r="AN174" s="369" t="s">
        <v>326</v>
      </c>
      <c r="AO174" s="337"/>
      <c r="AP174" s="338"/>
      <c r="AQ174" s="338"/>
      <c r="AR174" s="338"/>
      <c r="AS174" s="339"/>
      <c r="AT174" s="50"/>
      <c r="AU174" s="51"/>
      <c r="AV174" s="51"/>
      <c r="AW174" s="51"/>
      <c r="AX174" s="52"/>
      <c r="AY174" s="50"/>
      <c r="AZ174" s="51"/>
      <c r="BA174" s="51"/>
      <c r="BB174" s="51"/>
      <c r="BC174" s="52"/>
      <c r="BD174" s="232"/>
      <c r="BE174" s="233"/>
      <c r="BF174" s="233"/>
      <c r="BG174" s="233"/>
      <c r="BH174" s="234"/>
      <c r="BI174" s="232"/>
      <c r="BJ174" s="233"/>
      <c r="BK174" s="233"/>
      <c r="BL174" s="233"/>
      <c r="BM174" s="234"/>
      <c r="BN174" s="53">
        <f t="shared" si="33"/>
        <v>249</v>
      </c>
      <c r="BO174" s="53">
        <f t="shared" si="34"/>
        <v>249</v>
      </c>
      <c r="BP174" s="305"/>
    </row>
    <row r="175" spans="2:68" ht="30" x14ac:dyDescent="0.4">
      <c r="B175" s="79"/>
      <c r="C175" s="80"/>
      <c r="D175" s="41">
        <f t="shared" si="32"/>
        <v>285.5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22"/>
        <v>291.20999999999998</v>
      </c>
      <c r="L175" s="47">
        <f t="shared" si="23"/>
        <v>294.065</v>
      </c>
      <c r="M175" s="48">
        <f t="shared" si="24"/>
        <v>296.92</v>
      </c>
      <c r="N175" s="48">
        <f t="shared" si="24"/>
        <v>299.77499999999998</v>
      </c>
      <c r="O175" s="49">
        <f t="shared" si="24"/>
        <v>299.77499999999998</v>
      </c>
      <c r="P175" s="50"/>
      <c r="Q175" s="51"/>
      <c r="R175" s="51"/>
      <c r="S175" s="51"/>
      <c r="T175" s="52"/>
      <c r="U175" s="177"/>
      <c r="V175" s="178"/>
      <c r="W175" s="178"/>
      <c r="X175" s="178"/>
      <c r="Y175" s="178"/>
      <c r="Z175" s="232"/>
      <c r="AA175" s="233"/>
      <c r="AB175" s="233"/>
      <c r="AC175" s="233"/>
      <c r="AD175" s="234"/>
      <c r="AE175" s="177"/>
      <c r="AF175" s="178"/>
      <c r="AG175" s="178"/>
      <c r="AH175" s="178"/>
      <c r="AI175" s="190"/>
      <c r="AJ175" s="50"/>
      <c r="AK175" s="51"/>
      <c r="AL175" s="51"/>
      <c r="AM175" s="51"/>
      <c r="AN175" s="52"/>
      <c r="AO175" s="232"/>
      <c r="AP175" s="233"/>
      <c r="AQ175" s="233"/>
      <c r="AR175" s="233"/>
      <c r="AS175" s="234"/>
      <c r="AT175" s="50"/>
      <c r="AU175" s="51"/>
      <c r="AV175" s="51"/>
      <c r="AW175" s="51"/>
      <c r="AX175" s="52"/>
      <c r="AY175" s="50"/>
      <c r="AZ175" s="51"/>
      <c r="BA175" s="51"/>
      <c r="BB175" s="51"/>
      <c r="BC175" s="52"/>
      <c r="BD175" s="232"/>
      <c r="BE175" s="233"/>
      <c r="BF175" s="233"/>
      <c r="BG175" s="233"/>
      <c r="BH175" s="234"/>
      <c r="BI175" s="232"/>
      <c r="BJ175" s="233"/>
      <c r="BK175" s="233"/>
      <c r="BL175" s="233"/>
      <c r="BM175" s="234"/>
      <c r="BN175" s="53">
        <f t="shared" si="33"/>
        <v>0</v>
      </c>
      <c r="BO175" s="53">
        <f t="shared" si="34"/>
        <v>0</v>
      </c>
      <c r="BP175" s="305"/>
    </row>
    <row r="176" spans="2:68" ht="30" x14ac:dyDescent="0.4">
      <c r="B176" s="79"/>
      <c r="C176" s="80"/>
      <c r="D176" s="41">
        <f t="shared" si="32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22"/>
        <v>291.20999999999998</v>
      </c>
      <c r="L176" s="47">
        <f t="shared" si="23"/>
        <v>294.065</v>
      </c>
      <c r="M176" s="48">
        <f t="shared" si="24"/>
        <v>296.92</v>
      </c>
      <c r="N176" s="48">
        <f t="shared" si="24"/>
        <v>299.77499999999998</v>
      </c>
      <c r="O176" s="49">
        <f t="shared" si="24"/>
        <v>299.77499999999998</v>
      </c>
      <c r="P176" s="50"/>
      <c r="Q176" s="51"/>
      <c r="R176" s="51"/>
      <c r="S176" s="51"/>
      <c r="T176" s="52"/>
      <c r="U176" s="177"/>
      <c r="V176" s="178"/>
      <c r="W176" s="178"/>
      <c r="X176" s="178"/>
      <c r="Y176" s="178"/>
      <c r="Z176" s="232"/>
      <c r="AA176" s="233"/>
      <c r="AB176" s="233"/>
      <c r="AC176" s="233"/>
      <c r="AD176" s="234"/>
      <c r="AE176" s="177"/>
      <c r="AF176" s="178"/>
      <c r="AG176" s="178"/>
      <c r="AH176" s="178"/>
      <c r="AI176" s="190"/>
      <c r="AJ176" s="50"/>
      <c r="AK176" s="51"/>
      <c r="AL176" s="51"/>
      <c r="AM176" s="51"/>
      <c r="AN176" s="52"/>
      <c r="AO176" s="232"/>
      <c r="AP176" s="233"/>
      <c r="AQ176" s="233"/>
      <c r="AR176" s="233"/>
      <c r="AS176" s="234"/>
      <c r="AT176" s="50"/>
      <c r="AU176" s="51"/>
      <c r="AV176" s="51"/>
      <c r="AW176" s="51"/>
      <c r="AX176" s="52"/>
      <c r="AY176" s="50"/>
      <c r="AZ176" s="51"/>
      <c r="BA176" s="51"/>
      <c r="BB176" s="51"/>
      <c r="BC176" s="52"/>
      <c r="BD176" s="232"/>
      <c r="BE176" s="233"/>
      <c r="BF176" s="233"/>
      <c r="BG176" s="233"/>
      <c r="BH176" s="234"/>
      <c r="BI176" s="232"/>
      <c r="BJ176" s="233"/>
      <c r="BK176" s="233"/>
      <c r="BL176" s="233"/>
      <c r="BM176" s="234"/>
      <c r="BN176" s="53">
        <f t="shared" si="33"/>
        <v>0</v>
      </c>
      <c r="BO176" s="53">
        <f t="shared" si="34"/>
        <v>0</v>
      </c>
      <c r="BP176" s="305"/>
    </row>
    <row r="177" spans="2:68" ht="36" x14ac:dyDescent="0.4">
      <c r="B177" s="79" t="s">
        <v>127</v>
      </c>
      <c r="C177" s="40" t="str">
        <f>C64</f>
        <v>Свинина 2 категории (ГОСТ Р53221-2008)*, кг</v>
      </c>
      <c r="D177" s="41">
        <f t="shared" si="32"/>
        <v>207.5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ref="K177:K182" si="35">$D177+($D177*(SUM($E177%,F177%)))</f>
        <v>211.65</v>
      </c>
      <c r="L177" s="47">
        <f t="shared" ref="L177:L182" si="36">$D177+(($D177*SUM($E177,G177)/100))</f>
        <v>213.72499999999999</v>
      </c>
      <c r="M177" s="48">
        <f t="shared" ref="M177:O182" si="37">$D177+(($D177*($E177+H177)/100))</f>
        <v>215.8</v>
      </c>
      <c r="N177" s="48">
        <f t="shared" si="37"/>
        <v>217.875</v>
      </c>
      <c r="O177" s="49">
        <f t="shared" si="37"/>
        <v>217.875</v>
      </c>
      <c r="P177" s="50"/>
      <c r="Q177" s="51"/>
      <c r="R177" s="51"/>
      <c r="S177" s="51"/>
      <c r="T177" s="52"/>
      <c r="U177" s="177"/>
      <c r="V177" s="178"/>
      <c r="W177" s="178"/>
      <c r="X177" s="178"/>
      <c r="Y177" s="178"/>
      <c r="Z177" s="232"/>
      <c r="AA177" s="233"/>
      <c r="AB177" s="233"/>
      <c r="AC177" s="233"/>
      <c r="AD177" s="234"/>
      <c r="AE177" s="177"/>
      <c r="AF177" s="178"/>
      <c r="AG177" s="178"/>
      <c r="AH177" s="178"/>
      <c r="AI177" s="190"/>
      <c r="AJ177" s="50"/>
      <c r="AK177" s="51"/>
      <c r="AL177" s="51"/>
      <c r="AM177" s="51"/>
      <c r="AN177" s="52"/>
      <c r="AO177" s="232"/>
      <c r="AP177" s="233"/>
      <c r="AQ177" s="233"/>
      <c r="AR177" s="233"/>
      <c r="AS177" s="234"/>
      <c r="AT177" s="50"/>
      <c r="AU177" s="51"/>
      <c r="AV177" s="51"/>
      <c r="AW177" s="51"/>
      <c r="AX177" s="52"/>
      <c r="AY177" s="50"/>
      <c r="AZ177" s="51"/>
      <c r="BA177" s="51"/>
      <c r="BB177" s="51"/>
      <c r="BC177" s="52"/>
      <c r="BD177" s="232"/>
      <c r="BE177" s="233"/>
      <c r="BF177" s="233"/>
      <c r="BG177" s="233"/>
      <c r="BH177" s="234"/>
      <c r="BI177" s="232"/>
      <c r="BJ177" s="233"/>
      <c r="BK177" s="233"/>
      <c r="BL177" s="233"/>
      <c r="BM177" s="234"/>
      <c r="BN177" s="53">
        <f t="shared" si="33"/>
        <v>0</v>
      </c>
      <c r="BO177" s="53">
        <f t="shared" si="34"/>
        <v>0</v>
      </c>
      <c r="BP177" s="305"/>
    </row>
    <row r="178" spans="2:68" ht="30" x14ac:dyDescent="0.4">
      <c r="B178" s="79"/>
      <c r="C178" s="80"/>
      <c r="D178" s="41">
        <f t="shared" si="32"/>
        <v>207.5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35"/>
        <v>211.65</v>
      </c>
      <c r="L178" s="47">
        <f t="shared" si="36"/>
        <v>213.72499999999999</v>
      </c>
      <c r="M178" s="48">
        <f t="shared" si="37"/>
        <v>215.8</v>
      </c>
      <c r="N178" s="48">
        <f t="shared" si="37"/>
        <v>217.875</v>
      </c>
      <c r="O178" s="49">
        <f t="shared" si="37"/>
        <v>217.875</v>
      </c>
      <c r="P178" s="50"/>
      <c r="Q178" s="51"/>
      <c r="R178" s="51"/>
      <c r="S178" s="51"/>
      <c r="T178" s="52"/>
      <c r="U178" s="177"/>
      <c r="V178" s="178"/>
      <c r="W178" s="178"/>
      <c r="X178" s="178"/>
      <c r="Y178" s="178"/>
      <c r="Z178" s="232"/>
      <c r="AA178" s="233"/>
      <c r="AB178" s="233"/>
      <c r="AC178" s="233"/>
      <c r="AD178" s="234"/>
      <c r="AE178" s="177"/>
      <c r="AF178" s="178"/>
      <c r="AG178" s="178"/>
      <c r="AH178" s="178"/>
      <c r="AI178" s="190"/>
      <c r="AJ178" s="50"/>
      <c r="AK178" s="51"/>
      <c r="AL178" s="51"/>
      <c r="AM178" s="51"/>
      <c r="AN178" s="52"/>
      <c r="AO178" s="232"/>
      <c r="AP178" s="233"/>
      <c r="AQ178" s="233"/>
      <c r="AR178" s="233"/>
      <c r="AS178" s="234"/>
      <c r="AT178" s="50"/>
      <c r="AU178" s="51"/>
      <c r="AV178" s="51"/>
      <c r="AW178" s="51"/>
      <c r="AX178" s="52"/>
      <c r="AY178" s="50"/>
      <c r="AZ178" s="51"/>
      <c r="BA178" s="51"/>
      <c r="BB178" s="51"/>
      <c r="BC178" s="52"/>
      <c r="BD178" s="232"/>
      <c r="BE178" s="233"/>
      <c r="BF178" s="233"/>
      <c r="BG178" s="233"/>
      <c r="BH178" s="234"/>
      <c r="BI178" s="232"/>
      <c r="BJ178" s="233"/>
      <c r="BK178" s="233"/>
      <c r="BL178" s="233"/>
      <c r="BM178" s="234"/>
      <c r="BN178" s="53">
        <f t="shared" si="33"/>
        <v>0</v>
      </c>
      <c r="BO178" s="53">
        <f t="shared" si="34"/>
        <v>0</v>
      </c>
      <c r="BP178" s="305"/>
    </row>
    <row r="179" spans="2:68" ht="30" x14ac:dyDescent="0.4">
      <c r="B179" s="79"/>
      <c r="C179" s="80"/>
      <c r="D179" s="41">
        <f t="shared" si="32"/>
        <v>207.5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35"/>
        <v>211.65</v>
      </c>
      <c r="L179" s="47">
        <f t="shared" si="36"/>
        <v>213.72499999999999</v>
      </c>
      <c r="M179" s="48">
        <f t="shared" si="37"/>
        <v>215.8</v>
      </c>
      <c r="N179" s="48">
        <f t="shared" si="37"/>
        <v>217.875</v>
      </c>
      <c r="O179" s="49">
        <f t="shared" si="37"/>
        <v>217.875</v>
      </c>
      <c r="P179" s="50"/>
      <c r="Q179" s="51"/>
      <c r="R179" s="51"/>
      <c r="S179" s="51"/>
      <c r="T179" s="52"/>
      <c r="U179" s="177"/>
      <c r="V179" s="178"/>
      <c r="W179" s="178"/>
      <c r="X179" s="178"/>
      <c r="Y179" s="178"/>
      <c r="Z179" s="232"/>
      <c r="AA179" s="233"/>
      <c r="AB179" s="233"/>
      <c r="AC179" s="233"/>
      <c r="AD179" s="234"/>
      <c r="AE179" s="177"/>
      <c r="AF179" s="178"/>
      <c r="AG179" s="178"/>
      <c r="AH179" s="178"/>
      <c r="AI179" s="190"/>
      <c r="AJ179" s="50"/>
      <c r="AK179" s="51"/>
      <c r="AL179" s="51"/>
      <c r="AM179" s="51"/>
      <c r="AN179" s="52"/>
      <c r="AO179" s="232"/>
      <c r="AP179" s="233"/>
      <c r="AQ179" s="233"/>
      <c r="AR179" s="233"/>
      <c r="AS179" s="234"/>
      <c r="AT179" s="50"/>
      <c r="AU179" s="51"/>
      <c r="AV179" s="51"/>
      <c r="AW179" s="51"/>
      <c r="AX179" s="52"/>
      <c r="AY179" s="50"/>
      <c r="AZ179" s="51"/>
      <c r="BA179" s="51"/>
      <c r="BB179" s="51"/>
      <c r="BC179" s="52"/>
      <c r="BD179" s="232"/>
      <c r="BE179" s="233"/>
      <c r="BF179" s="233"/>
      <c r="BG179" s="233"/>
      <c r="BH179" s="234"/>
      <c r="BI179" s="232"/>
      <c r="BJ179" s="233"/>
      <c r="BK179" s="233"/>
      <c r="BL179" s="233"/>
      <c r="BM179" s="234"/>
      <c r="BN179" s="53">
        <f t="shared" si="33"/>
        <v>0</v>
      </c>
      <c r="BO179" s="53">
        <f t="shared" si="34"/>
        <v>0</v>
      </c>
      <c r="BP179" s="305"/>
    </row>
    <row r="180" spans="2:68" ht="58.5" x14ac:dyDescent="0.4">
      <c r="B180" s="81" t="s">
        <v>47</v>
      </c>
      <c r="C180" s="82" t="s">
        <v>48</v>
      </c>
      <c r="D180" s="41">
        <f t="shared" si="32"/>
        <v>0</v>
      </c>
      <c r="E180" s="62"/>
      <c r="F180" s="63"/>
      <c r="G180" s="64"/>
      <c r="H180" s="64"/>
      <c r="I180" s="64"/>
      <c r="J180" s="65"/>
      <c r="K180" s="46">
        <f t="shared" si="35"/>
        <v>0</v>
      </c>
      <c r="L180" s="47">
        <f t="shared" si="36"/>
        <v>0</v>
      </c>
      <c r="M180" s="48">
        <f t="shared" si="37"/>
        <v>0</v>
      </c>
      <c r="N180" s="48">
        <f t="shared" si="37"/>
        <v>0</v>
      </c>
      <c r="O180" s="49">
        <f t="shared" si="37"/>
        <v>0</v>
      </c>
      <c r="P180" s="66"/>
      <c r="Q180" s="67"/>
      <c r="R180" s="68"/>
      <c r="S180" s="67"/>
      <c r="T180" s="69"/>
      <c r="U180" s="179"/>
      <c r="V180" s="180"/>
      <c r="W180" s="178"/>
      <c r="X180" s="180"/>
      <c r="Y180" s="180"/>
      <c r="Z180" s="235"/>
      <c r="AA180" s="236"/>
      <c r="AB180" s="237"/>
      <c r="AC180" s="236"/>
      <c r="AD180" s="238"/>
      <c r="AE180" s="179"/>
      <c r="AF180" s="180"/>
      <c r="AG180" s="178"/>
      <c r="AH180" s="180"/>
      <c r="AI180" s="191"/>
      <c r="AJ180" s="66"/>
      <c r="AK180" s="67"/>
      <c r="AL180" s="68"/>
      <c r="AM180" s="67"/>
      <c r="AN180" s="69"/>
      <c r="AO180" s="235"/>
      <c r="AP180" s="236"/>
      <c r="AQ180" s="237"/>
      <c r="AR180" s="236"/>
      <c r="AS180" s="238"/>
      <c r="AT180" s="66"/>
      <c r="AU180" s="67"/>
      <c r="AV180" s="68"/>
      <c r="AW180" s="67"/>
      <c r="AX180" s="69"/>
      <c r="AY180" s="66"/>
      <c r="AZ180" s="67"/>
      <c r="BA180" s="68"/>
      <c r="BB180" s="67"/>
      <c r="BC180" s="69"/>
      <c r="BD180" s="235"/>
      <c r="BE180" s="236"/>
      <c r="BF180" s="237"/>
      <c r="BG180" s="236"/>
      <c r="BH180" s="238"/>
      <c r="BI180" s="235"/>
      <c r="BJ180" s="236"/>
      <c r="BK180" s="237"/>
      <c r="BL180" s="236"/>
      <c r="BM180" s="238"/>
      <c r="BN180" s="53">
        <f t="shared" si="33"/>
        <v>0</v>
      </c>
      <c r="BO180" s="53">
        <f t="shared" si="34"/>
        <v>0</v>
      </c>
      <c r="BP180" s="305"/>
    </row>
    <row r="181" spans="2:68" ht="54" x14ac:dyDescent="0.4">
      <c r="B181" s="79" t="s">
        <v>50</v>
      </c>
      <c r="C181" s="40" t="str">
        <f>C68</f>
        <v>Мясо цыплят бройлеров, кг</v>
      </c>
      <c r="D181" s="41">
        <f t="shared" si="32"/>
        <v>124.5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35"/>
        <v>136.94999999999999</v>
      </c>
      <c r="L181" s="47">
        <f t="shared" si="36"/>
        <v>138.19499999999999</v>
      </c>
      <c r="M181" s="48">
        <f t="shared" si="37"/>
        <v>139.44</v>
      </c>
      <c r="N181" s="48">
        <f t="shared" si="37"/>
        <v>140.685</v>
      </c>
      <c r="O181" s="49">
        <f t="shared" si="37"/>
        <v>141.93</v>
      </c>
      <c r="P181" s="232"/>
      <c r="Q181" s="233"/>
      <c r="R181" s="233"/>
      <c r="S181" s="233"/>
      <c r="T181" s="234"/>
      <c r="U181" s="337"/>
      <c r="V181" s="338"/>
      <c r="W181" s="338"/>
      <c r="X181" s="338"/>
      <c r="Y181" s="339"/>
      <c r="Z181" s="337"/>
      <c r="AA181" s="338"/>
      <c r="AB181" s="338"/>
      <c r="AC181" s="338"/>
      <c r="AD181" s="339"/>
      <c r="AE181" s="197"/>
      <c r="AF181" s="198"/>
      <c r="AG181" s="199"/>
      <c r="AH181" s="198"/>
      <c r="AI181" s="200"/>
      <c r="AJ181" s="367">
        <v>136</v>
      </c>
      <c r="AK181" s="368">
        <v>52.25</v>
      </c>
      <c r="AL181" s="368">
        <v>7106</v>
      </c>
      <c r="AM181" s="368" t="s">
        <v>316</v>
      </c>
      <c r="AN181" s="369" t="s">
        <v>324</v>
      </c>
      <c r="AO181" s="337"/>
      <c r="AP181" s="338"/>
      <c r="AQ181" s="338"/>
      <c r="AR181" s="338"/>
      <c r="AS181" s="339"/>
      <c r="AT181" s="232"/>
      <c r="AU181" s="233"/>
      <c r="AV181" s="233"/>
      <c r="AW181" s="233"/>
      <c r="AX181" s="234"/>
      <c r="AY181" s="232"/>
      <c r="AZ181" s="233"/>
      <c r="BA181" s="233"/>
      <c r="BB181" s="233"/>
      <c r="BC181" s="234"/>
      <c r="BD181" s="367">
        <v>136</v>
      </c>
      <c r="BE181" s="368">
        <v>28</v>
      </c>
      <c r="BF181" s="368">
        <f t="shared" ref="BF181" si="38">IF(BD181=0," ",IF(ISBLANK(BD181)," ",BD181*BE181))</f>
        <v>3808</v>
      </c>
      <c r="BG181" s="368" t="s">
        <v>340</v>
      </c>
      <c r="BH181" s="369" t="s">
        <v>342</v>
      </c>
      <c r="BI181" s="337"/>
      <c r="BJ181" s="338"/>
      <c r="BK181" s="338"/>
      <c r="BL181" s="338"/>
      <c r="BM181" s="339"/>
      <c r="BN181" s="53">
        <f t="shared" si="33"/>
        <v>136</v>
      </c>
      <c r="BO181" s="53">
        <f t="shared" si="34"/>
        <v>136</v>
      </c>
      <c r="BP181" s="305"/>
    </row>
    <row r="182" spans="2:68" ht="30" x14ac:dyDescent="0.4">
      <c r="B182" s="79"/>
      <c r="C182" s="80"/>
      <c r="D182" s="41">
        <f t="shared" si="32"/>
        <v>124.5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35"/>
        <v>136.94999999999999</v>
      </c>
      <c r="L182" s="47">
        <f t="shared" si="36"/>
        <v>138.19499999999999</v>
      </c>
      <c r="M182" s="48">
        <f t="shared" si="37"/>
        <v>139.44</v>
      </c>
      <c r="N182" s="48">
        <f t="shared" si="37"/>
        <v>140.685</v>
      </c>
      <c r="O182" s="49">
        <f t="shared" si="37"/>
        <v>141.93</v>
      </c>
      <c r="P182" s="50"/>
      <c r="Q182" s="51"/>
      <c r="R182" s="51"/>
      <c r="S182" s="51"/>
      <c r="T182" s="52"/>
      <c r="U182" s="50"/>
      <c r="V182" s="51"/>
      <c r="W182" s="51"/>
      <c r="X182" s="51"/>
      <c r="Y182" s="52"/>
      <c r="Z182" s="337"/>
      <c r="AA182" s="338"/>
      <c r="AB182" s="338"/>
      <c r="AC182" s="338"/>
      <c r="AD182" s="339"/>
      <c r="AE182" s="177"/>
      <c r="AF182" s="178"/>
      <c r="AG182" s="178"/>
      <c r="AH182" s="178"/>
      <c r="AI182" s="190"/>
      <c r="AJ182" s="367"/>
      <c r="AK182" s="368"/>
      <c r="AL182" s="368"/>
      <c r="AM182" s="368"/>
      <c r="AN182" s="369"/>
      <c r="AO182" s="232"/>
      <c r="AP182" s="233"/>
      <c r="AQ182" s="233"/>
      <c r="AR182" s="233"/>
      <c r="AS182" s="234"/>
      <c r="AT182" s="232"/>
      <c r="AU182" s="233"/>
      <c r="AV182" s="233"/>
      <c r="AW182" s="233"/>
      <c r="AX182" s="234"/>
      <c r="AY182" s="232"/>
      <c r="AZ182" s="233"/>
      <c r="BA182" s="233"/>
      <c r="BB182" s="233"/>
      <c r="BC182" s="234"/>
      <c r="BD182" s="337"/>
      <c r="BE182" s="338"/>
      <c r="BF182" s="338"/>
      <c r="BG182" s="338"/>
      <c r="BH182" s="339"/>
      <c r="BI182" s="232"/>
      <c r="BJ182" s="233"/>
      <c r="BK182" s="233"/>
      <c r="BL182" s="233"/>
      <c r="BM182" s="234"/>
      <c r="BN182" s="53">
        <f t="shared" si="33"/>
        <v>0</v>
      </c>
      <c r="BO182" s="53">
        <f t="shared" si="34"/>
        <v>0</v>
      </c>
      <c r="BP182" s="305"/>
    </row>
    <row r="183" spans="2:68" ht="30" x14ac:dyDescent="0.4">
      <c r="B183" s="79"/>
      <c r="C183" s="80"/>
      <c r="D183" s="41">
        <f t="shared" si="32"/>
        <v>124.5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50"/>
      <c r="Q183" s="51"/>
      <c r="R183" s="51"/>
      <c r="S183" s="51"/>
      <c r="T183" s="52"/>
      <c r="U183" s="50"/>
      <c r="V183" s="51"/>
      <c r="W183" s="51"/>
      <c r="X183" s="51"/>
      <c r="Y183" s="52"/>
      <c r="Z183" s="337"/>
      <c r="AA183" s="338"/>
      <c r="AB183" s="338"/>
      <c r="AC183" s="338"/>
      <c r="AD183" s="339"/>
      <c r="AE183" s="177"/>
      <c r="AF183" s="178"/>
      <c r="AG183" s="178"/>
      <c r="AH183" s="178"/>
      <c r="AI183" s="190"/>
      <c r="AJ183" s="367"/>
      <c r="AK183" s="368"/>
      <c r="AL183" s="368"/>
      <c r="AM183" s="368"/>
      <c r="AN183" s="369"/>
      <c r="AO183" s="232"/>
      <c r="AP183" s="233"/>
      <c r="AQ183" s="233"/>
      <c r="AR183" s="233"/>
      <c r="AS183" s="234"/>
      <c r="AT183" s="232"/>
      <c r="AU183" s="233"/>
      <c r="AV183" s="233"/>
      <c r="AW183" s="233"/>
      <c r="AX183" s="234"/>
      <c r="AY183" s="232"/>
      <c r="AZ183" s="233"/>
      <c r="BA183" s="233"/>
      <c r="BB183" s="233"/>
      <c r="BC183" s="234"/>
      <c r="BD183" s="337"/>
      <c r="BE183" s="338"/>
      <c r="BF183" s="338"/>
      <c r="BG183" s="338"/>
      <c r="BH183" s="339"/>
      <c r="BI183" s="232"/>
      <c r="BJ183" s="233"/>
      <c r="BK183" s="233"/>
      <c r="BL183" s="233"/>
      <c r="BM183" s="234"/>
      <c r="BN183" s="53">
        <f t="shared" si="33"/>
        <v>0</v>
      </c>
      <c r="BO183" s="53">
        <f t="shared" si="34"/>
        <v>0</v>
      </c>
      <c r="BP183" s="305"/>
    </row>
    <row r="184" spans="2:68" ht="39" x14ac:dyDescent="0.4">
      <c r="B184" s="81" t="s">
        <v>53</v>
      </c>
      <c r="C184" s="82" t="s">
        <v>54</v>
      </c>
      <c r="D184" s="41">
        <f t="shared" si="32"/>
        <v>0</v>
      </c>
      <c r="E184" s="89"/>
      <c r="F184" s="90"/>
      <c r="G184" s="91"/>
      <c r="H184" s="91"/>
      <c r="I184" s="91"/>
      <c r="J184" s="92"/>
      <c r="K184" s="46">
        <f t="shared" ref="K184:K230" si="39">$D184+($D184*(SUM($E184%,F184%)))</f>
        <v>0</v>
      </c>
      <c r="L184" s="47">
        <f t="shared" ref="L184:L230" si="40">$D184+(($D184*SUM($E184,G184)/100))</f>
        <v>0</v>
      </c>
      <c r="M184" s="48">
        <f t="shared" ref="M184:O230" si="41">$D184+(($D184*($E184+H184)/100))</f>
        <v>0</v>
      </c>
      <c r="N184" s="48">
        <f t="shared" si="41"/>
        <v>0</v>
      </c>
      <c r="O184" s="49">
        <f t="shared" si="41"/>
        <v>0</v>
      </c>
      <c r="P184" s="93"/>
      <c r="Q184" s="94"/>
      <c r="R184" s="68"/>
      <c r="S184" s="94"/>
      <c r="T184" s="95"/>
      <c r="U184" s="93"/>
      <c r="V184" s="94"/>
      <c r="W184" s="68"/>
      <c r="X184" s="94"/>
      <c r="Y184" s="95"/>
      <c r="Z184" s="239"/>
      <c r="AA184" s="240"/>
      <c r="AB184" s="342"/>
      <c r="AC184" s="240"/>
      <c r="AD184" s="241"/>
      <c r="AE184" s="181"/>
      <c r="AF184" s="182"/>
      <c r="AG184" s="178"/>
      <c r="AH184" s="182"/>
      <c r="AI184" s="192"/>
      <c r="AJ184" s="239"/>
      <c r="AK184" s="240"/>
      <c r="AL184" s="342"/>
      <c r="AM184" s="240"/>
      <c r="AN184" s="241"/>
      <c r="AO184" s="239"/>
      <c r="AP184" s="240"/>
      <c r="AQ184" s="237"/>
      <c r="AR184" s="240"/>
      <c r="AS184" s="241"/>
      <c r="AT184" s="239"/>
      <c r="AU184" s="240"/>
      <c r="AV184" s="237"/>
      <c r="AW184" s="240"/>
      <c r="AX184" s="241"/>
      <c r="AY184" s="239"/>
      <c r="AZ184" s="240"/>
      <c r="BA184" s="237"/>
      <c r="BB184" s="240"/>
      <c r="BC184" s="241"/>
      <c r="BD184" s="239"/>
      <c r="BE184" s="240"/>
      <c r="BF184" s="342"/>
      <c r="BG184" s="240"/>
      <c r="BH184" s="241"/>
      <c r="BI184" s="239"/>
      <c r="BJ184" s="240"/>
      <c r="BK184" s="237"/>
      <c r="BL184" s="240"/>
      <c r="BM184" s="241"/>
      <c r="BN184" s="53">
        <f t="shared" si="33"/>
        <v>0</v>
      </c>
      <c r="BO184" s="53">
        <f t="shared" si="34"/>
        <v>0</v>
      </c>
      <c r="BP184" s="305"/>
    </row>
    <row r="185" spans="2:68" ht="72" x14ac:dyDescent="0.4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32"/>
        <v>72.599999999999994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39"/>
        <v>76.955999999999989</v>
      </c>
      <c r="L185" s="47">
        <f t="shared" si="40"/>
        <v>77.681999999999988</v>
      </c>
      <c r="M185" s="48">
        <f t="shared" si="41"/>
        <v>78.407999999999987</v>
      </c>
      <c r="N185" s="48">
        <f t="shared" si="41"/>
        <v>79.134</v>
      </c>
      <c r="O185" s="49">
        <f t="shared" si="41"/>
        <v>79.86</v>
      </c>
      <c r="P185" s="50"/>
      <c r="Q185" s="51"/>
      <c r="R185" s="51"/>
      <c r="S185" s="51"/>
      <c r="T185" s="52"/>
      <c r="U185" s="232"/>
      <c r="V185" s="233"/>
      <c r="W185" s="233"/>
      <c r="X185" s="233"/>
      <c r="Y185" s="234"/>
      <c r="Z185" s="367"/>
      <c r="AA185" s="368"/>
      <c r="AB185" s="368"/>
      <c r="AC185" s="368"/>
      <c r="AD185" s="369"/>
      <c r="AE185" s="50"/>
      <c r="AF185" s="51"/>
      <c r="AG185" s="51"/>
      <c r="AH185" s="51"/>
      <c r="AI185" s="52"/>
      <c r="AJ185" s="367"/>
      <c r="AK185" s="368"/>
      <c r="AL185" s="368"/>
      <c r="AM185" s="368"/>
      <c r="AN185" s="369"/>
      <c r="AO185" s="232"/>
      <c r="AP185" s="233"/>
      <c r="AQ185" s="233"/>
      <c r="AR185" s="233"/>
      <c r="AS185" s="234"/>
      <c r="AT185" s="232"/>
      <c r="AU185" s="233"/>
      <c r="AV185" s="233"/>
      <c r="AW185" s="233"/>
      <c r="AX185" s="234"/>
      <c r="AY185" s="232"/>
      <c r="AZ185" s="233"/>
      <c r="BA185" s="233"/>
      <c r="BB185" s="233"/>
      <c r="BC185" s="234"/>
      <c r="BD185" s="337"/>
      <c r="BE185" s="338"/>
      <c r="BF185" s="338"/>
      <c r="BG185" s="338"/>
      <c r="BH185" s="339"/>
      <c r="BI185" s="232"/>
      <c r="BJ185" s="233"/>
      <c r="BK185" s="233"/>
      <c r="BL185" s="233"/>
      <c r="BM185" s="234"/>
      <c r="BN185" s="53">
        <f t="shared" si="33"/>
        <v>0</v>
      </c>
      <c r="BO185" s="53">
        <f t="shared" si="34"/>
        <v>0</v>
      </c>
      <c r="BP185" s="306"/>
    </row>
    <row r="186" spans="2:68" ht="30" x14ac:dyDescent="0.4">
      <c r="B186" s="79"/>
      <c r="C186" s="80"/>
      <c r="D186" s="41">
        <f t="shared" si="32"/>
        <v>72.599999999999994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39"/>
        <v>76.955999999999989</v>
      </c>
      <c r="L186" s="47">
        <f t="shared" si="40"/>
        <v>77.681999999999988</v>
      </c>
      <c r="M186" s="48">
        <f t="shared" si="41"/>
        <v>78.407999999999987</v>
      </c>
      <c r="N186" s="48">
        <f t="shared" si="41"/>
        <v>79.134</v>
      </c>
      <c r="O186" s="49">
        <f t="shared" si="41"/>
        <v>79.86</v>
      </c>
      <c r="P186" s="50"/>
      <c r="Q186" s="51"/>
      <c r="R186" s="51"/>
      <c r="S186" s="51"/>
      <c r="T186" s="52"/>
      <c r="U186" s="232"/>
      <c r="V186" s="233"/>
      <c r="W186" s="233"/>
      <c r="X186" s="233"/>
      <c r="Y186" s="234"/>
      <c r="Z186" s="367"/>
      <c r="AA186" s="368"/>
      <c r="AB186" s="368"/>
      <c r="AC186" s="368"/>
      <c r="AD186" s="369"/>
      <c r="AE186" s="50"/>
      <c r="AF186" s="51"/>
      <c r="AG186" s="51"/>
      <c r="AH186" s="51"/>
      <c r="AI186" s="52"/>
      <c r="AJ186" s="232"/>
      <c r="AK186" s="233"/>
      <c r="AL186" s="233"/>
      <c r="AM186" s="233"/>
      <c r="AN186" s="234"/>
      <c r="AO186" s="232"/>
      <c r="AP186" s="233"/>
      <c r="AQ186" s="233"/>
      <c r="AR186" s="233"/>
      <c r="AS186" s="234"/>
      <c r="AT186" s="232"/>
      <c r="AU186" s="233"/>
      <c r="AV186" s="233"/>
      <c r="AW186" s="233"/>
      <c r="AX186" s="234"/>
      <c r="AY186" s="50"/>
      <c r="AZ186" s="51"/>
      <c r="BA186" s="51"/>
      <c r="BB186" s="51"/>
      <c r="BC186" s="52"/>
      <c r="BD186" s="232"/>
      <c r="BE186" s="233"/>
      <c r="BF186" s="233"/>
      <c r="BG186" s="233"/>
      <c r="BH186" s="234"/>
      <c r="BI186" s="232"/>
      <c r="BJ186" s="233"/>
      <c r="BK186" s="233"/>
      <c r="BL186" s="233"/>
      <c r="BM186" s="234"/>
      <c r="BN186" s="53">
        <f t="shared" si="33"/>
        <v>0</v>
      </c>
      <c r="BO186" s="53">
        <f t="shared" si="34"/>
        <v>0</v>
      </c>
      <c r="BP186" s="306"/>
    </row>
    <row r="187" spans="2:68" ht="30" x14ac:dyDescent="0.4">
      <c r="B187" s="79"/>
      <c r="C187" s="80"/>
      <c r="D187" s="41">
        <f t="shared" si="32"/>
        <v>72.599999999999994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39"/>
        <v>76.955999999999989</v>
      </c>
      <c r="L187" s="47">
        <f t="shared" si="40"/>
        <v>77.681999999999988</v>
      </c>
      <c r="M187" s="48">
        <f t="shared" si="41"/>
        <v>78.407999999999987</v>
      </c>
      <c r="N187" s="48">
        <f t="shared" si="41"/>
        <v>79.134</v>
      </c>
      <c r="O187" s="49">
        <f t="shared" si="41"/>
        <v>79.86</v>
      </c>
      <c r="P187" s="50"/>
      <c r="Q187" s="51"/>
      <c r="R187" s="51"/>
      <c r="S187" s="51"/>
      <c r="T187" s="52"/>
      <c r="U187" s="232"/>
      <c r="V187" s="233"/>
      <c r="W187" s="233"/>
      <c r="X187" s="233"/>
      <c r="Y187" s="234"/>
      <c r="Z187" s="232"/>
      <c r="AA187" s="233"/>
      <c r="AB187" s="233"/>
      <c r="AC187" s="233"/>
      <c r="AD187" s="234"/>
      <c r="AE187" s="177"/>
      <c r="AF187" s="178"/>
      <c r="AG187" s="178"/>
      <c r="AH187" s="178"/>
      <c r="AI187" s="190"/>
      <c r="AJ187" s="232"/>
      <c r="AK187" s="233"/>
      <c r="AL187" s="233"/>
      <c r="AM187" s="233"/>
      <c r="AN187" s="234"/>
      <c r="AO187" s="232"/>
      <c r="AP187" s="233"/>
      <c r="AQ187" s="233"/>
      <c r="AR187" s="233"/>
      <c r="AS187" s="234"/>
      <c r="AT187" s="232"/>
      <c r="AU187" s="233"/>
      <c r="AV187" s="233"/>
      <c r="AW187" s="233"/>
      <c r="AX187" s="234"/>
      <c r="AY187" s="50"/>
      <c r="AZ187" s="51"/>
      <c r="BA187" s="51"/>
      <c r="BB187" s="51"/>
      <c r="BC187" s="52"/>
      <c r="BD187" s="232"/>
      <c r="BE187" s="233"/>
      <c r="BF187" s="233"/>
      <c r="BG187" s="233"/>
      <c r="BH187" s="234"/>
      <c r="BI187" s="232"/>
      <c r="BJ187" s="233"/>
      <c r="BK187" s="233"/>
      <c r="BL187" s="233"/>
      <c r="BM187" s="234"/>
      <c r="BN187" s="53">
        <f t="shared" si="33"/>
        <v>0</v>
      </c>
      <c r="BO187" s="53">
        <f t="shared" si="34"/>
        <v>0</v>
      </c>
      <c r="BP187" s="305"/>
    </row>
    <row r="188" spans="2:68" ht="30" x14ac:dyDescent="0.4">
      <c r="B188" s="81" t="s">
        <v>58</v>
      </c>
      <c r="C188" s="82" t="s">
        <v>59</v>
      </c>
      <c r="D188" s="41">
        <f t="shared" ref="D188:D219" si="42">D75</f>
        <v>0</v>
      </c>
      <c r="E188" s="62"/>
      <c r="F188" s="63"/>
      <c r="G188" s="64"/>
      <c r="H188" s="64"/>
      <c r="I188" s="64"/>
      <c r="J188" s="65"/>
      <c r="K188" s="46">
        <f t="shared" si="39"/>
        <v>0</v>
      </c>
      <c r="L188" s="47">
        <f t="shared" si="40"/>
        <v>0</v>
      </c>
      <c r="M188" s="48">
        <f t="shared" si="41"/>
        <v>0</v>
      </c>
      <c r="N188" s="48">
        <f t="shared" si="41"/>
        <v>0</v>
      </c>
      <c r="O188" s="49">
        <f t="shared" si="41"/>
        <v>0</v>
      </c>
      <c r="P188" s="66"/>
      <c r="Q188" s="67"/>
      <c r="R188" s="68"/>
      <c r="S188" s="67"/>
      <c r="T188" s="69"/>
      <c r="U188" s="235"/>
      <c r="V188" s="236"/>
      <c r="W188" s="237"/>
      <c r="X188" s="236"/>
      <c r="Y188" s="238"/>
      <c r="Z188" s="235"/>
      <c r="AA188" s="236"/>
      <c r="AB188" s="237"/>
      <c r="AC188" s="236"/>
      <c r="AD188" s="238"/>
      <c r="AE188" s="179"/>
      <c r="AF188" s="180"/>
      <c r="AG188" s="178"/>
      <c r="AH188" s="180"/>
      <c r="AI188" s="191"/>
      <c r="AJ188" s="235"/>
      <c r="AK188" s="236"/>
      <c r="AL188" s="237"/>
      <c r="AM188" s="236"/>
      <c r="AN188" s="238"/>
      <c r="AO188" s="235"/>
      <c r="AP188" s="236"/>
      <c r="AQ188" s="237"/>
      <c r="AR188" s="236"/>
      <c r="AS188" s="238"/>
      <c r="AT188" s="235"/>
      <c r="AU188" s="236"/>
      <c r="AV188" s="237"/>
      <c r="AW188" s="236"/>
      <c r="AX188" s="238"/>
      <c r="AY188" s="66"/>
      <c r="AZ188" s="67"/>
      <c r="BA188" s="68"/>
      <c r="BB188" s="67"/>
      <c r="BC188" s="69"/>
      <c r="BD188" s="235"/>
      <c r="BE188" s="236"/>
      <c r="BF188" s="237"/>
      <c r="BG188" s="236"/>
      <c r="BH188" s="238"/>
      <c r="BI188" s="235"/>
      <c r="BJ188" s="236"/>
      <c r="BK188" s="237"/>
      <c r="BL188" s="236"/>
      <c r="BM188" s="238"/>
      <c r="BN188" s="53">
        <f t="shared" si="33"/>
        <v>0</v>
      </c>
      <c r="BO188" s="53">
        <f t="shared" si="34"/>
        <v>0</v>
      </c>
      <c r="BP188" s="305"/>
    </row>
    <row r="189" spans="2:68" ht="54" x14ac:dyDescent="0.4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42"/>
        <v>34.5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39"/>
        <v>40.020000000000003</v>
      </c>
      <c r="L189" s="47">
        <f t="shared" si="40"/>
        <v>40.365000000000002</v>
      </c>
      <c r="M189" s="48">
        <f t="shared" si="41"/>
        <v>40.71</v>
      </c>
      <c r="N189" s="48">
        <f t="shared" si="41"/>
        <v>41.055</v>
      </c>
      <c r="O189" s="49">
        <f t="shared" si="41"/>
        <v>41.4</v>
      </c>
      <c r="P189" s="232"/>
      <c r="Q189" s="233"/>
      <c r="R189" s="233"/>
      <c r="S189" s="233"/>
      <c r="T189" s="234"/>
      <c r="U189" s="367"/>
      <c r="V189" s="368"/>
      <c r="W189" s="368"/>
      <c r="X189" s="368"/>
      <c r="Y189" s="369"/>
      <c r="Z189" s="232"/>
      <c r="AA189" s="233"/>
      <c r="AB189" s="233"/>
      <c r="AC189" s="233"/>
      <c r="AD189" s="234"/>
      <c r="AE189" s="197"/>
      <c r="AF189" s="198"/>
      <c r="AG189" s="199"/>
      <c r="AH189" s="198"/>
      <c r="AI189" s="222"/>
      <c r="AJ189" s="367"/>
      <c r="AK189" s="368"/>
      <c r="AL189" s="368"/>
      <c r="AM189" s="368"/>
      <c r="AN189" s="369"/>
      <c r="AO189" s="232"/>
      <c r="AP189" s="233"/>
      <c r="AQ189" s="233"/>
      <c r="AR189" s="233"/>
      <c r="AS189" s="234"/>
      <c r="AT189" s="337"/>
      <c r="AU189" s="338"/>
      <c r="AV189" s="338"/>
      <c r="AW189" s="338"/>
      <c r="AX189" s="339"/>
      <c r="AY189" s="337"/>
      <c r="AZ189" s="338"/>
      <c r="BA189" s="338"/>
      <c r="BB189" s="338"/>
      <c r="BC189" s="339"/>
      <c r="BD189" s="232"/>
      <c r="BE189" s="233"/>
      <c r="BF189" s="233"/>
      <c r="BG189" s="233"/>
      <c r="BH189" s="234"/>
      <c r="BI189" s="232"/>
      <c r="BJ189" s="233"/>
      <c r="BK189" s="233"/>
      <c r="BL189" s="233"/>
      <c r="BM189" s="234"/>
      <c r="BN189" s="53">
        <f t="shared" si="33"/>
        <v>0</v>
      </c>
      <c r="BO189" s="53">
        <f t="shared" si="34"/>
        <v>0</v>
      </c>
      <c r="BP189" s="305"/>
    </row>
    <row r="190" spans="2:68" ht="30" x14ac:dyDescent="0.4">
      <c r="B190" s="79"/>
      <c r="C190" s="80"/>
      <c r="D190" s="41">
        <f t="shared" si="42"/>
        <v>34.5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39"/>
        <v>40.020000000000003</v>
      </c>
      <c r="L190" s="47">
        <f t="shared" si="40"/>
        <v>40.365000000000002</v>
      </c>
      <c r="M190" s="48">
        <f t="shared" si="41"/>
        <v>40.71</v>
      </c>
      <c r="N190" s="48">
        <f t="shared" si="41"/>
        <v>41.055</v>
      </c>
      <c r="O190" s="49">
        <f t="shared" si="41"/>
        <v>41.4</v>
      </c>
      <c r="P190" s="50"/>
      <c r="Q190" s="51"/>
      <c r="R190" s="51"/>
      <c r="S190" s="51"/>
      <c r="T190" s="52"/>
      <c r="U190" s="232"/>
      <c r="V190" s="233"/>
      <c r="W190" s="233"/>
      <c r="X190" s="233"/>
      <c r="Y190" s="234"/>
      <c r="Z190" s="232"/>
      <c r="AA190" s="233"/>
      <c r="AB190" s="233"/>
      <c r="AC190" s="233"/>
      <c r="AD190" s="234"/>
      <c r="AE190" s="177"/>
      <c r="AF190" s="178"/>
      <c r="AG190" s="178"/>
      <c r="AH190" s="178"/>
      <c r="AI190" s="190"/>
      <c r="AJ190" s="337"/>
      <c r="AK190" s="338"/>
      <c r="AL190" s="338"/>
      <c r="AM190" s="338"/>
      <c r="AN190" s="339"/>
      <c r="AO190" s="232"/>
      <c r="AP190" s="233"/>
      <c r="AQ190" s="233"/>
      <c r="AR190" s="233"/>
      <c r="AS190" s="234"/>
      <c r="AT190" s="232"/>
      <c r="AU190" s="233"/>
      <c r="AV190" s="233"/>
      <c r="AW190" s="233"/>
      <c r="AX190" s="234"/>
      <c r="AY190" s="50"/>
      <c r="AZ190" s="51"/>
      <c r="BA190" s="51"/>
      <c r="BB190" s="51"/>
      <c r="BC190" s="52"/>
      <c r="BD190" s="232"/>
      <c r="BE190" s="233"/>
      <c r="BF190" s="233"/>
      <c r="BG190" s="233"/>
      <c r="BH190" s="234"/>
      <c r="BI190" s="232"/>
      <c r="BJ190" s="233"/>
      <c r="BK190" s="233"/>
      <c r="BL190" s="233"/>
      <c r="BM190" s="234"/>
      <c r="BN190" s="53">
        <f t="shared" si="33"/>
        <v>0</v>
      </c>
      <c r="BO190" s="53">
        <f t="shared" si="34"/>
        <v>0</v>
      </c>
      <c r="BP190" s="305"/>
    </row>
    <row r="191" spans="2:68" ht="30" x14ac:dyDescent="0.4">
      <c r="B191" s="79"/>
      <c r="C191" s="80"/>
      <c r="D191" s="41">
        <f t="shared" si="42"/>
        <v>34.5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39"/>
        <v>40.020000000000003</v>
      </c>
      <c r="L191" s="47">
        <f t="shared" si="40"/>
        <v>40.365000000000002</v>
      </c>
      <c r="M191" s="48">
        <f t="shared" si="41"/>
        <v>40.71</v>
      </c>
      <c r="N191" s="48">
        <f t="shared" si="41"/>
        <v>41.055</v>
      </c>
      <c r="O191" s="49">
        <f t="shared" si="41"/>
        <v>41.4</v>
      </c>
      <c r="P191" s="50"/>
      <c r="Q191" s="51"/>
      <c r="R191" s="51"/>
      <c r="S191" s="51"/>
      <c r="T191" s="52"/>
      <c r="U191" s="232"/>
      <c r="V191" s="233"/>
      <c r="W191" s="233"/>
      <c r="X191" s="233"/>
      <c r="Y191" s="234"/>
      <c r="Z191" s="232"/>
      <c r="AA191" s="233"/>
      <c r="AB191" s="233"/>
      <c r="AC191" s="233"/>
      <c r="AD191" s="234"/>
      <c r="AE191" s="177"/>
      <c r="AF191" s="178"/>
      <c r="AG191" s="178"/>
      <c r="AH191" s="178"/>
      <c r="AI191" s="190"/>
      <c r="AJ191" s="337"/>
      <c r="AK191" s="338"/>
      <c r="AL191" s="338"/>
      <c r="AM191" s="338"/>
      <c r="AN191" s="339"/>
      <c r="AO191" s="232"/>
      <c r="AP191" s="233"/>
      <c r="AQ191" s="233"/>
      <c r="AR191" s="233"/>
      <c r="AS191" s="234"/>
      <c r="AT191" s="232"/>
      <c r="AU191" s="233"/>
      <c r="AV191" s="233"/>
      <c r="AW191" s="233"/>
      <c r="AX191" s="234"/>
      <c r="AY191" s="50"/>
      <c r="AZ191" s="51"/>
      <c r="BA191" s="51"/>
      <c r="BB191" s="51"/>
      <c r="BC191" s="52"/>
      <c r="BD191" s="232"/>
      <c r="BE191" s="233"/>
      <c r="BF191" s="233"/>
      <c r="BG191" s="233"/>
      <c r="BH191" s="234"/>
      <c r="BI191" s="232"/>
      <c r="BJ191" s="233"/>
      <c r="BK191" s="233"/>
      <c r="BL191" s="233"/>
      <c r="BM191" s="234"/>
      <c r="BN191" s="53">
        <f t="shared" si="33"/>
        <v>0</v>
      </c>
      <c r="BO191" s="53">
        <f t="shared" si="34"/>
        <v>0</v>
      </c>
      <c r="BP191" s="305"/>
    </row>
    <row r="192" spans="2:68" s="130" customFormat="1" ht="54" x14ac:dyDescent="0.4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42"/>
        <v>37.5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39"/>
        <v>43.5</v>
      </c>
      <c r="L192" s="47">
        <f t="shared" si="40"/>
        <v>43.875</v>
      </c>
      <c r="M192" s="48">
        <f t="shared" si="41"/>
        <v>44.25</v>
      </c>
      <c r="N192" s="48">
        <f t="shared" si="41"/>
        <v>44.625</v>
      </c>
      <c r="O192" s="49">
        <f t="shared" si="41"/>
        <v>45</v>
      </c>
      <c r="P192" s="337"/>
      <c r="Q192" s="338"/>
      <c r="R192" s="338"/>
      <c r="S192" s="338"/>
      <c r="T192" s="339"/>
      <c r="U192" s="232"/>
      <c r="V192" s="233"/>
      <c r="W192" s="233"/>
      <c r="X192" s="233"/>
      <c r="Y192" s="234"/>
      <c r="Z192" s="337"/>
      <c r="AA192" s="338"/>
      <c r="AB192" s="338"/>
      <c r="AC192" s="338"/>
      <c r="AD192" s="339"/>
      <c r="AE192" s="50"/>
      <c r="AF192" s="51"/>
      <c r="AG192" s="51"/>
      <c r="AH192" s="51"/>
      <c r="AI192" s="52"/>
      <c r="AJ192" s="337"/>
      <c r="AK192" s="338"/>
      <c r="AL192" s="338"/>
      <c r="AM192" s="338"/>
      <c r="AN192" s="339"/>
      <c r="AO192" s="232"/>
      <c r="AP192" s="233"/>
      <c r="AQ192" s="233"/>
      <c r="AR192" s="233"/>
      <c r="AS192" s="234"/>
      <c r="AT192" s="232"/>
      <c r="AU192" s="233"/>
      <c r="AV192" s="233"/>
      <c r="AW192" s="233"/>
      <c r="AX192" s="234"/>
      <c r="AY192" s="50"/>
      <c r="AZ192" s="51"/>
      <c r="BA192" s="51"/>
      <c r="BB192" s="51"/>
      <c r="BC192" s="52"/>
      <c r="BD192" s="232"/>
      <c r="BE192" s="233"/>
      <c r="BF192" s="233"/>
      <c r="BG192" s="233"/>
      <c r="BH192" s="234"/>
      <c r="BI192" s="232"/>
      <c r="BJ192" s="233"/>
      <c r="BK192" s="233"/>
      <c r="BL192" s="233"/>
      <c r="BM192" s="234"/>
      <c r="BN192" s="53">
        <f t="shared" si="33"/>
        <v>0</v>
      </c>
      <c r="BO192" s="53">
        <f t="shared" si="34"/>
        <v>0</v>
      </c>
      <c r="BP192" s="305"/>
    </row>
    <row r="193" spans="2:68" s="130" customFormat="1" ht="30" x14ac:dyDescent="0.4">
      <c r="B193" s="79"/>
      <c r="C193" s="80"/>
      <c r="D193" s="41">
        <f t="shared" si="42"/>
        <v>37.5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39"/>
        <v>43.5</v>
      </c>
      <c r="L193" s="47">
        <f t="shared" si="40"/>
        <v>43.875</v>
      </c>
      <c r="M193" s="48">
        <f t="shared" si="41"/>
        <v>44.25</v>
      </c>
      <c r="N193" s="48">
        <f t="shared" si="41"/>
        <v>44.625</v>
      </c>
      <c r="O193" s="49">
        <f t="shared" si="41"/>
        <v>45</v>
      </c>
      <c r="P193" s="50"/>
      <c r="Q193" s="51"/>
      <c r="R193" s="51"/>
      <c r="S193" s="51"/>
      <c r="T193" s="52"/>
      <c r="U193" s="232"/>
      <c r="V193" s="233"/>
      <c r="W193" s="233"/>
      <c r="X193" s="233"/>
      <c r="Y193" s="234"/>
      <c r="Z193" s="337"/>
      <c r="AA193" s="338"/>
      <c r="AB193" s="338"/>
      <c r="AC193" s="338"/>
      <c r="AD193" s="339"/>
      <c r="AE193" s="50"/>
      <c r="AF193" s="51"/>
      <c r="AG193" s="51"/>
      <c r="AH193" s="51"/>
      <c r="AI193" s="52"/>
      <c r="AJ193" s="337"/>
      <c r="AK193" s="338"/>
      <c r="AL193" s="338"/>
      <c r="AM193" s="338"/>
      <c r="AN193" s="339"/>
      <c r="AO193" s="232"/>
      <c r="AP193" s="233"/>
      <c r="AQ193" s="233"/>
      <c r="AR193" s="233"/>
      <c r="AS193" s="234"/>
      <c r="AT193" s="232"/>
      <c r="AU193" s="233"/>
      <c r="AV193" s="233"/>
      <c r="AW193" s="233"/>
      <c r="AX193" s="234"/>
      <c r="AY193" s="50"/>
      <c r="AZ193" s="51"/>
      <c r="BA193" s="51"/>
      <c r="BB193" s="51"/>
      <c r="BC193" s="52"/>
      <c r="BD193" s="232"/>
      <c r="BE193" s="233"/>
      <c r="BF193" s="233"/>
      <c r="BG193" s="233"/>
      <c r="BH193" s="234"/>
      <c r="BI193" s="232"/>
      <c r="BJ193" s="233"/>
      <c r="BK193" s="233"/>
      <c r="BL193" s="233"/>
      <c r="BM193" s="234"/>
      <c r="BN193" s="53">
        <f t="shared" si="33"/>
        <v>0</v>
      </c>
      <c r="BO193" s="53">
        <f t="shared" si="34"/>
        <v>0</v>
      </c>
      <c r="BP193" s="305"/>
    </row>
    <row r="194" spans="2:68" s="130" customFormat="1" ht="30" x14ac:dyDescent="0.4">
      <c r="B194" s="79"/>
      <c r="C194" s="80"/>
      <c r="D194" s="41">
        <f t="shared" si="42"/>
        <v>37.5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39"/>
        <v>43.5</v>
      </c>
      <c r="L194" s="47">
        <f t="shared" si="40"/>
        <v>43.875</v>
      </c>
      <c r="M194" s="48">
        <f t="shared" si="41"/>
        <v>44.25</v>
      </c>
      <c r="N194" s="48">
        <f t="shared" si="41"/>
        <v>44.625</v>
      </c>
      <c r="O194" s="49">
        <f t="shared" si="41"/>
        <v>45</v>
      </c>
      <c r="P194" s="50"/>
      <c r="Q194" s="51"/>
      <c r="R194" s="51"/>
      <c r="S194" s="51"/>
      <c r="T194" s="52"/>
      <c r="U194" s="232"/>
      <c r="V194" s="233"/>
      <c r="W194" s="233"/>
      <c r="X194" s="233"/>
      <c r="Y194" s="234"/>
      <c r="Z194" s="337"/>
      <c r="AA194" s="338"/>
      <c r="AB194" s="338"/>
      <c r="AC194" s="338"/>
      <c r="AD194" s="339"/>
      <c r="AE194" s="50"/>
      <c r="AF194" s="51"/>
      <c r="AG194" s="51"/>
      <c r="AH194" s="51"/>
      <c r="AI194" s="52"/>
      <c r="AJ194" s="337"/>
      <c r="AK194" s="338"/>
      <c r="AL194" s="338"/>
      <c r="AM194" s="338"/>
      <c r="AN194" s="339"/>
      <c r="AO194" s="232"/>
      <c r="AP194" s="233"/>
      <c r="AQ194" s="233"/>
      <c r="AR194" s="233"/>
      <c r="AS194" s="234"/>
      <c r="AT194" s="232"/>
      <c r="AU194" s="233"/>
      <c r="AV194" s="233"/>
      <c r="AW194" s="233"/>
      <c r="AX194" s="234"/>
      <c r="AY194" s="50"/>
      <c r="AZ194" s="51"/>
      <c r="BA194" s="51"/>
      <c r="BB194" s="51"/>
      <c r="BC194" s="52"/>
      <c r="BD194" s="232"/>
      <c r="BE194" s="233"/>
      <c r="BF194" s="233"/>
      <c r="BG194" s="233"/>
      <c r="BH194" s="234"/>
      <c r="BI194" s="232"/>
      <c r="BJ194" s="233"/>
      <c r="BK194" s="233"/>
      <c r="BL194" s="233"/>
      <c r="BM194" s="234"/>
      <c r="BN194" s="53">
        <f t="shared" si="33"/>
        <v>0</v>
      </c>
      <c r="BO194" s="53">
        <f t="shared" si="34"/>
        <v>0</v>
      </c>
      <c r="BP194" s="305"/>
    </row>
    <row r="195" spans="2:68" ht="30" x14ac:dyDescent="0.4">
      <c r="B195" s="79" t="s">
        <v>131</v>
      </c>
      <c r="C195" s="40" t="str">
        <f>C82</f>
        <v>Сливочное масло, кг</v>
      </c>
      <c r="D195" s="41">
        <f t="shared" si="42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39"/>
        <v>407</v>
      </c>
      <c r="L195" s="47">
        <f t="shared" si="40"/>
        <v>410.7</v>
      </c>
      <c r="M195" s="48">
        <f t="shared" si="41"/>
        <v>414.4</v>
      </c>
      <c r="N195" s="48">
        <f t="shared" si="41"/>
        <v>418.1</v>
      </c>
      <c r="O195" s="49">
        <f t="shared" si="41"/>
        <v>421.8</v>
      </c>
      <c r="P195" s="337"/>
      <c r="Q195" s="338"/>
      <c r="R195" s="338"/>
      <c r="S195" s="338"/>
      <c r="T195" s="339"/>
      <c r="U195" s="367"/>
      <c r="V195" s="368"/>
      <c r="W195" s="368"/>
      <c r="X195" s="368"/>
      <c r="Y195" s="369"/>
      <c r="Z195" s="337"/>
      <c r="AA195" s="338"/>
      <c r="AB195" s="338"/>
      <c r="AC195" s="338"/>
      <c r="AD195" s="339"/>
      <c r="AE195" s="197"/>
      <c r="AF195" s="198"/>
      <c r="AG195" s="199"/>
      <c r="AH195" s="198"/>
      <c r="AI195" s="222"/>
      <c r="AJ195" s="367"/>
      <c r="AK195" s="368"/>
      <c r="AL195" s="368"/>
      <c r="AM195" s="368"/>
      <c r="AN195" s="369"/>
      <c r="AO195" s="337"/>
      <c r="AP195" s="338"/>
      <c r="AQ195" s="338"/>
      <c r="AR195" s="338"/>
      <c r="AS195" s="339"/>
      <c r="AT195" s="232"/>
      <c r="AU195" s="233"/>
      <c r="AV195" s="233"/>
      <c r="AW195" s="233"/>
      <c r="AX195" s="234"/>
      <c r="AY195" s="232"/>
      <c r="AZ195" s="233"/>
      <c r="BA195" s="233"/>
      <c r="BB195" s="233"/>
      <c r="BC195" s="234"/>
      <c r="BD195" s="337"/>
      <c r="BE195" s="338"/>
      <c r="BF195" s="338"/>
      <c r="BG195" s="338"/>
      <c r="BH195" s="339"/>
      <c r="BI195" s="367"/>
      <c r="BJ195" s="368"/>
      <c r="BK195" s="368"/>
      <c r="BL195" s="368"/>
      <c r="BM195" s="369"/>
      <c r="BN195" s="53">
        <f t="shared" si="33"/>
        <v>0</v>
      </c>
      <c r="BO195" s="53">
        <f t="shared" si="34"/>
        <v>0</v>
      </c>
      <c r="BP195" s="305"/>
    </row>
    <row r="196" spans="2:68" ht="30" x14ac:dyDescent="0.4">
      <c r="B196" s="79"/>
      <c r="C196" s="80"/>
      <c r="D196" s="41">
        <f t="shared" si="42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39"/>
        <v>407</v>
      </c>
      <c r="L196" s="47">
        <f t="shared" si="40"/>
        <v>410.7</v>
      </c>
      <c r="M196" s="48">
        <f t="shared" si="41"/>
        <v>414.4</v>
      </c>
      <c r="N196" s="48">
        <f t="shared" si="41"/>
        <v>418.1</v>
      </c>
      <c r="O196" s="49">
        <f t="shared" si="41"/>
        <v>421.8</v>
      </c>
      <c r="P196" s="50"/>
      <c r="Q196" s="51"/>
      <c r="R196" s="51"/>
      <c r="S196" s="51"/>
      <c r="T196" s="52"/>
      <c r="U196" s="232"/>
      <c r="V196" s="233"/>
      <c r="W196" s="233"/>
      <c r="X196" s="233"/>
      <c r="Y196" s="234"/>
      <c r="Z196" s="232"/>
      <c r="AA196" s="233"/>
      <c r="AB196" s="233"/>
      <c r="AC196" s="233"/>
      <c r="AD196" s="234"/>
      <c r="AE196" s="50"/>
      <c r="AF196" s="51"/>
      <c r="AG196" s="51"/>
      <c r="AH196" s="51"/>
      <c r="AI196" s="52"/>
      <c r="AJ196" s="337"/>
      <c r="AK196" s="338"/>
      <c r="AL196" s="338"/>
      <c r="AM196" s="338"/>
      <c r="AN196" s="339"/>
      <c r="AO196" s="232"/>
      <c r="AP196" s="233"/>
      <c r="AQ196" s="233"/>
      <c r="AR196" s="233"/>
      <c r="AS196" s="234"/>
      <c r="AT196" s="232"/>
      <c r="AU196" s="233"/>
      <c r="AV196" s="233"/>
      <c r="AW196" s="233"/>
      <c r="AX196" s="234"/>
      <c r="AY196" s="232"/>
      <c r="AZ196" s="233"/>
      <c r="BA196" s="233"/>
      <c r="BB196" s="233"/>
      <c r="BC196" s="234"/>
      <c r="BD196" s="337"/>
      <c r="BE196" s="338"/>
      <c r="BF196" s="338"/>
      <c r="BG196" s="338"/>
      <c r="BH196" s="339"/>
      <c r="BI196" s="232"/>
      <c r="BJ196" s="233"/>
      <c r="BK196" s="233"/>
      <c r="BL196" s="233"/>
      <c r="BM196" s="234"/>
      <c r="BN196" s="53">
        <f t="shared" si="33"/>
        <v>0</v>
      </c>
      <c r="BO196" s="53">
        <f t="shared" si="34"/>
        <v>0</v>
      </c>
      <c r="BP196" s="305"/>
    </row>
    <row r="197" spans="2:68" ht="30" x14ac:dyDescent="0.4">
      <c r="B197" s="79"/>
      <c r="C197" s="80"/>
      <c r="D197" s="41">
        <f t="shared" si="42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39"/>
        <v>407</v>
      </c>
      <c r="L197" s="47">
        <f t="shared" si="40"/>
        <v>410.7</v>
      </c>
      <c r="M197" s="48">
        <f t="shared" si="41"/>
        <v>414.4</v>
      </c>
      <c r="N197" s="48">
        <f t="shared" si="41"/>
        <v>418.1</v>
      </c>
      <c r="O197" s="49">
        <f t="shared" si="41"/>
        <v>421.8</v>
      </c>
      <c r="P197" s="50"/>
      <c r="Q197" s="51"/>
      <c r="R197" s="51"/>
      <c r="S197" s="51"/>
      <c r="T197" s="52"/>
      <c r="U197" s="232"/>
      <c r="V197" s="233"/>
      <c r="W197" s="233"/>
      <c r="X197" s="233"/>
      <c r="Y197" s="234"/>
      <c r="Z197" s="232"/>
      <c r="AA197" s="233"/>
      <c r="AB197" s="233"/>
      <c r="AC197" s="233"/>
      <c r="AD197" s="234"/>
      <c r="AE197" s="50"/>
      <c r="AF197" s="51"/>
      <c r="AG197" s="51"/>
      <c r="AH197" s="51"/>
      <c r="AI197" s="52"/>
      <c r="AJ197" s="337"/>
      <c r="AK197" s="338"/>
      <c r="AL197" s="338"/>
      <c r="AM197" s="338"/>
      <c r="AN197" s="339"/>
      <c r="AO197" s="232"/>
      <c r="AP197" s="233"/>
      <c r="AQ197" s="233"/>
      <c r="AR197" s="233"/>
      <c r="AS197" s="234"/>
      <c r="AT197" s="232"/>
      <c r="AU197" s="233"/>
      <c r="AV197" s="233"/>
      <c r="AW197" s="233"/>
      <c r="AX197" s="234"/>
      <c r="AY197" s="232"/>
      <c r="AZ197" s="233"/>
      <c r="BA197" s="233"/>
      <c r="BB197" s="233"/>
      <c r="BC197" s="234"/>
      <c r="BD197" s="337"/>
      <c r="BE197" s="338"/>
      <c r="BF197" s="338"/>
      <c r="BG197" s="338"/>
      <c r="BH197" s="339"/>
      <c r="BI197" s="232"/>
      <c r="BJ197" s="233"/>
      <c r="BK197" s="233"/>
      <c r="BL197" s="233"/>
      <c r="BM197" s="234"/>
      <c r="BN197" s="53">
        <f t="shared" ref="BN197:BN230" si="43">MIN($P197,$U197,$Z197,$AE197,$AJ197,$AO197,$AT197,$AY197,$BD197,$BI197)</f>
        <v>0</v>
      </c>
      <c r="BO197" s="53">
        <f t="shared" ref="BO197:BO230" si="44">MAX($P197,$U197,$Z197,$AE197,$AJ197,$AO197,$AT197,$AY197,$BD197,$BI197)</f>
        <v>0</v>
      </c>
      <c r="BP197" s="305"/>
    </row>
    <row r="198" spans="2:68" ht="39" x14ac:dyDescent="0.4">
      <c r="B198" s="81" t="s">
        <v>65</v>
      </c>
      <c r="C198" s="82" t="s">
        <v>66</v>
      </c>
      <c r="D198" s="41">
        <f t="shared" si="42"/>
        <v>0</v>
      </c>
      <c r="E198" s="62"/>
      <c r="F198" s="63"/>
      <c r="G198" s="64"/>
      <c r="H198" s="64"/>
      <c r="I198" s="64"/>
      <c r="J198" s="65"/>
      <c r="K198" s="46">
        <f t="shared" si="39"/>
        <v>0</v>
      </c>
      <c r="L198" s="47">
        <f t="shared" si="40"/>
        <v>0</v>
      </c>
      <c r="M198" s="48">
        <f t="shared" si="41"/>
        <v>0</v>
      </c>
      <c r="N198" s="48">
        <f t="shared" si="41"/>
        <v>0</v>
      </c>
      <c r="O198" s="49">
        <f t="shared" si="41"/>
        <v>0</v>
      </c>
      <c r="P198" s="66"/>
      <c r="Q198" s="67"/>
      <c r="R198" s="68"/>
      <c r="S198" s="67"/>
      <c r="T198" s="69"/>
      <c r="U198" s="235"/>
      <c r="V198" s="236"/>
      <c r="W198" s="237"/>
      <c r="X198" s="236"/>
      <c r="Y198" s="238"/>
      <c r="Z198" s="235"/>
      <c r="AA198" s="236"/>
      <c r="AB198" s="237"/>
      <c r="AC198" s="236"/>
      <c r="AD198" s="238"/>
      <c r="AE198" s="66"/>
      <c r="AF198" s="67"/>
      <c r="AG198" s="68"/>
      <c r="AH198" s="67"/>
      <c r="AI198" s="69"/>
      <c r="AJ198" s="340"/>
      <c r="AK198" s="341"/>
      <c r="AL198" s="342"/>
      <c r="AM198" s="341"/>
      <c r="AN198" s="343"/>
      <c r="AO198" s="235"/>
      <c r="AP198" s="236"/>
      <c r="AQ198" s="237"/>
      <c r="AR198" s="236"/>
      <c r="AS198" s="238"/>
      <c r="AT198" s="235"/>
      <c r="AU198" s="236"/>
      <c r="AV198" s="237"/>
      <c r="AW198" s="236"/>
      <c r="AX198" s="238"/>
      <c r="AY198" s="235"/>
      <c r="AZ198" s="236"/>
      <c r="BA198" s="237"/>
      <c r="BB198" s="236"/>
      <c r="BC198" s="238"/>
      <c r="BD198" s="340"/>
      <c r="BE198" s="341"/>
      <c r="BF198" s="342"/>
      <c r="BG198" s="341"/>
      <c r="BH198" s="343"/>
      <c r="BI198" s="235"/>
      <c r="BJ198" s="236"/>
      <c r="BK198" s="237"/>
      <c r="BL198" s="236"/>
      <c r="BM198" s="238"/>
      <c r="BN198" s="53">
        <f t="shared" si="43"/>
        <v>0</v>
      </c>
      <c r="BO198" s="53">
        <f t="shared" si="44"/>
        <v>0</v>
      </c>
      <c r="BP198" s="305"/>
    </row>
    <row r="199" spans="2:68" ht="36" x14ac:dyDescent="0.4">
      <c r="B199" s="79" t="s">
        <v>68</v>
      </c>
      <c r="C199" s="40" t="str">
        <f>C86</f>
        <v>Пропаренный шелушеный рис, кг</v>
      </c>
      <c r="D199" s="41">
        <f t="shared" si="42"/>
        <v>45.4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39"/>
        <v>47.67</v>
      </c>
      <c r="L199" s="47">
        <f t="shared" si="40"/>
        <v>48.123999999999995</v>
      </c>
      <c r="M199" s="48">
        <f t="shared" si="41"/>
        <v>48.577999999999996</v>
      </c>
      <c r="N199" s="48">
        <f t="shared" si="41"/>
        <v>49.031999999999996</v>
      </c>
      <c r="O199" s="49">
        <f t="shared" si="41"/>
        <v>49.485999999999997</v>
      </c>
      <c r="P199" s="232"/>
      <c r="Q199" s="233"/>
      <c r="R199" s="233"/>
      <c r="S199" s="233"/>
      <c r="T199" s="234"/>
      <c r="U199" s="232"/>
      <c r="V199" s="233"/>
      <c r="W199" s="233"/>
      <c r="X199" s="233"/>
      <c r="Y199" s="234"/>
      <c r="Z199" s="232"/>
      <c r="AA199" s="233"/>
      <c r="AB199" s="233"/>
      <c r="AC199" s="233"/>
      <c r="AD199" s="234"/>
      <c r="AE199" s="197"/>
      <c r="AF199" s="198"/>
      <c r="AG199" s="199"/>
      <c r="AH199" s="198"/>
      <c r="AI199" s="200"/>
      <c r="AJ199" s="337"/>
      <c r="AK199" s="338"/>
      <c r="AL199" s="338"/>
      <c r="AM199" s="338"/>
      <c r="AN199" s="339"/>
      <c r="AO199" s="232"/>
      <c r="AP199" s="233"/>
      <c r="AQ199" s="233"/>
      <c r="AR199" s="233"/>
      <c r="AS199" s="234"/>
      <c r="AT199" s="232"/>
      <c r="AU199" s="233"/>
      <c r="AV199" s="233"/>
      <c r="AW199" s="233"/>
      <c r="AX199" s="234"/>
      <c r="AY199" s="232"/>
      <c r="AZ199" s="233"/>
      <c r="BA199" s="233"/>
      <c r="BB199" s="233"/>
      <c r="BC199" s="234"/>
      <c r="BD199" s="337"/>
      <c r="BE199" s="338"/>
      <c r="BF199" s="338"/>
      <c r="BG199" s="338"/>
      <c r="BH199" s="339"/>
      <c r="BI199" s="232"/>
      <c r="BJ199" s="233"/>
      <c r="BK199" s="233"/>
      <c r="BL199" s="233"/>
      <c r="BM199" s="234"/>
      <c r="BN199" s="53">
        <f t="shared" si="43"/>
        <v>0</v>
      </c>
      <c r="BO199" s="53">
        <f t="shared" si="44"/>
        <v>0</v>
      </c>
      <c r="BP199" s="306"/>
    </row>
    <row r="200" spans="2:68" ht="30" x14ac:dyDescent="0.4">
      <c r="B200" s="79"/>
      <c r="C200" s="80"/>
      <c r="D200" s="41">
        <f t="shared" si="42"/>
        <v>45.4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39"/>
        <v>47.67</v>
      </c>
      <c r="L200" s="47">
        <f t="shared" si="40"/>
        <v>48.123999999999995</v>
      </c>
      <c r="M200" s="48">
        <f t="shared" si="41"/>
        <v>48.577999999999996</v>
      </c>
      <c r="N200" s="48">
        <f t="shared" si="41"/>
        <v>49.031999999999996</v>
      </c>
      <c r="O200" s="49">
        <f t="shared" si="41"/>
        <v>49.485999999999997</v>
      </c>
      <c r="P200" s="232"/>
      <c r="Q200" s="233"/>
      <c r="R200" s="233"/>
      <c r="S200" s="233"/>
      <c r="T200" s="234"/>
      <c r="U200" s="232"/>
      <c r="V200" s="233"/>
      <c r="W200" s="233"/>
      <c r="X200" s="233"/>
      <c r="Y200" s="234"/>
      <c r="Z200" s="232"/>
      <c r="AA200" s="233"/>
      <c r="AB200" s="233"/>
      <c r="AC200" s="233"/>
      <c r="AD200" s="234"/>
      <c r="AE200" s="197"/>
      <c r="AF200" s="198"/>
      <c r="AG200" s="199"/>
      <c r="AH200" s="198"/>
      <c r="AI200" s="200"/>
      <c r="AJ200" s="337"/>
      <c r="AK200" s="338"/>
      <c r="AL200" s="338"/>
      <c r="AM200" s="338"/>
      <c r="AN200" s="339"/>
      <c r="AO200" s="232"/>
      <c r="AP200" s="233"/>
      <c r="AQ200" s="233"/>
      <c r="AR200" s="233"/>
      <c r="AS200" s="234"/>
      <c r="AT200" s="232"/>
      <c r="AU200" s="233"/>
      <c r="AV200" s="233"/>
      <c r="AW200" s="233"/>
      <c r="AX200" s="234"/>
      <c r="AY200" s="232"/>
      <c r="AZ200" s="233"/>
      <c r="BA200" s="233"/>
      <c r="BB200" s="233"/>
      <c r="BC200" s="234"/>
      <c r="BD200" s="337"/>
      <c r="BE200" s="338"/>
      <c r="BF200" s="338"/>
      <c r="BG200" s="338"/>
      <c r="BH200" s="339"/>
      <c r="BI200" s="232"/>
      <c r="BJ200" s="233"/>
      <c r="BK200" s="233"/>
      <c r="BL200" s="233"/>
      <c r="BM200" s="234"/>
      <c r="BN200" s="53">
        <f t="shared" si="43"/>
        <v>0</v>
      </c>
      <c r="BO200" s="53">
        <f t="shared" si="44"/>
        <v>0</v>
      </c>
      <c r="BP200" s="305"/>
    </row>
    <row r="201" spans="2:68" ht="30" x14ac:dyDescent="0.4">
      <c r="B201" s="79"/>
      <c r="C201" s="80"/>
      <c r="D201" s="41">
        <f t="shared" si="42"/>
        <v>45.4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39"/>
        <v>47.67</v>
      </c>
      <c r="L201" s="47">
        <f t="shared" si="40"/>
        <v>48.123999999999995</v>
      </c>
      <c r="M201" s="48">
        <f t="shared" si="41"/>
        <v>48.577999999999996</v>
      </c>
      <c r="N201" s="48">
        <f t="shared" si="41"/>
        <v>49.031999999999996</v>
      </c>
      <c r="O201" s="49">
        <f t="shared" si="41"/>
        <v>49.485999999999997</v>
      </c>
      <c r="P201" s="232"/>
      <c r="Q201" s="233"/>
      <c r="R201" s="233"/>
      <c r="S201" s="233"/>
      <c r="T201" s="234"/>
      <c r="U201" s="232"/>
      <c r="V201" s="233"/>
      <c r="W201" s="233"/>
      <c r="X201" s="233"/>
      <c r="Y201" s="234"/>
      <c r="Z201" s="232"/>
      <c r="AA201" s="233"/>
      <c r="AB201" s="233"/>
      <c r="AC201" s="233"/>
      <c r="AD201" s="234"/>
      <c r="AE201" s="197"/>
      <c r="AF201" s="198"/>
      <c r="AG201" s="199"/>
      <c r="AH201" s="198"/>
      <c r="AI201" s="200"/>
      <c r="AJ201" s="337"/>
      <c r="AK201" s="338"/>
      <c r="AL201" s="338"/>
      <c r="AM201" s="338"/>
      <c r="AN201" s="339"/>
      <c r="AO201" s="232"/>
      <c r="AP201" s="233"/>
      <c r="AQ201" s="233"/>
      <c r="AR201" s="233"/>
      <c r="AS201" s="234"/>
      <c r="AT201" s="232"/>
      <c r="AU201" s="233"/>
      <c r="AV201" s="233"/>
      <c r="AW201" s="233"/>
      <c r="AX201" s="234"/>
      <c r="AY201" s="232"/>
      <c r="AZ201" s="233"/>
      <c r="BA201" s="233"/>
      <c r="BB201" s="233"/>
      <c r="BC201" s="234"/>
      <c r="BD201" s="337"/>
      <c r="BE201" s="338"/>
      <c r="BF201" s="338"/>
      <c r="BG201" s="338"/>
      <c r="BH201" s="339"/>
      <c r="BI201" s="232"/>
      <c r="BJ201" s="233"/>
      <c r="BK201" s="233"/>
      <c r="BL201" s="233"/>
      <c r="BM201" s="234"/>
      <c r="BN201" s="53">
        <f t="shared" si="43"/>
        <v>0</v>
      </c>
      <c r="BO201" s="53">
        <f t="shared" si="44"/>
        <v>0</v>
      </c>
      <c r="BP201" s="305"/>
    </row>
    <row r="202" spans="2:68" ht="54" x14ac:dyDescent="0.4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42"/>
        <v>20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39"/>
        <v>23.8</v>
      </c>
      <c r="L202" s="47">
        <f t="shared" si="40"/>
        <v>24</v>
      </c>
      <c r="M202" s="48">
        <f t="shared" si="41"/>
        <v>24.2</v>
      </c>
      <c r="N202" s="48">
        <f t="shared" si="41"/>
        <v>24.4</v>
      </c>
      <c r="O202" s="49">
        <f t="shared" si="41"/>
        <v>24.6</v>
      </c>
      <c r="P202" s="232"/>
      <c r="Q202" s="233"/>
      <c r="R202" s="233"/>
      <c r="S202" s="233"/>
      <c r="T202" s="234"/>
      <c r="U202" s="232"/>
      <c r="V202" s="233"/>
      <c r="W202" s="233"/>
      <c r="X202" s="233"/>
      <c r="Y202" s="234"/>
      <c r="Z202" s="367"/>
      <c r="AA202" s="368"/>
      <c r="AB202" s="368"/>
      <c r="AC202" s="368"/>
      <c r="AD202" s="369"/>
      <c r="AE202" s="197"/>
      <c r="AF202" s="198"/>
      <c r="AG202" s="199"/>
      <c r="AH202" s="198"/>
      <c r="AI202" s="200"/>
      <c r="AJ202" s="337"/>
      <c r="AK202" s="338"/>
      <c r="AL202" s="338"/>
      <c r="AM202" s="338"/>
      <c r="AN202" s="339"/>
      <c r="AO202" s="232"/>
      <c r="AP202" s="233"/>
      <c r="AQ202" s="233"/>
      <c r="AR202" s="233"/>
      <c r="AS202" s="234"/>
      <c r="AT202" s="232"/>
      <c r="AU202" s="233"/>
      <c r="AV202" s="233"/>
      <c r="AW202" s="233"/>
      <c r="AX202" s="234"/>
      <c r="AY202" s="232"/>
      <c r="AZ202" s="233"/>
      <c r="BA202" s="233"/>
      <c r="BB202" s="233"/>
      <c r="BC202" s="234"/>
      <c r="BD202" s="337"/>
      <c r="BE202" s="338"/>
      <c r="BF202" s="338"/>
      <c r="BG202" s="338"/>
      <c r="BH202" s="339"/>
      <c r="BI202" s="232"/>
      <c r="BJ202" s="233"/>
      <c r="BK202" s="233"/>
      <c r="BL202" s="233"/>
      <c r="BM202" s="234"/>
      <c r="BN202" s="53">
        <f t="shared" si="43"/>
        <v>0</v>
      </c>
      <c r="BO202" s="53">
        <f t="shared" si="44"/>
        <v>0</v>
      </c>
      <c r="BP202" s="306"/>
    </row>
    <row r="203" spans="2:68" ht="30" x14ac:dyDescent="0.4">
      <c r="B203" s="79"/>
      <c r="C203" s="80"/>
      <c r="D203" s="41">
        <f t="shared" si="42"/>
        <v>20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39"/>
        <v>23.8</v>
      </c>
      <c r="L203" s="47">
        <f t="shared" si="40"/>
        <v>24</v>
      </c>
      <c r="M203" s="48">
        <f t="shared" si="41"/>
        <v>24.2</v>
      </c>
      <c r="N203" s="48">
        <f t="shared" si="41"/>
        <v>24.4</v>
      </c>
      <c r="O203" s="49">
        <f t="shared" si="41"/>
        <v>24.6</v>
      </c>
      <c r="P203" s="232"/>
      <c r="Q203" s="233"/>
      <c r="R203" s="233"/>
      <c r="S203" s="233"/>
      <c r="T203" s="234"/>
      <c r="U203" s="232"/>
      <c r="V203" s="233"/>
      <c r="W203" s="233"/>
      <c r="X203" s="233"/>
      <c r="Y203" s="234"/>
      <c r="Z203" s="232"/>
      <c r="AA203" s="233"/>
      <c r="AB203" s="233"/>
      <c r="AC203" s="233"/>
      <c r="AD203" s="234"/>
      <c r="AE203" s="197"/>
      <c r="AF203" s="198"/>
      <c r="AG203" s="199"/>
      <c r="AH203" s="198"/>
      <c r="AI203" s="200"/>
      <c r="AJ203" s="337"/>
      <c r="AK203" s="338"/>
      <c r="AL203" s="338"/>
      <c r="AM203" s="338"/>
      <c r="AN203" s="339"/>
      <c r="AO203" s="232"/>
      <c r="AP203" s="233"/>
      <c r="AQ203" s="233"/>
      <c r="AR203" s="233"/>
      <c r="AS203" s="234"/>
      <c r="AT203" s="232"/>
      <c r="AU203" s="233"/>
      <c r="AV203" s="233"/>
      <c r="AW203" s="233"/>
      <c r="AX203" s="234"/>
      <c r="AY203" s="232"/>
      <c r="AZ203" s="233"/>
      <c r="BA203" s="233"/>
      <c r="BB203" s="233"/>
      <c r="BC203" s="234"/>
      <c r="BD203" s="337"/>
      <c r="BE203" s="338"/>
      <c r="BF203" s="338"/>
      <c r="BG203" s="338"/>
      <c r="BH203" s="339"/>
      <c r="BI203" s="232"/>
      <c r="BJ203" s="233"/>
      <c r="BK203" s="233"/>
      <c r="BL203" s="233"/>
      <c r="BM203" s="234"/>
      <c r="BN203" s="53">
        <f t="shared" si="43"/>
        <v>0</v>
      </c>
      <c r="BO203" s="53">
        <f t="shared" si="44"/>
        <v>0</v>
      </c>
      <c r="BP203" s="305"/>
    </row>
    <row r="204" spans="2:68" ht="30" x14ac:dyDescent="0.4">
      <c r="B204" s="79"/>
      <c r="C204" s="80"/>
      <c r="D204" s="41">
        <f t="shared" si="42"/>
        <v>20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39"/>
        <v>23.8</v>
      </c>
      <c r="L204" s="47">
        <f t="shared" si="40"/>
        <v>24</v>
      </c>
      <c r="M204" s="48">
        <f t="shared" si="41"/>
        <v>24.2</v>
      </c>
      <c r="N204" s="48">
        <f t="shared" si="41"/>
        <v>24.4</v>
      </c>
      <c r="O204" s="49">
        <f t="shared" si="41"/>
        <v>24.6</v>
      </c>
      <c r="P204" s="232"/>
      <c r="Q204" s="233"/>
      <c r="R204" s="233"/>
      <c r="S204" s="233"/>
      <c r="T204" s="234"/>
      <c r="U204" s="232"/>
      <c r="V204" s="233"/>
      <c r="W204" s="233"/>
      <c r="X204" s="233"/>
      <c r="Y204" s="234"/>
      <c r="Z204" s="232"/>
      <c r="AA204" s="233"/>
      <c r="AB204" s="233"/>
      <c r="AC204" s="233"/>
      <c r="AD204" s="234"/>
      <c r="AE204" s="197"/>
      <c r="AF204" s="198"/>
      <c r="AG204" s="199"/>
      <c r="AH204" s="198"/>
      <c r="AI204" s="200"/>
      <c r="AJ204" s="337"/>
      <c r="AK204" s="338"/>
      <c r="AL204" s="338"/>
      <c r="AM204" s="338"/>
      <c r="AN204" s="339"/>
      <c r="AO204" s="232"/>
      <c r="AP204" s="233"/>
      <c r="AQ204" s="233"/>
      <c r="AR204" s="233"/>
      <c r="AS204" s="234"/>
      <c r="AT204" s="232"/>
      <c r="AU204" s="233"/>
      <c r="AV204" s="233"/>
      <c r="AW204" s="233"/>
      <c r="AX204" s="234"/>
      <c r="AY204" s="232"/>
      <c r="AZ204" s="233"/>
      <c r="BA204" s="233"/>
      <c r="BB204" s="233"/>
      <c r="BC204" s="234"/>
      <c r="BD204" s="337"/>
      <c r="BE204" s="338"/>
      <c r="BF204" s="338"/>
      <c r="BG204" s="338"/>
      <c r="BH204" s="339"/>
      <c r="BI204" s="232"/>
      <c r="BJ204" s="233"/>
      <c r="BK204" s="233"/>
      <c r="BL204" s="233"/>
      <c r="BM204" s="234"/>
      <c r="BN204" s="53">
        <f t="shared" si="43"/>
        <v>0</v>
      </c>
      <c r="BO204" s="53">
        <f t="shared" si="44"/>
        <v>0</v>
      </c>
      <c r="BP204" s="305"/>
    </row>
    <row r="205" spans="2:68" ht="30" x14ac:dyDescent="0.4">
      <c r="B205" s="79" t="s">
        <v>72</v>
      </c>
      <c r="C205" s="40" t="str">
        <f>C92</f>
        <v>Мука ржано - обдирная, кг</v>
      </c>
      <c r="D205" s="41">
        <f t="shared" si="42"/>
        <v>16.7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39"/>
        <v>19.872999999999998</v>
      </c>
      <c r="L205" s="47">
        <f t="shared" si="40"/>
        <v>20.04</v>
      </c>
      <c r="M205" s="48">
        <f t="shared" si="41"/>
        <v>20.207000000000001</v>
      </c>
      <c r="N205" s="48">
        <f t="shared" si="41"/>
        <v>20.373999999999999</v>
      </c>
      <c r="O205" s="49">
        <f t="shared" si="41"/>
        <v>20.541</v>
      </c>
      <c r="P205" s="232"/>
      <c r="Q205" s="233"/>
      <c r="R205" s="233"/>
      <c r="S205" s="233"/>
      <c r="T205" s="234"/>
      <c r="U205" s="232"/>
      <c r="V205" s="233"/>
      <c r="W205" s="233"/>
      <c r="X205" s="233"/>
      <c r="Y205" s="234"/>
      <c r="Z205" s="232"/>
      <c r="AA205" s="233"/>
      <c r="AB205" s="233"/>
      <c r="AC205" s="233"/>
      <c r="AD205" s="234"/>
      <c r="AE205" s="197"/>
      <c r="AF205" s="198"/>
      <c r="AG205" s="199"/>
      <c r="AH205" s="198"/>
      <c r="AI205" s="200"/>
      <c r="AJ205" s="337"/>
      <c r="AK205" s="338"/>
      <c r="AL205" s="338"/>
      <c r="AM205" s="338"/>
      <c r="AN205" s="339"/>
      <c r="AO205" s="232"/>
      <c r="AP205" s="233"/>
      <c r="AQ205" s="233"/>
      <c r="AR205" s="233"/>
      <c r="AS205" s="234"/>
      <c r="AT205" s="232"/>
      <c r="AU205" s="233"/>
      <c r="AV205" s="233"/>
      <c r="AW205" s="233"/>
      <c r="AX205" s="234"/>
      <c r="AY205" s="232"/>
      <c r="AZ205" s="233"/>
      <c r="BA205" s="233"/>
      <c r="BB205" s="233"/>
      <c r="BC205" s="234"/>
      <c r="BD205" s="337"/>
      <c r="BE205" s="338"/>
      <c r="BF205" s="338"/>
      <c r="BG205" s="338"/>
      <c r="BH205" s="339"/>
      <c r="BI205" s="232"/>
      <c r="BJ205" s="233"/>
      <c r="BK205" s="233"/>
      <c r="BL205" s="233"/>
      <c r="BM205" s="234"/>
      <c r="BN205" s="53">
        <f t="shared" si="43"/>
        <v>0</v>
      </c>
      <c r="BO205" s="53">
        <f t="shared" si="44"/>
        <v>0</v>
      </c>
      <c r="BP205" s="305"/>
    </row>
    <row r="206" spans="2:68" ht="30" x14ac:dyDescent="0.4">
      <c r="B206" s="79"/>
      <c r="C206" s="80"/>
      <c r="D206" s="41">
        <f t="shared" si="42"/>
        <v>16.7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39"/>
        <v>19.872999999999998</v>
      </c>
      <c r="L206" s="47">
        <f t="shared" si="40"/>
        <v>20.04</v>
      </c>
      <c r="M206" s="48">
        <f t="shared" si="41"/>
        <v>20.207000000000001</v>
      </c>
      <c r="N206" s="48">
        <f t="shared" si="41"/>
        <v>20.373999999999999</v>
      </c>
      <c r="O206" s="49">
        <f t="shared" si="41"/>
        <v>20.541</v>
      </c>
      <c r="P206" s="232"/>
      <c r="Q206" s="233"/>
      <c r="R206" s="233"/>
      <c r="S206" s="233"/>
      <c r="T206" s="234"/>
      <c r="U206" s="232"/>
      <c r="V206" s="233"/>
      <c r="W206" s="233"/>
      <c r="X206" s="233"/>
      <c r="Y206" s="234"/>
      <c r="Z206" s="232"/>
      <c r="AA206" s="233"/>
      <c r="AB206" s="233"/>
      <c r="AC206" s="233"/>
      <c r="AD206" s="234"/>
      <c r="AE206" s="197"/>
      <c r="AF206" s="198"/>
      <c r="AG206" s="199"/>
      <c r="AH206" s="198"/>
      <c r="AI206" s="200"/>
      <c r="AJ206" s="337"/>
      <c r="AK206" s="338"/>
      <c r="AL206" s="338"/>
      <c r="AM206" s="338"/>
      <c r="AN206" s="339"/>
      <c r="AO206" s="232"/>
      <c r="AP206" s="233"/>
      <c r="AQ206" s="233"/>
      <c r="AR206" s="233"/>
      <c r="AS206" s="234"/>
      <c r="AT206" s="232"/>
      <c r="AU206" s="233"/>
      <c r="AV206" s="233"/>
      <c r="AW206" s="233"/>
      <c r="AX206" s="234"/>
      <c r="AY206" s="232"/>
      <c r="AZ206" s="233"/>
      <c r="BA206" s="233"/>
      <c r="BB206" s="233"/>
      <c r="BC206" s="234"/>
      <c r="BD206" s="337"/>
      <c r="BE206" s="338"/>
      <c r="BF206" s="338"/>
      <c r="BG206" s="338"/>
      <c r="BH206" s="339"/>
      <c r="BI206" s="232"/>
      <c r="BJ206" s="233"/>
      <c r="BK206" s="233"/>
      <c r="BL206" s="233"/>
      <c r="BM206" s="234"/>
      <c r="BN206" s="53">
        <f t="shared" si="43"/>
        <v>0</v>
      </c>
      <c r="BO206" s="53">
        <f t="shared" si="44"/>
        <v>0</v>
      </c>
      <c r="BP206" s="305"/>
    </row>
    <row r="207" spans="2:68" ht="30" x14ac:dyDescent="0.4">
      <c r="B207" s="79"/>
      <c r="C207" s="80"/>
      <c r="D207" s="41">
        <f t="shared" si="42"/>
        <v>16.7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39"/>
        <v>19.872999999999998</v>
      </c>
      <c r="L207" s="47">
        <f t="shared" si="40"/>
        <v>20.04</v>
      </c>
      <c r="M207" s="48">
        <f t="shared" si="41"/>
        <v>20.207000000000001</v>
      </c>
      <c r="N207" s="48">
        <f t="shared" si="41"/>
        <v>20.373999999999999</v>
      </c>
      <c r="O207" s="49">
        <f t="shared" si="41"/>
        <v>20.541</v>
      </c>
      <c r="P207" s="232"/>
      <c r="Q207" s="233"/>
      <c r="R207" s="233"/>
      <c r="S207" s="233"/>
      <c r="T207" s="234"/>
      <c r="U207" s="232"/>
      <c r="V207" s="233"/>
      <c r="W207" s="233"/>
      <c r="X207" s="233"/>
      <c r="Y207" s="234"/>
      <c r="Z207" s="232"/>
      <c r="AA207" s="233"/>
      <c r="AB207" s="233"/>
      <c r="AC207" s="233"/>
      <c r="AD207" s="234"/>
      <c r="AE207" s="197"/>
      <c r="AF207" s="198"/>
      <c r="AG207" s="199"/>
      <c r="AH207" s="198"/>
      <c r="AI207" s="200"/>
      <c r="AJ207" s="337"/>
      <c r="AK207" s="338"/>
      <c r="AL207" s="338"/>
      <c r="AM207" s="338"/>
      <c r="AN207" s="339"/>
      <c r="AO207" s="232"/>
      <c r="AP207" s="233"/>
      <c r="AQ207" s="233"/>
      <c r="AR207" s="233"/>
      <c r="AS207" s="234"/>
      <c r="AT207" s="232"/>
      <c r="AU207" s="233"/>
      <c r="AV207" s="233"/>
      <c r="AW207" s="233"/>
      <c r="AX207" s="234"/>
      <c r="AY207" s="232"/>
      <c r="AZ207" s="233"/>
      <c r="BA207" s="233"/>
      <c r="BB207" s="233"/>
      <c r="BC207" s="234"/>
      <c r="BD207" s="337"/>
      <c r="BE207" s="338"/>
      <c r="BF207" s="338"/>
      <c r="BG207" s="338"/>
      <c r="BH207" s="339"/>
      <c r="BI207" s="232"/>
      <c r="BJ207" s="233"/>
      <c r="BK207" s="233"/>
      <c r="BL207" s="233"/>
      <c r="BM207" s="234"/>
      <c r="BN207" s="53">
        <f t="shared" si="43"/>
        <v>0</v>
      </c>
      <c r="BO207" s="53">
        <f t="shared" si="44"/>
        <v>0</v>
      </c>
      <c r="BP207" s="305"/>
    </row>
    <row r="208" spans="2:68" ht="30" x14ac:dyDescent="0.4">
      <c r="B208" s="79" t="s">
        <v>75</v>
      </c>
      <c r="C208" s="40" t="str">
        <f>C95</f>
        <v>Гречневая крупа, кг</v>
      </c>
      <c r="D208" s="41">
        <f t="shared" si="42"/>
        <v>28.5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39"/>
        <v>30.495000000000001</v>
      </c>
      <c r="L208" s="47">
        <f t="shared" si="40"/>
        <v>30.78</v>
      </c>
      <c r="M208" s="48">
        <f t="shared" si="41"/>
        <v>31.065000000000001</v>
      </c>
      <c r="N208" s="48">
        <f t="shared" si="41"/>
        <v>31.35</v>
      </c>
      <c r="O208" s="49">
        <f t="shared" si="41"/>
        <v>31.634999999999998</v>
      </c>
      <c r="P208" s="232"/>
      <c r="Q208" s="233"/>
      <c r="R208" s="233"/>
      <c r="S208" s="233"/>
      <c r="T208" s="234"/>
      <c r="U208" s="232"/>
      <c r="V208" s="233"/>
      <c r="W208" s="233"/>
      <c r="X208" s="233"/>
      <c r="Y208" s="234"/>
      <c r="Z208" s="337"/>
      <c r="AA208" s="338"/>
      <c r="AB208" s="338"/>
      <c r="AC208" s="338"/>
      <c r="AD208" s="338"/>
      <c r="AE208" s="197"/>
      <c r="AF208" s="198"/>
      <c r="AG208" s="199"/>
      <c r="AH208" s="198"/>
      <c r="AI208" s="222"/>
      <c r="AJ208" s="367">
        <v>32</v>
      </c>
      <c r="AK208" s="368">
        <v>75</v>
      </c>
      <c r="AL208" s="368">
        <v>2400</v>
      </c>
      <c r="AM208" s="368" t="s">
        <v>323</v>
      </c>
      <c r="AN208" s="369" t="s">
        <v>324</v>
      </c>
      <c r="AO208" s="232"/>
      <c r="AP208" s="233"/>
      <c r="AQ208" s="233"/>
      <c r="AR208" s="233"/>
      <c r="AS208" s="234"/>
      <c r="AT208" s="232"/>
      <c r="AU208" s="233"/>
      <c r="AV208" s="233"/>
      <c r="AW208" s="233"/>
      <c r="AX208" s="234"/>
      <c r="AY208" s="232"/>
      <c r="AZ208" s="233"/>
      <c r="BA208" s="233"/>
      <c r="BB208" s="233"/>
      <c r="BC208" s="234"/>
      <c r="BD208" s="337"/>
      <c r="BE208" s="338"/>
      <c r="BF208" s="338"/>
      <c r="BG208" s="338"/>
      <c r="BH208" s="339"/>
      <c r="BI208" s="232"/>
      <c r="BJ208" s="233"/>
      <c r="BK208" s="233"/>
      <c r="BL208" s="233"/>
      <c r="BM208" s="234"/>
      <c r="BN208" s="53">
        <f t="shared" si="43"/>
        <v>32</v>
      </c>
      <c r="BO208" s="53">
        <f t="shared" si="44"/>
        <v>32</v>
      </c>
      <c r="BP208" s="306"/>
    </row>
    <row r="209" spans="2:68" ht="30" x14ac:dyDescent="0.4">
      <c r="B209" s="79"/>
      <c r="C209" s="80"/>
      <c r="D209" s="41">
        <f t="shared" si="42"/>
        <v>28.5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39"/>
        <v>30.495000000000001</v>
      </c>
      <c r="L209" s="47">
        <f t="shared" si="40"/>
        <v>30.78</v>
      </c>
      <c r="M209" s="48">
        <f t="shared" si="41"/>
        <v>31.065000000000001</v>
      </c>
      <c r="N209" s="48">
        <f t="shared" si="41"/>
        <v>31.35</v>
      </c>
      <c r="O209" s="49">
        <f t="shared" si="41"/>
        <v>31.634999999999998</v>
      </c>
      <c r="P209" s="232"/>
      <c r="Q209" s="233"/>
      <c r="R209" s="233"/>
      <c r="S209" s="233"/>
      <c r="T209" s="234"/>
      <c r="U209" s="232"/>
      <c r="V209" s="233"/>
      <c r="W209" s="233"/>
      <c r="X209" s="233"/>
      <c r="Y209" s="234"/>
      <c r="Z209" s="337"/>
      <c r="AA209" s="338"/>
      <c r="AB209" s="338"/>
      <c r="AC209" s="338"/>
      <c r="AD209" s="339"/>
      <c r="AE209" s="50"/>
      <c r="AF209" s="51"/>
      <c r="AG209" s="51"/>
      <c r="AH209" s="51"/>
      <c r="AI209" s="52"/>
      <c r="AJ209" s="337"/>
      <c r="AK209" s="338"/>
      <c r="AL209" s="338"/>
      <c r="AM209" s="338"/>
      <c r="AN209" s="339"/>
      <c r="AO209" s="232"/>
      <c r="AP209" s="233"/>
      <c r="AQ209" s="233"/>
      <c r="AR209" s="233"/>
      <c r="AS209" s="234"/>
      <c r="AT209" s="232"/>
      <c r="AU209" s="233"/>
      <c r="AV209" s="233"/>
      <c r="AW209" s="233"/>
      <c r="AX209" s="234"/>
      <c r="AY209" s="232"/>
      <c r="AZ209" s="233"/>
      <c r="BA209" s="233"/>
      <c r="BB209" s="233"/>
      <c r="BC209" s="234"/>
      <c r="BD209" s="337"/>
      <c r="BE209" s="338"/>
      <c r="BF209" s="338"/>
      <c r="BG209" s="338"/>
      <c r="BH209" s="339"/>
      <c r="BI209" s="232"/>
      <c r="BJ209" s="233"/>
      <c r="BK209" s="233"/>
      <c r="BL209" s="233"/>
      <c r="BM209" s="234"/>
      <c r="BN209" s="53">
        <f t="shared" si="43"/>
        <v>0</v>
      </c>
      <c r="BO209" s="53">
        <f t="shared" si="44"/>
        <v>0</v>
      </c>
      <c r="BP209" s="305"/>
    </row>
    <row r="210" spans="2:68" ht="30" x14ac:dyDescent="0.4">
      <c r="B210" s="79"/>
      <c r="C210" s="80"/>
      <c r="D210" s="41">
        <f t="shared" si="42"/>
        <v>28.5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39"/>
        <v>30.495000000000001</v>
      </c>
      <c r="L210" s="47">
        <f t="shared" si="40"/>
        <v>30.78</v>
      </c>
      <c r="M210" s="48">
        <f t="shared" si="41"/>
        <v>31.065000000000001</v>
      </c>
      <c r="N210" s="48">
        <f t="shared" si="41"/>
        <v>31.35</v>
      </c>
      <c r="O210" s="49">
        <f t="shared" si="41"/>
        <v>31.634999999999998</v>
      </c>
      <c r="P210" s="232"/>
      <c r="Q210" s="233"/>
      <c r="R210" s="233"/>
      <c r="S210" s="233"/>
      <c r="T210" s="234"/>
      <c r="U210" s="232"/>
      <c r="V210" s="233"/>
      <c r="W210" s="233"/>
      <c r="X210" s="233"/>
      <c r="Y210" s="234"/>
      <c r="Z210" s="337"/>
      <c r="AA210" s="338"/>
      <c r="AB210" s="338"/>
      <c r="AC210" s="338"/>
      <c r="AD210" s="339"/>
      <c r="AE210" s="50"/>
      <c r="AF210" s="51"/>
      <c r="AG210" s="51"/>
      <c r="AH210" s="51"/>
      <c r="AI210" s="52"/>
      <c r="AJ210" s="337"/>
      <c r="AK210" s="338"/>
      <c r="AL210" s="338"/>
      <c r="AM210" s="338"/>
      <c r="AN210" s="339"/>
      <c r="AO210" s="232"/>
      <c r="AP210" s="233"/>
      <c r="AQ210" s="233"/>
      <c r="AR210" s="233"/>
      <c r="AS210" s="234"/>
      <c r="AT210" s="232"/>
      <c r="AU210" s="233"/>
      <c r="AV210" s="233"/>
      <c r="AW210" s="233"/>
      <c r="AX210" s="234"/>
      <c r="AY210" s="232"/>
      <c r="AZ210" s="233"/>
      <c r="BA210" s="233"/>
      <c r="BB210" s="233"/>
      <c r="BC210" s="234"/>
      <c r="BD210" s="337"/>
      <c r="BE210" s="338"/>
      <c r="BF210" s="338"/>
      <c r="BG210" s="338"/>
      <c r="BH210" s="339"/>
      <c r="BI210" s="232"/>
      <c r="BJ210" s="233"/>
      <c r="BK210" s="233"/>
      <c r="BL210" s="233"/>
      <c r="BM210" s="234"/>
      <c r="BN210" s="53">
        <f t="shared" si="43"/>
        <v>0</v>
      </c>
      <c r="BO210" s="53">
        <f t="shared" si="44"/>
        <v>0</v>
      </c>
      <c r="BP210" s="305"/>
    </row>
    <row r="211" spans="2:68" ht="30" x14ac:dyDescent="0.4">
      <c r="B211" s="79" t="s">
        <v>78</v>
      </c>
      <c r="C211" s="40" t="str">
        <f>C98</f>
        <v>Пшено (крупа из просо), кг</v>
      </c>
      <c r="D211" s="41">
        <f t="shared" si="42"/>
        <v>57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39"/>
        <v>58.71</v>
      </c>
      <c r="L211" s="47">
        <f t="shared" si="40"/>
        <v>59.28</v>
      </c>
      <c r="M211" s="48">
        <f t="shared" si="41"/>
        <v>59.85</v>
      </c>
      <c r="N211" s="48">
        <f t="shared" si="41"/>
        <v>60.42</v>
      </c>
      <c r="O211" s="49">
        <f t="shared" si="41"/>
        <v>60.99</v>
      </c>
      <c r="P211" s="232"/>
      <c r="Q211" s="233"/>
      <c r="R211" s="233"/>
      <c r="S211" s="233"/>
      <c r="T211" s="234"/>
      <c r="U211" s="232"/>
      <c r="V211" s="233"/>
      <c r="W211" s="233"/>
      <c r="X211" s="233"/>
      <c r="Y211" s="234"/>
      <c r="Z211" s="337"/>
      <c r="AA211" s="338"/>
      <c r="AB211" s="338"/>
      <c r="AC211" s="338"/>
      <c r="AD211" s="339"/>
      <c r="AE211" s="197"/>
      <c r="AF211" s="198"/>
      <c r="AG211" s="199"/>
      <c r="AH211" s="198"/>
      <c r="AI211" s="222"/>
      <c r="AJ211" s="337"/>
      <c r="AK211" s="338"/>
      <c r="AL211" s="338"/>
      <c r="AM211" s="338"/>
      <c r="AN211" s="339"/>
      <c r="AO211" s="232"/>
      <c r="AP211" s="233"/>
      <c r="AQ211" s="233"/>
      <c r="AR211" s="233"/>
      <c r="AS211" s="234"/>
      <c r="AT211" s="232"/>
      <c r="AU211" s="233"/>
      <c r="AV211" s="233"/>
      <c r="AW211" s="233"/>
      <c r="AX211" s="234"/>
      <c r="AY211" s="232"/>
      <c r="AZ211" s="233"/>
      <c r="BA211" s="233"/>
      <c r="BB211" s="233"/>
      <c r="BC211" s="234"/>
      <c r="BD211" s="337"/>
      <c r="BE211" s="338"/>
      <c r="BF211" s="338"/>
      <c r="BG211" s="338"/>
      <c r="BH211" s="339"/>
      <c r="BI211" s="232"/>
      <c r="BJ211" s="233"/>
      <c r="BK211" s="233"/>
      <c r="BL211" s="233"/>
      <c r="BM211" s="234"/>
      <c r="BN211" s="53">
        <f t="shared" si="43"/>
        <v>0</v>
      </c>
      <c r="BO211" s="53">
        <f t="shared" si="44"/>
        <v>0</v>
      </c>
      <c r="BP211" s="306"/>
    </row>
    <row r="212" spans="2:68" ht="30" x14ac:dyDescent="0.4">
      <c r="B212" s="79"/>
      <c r="C212" s="80"/>
      <c r="D212" s="41">
        <f t="shared" si="42"/>
        <v>57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39"/>
        <v>58.71</v>
      </c>
      <c r="L212" s="47">
        <f t="shared" si="40"/>
        <v>59.28</v>
      </c>
      <c r="M212" s="48">
        <f t="shared" si="41"/>
        <v>59.85</v>
      </c>
      <c r="N212" s="48">
        <f t="shared" si="41"/>
        <v>60.42</v>
      </c>
      <c r="O212" s="49">
        <f t="shared" si="41"/>
        <v>60.99</v>
      </c>
      <c r="P212" s="232"/>
      <c r="Q212" s="233"/>
      <c r="R212" s="233"/>
      <c r="S212" s="233"/>
      <c r="T212" s="234"/>
      <c r="U212" s="232"/>
      <c r="V212" s="233"/>
      <c r="W212" s="233"/>
      <c r="X212" s="233"/>
      <c r="Y212" s="234"/>
      <c r="Z212" s="337"/>
      <c r="AA212" s="338"/>
      <c r="AB212" s="338"/>
      <c r="AC212" s="338"/>
      <c r="AD212" s="339"/>
      <c r="AE212" s="50"/>
      <c r="AF212" s="51"/>
      <c r="AG212" s="51"/>
      <c r="AH212" s="51"/>
      <c r="AI212" s="52"/>
      <c r="AJ212" s="337"/>
      <c r="AK212" s="338"/>
      <c r="AL212" s="338"/>
      <c r="AM212" s="338"/>
      <c r="AN212" s="339"/>
      <c r="AO212" s="232"/>
      <c r="AP212" s="233"/>
      <c r="AQ212" s="233"/>
      <c r="AR212" s="233"/>
      <c r="AS212" s="234"/>
      <c r="AT212" s="232"/>
      <c r="AU212" s="233"/>
      <c r="AV212" s="233"/>
      <c r="AW212" s="233"/>
      <c r="AX212" s="234"/>
      <c r="AY212" s="232"/>
      <c r="AZ212" s="233"/>
      <c r="BA212" s="233"/>
      <c r="BB212" s="233"/>
      <c r="BC212" s="234"/>
      <c r="BD212" s="337"/>
      <c r="BE212" s="338"/>
      <c r="BF212" s="338"/>
      <c r="BG212" s="338"/>
      <c r="BH212" s="339"/>
      <c r="BI212" s="232"/>
      <c r="BJ212" s="233"/>
      <c r="BK212" s="233"/>
      <c r="BL212" s="233"/>
      <c r="BM212" s="234"/>
      <c r="BN212" s="53">
        <f t="shared" si="43"/>
        <v>0</v>
      </c>
      <c r="BO212" s="53">
        <f t="shared" si="44"/>
        <v>0</v>
      </c>
      <c r="BP212" s="305"/>
    </row>
    <row r="213" spans="2:68" ht="30" x14ac:dyDescent="0.4">
      <c r="B213" s="79"/>
      <c r="C213" s="80"/>
      <c r="D213" s="41">
        <f t="shared" si="42"/>
        <v>57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39"/>
        <v>58.71</v>
      </c>
      <c r="L213" s="47">
        <f t="shared" si="40"/>
        <v>59.28</v>
      </c>
      <c r="M213" s="48">
        <f t="shared" si="41"/>
        <v>59.85</v>
      </c>
      <c r="N213" s="48">
        <f t="shared" si="41"/>
        <v>60.42</v>
      </c>
      <c r="O213" s="49">
        <f t="shared" si="41"/>
        <v>60.99</v>
      </c>
      <c r="P213" s="232"/>
      <c r="Q213" s="233"/>
      <c r="R213" s="233"/>
      <c r="S213" s="233"/>
      <c r="T213" s="234"/>
      <c r="U213" s="232"/>
      <c r="V213" s="233"/>
      <c r="W213" s="233"/>
      <c r="X213" s="233"/>
      <c r="Y213" s="234"/>
      <c r="Z213" s="337"/>
      <c r="AA213" s="338"/>
      <c r="AB213" s="338"/>
      <c r="AC213" s="338"/>
      <c r="AD213" s="339"/>
      <c r="AE213" s="50"/>
      <c r="AF213" s="51"/>
      <c r="AG213" s="51"/>
      <c r="AH213" s="51"/>
      <c r="AI213" s="52"/>
      <c r="AJ213" s="337"/>
      <c r="AK213" s="338"/>
      <c r="AL213" s="338"/>
      <c r="AM213" s="338"/>
      <c r="AN213" s="339"/>
      <c r="AO213" s="232"/>
      <c r="AP213" s="233"/>
      <c r="AQ213" s="233"/>
      <c r="AR213" s="233"/>
      <c r="AS213" s="234"/>
      <c r="AT213" s="232"/>
      <c r="AU213" s="233"/>
      <c r="AV213" s="233"/>
      <c r="AW213" s="233"/>
      <c r="AX213" s="234"/>
      <c r="AY213" s="232"/>
      <c r="AZ213" s="233"/>
      <c r="BA213" s="233"/>
      <c r="BB213" s="233"/>
      <c r="BC213" s="234"/>
      <c r="BD213" s="337"/>
      <c r="BE213" s="338"/>
      <c r="BF213" s="338"/>
      <c r="BG213" s="338"/>
      <c r="BH213" s="339"/>
      <c r="BI213" s="232"/>
      <c r="BJ213" s="233"/>
      <c r="BK213" s="233"/>
      <c r="BL213" s="233"/>
      <c r="BM213" s="234"/>
      <c r="BN213" s="53">
        <f t="shared" si="43"/>
        <v>0</v>
      </c>
      <c r="BO213" s="53">
        <f t="shared" si="44"/>
        <v>0</v>
      </c>
      <c r="BP213" s="305"/>
    </row>
    <row r="214" spans="2:68" ht="78" x14ac:dyDescent="0.4">
      <c r="B214" s="81" t="s">
        <v>81</v>
      </c>
      <c r="C214" s="82" t="s">
        <v>82</v>
      </c>
      <c r="D214" s="41">
        <f t="shared" si="42"/>
        <v>0</v>
      </c>
      <c r="E214" s="62"/>
      <c r="F214" s="63"/>
      <c r="G214" s="64"/>
      <c r="H214" s="64"/>
      <c r="I214" s="64"/>
      <c r="J214" s="65"/>
      <c r="K214" s="46">
        <f t="shared" si="39"/>
        <v>0</v>
      </c>
      <c r="L214" s="47">
        <f t="shared" si="40"/>
        <v>0</v>
      </c>
      <c r="M214" s="48">
        <f t="shared" si="41"/>
        <v>0</v>
      </c>
      <c r="N214" s="48">
        <f t="shared" si="41"/>
        <v>0</v>
      </c>
      <c r="O214" s="49">
        <f t="shared" si="41"/>
        <v>0</v>
      </c>
      <c r="P214" s="235"/>
      <c r="Q214" s="236"/>
      <c r="R214" s="237"/>
      <c r="S214" s="236"/>
      <c r="T214" s="238"/>
      <c r="U214" s="235"/>
      <c r="V214" s="236"/>
      <c r="W214" s="237"/>
      <c r="X214" s="236"/>
      <c r="Y214" s="238"/>
      <c r="Z214" s="340"/>
      <c r="AA214" s="341"/>
      <c r="AB214" s="342"/>
      <c r="AC214" s="341"/>
      <c r="AD214" s="343"/>
      <c r="AE214" s="66"/>
      <c r="AF214" s="67"/>
      <c r="AG214" s="68"/>
      <c r="AH214" s="67"/>
      <c r="AI214" s="69"/>
      <c r="AJ214" s="340"/>
      <c r="AK214" s="341"/>
      <c r="AL214" s="342"/>
      <c r="AM214" s="341"/>
      <c r="AN214" s="343"/>
      <c r="AO214" s="235"/>
      <c r="AP214" s="236"/>
      <c r="AQ214" s="237"/>
      <c r="AR214" s="236"/>
      <c r="AS214" s="238"/>
      <c r="AT214" s="235"/>
      <c r="AU214" s="236"/>
      <c r="AV214" s="237"/>
      <c r="AW214" s="236"/>
      <c r="AX214" s="238"/>
      <c r="AY214" s="235"/>
      <c r="AZ214" s="236"/>
      <c r="BA214" s="237"/>
      <c r="BB214" s="236"/>
      <c r="BC214" s="238"/>
      <c r="BD214" s="340"/>
      <c r="BE214" s="341"/>
      <c r="BF214" s="342"/>
      <c r="BG214" s="341"/>
      <c r="BH214" s="343"/>
      <c r="BI214" s="235"/>
      <c r="BJ214" s="236"/>
      <c r="BK214" s="237"/>
      <c r="BL214" s="236"/>
      <c r="BM214" s="238"/>
      <c r="BN214" s="53">
        <f t="shared" si="43"/>
        <v>0</v>
      </c>
      <c r="BO214" s="53">
        <f t="shared" si="44"/>
        <v>0</v>
      </c>
      <c r="BP214" s="305"/>
    </row>
    <row r="215" spans="2:68" ht="90" x14ac:dyDescent="0.4">
      <c r="B215" s="79" t="s">
        <v>84</v>
      </c>
      <c r="C215" s="40" t="str">
        <f>C102</f>
        <v>Хлеб ржано - пшеничный формовой, 0,7 кг</v>
      </c>
      <c r="D215" s="41">
        <f t="shared" si="42"/>
        <v>21.1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39"/>
        <v>21.733000000000001</v>
      </c>
      <c r="L215" s="47">
        <f t="shared" si="40"/>
        <v>21.944000000000003</v>
      </c>
      <c r="M215" s="48">
        <f t="shared" si="41"/>
        <v>22.155000000000001</v>
      </c>
      <c r="N215" s="48">
        <f t="shared" si="41"/>
        <v>22.366</v>
      </c>
      <c r="O215" s="49">
        <f t="shared" si="41"/>
        <v>22.577000000000002</v>
      </c>
      <c r="P215" s="337"/>
      <c r="Q215" s="338"/>
      <c r="R215" s="338"/>
      <c r="S215" s="338"/>
      <c r="T215" s="339"/>
      <c r="U215" s="232"/>
      <c r="V215" s="233"/>
      <c r="W215" s="233"/>
      <c r="X215" s="233"/>
      <c r="Y215" s="234"/>
      <c r="Z215" s="367">
        <v>18.7</v>
      </c>
      <c r="AA215" s="368">
        <v>16</v>
      </c>
      <c r="AB215" s="368">
        <v>299.2</v>
      </c>
      <c r="AC215" s="368" t="s">
        <v>298</v>
      </c>
      <c r="AD215" s="369" t="s">
        <v>301</v>
      </c>
      <c r="AE215" s="389"/>
      <c r="AF215" s="386"/>
      <c r="AG215" s="387"/>
      <c r="AH215" s="386"/>
      <c r="AI215" s="388"/>
      <c r="AJ215" s="337"/>
      <c r="AK215" s="338"/>
      <c r="AL215" s="338"/>
      <c r="AM215" s="338"/>
      <c r="AN215" s="339"/>
      <c r="AO215" s="232"/>
      <c r="AP215" s="233"/>
      <c r="AQ215" s="233"/>
      <c r="AR215" s="233"/>
      <c r="AS215" s="234"/>
      <c r="AT215" s="367"/>
      <c r="AU215" s="368"/>
      <c r="AV215" s="368"/>
      <c r="AW215" s="368"/>
      <c r="AX215" s="369"/>
      <c r="AY215" s="337"/>
      <c r="AZ215" s="338"/>
      <c r="BA215" s="338"/>
      <c r="BB215" s="338"/>
      <c r="BC215" s="339"/>
      <c r="BD215" s="367"/>
      <c r="BE215" s="368"/>
      <c r="BF215" s="368"/>
      <c r="BG215" s="368"/>
      <c r="BH215" s="369"/>
      <c r="BI215" s="367">
        <v>22.5</v>
      </c>
      <c r="BJ215" s="368">
        <v>6</v>
      </c>
      <c r="BK215" s="368">
        <v>135</v>
      </c>
      <c r="BL215" s="368" t="s">
        <v>347</v>
      </c>
      <c r="BM215" s="369" t="s">
        <v>355</v>
      </c>
      <c r="BN215" s="53">
        <f t="shared" si="43"/>
        <v>18.7</v>
      </c>
      <c r="BO215" s="53">
        <f t="shared" si="44"/>
        <v>22.5</v>
      </c>
      <c r="BP215" s="305"/>
    </row>
    <row r="216" spans="2:68" ht="54" x14ac:dyDescent="0.4">
      <c r="B216" s="79"/>
      <c r="C216" s="80"/>
      <c r="D216" s="41">
        <f t="shared" si="42"/>
        <v>21.1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39"/>
        <v>21.733000000000001</v>
      </c>
      <c r="L216" s="47">
        <f t="shared" si="40"/>
        <v>21.944000000000003</v>
      </c>
      <c r="M216" s="48">
        <f t="shared" si="41"/>
        <v>22.155000000000001</v>
      </c>
      <c r="N216" s="48">
        <f t="shared" si="41"/>
        <v>22.366</v>
      </c>
      <c r="O216" s="49">
        <f t="shared" si="41"/>
        <v>22.577000000000002</v>
      </c>
      <c r="P216" s="232"/>
      <c r="Q216" s="233"/>
      <c r="R216" s="233"/>
      <c r="S216" s="233"/>
      <c r="T216" s="234"/>
      <c r="U216" s="232"/>
      <c r="V216" s="233"/>
      <c r="W216" s="233"/>
      <c r="X216" s="233"/>
      <c r="Y216" s="234"/>
      <c r="Z216" s="337"/>
      <c r="AA216" s="338"/>
      <c r="AB216" s="338"/>
      <c r="AC216" s="338"/>
      <c r="AD216" s="339"/>
      <c r="AE216" s="50"/>
      <c r="AF216" s="51"/>
      <c r="AG216" s="51"/>
      <c r="AH216" s="51"/>
      <c r="AI216" s="52"/>
      <c r="AJ216" s="337"/>
      <c r="AK216" s="338"/>
      <c r="AL216" s="338"/>
      <c r="AM216" s="338"/>
      <c r="AN216" s="339"/>
      <c r="AO216" s="232"/>
      <c r="AP216" s="233"/>
      <c r="AQ216" s="233"/>
      <c r="AR216" s="233"/>
      <c r="AS216" s="234"/>
      <c r="AT216" s="367"/>
      <c r="AU216" s="368"/>
      <c r="AV216" s="368"/>
      <c r="AW216" s="368"/>
      <c r="AX216" s="369"/>
      <c r="AY216" s="337"/>
      <c r="AZ216" s="338"/>
      <c r="BA216" s="338"/>
      <c r="BB216" s="338"/>
      <c r="BC216" s="339"/>
      <c r="BD216" s="50"/>
      <c r="BE216" s="51"/>
      <c r="BF216" s="51"/>
      <c r="BG216" s="51"/>
      <c r="BH216" s="52"/>
      <c r="BI216" s="367">
        <v>22.5</v>
      </c>
      <c r="BJ216" s="368">
        <v>6</v>
      </c>
      <c r="BK216" s="368">
        <f>BI216*BJ216</f>
        <v>135</v>
      </c>
      <c r="BL216" s="368" t="s">
        <v>347</v>
      </c>
      <c r="BM216" s="369" t="s">
        <v>356</v>
      </c>
      <c r="BN216" s="53">
        <f t="shared" si="43"/>
        <v>22.5</v>
      </c>
      <c r="BO216" s="53">
        <f t="shared" si="44"/>
        <v>22.5</v>
      </c>
      <c r="BP216" s="305"/>
    </row>
    <row r="217" spans="2:68" ht="30" x14ac:dyDescent="0.4">
      <c r="B217" s="79"/>
      <c r="C217" s="80"/>
      <c r="D217" s="41">
        <f t="shared" si="42"/>
        <v>21.1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39"/>
        <v>21.733000000000001</v>
      </c>
      <c r="L217" s="47">
        <f t="shared" si="40"/>
        <v>21.944000000000003</v>
      </c>
      <c r="M217" s="48">
        <f t="shared" si="41"/>
        <v>22.155000000000001</v>
      </c>
      <c r="N217" s="48">
        <f t="shared" si="41"/>
        <v>22.366</v>
      </c>
      <c r="O217" s="49">
        <f t="shared" si="41"/>
        <v>22.577000000000002</v>
      </c>
      <c r="P217" s="232"/>
      <c r="Q217" s="233"/>
      <c r="R217" s="233"/>
      <c r="S217" s="233"/>
      <c r="T217" s="234"/>
      <c r="U217" s="232"/>
      <c r="V217" s="233"/>
      <c r="W217" s="233"/>
      <c r="X217" s="233"/>
      <c r="Y217" s="234"/>
      <c r="Z217" s="337"/>
      <c r="AA217" s="338"/>
      <c r="AB217" s="338"/>
      <c r="AC217" s="338"/>
      <c r="AD217" s="339"/>
      <c r="AE217" s="50"/>
      <c r="AF217" s="51"/>
      <c r="AG217" s="51"/>
      <c r="AH217" s="51"/>
      <c r="AI217" s="52"/>
      <c r="AJ217" s="337"/>
      <c r="AK217" s="338"/>
      <c r="AL217" s="338"/>
      <c r="AM217" s="338"/>
      <c r="AN217" s="339"/>
      <c r="AO217" s="232"/>
      <c r="AP217" s="233"/>
      <c r="AQ217" s="233"/>
      <c r="AR217" s="233"/>
      <c r="AS217" s="234"/>
      <c r="AT217" s="367"/>
      <c r="AU217" s="368"/>
      <c r="AV217" s="368"/>
      <c r="AW217" s="368"/>
      <c r="AX217" s="369"/>
      <c r="AY217" s="337"/>
      <c r="AZ217" s="338"/>
      <c r="BA217" s="338"/>
      <c r="BB217" s="338"/>
      <c r="BC217" s="339"/>
      <c r="BD217" s="50"/>
      <c r="BE217" s="51"/>
      <c r="BF217" s="51"/>
      <c r="BG217" s="51"/>
      <c r="BH217" s="52"/>
      <c r="BI217" s="367"/>
      <c r="BJ217" s="368"/>
      <c r="BK217" s="368"/>
      <c r="BL217" s="368"/>
      <c r="BM217" s="369"/>
      <c r="BN217" s="53">
        <f t="shared" si="43"/>
        <v>0</v>
      </c>
      <c r="BO217" s="53">
        <f t="shared" si="44"/>
        <v>0</v>
      </c>
      <c r="BP217" s="305"/>
    </row>
    <row r="218" spans="2:68" ht="36" x14ac:dyDescent="0.4">
      <c r="B218" s="79" t="s">
        <v>85</v>
      </c>
      <c r="C218" s="40" t="str">
        <f>C105</f>
        <v>Хлеб "Дарницкий" подовый,0,7 кг</v>
      </c>
      <c r="D218" s="41">
        <f t="shared" si="42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39"/>
        <v>23.071999999999999</v>
      </c>
      <c r="L218" s="47">
        <f t="shared" si="40"/>
        <v>23.295999999999999</v>
      </c>
      <c r="M218" s="48">
        <f t="shared" si="41"/>
        <v>23.52</v>
      </c>
      <c r="N218" s="48">
        <f t="shared" si="41"/>
        <v>23.744</v>
      </c>
      <c r="O218" s="49">
        <f t="shared" si="41"/>
        <v>23.968</v>
      </c>
      <c r="P218" s="232"/>
      <c r="Q218" s="233"/>
      <c r="R218" s="233"/>
      <c r="S218" s="233"/>
      <c r="T218" s="234"/>
      <c r="U218" s="367"/>
      <c r="V218" s="368"/>
      <c r="W218" s="368"/>
      <c r="X218" s="368"/>
      <c r="Y218" s="369"/>
      <c r="Z218" s="337"/>
      <c r="AA218" s="338"/>
      <c r="AB218" s="338"/>
      <c r="AC218" s="338"/>
      <c r="AD218" s="339"/>
      <c r="AE218" s="50"/>
      <c r="AF218" s="51"/>
      <c r="AG218" s="51"/>
      <c r="AH218" s="51"/>
      <c r="AI218" s="52"/>
      <c r="AJ218" s="367">
        <v>22</v>
      </c>
      <c r="AK218" s="368">
        <v>96</v>
      </c>
      <c r="AL218" s="368">
        <v>2112</v>
      </c>
      <c r="AM218" s="368" t="s">
        <v>327</v>
      </c>
      <c r="AN218" s="369" t="s">
        <v>322</v>
      </c>
      <c r="AO218" s="232"/>
      <c r="AP218" s="233"/>
      <c r="AQ218" s="233"/>
      <c r="AR218" s="233"/>
      <c r="AS218" s="234"/>
      <c r="AT218" s="367"/>
      <c r="AU218" s="368"/>
      <c r="AV218" s="368"/>
      <c r="AW218" s="368"/>
      <c r="AX218" s="369"/>
      <c r="AY218" s="337"/>
      <c r="AZ218" s="338"/>
      <c r="BA218" s="338"/>
      <c r="BB218" s="338"/>
      <c r="BC218" s="339"/>
      <c r="BD218" s="50"/>
      <c r="BE218" s="51"/>
      <c r="BF218" s="51"/>
      <c r="BG218" s="51"/>
      <c r="BH218" s="52"/>
      <c r="BI218" s="232"/>
      <c r="BJ218" s="233"/>
      <c r="BK218" s="233"/>
      <c r="BL218" s="233"/>
      <c r="BM218" s="234"/>
      <c r="BN218" s="53">
        <f t="shared" si="43"/>
        <v>22</v>
      </c>
      <c r="BO218" s="53">
        <f t="shared" si="44"/>
        <v>22</v>
      </c>
      <c r="BP218" s="305"/>
    </row>
    <row r="219" spans="2:68" ht="30" x14ac:dyDescent="0.4">
      <c r="B219" s="79"/>
      <c r="C219" s="80"/>
      <c r="D219" s="41">
        <f t="shared" si="42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39"/>
        <v>23.071999999999999</v>
      </c>
      <c r="L219" s="47">
        <f t="shared" si="40"/>
        <v>23.295999999999999</v>
      </c>
      <c r="M219" s="48">
        <f t="shared" si="41"/>
        <v>23.52</v>
      </c>
      <c r="N219" s="48">
        <f t="shared" si="41"/>
        <v>23.744</v>
      </c>
      <c r="O219" s="49">
        <f t="shared" si="41"/>
        <v>23.968</v>
      </c>
      <c r="P219" s="232"/>
      <c r="Q219" s="233"/>
      <c r="R219" s="233"/>
      <c r="S219" s="233"/>
      <c r="T219" s="234"/>
      <c r="U219" s="367"/>
      <c r="V219" s="368"/>
      <c r="W219" s="368"/>
      <c r="X219" s="368"/>
      <c r="Y219" s="369"/>
      <c r="Z219" s="337"/>
      <c r="AA219" s="338"/>
      <c r="AB219" s="338"/>
      <c r="AC219" s="338"/>
      <c r="AD219" s="339"/>
      <c r="AE219" s="50"/>
      <c r="AF219" s="51"/>
      <c r="AG219" s="51"/>
      <c r="AH219" s="51"/>
      <c r="AI219" s="52"/>
      <c r="AJ219" s="367"/>
      <c r="AK219" s="368"/>
      <c r="AL219" s="368"/>
      <c r="AM219" s="368"/>
      <c r="AN219" s="369"/>
      <c r="AO219" s="232"/>
      <c r="AP219" s="233"/>
      <c r="AQ219" s="233"/>
      <c r="AR219" s="233"/>
      <c r="AS219" s="234"/>
      <c r="AT219" s="367"/>
      <c r="AU219" s="368"/>
      <c r="AV219" s="368"/>
      <c r="AW219" s="368"/>
      <c r="AX219" s="369"/>
      <c r="AY219" s="337"/>
      <c r="AZ219" s="338"/>
      <c r="BA219" s="338"/>
      <c r="BB219" s="338"/>
      <c r="BC219" s="339"/>
      <c r="BD219" s="50"/>
      <c r="BE219" s="51"/>
      <c r="BF219" s="51"/>
      <c r="BG219" s="51"/>
      <c r="BH219" s="52"/>
      <c r="BI219" s="232"/>
      <c r="BJ219" s="233"/>
      <c r="BK219" s="233"/>
      <c r="BL219" s="233"/>
      <c r="BM219" s="234"/>
      <c r="BN219" s="53">
        <f t="shared" si="43"/>
        <v>0</v>
      </c>
      <c r="BO219" s="53">
        <f t="shared" si="44"/>
        <v>0</v>
      </c>
      <c r="BP219" s="305"/>
    </row>
    <row r="220" spans="2:68" ht="30" x14ac:dyDescent="0.4">
      <c r="B220" s="79"/>
      <c r="C220" s="80"/>
      <c r="D220" s="41">
        <f t="shared" ref="D220:D230" si="45">D107</f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39"/>
        <v>23.071999999999999</v>
      </c>
      <c r="L220" s="47">
        <f t="shared" si="40"/>
        <v>23.295999999999999</v>
      </c>
      <c r="M220" s="48">
        <f t="shared" si="41"/>
        <v>23.52</v>
      </c>
      <c r="N220" s="48">
        <f t="shared" si="41"/>
        <v>23.744</v>
      </c>
      <c r="O220" s="49">
        <f t="shared" si="41"/>
        <v>23.968</v>
      </c>
      <c r="P220" s="232"/>
      <c r="Q220" s="233"/>
      <c r="R220" s="233"/>
      <c r="S220" s="233"/>
      <c r="T220" s="234"/>
      <c r="U220" s="367"/>
      <c r="V220" s="368"/>
      <c r="W220" s="368"/>
      <c r="X220" s="368"/>
      <c r="Y220" s="369"/>
      <c r="Z220" s="337"/>
      <c r="AA220" s="338"/>
      <c r="AB220" s="338"/>
      <c r="AC220" s="338"/>
      <c r="AD220" s="339"/>
      <c r="AE220" s="50"/>
      <c r="AF220" s="51"/>
      <c r="AG220" s="51"/>
      <c r="AH220" s="51"/>
      <c r="AI220" s="52"/>
      <c r="AJ220" s="367"/>
      <c r="AK220" s="368"/>
      <c r="AL220" s="368"/>
      <c r="AM220" s="368"/>
      <c r="AN220" s="369"/>
      <c r="AO220" s="232"/>
      <c r="AP220" s="233"/>
      <c r="AQ220" s="233"/>
      <c r="AR220" s="233"/>
      <c r="AS220" s="234"/>
      <c r="AT220" s="367"/>
      <c r="AU220" s="368"/>
      <c r="AV220" s="368"/>
      <c r="AW220" s="368"/>
      <c r="AX220" s="369"/>
      <c r="AY220" s="337"/>
      <c r="AZ220" s="338"/>
      <c r="BA220" s="338"/>
      <c r="BB220" s="338"/>
      <c r="BC220" s="339"/>
      <c r="BD220" s="50"/>
      <c r="BE220" s="51"/>
      <c r="BF220" s="51"/>
      <c r="BG220" s="51"/>
      <c r="BH220" s="52"/>
      <c r="BI220" s="232"/>
      <c r="BJ220" s="233"/>
      <c r="BK220" s="233"/>
      <c r="BL220" s="233"/>
      <c r="BM220" s="234"/>
      <c r="BN220" s="53">
        <f t="shared" si="43"/>
        <v>0</v>
      </c>
      <c r="BO220" s="53">
        <f t="shared" si="44"/>
        <v>0</v>
      </c>
      <c r="BP220" s="305"/>
    </row>
    <row r="221" spans="2:68" ht="36" x14ac:dyDescent="0.4">
      <c r="B221" s="79" t="s">
        <v>87</v>
      </c>
      <c r="C221" s="40" t="str">
        <f>C108</f>
        <v>Хлеб пшеничный формовой, 0,45 - 0,5 кг</v>
      </c>
      <c r="D221" s="41">
        <f t="shared" si="45"/>
        <v>22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39"/>
        <v>22.66</v>
      </c>
      <c r="L221" s="47">
        <f t="shared" si="40"/>
        <v>22.88</v>
      </c>
      <c r="M221" s="48">
        <f t="shared" si="41"/>
        <v>23.1</v>
      </c>
      <c r="N221" s="48">
        <f t="shared" si="41"/>
        <v>23.32</v>
      </c>
      <c r="O221" s="49">
        <f t="shared" si="41"/>
        <v>23.54</v>
      </c>
      <c r="P221" s="232"/>
      <c r="Q221" s="233"/>
      <c r="R221" s="233"/>
      <c r="S221" s="233"/>
      <c r="T221" s="234"/>
      <c r="U221" s="367"/>
      <c r="V221" s="368"/>
      <c r="W221" s="368"/>
      <c r="X221" s="368"/>
      <c r="Y221" s="369"/>
      <c r="Z221" s="367"/>
      <c r="AA221" s="368"/>
      <c r="AB221" s="368"/>
      <c r="AC221" s="368"/>
      <c r="AD221" s="369"/>
      <c r="AE221" s="50"/>
      <c r="AF221" s="51"/>
      <c r="AG221" s="51"/>
      <c r="AH221" s="51"/>
      <c r="AI221" s="52"/>
      <c r="AJ221" s="367">
        <v>22</v>
      </c>
      <c r="AK221" s="368">
        <v>144</v>
      </c>
      <c r="AL221" s="368">
        <v>3168</v>
      </c>
      <c r="AM221" s="368" t="s">
        <v>327</v>
      </c>
      <c r="AN221" s="369" t="s">
        <v>322</v>
      </c>
      <c r="AO221" s="232"/>
      <c r="AP221" s="233"/>
      <c r="AQ221" s="233"/>
      <c r="AR221" s="233"/>
      <c r="AS221" s="234"/>
      <c r="AT221" s="367"/>
      <c r="AU221" s="368"/>
      <c r="AV221" s="368"/>
      <c r="AW221" s="368"/>
      <c r="AX221" s="369"/>
      <c r="AY221" s="337"/>
      <c r="AZ221" s="338"/>
      <c r="BA221" s="338"/>
      <c r="BB221" s="338"/>
      <c r="BC221" s="339"/>
      <c r="BD221" s="50"/>
      <c r="BE221" s="51"/>
      <c r="BF221" s="51"/>
      <c r="BG221" s="51"/>
      <c r="BH221" s="52"/>
      <c r="BI221" s="232"/>
      <c r="BJ221" s="233"/>
      <c r="BK221" s="233"/>
      <c r="BL221" s="233"/>
      <c r="BM221" s="234"/>
      <c r="BN221" s="53">
        <f t="shared" si="43"/>
        <v>22</v>
      </c>
      <c r="BO221" s="53">
        <f t="shared" si="44"/>
        <v>22</v>
      </c>
      <c r="BP221" s="305"/>
    </row>
    <row r="222" spans="2:68" ht="30" x14ac:dyDescent="0.4">
      <c r="B222" s="79"/>
      <c r="C222" s="80"/>
      <c r="D222" s="41">
        <f t="shared" si="45"/>
        <v>22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39"/>
        <v>22.66</v>
      </c>
      <c r="L222" s="47">
        <f t="shared" si="40"/>
        <v>22.88</v>
      </c>
      <c r="M222" s="48">
        <f t="shared" si="41"/>
        <v>23.1</v>
      </c>
      <c r="N222" s="48">
        <f t="shared" si="41"/>
        <v>23.32</v>
      </c>
      <c r="O222" s="49">
        <f t="shared" si="41"/>
        <v>23.54</v>
      </c>
      <c r="P222" s="232"/>
      <c r="Q222" s="233"/>
      <c r="R222" s="233"/>
      <c r="S222" s="233"/>
      <c r="T222" s="234"/>
      <c r="U222" s="50"/>
      <c r="V222" s="51"/>
      <c r="W222" s="51"/>
      <c r="X222" s="51"/>
      <c r="Y222" s="52"/>
      <c r="Z222" s="232"/>
      <c r="AA222" s="233"/>
      <c r="AB222" s="233"/>
      <c r="AC222" s="233"/>
      <c r="AD222" s="234"/>
      <c r="AE222" s="50"/>
      <c r="AF222" s="51"/>
      <c r="AG222" s="51"/>
      <c r="AH222" s="51"/>
      <c r="AI222" s="52"/>
      <c r="AJ222" s="232"/>
      <c r="AK222" s="233"/>
      <c r="AL222" s="233"/>
      <c r="AM222" s="233"/>
      <c r="AN222" s="234"/>
      <c r="AO222" s="232"/>
      <c r="AP222" s="233"/>
      <c r="AQ222" s="233"/>
      <c r="AR222" s="233"/>
      <c r="AS222" s="234"/>
      <c r="AT222" s="232"/>
      <c r="AU222" s="233"/>
      <c r="AV222" s="233"/>
      <c r="AW222" s="233"/>
      <c r="AX222" s="234"/>
      <c r="AY222" s="232"/>
      <c r="AZ222" s="233"/>
      <c r="BA222" s="233"/>
      <c r="BB222" s="233"/>
      <c r="BC222" s="234"/>
      <c r="BD222" s="50"/>
      <c r="BE222" s="51"/>
      <c r="BF222" s="51"/>
      <c r="BG222" s="51"/>
      <c r="BH222" s="52"/>
      <c r="BI222" s="232"/>
      <c r="BJ222" s="233"/>
      <c r="BK222" s="233"/>
      <c r="BL222" s="233"/>
      <c r="BM222" s="234"/>
      <c r="BN222" s="53">
        <f t="shared" si="43"/>
        <v>0</v>
      </c>
      <c r="BO222" s="53">
        <f t="shared" si="44"/>
        <v>0</v>
      </c>
      <c r="BP222" s="305"/>
    </row>
    <row r="223" spans="2:68" ht="30" x14ac:dyDescent="0.4">
      <c r="B223" s="79"/>
      <c r="C223" s="80"/>
      <c r="D223" s="41">
        <f t="shared" si="45"/>
        <v>22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39"/>
        <v>22.66</v>
      </c>
      <c r="L223" s="47">
        <f t="shared" si="40"/>
        <v>22.88</v>
      </c>
      <c r="M223" s="48">
        <f t="shared" si="41"/>
        <v>23.1</v>
      </c>
      <c r="N223" s="48">
        <f t="shared" si="41"/>
        <v>23.32</v>
      </c>
      <c r="O223" s="49">
        <f t="shared" si="41"/>
        <v>23.54</v>
      </c>
      <c r="P223" s="232"/>
      <c r="Q223" s="233"/>
      <c r="R223" s="233"/>
      <c r="S223" s="233"/>
      <c r="T223" s="234"/>
      <c r="U223" s="50"/>
      <c r="V223" s="51"/>
      <c r="W223" s="51"/>
      <c r="X223" s="51"/>
      <c r="Y223" s="52"/>
      <c r="Z223" s="232"/>
      <c r="AA223" s="233"/>
      <c r="AB223" s="233"/>
      <c r="AC223" s="233"/>
      <c r="AD223" s="234"/>
      <c r="AE223" s="50"/>
      <c r="AF223" s="51"/>
      <c r="AG223" s="51"/>
      <c r="AH223" s="51"/>
      <c r="AI223" s="52"/>
      <c r="AJ223" s="232"/>
      <c r="AK223" s="233"/>
      <c r="AL223" s="233"/>
      <c r="AM223" s="233"/>
      <c r="AN223" s="234"/>
      <c r="AO223" s="232"/>
      <c r="AP223" s="233"/>
      <c r="AQ223" s="233"/>
      <c r="AR223" s="233"/>
      <c r="AS223" s="234"/>
      <c r="AT223" s="232"/>
      <c r="AU223" s="233"/>
      <c r="AV223" s="233"/>
      <c r="AW223" s="233"/>
      <c r="AX223" s="234"/>
      <c r="AY223" s="232"/>
      <c r="AZ223" s="233"/>
      <c r="BA223" s="233"/>
      <c r="BB223" s="233"/>
      <c r="BC223" s="234"/>
      <c r="BD223" s="50"/>
      <c r="BE223" s="51"/>
      <c r="BF223" s="51"/>
      <c r="BG223" s="51"/>
      <c r="BH223" s="52"/>
      <c r="BI223" s="232"/>
      <c r="BJ223" s="233"/>
      <c r="BK223" s="233"/>
      <c r="BL223" s="233"/>
      <c r="BM223" s="234"/>
      <c r="BN223" s="53">
        <f t="shared" si="43"/>
        <v>0</v>
      </c>
      <c r="BO223" s="53">
        <f t="shared" si="44"/>
        <v>0</v>
      </c>
      <c r="BP223" s="305"/>
    </row>
    <row r="224" spans="2:68" ht="54" x14ac:dyDescent="0.4">
      <c r="B224" s="79" t="s">
        <v>89</v>
      </c>
      <c r="C224" s="40" t="str">
        <f>C111</f>
        <v>Батон нарезной из муки высшего сорта, 0,35 - 0,4 кг</v>
      </c>
      <c r="D224" s="41">
        <f t="shared" si="45"/>
        <v>20.3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39"/>
        <v>21.518000000000001</v>
      </c>
      <c r="L224" s="47">
        <f t="shared" si="40"/>
        <v>21.721</v>
      </c>
      <c r="M224" s="48">
        <f t="shared" si="41"/>
        <v>21.923999999999999</v>
      </c>
      <c r="N224" s="48">
        <f t="shared" si="41"/>
        <v>22.127000000000002</v>
      </c>
      <c r="O224" s="49">
        <f t="shared" si="41"/>
        <v>22.330000000000002</v>
      </c>
      <c r="P224" s="337"/>
      <c r="Q224" s="338"/>
      <c r="R224" s="338"/>
      <c r="S224" s="338"/>
      <c r="T224" s="339"/>
      <c r="U224" s="50"/>
      <c r="V224" s="51"/>
      <c r="W224" s="51"/>
      <c r="X224" s="51"/>
      <c r="Y224" s="52"/>
      <c r="Z224" s="232"/>
      <c r="AA224" s="233"/>
      <c r="AB224" s="233"/>
      <c r="AC224" s="233"/>
      <c r="AD224" s="234"/>
      <c r="AE224" s="50"/>
      <c r="AF224" s="51"/>
      <c r="AG224" s="51"/>
      <c r="AH224" s="51"/>
      <c r="AI224" s="52"/>
      <c r="AJ224" s="232"/>
      <c r="AK224" s="233"/>
      <c r="AL224" s="233"/>
      <c r="AM224" s="233"/>
      <c r="AN224" s="234"/>
      <c r="AO224" s="232"/>
      <c r="AP224" s="233"/>
      <c r="AQ224" s="233"/>
      <c r="AR224" s="233"/>
      <c r="AS224" s="234"/>
      <c r="AT224" s="232"/>
      <c r="AU224" s="233"/>
      <c r="AV224" s="233"/>
      <c r="AW224" s="233"/>
      <c r="AX224" s="234"/>
      <c r="AY224" s="367"/>
      <c r="AZ224" s="368"/>
      <c r="BA224" s="368"/>
      <c r="BB224" s="368"/>
      <c r="BC224" s="369"/>
      <c r="BD224" s="50"/>
      <c r="BE224" s="51"/>
      <c r="BF224" s="51"/>
      <c r="BG224" s="51"/>
      <c r="BH224" s="52"/>
      <c r="BI224" s="367">
        <v>21</v>
      </c>
      <c r="BJ224" s="368">
        <v>6</v>
      </c>
      <c r="BK224" s="368">
        <f>BI224*BJ224</f>
        <v>126</v>
      </c>
      <c r="BL224" s="368" t="s">
        <v>347</v>
      </c>
      <c r="BM224" s="369" t="s">
        <v>355</v>
      </c>
      <c r="BN224" s="53">
        <f t="shared" si="43"/>
        <v>21</v>
      </c>
      <c r="BO224" s="53">
        <f t="shared" si="44"/>
        <v>21</v>
      </c>
      <c r="BP224" s="305"/>
    </row>
    <row r="225" spans="2:68" ht="54" x14ac:dyDescent="0.4">
      <c r="B225" s="79"/>
      <c r="C225" s="80"/>
      <c r="D225" s="41">
        <f t="shared" si="45"/>
        <v>20.3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39"/>
        <v>21.518000000000001</v>
      </c>
      <c r="L225" s="47">
        <f t="shared" si="40"/>
        <v>21.721</v>
      </c>
      <c r="M225" s="48">
        <f t="shared" si="41"/>
        <v>21.923999999999999</v>
      </c>
      <c r="N225" s="48">
        <f t="shared" si="41"/>
        <v>22.127000000000002</v>
      </c>
      <c r="O225" s="49">
        <f t="shared" si="41"/>
        <v>22.330000000000002</v>
      </c>
      <c r="P225" s="50"/>
      <c r="Q225" s="51"/>
      <c r="R225" s="51"/>
      <c r="S225" s="51"/>
      <c r="T225" s="52"/>
      <c r="U225" s="50"/>
      <c r="V225" s="51"/>
      <c r="W225" s="51"/>
      <c r="X225" s="51"/>
      <c r="Y225" s="52"/>
      <c r="Z225" s="232"/>
      <c r="AA225" s="233"/>
      <c r="AB225" s="233"/>
      <c r="AC225" s="233"/>
      <c r="AD225" s="234"/>
      <c r="AE225" s="50"/>
      <c r="AF225" s="51"/>
      <c r="AG225" s="51"/>
      <c r="AH225" s="51"/>
      <c r="AI225" s="52"/>
      <c r="AJ225" s="232"/>
      <c r="AK225" s="233"/>
      <c r="AL225" s="233"/>
      <c r="AM225" s="233"/>
      <c r="AN225" s="234"/>
      <c r="AO225" s="232"/>
      <c r="AP225" s="233"/>
      <c r="AQ225" s="233"/>
      <c r="AR225" s="233"/>
      <c r="AS225" s="234"/>
      <c r="AT225" s="232"/>
      <c r="AU225" s="233"/>
      <c r="AV225" s="233"/>
      <c r="AW225" s="233"/>
      <c r="AX225" s="234"/>
      <c r="AY225" s="50"/>
      <c r="AZ225" s="51"/>
      <c r="BA225" s="51"/>
      <c r="BB225" s="51"/>
      <c r="BC225" s="52"/>
      <c r="BD225" s="50"/>
      <c r="BE225" s="51"/>
      <c r="BF225" s="51"/>
      <c r="BG225" s="51"/>
      <c r="BH225" s="52"/>
      <c r="BI225" s="367">
        <v>21</v>
      </c>
      <c r="BJ225" s="368">
        <v>6</v>
      </c>
      <c r="BK225" s="368">
        <f>BI225*BJ225</f>
        <v>126</v>
      </c>
      <c r="BL225" s="368" t="s">
        <v>347</v>
      </c>
      <c r="BM225" s="369" t="s">
        <v>357</v>
      </c>
      <c r="BN225" s="53">
        <f t="shared" si="43"/>
        <v>21</v>
      </c>
      <c r="BO225" s="53">
        <f t="shared" si="44"/>
        <v>21</v>
      </c>
      <c r="BP225" s="305"/>
    </row>
    <row r="226" spans="2:68" ht="30" x14ac:dyDescent="0.4">
      <c r="B226" s="79"/>
      <c r="C226" s="80"/>
      <c r="D226" s="41">
        <f t="shared" si="45"/>
        <v>20.3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39"/>
        <v>21.518000000000001</v>
      </c>
      <c r="L226" s="47">
        <f t="shared" si="40"/>
        <v>21.721</v>
      </c>
      <c r="M226" s="48">
        <f t="shared" si="41"/>
        <v>21.923999999999999</v>
      </c>
      <c r="N226" s="48">
        <f t="shared" si="41"/>
        <v>22.127000000000002</v>
      </c>
      <c r="O226" s="49">
        <f t="shared" si="41"/>
        <v>22.330000000000002</v>
      </c>
      <c r="P226" s="50"/>
      <c r="Q226" s="51"/>
      <c r="R226" s="51"/>
      <c r="S226" s="51"/>
      <c r="T226" s="52"/>
      <c r="U226" s="50"/>
      <c r="V226" s="51"/>
      <c r="W226" s="51"/>
      <c r="X226" s="51"/>
      <c r="Y226" s="52"/>
      <c r="Z226" s="232"/>
      <c r="AA226" s="233"/>
      <c r="AB226" s="233"/>
      <c r="AC226" s="233"/>
      <c r="AD226" s="234"/>
      <c r="AE226" s="50"/>
      <c r="AF226" s="51"/>
      <c r="AG226" s="51"/>
      <c r="AH226" s="51"/>
      <c r="AI226" s="52"/>
      <c r="AJ226" s="232"/>
      <c r="AK226" s="233"/>
      <c r="AL226" s="233"/>
      <c r="AM226" s="233"/>
      <c r="AN226" s="234"/>
      <c r="AO226" s="232"/>
      <c r="AP226" s="233"/>
      <c r="AQ226" s="233"/>
      <c r="AR226" s="233"/>
      <c r="AS226" s="234"/>
      <c r="AT226" s="232"/>
      <c r="AU226" s="233"/>
      <c r="AV226" s="233"/>
      <c r="AW226" s="233"/>
      <c r="AX226" s="234"/>
      <c r="AY226" s="50"/>
      <c r="AZ226" s="51"/>
      <c r="BA226" s="51"/>
      <c r="BB226" s="51"/>
      <c r="BC226" s="52"/>
      <c r="BD226" s="50"/>
      <c r="BE226" s="51"/>
      <c r="BF226" s="51"/>
      <c r="BG226" s="51"/>
      <c r="BH226" s="52"/>
      <c r="BI226" s="367"/>
      <c r="BJ226" s="368"/>
      <c r="BK226" s="368"/>
      <c r="BL226" s="368"/>
      <c r="BM226" s="369"/>
      <c r="BN226" s="53">
        <f t="shared" si="43"/>
        <v>0</v>
      </c>
      <c r="BO226" s="53">
        <f t="shared" si="44"/>
        <v>0</v>
      </c>
      <c r="BP226" s="305"/>
    </row>
    <row r="227" spans="2:68" ht="30" x14ac:dyDescent="0.4">
      <c r="B227" s="81" t="s">
        <v>92</v>
      </c>
      <c r="C227" s="82" t="s">
        <v>93</v>
      </c>
      <c r="D227" s="41">
        <f t="shared" si="45"/>
        <v>0</v>
      </c>
      <c r="E227" s="62"/>
      <c r="F227" s="63"/>
      <c r="G227" s="64"/>
      <c r="H227" s="64"/>
      <c r="I227" s="64"/>
      <c r="J227" s="65"/>
      <c r="K227" s="46">
        <f t="shared" si="39"/>
        <v>0</v>
      </c>
      <c r="L227" s="47">
        <f t="shared" si="40"/>
        <v>0</v>
      </c>
      <c r="M227" s="48">
        <f t="shared" si="41"/>
        <v>0</v>
      </c>
      <c r="N227" s="48">
        <f t="shared" si="41"/>
        <v>0</v>
      </c>
      <c r="O227" s="49">
        <f t="shared" si="41"/>
        <v>0</v>
      </c>
      <c r="P227" s="66"/>
      <c r="Q227" s="67"/>
      <c r="R227" s="68"/>
      <c r="S227" s="67"/>
      <c r="T227" s="69"/>
      <c r="U227" s="66"/>
      <c r="V227" s="67"/>
      <c r="W227" s="68"/>
      <c r="X227" s="67"/>
      <c r="Y227" s="69"/>
      <c r="Z227" s="235"/>
      <c r="AA227" s="236"/>
      <c r="AB227" s="237"/>
      <c r="AC227" s="236"/>
      <c r="AD227" s="238"/>
      <c r="AE227" s="66"/>
      <c r="AF227" s="67"/>
      <c r="AG227" s="68"/>
      <c r="AH227" s="67"/>
      <c r="AI227" s="69"/>
      <c r="AJ227" s="235"/>
      <c r="AK227" s="236"/>
      <c r="AL227" s="237"/>
      <c r="AM227" s="236"/>
      <c r="AN227" s="238"/>
      <c r="AO227" s="235"/>
      <c r="AP227" s="236"/>
      <c r="AQ227" s="237"/>
      <c r="AR227" s="236"/>
      <c r="AS227" s="238"/>
      <c r="AT227" s="235"/>
      <c r="AU227" s="236"/>
      <c r="AV227" s="237"/>
      <c r="AW227" s="236"/>
      <c r="AX227" s="238"/>
      <c r="AY227" s="66"/>
      <c r="AZ227" s="67"/>
      <c r="BA227" s="68"/>
      <c r="BB227" s="67"/>
      <c r="BC227" s="69"/>
      <c r="BD227" s="66"/>
      <c r="BE227" s="67"/>
      <c r="BF227" s="68"/>
      <c r="BG227" s="67"/>
      <c r="BH227" s="69"/>
      <c r="BI227" s="232"/>
      <c r="BJ227" s="233"/>
      <c r="BK227" s="233"/>
      <c r="BL227" s="233"/>
      <c r="BM227" s="234"/>
      <c r="BN227" s="53">
        <f t="shared" si="43"/>
        <v>0</v>
      </c>
      <c r="BO227" s="53">
        <f t="shared" si="44"/>
        <v>0</v>
      </c>
      <c r="BP227" s="305"/>
    </row>
    <row r="228" spans="2:68" ht="36.75" thickBot="1" x14ac:dyDescent="0.45">
      <c r="B228" s="96" t="s">
        <v>95</v>
      </c>
      <c r="C228" s="40" t="str">
        <f>C115</f>
        <v>Сахар-песок, кг</v>
      </c>
      <c r="D228" s="41">
        <f t="shared" si="45"/>
        <v>28.5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39"/>
        <v>29.925000000000001</v>
      </c>
      <c r="L228" s="47">
        <f t="shared" si="40"/>
        <v>30.21</v>
      </c>
      <c r="M228" s="48">
        <f t="shared" si="41"/>
        <v>30.495000000000001</v>
      </c>
      <c r="N228" s="48">
        <f t="shared" si="41"/>
        <v>30.78</v>
      </c>
      <c r="O228" s="49">
        <f t="shared" si="41"/>
        <v>31.065000000000001</v>
      </c>
      <c r="P228" s="50"/>
      <c r="Q228" s="51"/>
      <c r="R228" s="51"/>
      <c r="S228" s="51"/>
      <c r="T228" s="52"/>
      <c r="U228" s="50"/>
      <c r="V228" s="51"/>
      <c r="W228" s="51"/>
      <c r="X228" s="51"/>
      <c r="Y228" s="52"/>
      <c r="Z228" s="367"/>
      <c r="AA228" s="368"/>
      <c r="AB228" s="368"/>
      <c r="AC228" s="368"/>
      <c r="AD228" s="368"/>
      <c r="AE228" s="50"/>
      <c r="AF228" s="51"/>
      <c r="AG228" s="51"/>
      <c r="AH228" s="51"/>
      <c r="AI228" s="52"/>
      <c r="AJ228" s="367">
        <v>29.64</v>
      </c>
      <c r="AK228" s="368">
        <v>50</v>
      </c>
      <c r="AL228" s="368">
        <v>1482</v>
      </c>
      <c r="AM228" s="368" t="s">
        <v>314</v>
      </c>
      <c r="AN228" s="369" t="s">
        <v>324</v>
      </c>
      <c r="AO228" s="232"/>
      <c r="AP228" s="233"/>
      <c r="AQ228" s="233"/>
      <c r="AR228" s="233"/>
      <c r="AS228" s="234"/>
      <c r="AT228" s="232"/>
      <c r="AU228" s="233"/>
      <c r="AV228" s="233"/>
      <c r="AW228" s="233"/>
      <c r="AX228" s="234"/>
      <c r="AY228" s="50"/>
      <c r="AZ228" s="51"/>
      <c r="BA228" s="51"/>
      <c r="BB228" s="51"/>
      <c r="BC228" s="52"/>
      <c r="BD228" s="50"/>
      <c r="BE228" s="51"/>
      <c r="BF228" s="51"/>
      <c r="BG228" s="51"/>
      <c r="BH228" s="52"/>
      <c r="BI228" s="50"/>
      <c r="BJ228" s="51"/>
      <c r="BK228" s="51"/>
      <c r="BL228" s="51"/>
      <c r="BM228" s="52"/>
      <c r="BN228" s="53">
        <f t="shared" si="43"/>
        <v>29.64</v>
      </c>
      <c r="BO228" s="53">
        <f t="shared" si="44"/>
        <v>29.64</v>
      </c>
      <c r="BP228" s="306"/>
    </row>
    <row r="229" spans="2:68" ht="31.5" thickTop="1" thickBot="1" x14ac:dyDescent="0.45">
      <c r="B229" s="96"/>
      <c r="C229" s="97"/>
      <c r="D229" s="41">
        <f t="shared" si="45"/>
        <v>28.5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39"/>
        <v>29.925000000000001</v>
      </c>
      <c r="L229" s="47">
        <f t="shared" si="40"/>
        <v>30.21</v>
      </c>
      <c r="M229" s="48">
        <f t="shared" si="41"/>
        <v>30.495000000000001</v>
      </c>
      <c r="N229" s="48">
        <f t="shared" si="41"/>
        <v>30.78</v>
      </c>
      <c r="O229" s="49">
        <f t="shared" si="41"/>
        <v>31.065000000000001</v>
      </c>
      <c r="P229" s="50"/>
      <c r="Q229" s="51"/>
      <c r="R229" s="51"/>
      <c r="S229" s="51"/>
      <c r="T229" s="52"/>
      <c r="U229" s="177"/>
      <c r="V229" s="178"/>
      <c r="W229" s="178"/>
      <c r="X229" s="178"/>
      <c r="Y229" s="178"/>
      <c r="Z229" s="50"/>
      <c r="AA229" s="51"/>
      <c r="AB229" s="51"/>
      <c r="AC229" s="51"/>
      <c r="AD229" s="51"/>
      <c r="AE229" s="177"/>
      <c r="AF229" s="178"/>
      <c r="AG229" s="178"/>
      <c r="AH229" s="178"/>
      <c r="AI229" s="190"/>
      <c r="AJ229" s="50"/>
      <c r="AK229" s="51"/>
      <c r="AL229" s="51"/>
      <c r="AM229" s="51"/>
      <c r="AN229" s="52"/>
      <c r="AO229" s="177"/>
      <c r="AP229" s="178"/>
      <c r="AQ229" s="178"/>
      <c r="AR229" s="178"/>
      <c r="AS229" s="178"/>
      <c r="AT229" s="50"/>
      <c r="AU229" s="51"/>
      <c r="AV229" s="51"/>
      <c r="AW229" s="51"/>
      <c r="AX229" s="51"/>
      <c r="AY229" s="177"/>
      <c r="AZ229" s="178"/>
      <c r="BA229" s="178"/>
      <c r="BB229" s="178"/>
      <c r="BC229" s="178"/>
      <c r="BD229" s="50"/>
      <c r="BE229" s="51"/>
      <c r="BF229" s="51"/>
      <c r="BG229" s="51"/>
      <c r="BH229" s="52"/>
      <c r="BI229" s="177"/>
      <c r="BJ229" s="178"/>
      <c r="BK229" s="178"/>
      <c r="BL229" s="178"/>
      <c r="BM229" s="190"/>
      <c r="BN229" s="53">
        <f t="shared" si="43"/>
        <v>0</v>
      </c>
      <c r="BO229" s="53">
        <f t="shared" si="44"/>
        <v>0</v>
      </c>
      <c r="BP229" s="305"/>
    </row>
    <row r="230" spans="2:68" ht="31.5" thickTop="1" thickBot="1" x14ac:dyDescent="0.45">
      <c r="B230" s="96"/>
      <c r="C230" s="97"/>
      <c r="D230" s="41">
        <f t="shared" si="45"/>
        <v>28.5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39"/>
        <v>29.925000000000001</v>
      </c>
      <c r="L230" s="47">
        <f t="shared" si="40"/>
        <v>30.21</v>
      </c>
      <c r="M230" s="48">
        <f t="shared" si="41"/>
        <v>30.495000000000001</v>
      </c>
      <c r="N230" s="48">
        <f t="shared" si="41"/>
        <v>30.78</v>
      </c>
      <c r="O230" s="49">
        <f t="shared" si="41"/>
        <v>31.065000000000001</v>
      </c>
      <c r="P230" s="50"/>
      <c r="Q230" s="51"/>
      <c r="R230" s="51"/>
      <c r="S230" s="51"/>
      <c r="T230" s="52"/>
      <c r="U230" s="177"/>
      <c r="V230" s="178"/>
      <c r="W230" s="178"/>
      <c r="X230" s="178"/>
      <c r="Y230" s="178"/>
      <c r="Z230" s="50"/>
      <c r="AA230" s="51"/>
      <c r="AB230" s="51"/>
      <c r="AC230" s="51"/>
      <c r="AD230" s="51"/>
      <c r="AE230" s="177"/>
      <c r="AF230" s="178"/>
      <c r="AG230" s="178"/>
      <c r="AH230" s="178"/>
      <c r="AI230" s="190"/>
      <c r="AJ230" s="50"/>
      <c r="AK230" s="51"/>
      <c r="AL230" s="51"/>
      <c r="AM230" s="51"/>
      <c r="AN230" s="52"/>
      <c r="AO230" s="177"/>
      <c r="AP230" s="178"/>
      <c r="AQ230" s="178"/>
      <c r="AR230" s="178"/>
      <c r="AS230" s="178"/>
      <c r="AT230" s="50"/>
      <c r="AU230" s="51"/>
      <c r="AV230" s="51"/>
      <c r="AW230" s="51"/>
      <c r="AX230" s="51"/>
      <c r="AY230" s="177"/>
      <c r="AZ230" s="178"/>
      <c r="BA230" s="178"/>
      <c r="BB230" s="178"/>
      <c r="BC230" s="178"/>
      <c r="BD230" s="50"/>
      <c r="BE230" s="51"/>
      <c r="BF230" s="51"/>
      <c r="BG230" s="51"/>
      <c r="BH230" s="52"/>
      <c r="BI230" s="177"/>
      <c r="BJ230" s="178"/>
      <c r="BK230" s="178"/>
      <c r="BL230" s="178"/>
      <c r="BM230" s="190"/>
      <c r="BN230" s="53">
        <f t="shared" si="43"/>
        <v>0</v>
      </c>
      <c r="BO230" s="53">
        <f t="shared" si="44"/>
        <v>0</v>
      </c>
      <c r="BP230" s="305"/>
    </row>
    <row r="231" spans="2:68" s="138" customFormat="1" ht="44.25" customHeight="1" thickTop="1" thickBot="1" x14ac:dyDescent="0.45">
      <c r="B231" s="142">
        <v>3</v>
      </c>
      <c r="K231" s="140"/>
      <c r="L231" s="140"/>
      <c r="M231" s="140"/>
      <c r="N231" s="140"/>
      <c r="O231" s="140"/>
      <c r="BP231" s="305"/>
    </row>
    <row r="232" spans="2:68" ht="63.75" customHeight="1" thickTop="1" x14ac:dyDescent="0.4">
      <c r="B232" s="412" t="s">
        <v>0</v>
      </c>
      <c r="C232" s="414" t="s">
        <v>1</v>
      </c>
      <c r="D232" s="416" t="str">
        <f>D6</f>
        <v>Средняя цена без учета доставки на 16.08.2019, рублей</v>
      </c>
      <c r="E232" s="418" t="s">
        <v>6</v>
      </c>
      <c r="F232" s="420" t="s">
        <v>7</v>
      </c>
      <c r="G232" s="421"/>
      <c r="H232" s="421"/>
      <c r="I232" s="421"/>
      <c r="J232" s="422"/>
      <c r="K232" s="426" t="s">
        <v>8</v>
      </c>
      <c r="L232" s="427"/>
      <c r="M232" s="427"/>
      <c r="N232" s="427"/>
      <c r="O232" s="428"/>
      <c r="P232" s="406" t="str">
        <f>'1 неделя'!P232:T232</f>
        <v>ГАПОУ ЧР "МЦК-ЧЭМК" Минобразования Чувашии</v>
      </c>
      <c r="Q232" s="407"/>
      <c r="R232" s="407"/>
      <c r="S232" s="407"/>
      <c r="T232" s="408"/>
      <c r="U232" s="401" t="str">
        <f>'1 неделя'!U232:Y232</f>
        <v xml:space="preserve">ГАПОУ "ВСХТ" </v>
      </c>
      <c r="V232" s="402"/>
      <c r="W232" s="402"/>
      <c r="X232" s="402"/>
      <c r="Y232" s="403"/>
      <c r="Z232" s="409" t="str">
        <f>'1 неделя'!Z232:AD232</f>
        <v xml:space="preserve">БОУ "Ибресинская общеобразовательная школа-интернат для обучающихся с ограниченными возможностями здоровья" </v>
      </c>
      <c r="AA232" s="410"/>
      <c r="AB232" s="410"/>
      <c r="AC232" s="410"/>
      <c r="AD232" s="411"/>
      <c r="AE232" s="401" t="str">
        <f>'1 неделя'!AE232:AI232</f>
        <v xml:space="preserve">БОУ " Калининская общеобразовательная школа-интернат для обучающихся с ограниченными возможностями здоровья" </v>
      </c>
      <c r="AF232" s="402"/>
      <c r="AG232" s="402"/>
      <c r="AH232" s="402"/>
      <c r="AI232" s="403"/>
      <c r="AJ232" s="406" t="str">
        <f>'1 неделя'!AJ232:AN232</f>
        <v>Наименование заказчика</v>
      </c>
      <c r="AK232" s="407"/>
      <c r="AL232" s="407"/>
      <c r="AM232" s="407"/>
      <c r="AN232" s="408"/>
      <c r="AO232" s="401" t="str">
        <f>'1 неделя'!AO232:AS232</f>
        <v>Наименование заказчика</v>
      </c>
      <c r="AP232" s="402"/>
      <c r="AQ232" s="402"/>
      <c r="AR232" s="402"/>
      <c r="AS232" s="403"/>
      <c r="AT232" s="406" t="str">
        <f>'1 неделя'!AT232:AX232</f>
        <v>Наименование заказчика</v>
      </c>
      <c r="AU232" s="407"/>
      <c r="AV232" s="407"/>
      <c r="AW232" s="407"/>
      <c r="AX232" s="408"/>
      <c r="AY232" s="401" t="str">
        <f>'1 неделя'!AY232:BC232</f>
        <v>Наименование заказчика</v>
      </c>
      <c r="AZ232" s="402"/>
      <c r="BA232" s="402"/>
      <c r="BB232" s="402"/>
      <c r="BC232" s="403"/>
      <c r="BD232" s="406" t="str">
        <f>'1 неделя'!BD232:BH232</f>
        <v>Наименование заказчика</v>
      </c>
      <c r="BE232" s="407"/>
      <c r="BF232" s="407"/>
      <c r="BG232" s="407"/>
      <c r="BH232" s="408"/>
      <c r="BI232" s="401" t="str">
        <f>'1 неделя'!BI232:BM232</f>
        <v>Наименование заказчика</v>
      </c>
      <c r="BJ232" s="402"/>
      <c r="BK232" s="402"/>
      <c r="BL232" s="402"/>
      <c r="BM232" s="403"/>
      <c r="BN232" s="404" t="s">
        <v>97</v>
      </c>
      <c r="BO232" s="404" t="s">
        <v>98</v>
      </c>
      <c r="BP232" s="305"/>
    </row>
    <row r="233" spans="2:68" ht="150.75" customHeight="1" thickBot="1" x14ac:dyDescent="0.45">
      <c r="B233" s="413"/>
      <c r="C233" s="415"/>
      <c r="D233" s="417"/>
      <c r="E233" s="419"/>
      <c r="F233" s="423"/>
      <c r="G233" s="424"/>
      <c r="H233" s="424"/>
      <c r="I233" s="424"/>
      <c r="J233" s="425"/>
      <c r="K233" s="429"/>
      <c r="L233" s="430"/>
      <c r="M233" s="430"/>
      <c r="N233" s="430"/>
      <c r="O233" s="431"/>
      <c r="P233" s="128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8" t="s">
        <v>2</v>
      </c>
      <c r="V233" s="169" t="s">
        <v>3</v>
      </c>
      <c r="W233" s="170" t="s">
        <v>4</v>
      </c>
      <c r="X233" s="170" t="s">
        <v>5</v>
      </c>
      <c r="Y233" s="170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4" t="s">
        <v>2</v>
      </c>
      <c r="AF233" s="170" t="s">
        <v>3</v>
      </c>
      <c r="AG233" s="170" t="s">
        <v>4</v>
      </c>
      <c r="AH233" s="170" t="s">
        <v>5</v>
      </c>
      <c r="AI233" s="170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4" t="s">
        <v>2</v>
      </c>
      <c r="AP233" s="170" t="s">
        <v>3</v>
      </c>
      <c r="AQ233" s="170" t="s">
        <v>4</v>
      </c>
      <c r="AR233" s="170" t="s">
        <v>5</v>
      </c>
      <c r="AS233" s="170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4" t="s">
        <v>2</v>
      </c>
      <c r="AZ233" s="170" t="s">
        <v>3</v>
      </c>
      <c r="BA233" s="170" t="s">
        <v>4</v>
      </c>
      <c r="BB233" s="170" t="s">
        <v>5</v>
      </c>
      <c r="BC233" s="170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4" t="s">
        <v>2</v>
      </c>
      <c r="BJ233" s="170" t="s">
        <v>3</v>
      </c>
      <c r="BK233" s="170" t="s">
        <v>4</v>
      </c>
      <c r="BL233" s="170" t="s">
        <v>5</v>
      </c>
      <c r="BM233" s="170" t="s">
        <v>119</v>
      </c>
      <c r="BN233" s="405"/>
      <c r="BO233" s="405"/>
      <c r="BP233" s="305"/>
    </row>
    <row r="234" spans="2:68" ht="55.5" thickTop="1" thickBot="1" x14ac:dyDescent="0.45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71"/>
      <c r="V234" s="172"/>
      <c r="W234" s="173"/>
      <c r="X234" s="173"/>
      <c r="Y234" s="173"/>
      <c r="Z234" s="26"/>
      <c r="AA234" s="25"/>
      <c r="AB234" s="25"/>
      <c r="AC234" s="25"/>
      <c r="AD234" s="25"/>
      <c r="AE234" s="185"/>
      <c r="AF234" s="173"/>
      <c r="AG234" s="173"/>
      <c r="AH234" s="173"/>
      <c r="AI234" s="186"/>
      <c r="AJ234" s="26"/>
      <c r="AK234" s="25"/>
      <c r="AL234" s="25"/>
      <c r="AM234" s="25"/>
      <c r="AN234" s="27"/>
      <c r="AO234" s="185"/>
      <c r="AP234" s="173"/>
      <c r="AQ234" s="173"/>
      <c r="AR234" s="173"/>
      <c r="AS234" s="173"/>
      <c r="AT234" s="26"/>
      <c r="AU234" s="25"/>
      <c r="AV234" s="25"/>
      <c r="AW234" s="25"/>
      <c r="AX234" s="25"/>
      <c r="AY234" s="185"/>
      <c r="AZ234" s="173"/>
      <c r="BA234" s="173"/>
      <c r="BB234" s="173"/>
      <c r="BC234" s="173"/>
      <c r="BD234" s="26"/>
      <c r="BE234" s="25"/>
      <c r="BF234" s="25"/>
      <c r="BG234" s="25"/>
      <c r="BH234" s="27"/>
      <c r="BI234" s="185"/>
      <c r="BJ234" s="173"/>
      <c r="BK234" s="173"/>
      <c r="BL234" s="173"/>
      <c r="BM234" s="173"/>
      <c r="BN234" s="405"/>
      <c r="BO234" s="405"/>
      <c r="BP234" s="305"/>
    </row>
    <row r="235" spans="2:68" ht="31.5" thickTop="1" thickBot="1" x14ac:dyDescent="0.45">
      <c r="B235" s="29" t="s">
        <v>9</v>
      </c>
      <c r="C235" s="30">
        <v>2</v>
      </c>
      <c r="D235" s="31">
        <v>3</v>
      </c>
      <c r="E235" s="127">
        <v>9</v>
      </c>
      <c r="F235" s="396">
        <v>10</v>
      </c>
      <c r="G235" s="396"/>
      <c r="H235" s="396"/>
      <c r="I235" s="396"/>
      <c r="J235" s="397"/>
      <c r="K235" s="398">
        <v>11</v>
      </c>
      <c r="L235" s="399"/>
      <c r="M235" s="399"/>
      <c r="N235" s="399"/>
      <c r="O235" s="400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4">
        <v>4</v>
      </c>
      <c r="V235" s="175">
        <v>5</v>
      </c>
      <c r="W235" s="176">
        <v>6</v>
      </c>
      <c r="X235" s="176">
        <v>7</v>
      </c>
      <c r="Y235" s="176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7">
        <v>4</v>
      </c>
      <c r="AF235" s="188">
        <v>5</v>
      </c>
      <c r="AG235" s="188">
        <v>6</v>
      </c>
      <c r="AH235" s="188">
        <v>7</v>
      </c>
      <c r="AI235" s="189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7">
        <v>4</v>
      </c>
      <c r="AP235" s="188">
        <v>5</v>
      </c>
      <c r="AQ235" s="188">
        <v>6</v>
      </c>
      <c r="AR235" s="188">
        <v>7</v>
      </c>
      <c r="AS235" s="188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7">
        <v>4</v>
      </c>
      <c r="AZ235" s="188">
        <v>5</v>
      </c>
      <c r="BA235" s="188">
        <v>6</v>
      </c>
      <c r="BB235" s="188">
        <v>7</v>
      </c>
      <c r="BC235" s="188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7">
        <v>4</v>
      </c>
      <c r="BJ235" s="188">
        <v>5</v>
      </c>
      <c r="BK235" s="188">
        <v>6</v>
      </c>
      <c r="BL235" s="188">
        <v>7</v>
      </c>
      <c r="BM235" s="188">
        <v>8</v>
      </c>
      <c r="BN235" s="37"/>
      <c r="BO235" s="37"/>
      <c r="BP235" s="305"/>
    </row>
    <row r="236" spans="2:68" ht="30.75" thickTop="1" x14ac:dyDescent="0.4">
      <c r="B236" s="54" t="s">
        <v>9</v>
      </c>
      <c r="C236" s="40" t="str">
        <f>C123</f>
        <v>Картофель, кг</v>
      </c>
      <c r="D236" s="41">
        <f t="shared" ref="D236:D267" si="46">D10</f>
        <v>10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89" si="47">$D236+($D236*(SUM($E236%,F236%)))</f>
        <v>11.9</v>
      </c>
      <c r="L236" s="47">
        <f t="shared" ref="L236:L289" si="48">$D236+(($D236*SUM($E236,G236)/100))</f>
        <v>12</v>
      </c>
      <c r="M236" s="48">
        <f t="shared" ref="M236:O289" si="49">$D236+(($D236*($E236+H236)/100))</f>
        <v>12.1</v>
      </c>
      <c r="N236" s="48">
        <f t="shared" si="49"/>
        <v>12.2</v>
      </c>
      <c r="O236" s="49">
        <f t="shared" si="49"/>
        <v>12.3</v>
      </c>
      <c r="P236" s="337"/>
      <c r="Q236" s="338"/>
      <c r="R236" s="338"/>
      <c r="S236" s="338"/>
      <c r="T236" s="339"/>
      <c r="U236" s="50"/>
      <c r="V236" s="51"/>
      <c r="W236" s="51"/>
      <c r="X236" s="51"/>
      <c r="Y236" s="52"/>
      <c r="Z236" s="355"/>
      <c r="AA236" s="356"/>
      <c r="AB236" s="356"/>
      <c r="AC236" s="356"/>
      <c r="AD236" s="357"/>
      <c r="AE236" s="197"/>
      <c r="AF236" s="198"/>
      <c r="AG236" s="199"/>
      <c r="AH236" s="198"/>
      <c r="AI236" s="200"/>
      <c r="AJ236" s="50"/>
      <c r="AK236" s="51"/>
      <c r="AL236" s="51"/>
      <c r="AM236" s="51"/>
      <c r="AN236" s="52"/>
      <c r="AO236" s="177"/>
      <c r="AP236" s="178"/>
      <c r="AQ236" s="178"/>
      <c r="AR236" s="178"/>
      <c r="AS236" s="178"/>
      <c r="AT236" s="50"/>
      <c r="AU236" s="51"/>
      <c r="AV236" s="51"/>
      <c r="AW236" s="51"/>
      <c r="AX236" s="51"/>
      <c r="AY236" s="177"/>
      <c r="AZ236" s="178"/>
      <c r="BA236" s="178"/>
      <c r="BB236" s="178"/>
      <c r="BC236" s="178"/>
      <c r="BD236" s="50"/>
      <c r="BE236" s="51"/>
      <c r="BF236" s="51"/>
      <c r="BG236" s="51"/>
      <c r="BH236" s="52"/>
      <c r="BI236" s="177"/>
      <c r="BJ236" s="178"/>
      <c r="BK236" s="178"/>
      <c r="BL236" s="178"/>
      <c r="BM236" s="190"/>
      <c r="BN236" s="53"/>
      <c r="BO236" s="53"/>
      <c r="BP236" s="306"/>
    </row>
    <row r="237" spans="2:68" ht="30" x14ac:dyDescent="0.4">
      <c r="B237" s="54"/>
      <c r="C237" s="55"/>
      <c r="D237" s="41">
        <f t="shared" si="46"/>
        <v>10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47"/>
        <v>11.9</v>
      </c>
      <c r="L237" s="47">
        <f t="shared" si="48"/>
        <v>12</v>
      </c>
      <c r="M237" s="48">
        <f t="shared" si="49"/>
        <v>12.1</v>
      </c>
      <c r="N237" s="48">
        <f t="shared" si="49"/>
        <v>12.2</v>
      </c>
      <c r="O237" s="49">
        <f t="shared" si="49"/>
        <v>12.3</v>
      </c>
      <c r="P237" s="50"/>
      <c r="Q237" s="51"/>
      <c r="R237" s="51"/>
      <c r="S237" s="51"/>
      <c r="T237" s="52"/>
      <c r="U237" s="177"/>
      <c r="V237" s="178"/>
      <c r="W237" s="178"/>
      <c r="X237" s="178"/>
      <c r="Y237" s="178"/>
      <c r="Z237" s="355"/>
      <c r="AA237" s="356"/>
      <c r="AB237" s="356"/>
      <c r="AC237" s="356"/>
      <c r="AD237" s="357"/>
      <c r="AE237" s="177"/>
      <c r="AF237" s="178"/>
      <c r="AG237" s="178"/>
      <c r="AH237" s="178"/>
      <c r="AI237" s="190"/>
      <c r="AJ237" s="50"/>
      <c r="AK237" s="51"/>
      <c r="AL237" s="51"/>
      <c r="AM237" s="51"/>
      <c r="AN237" s="52"/>
      <c r="AO237" s="177"/>
      <c r="AP237" s="178"/>
      <c r="AQ237" s="178"/>
      <c r="AR237" s="178"/>
      <c r="AS237" s="178"/>
      <c r="AT237" s="50"/>
      <c r="AU237" s="51"/>
      <c r="AV237" s="51"/>
      <c r="AW237" s="51"/>
      <c r="AX237" s="51"/>
      <c r="AY237" s="177"/>
      <c r="AZ237" s="178"/>
      <c r="BA237" s="178"/>
      <c r="BB237" s="178"/>
      <c r="BC237" s="178"/>
      <c r="BD237" s="50"/>
      <c r="BE237" s="51"/>
      <c r="BF237" s="51"/>
      <c r="BG237" s="51"/>
      <c r="BH237" s="52"/>
      <c r="BI237" s="177"/>
      <c r="BJ237" s="178"/>
      <c r="BK237" s="178"/>
      <c r="BL237" s="178"/>
      <c r="BM237" s="190"/>
      <c r="BN237" s="53">
        <f>MIN($P237,$U237,$Z237,$AE237,$AJ237,$AO237,$AT237,$AY237,$BD237,$BI237)</f>
        <v>0</v>
      </c>
      <c r="BO237" s="53">
        <f>MAX($P237,$U237,$Z237,$AE237,$AJ237,$AO237,$AT237,$AY237,$BD237,$BI237)</f>
        <v>0</v>
      </c>
      <c r="BP237" s="305"/>
    </row>
    <row r="238" spans="2:68" ht="30" x14ac:dyDescent="0.4">
      <c r="B238" s="56"/>
      <c r="C238" s="58"/>
      <c r="D238" s="41">
        <f t="shared" si="46"/>
        <v>10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47"/>
        <v>11.9</v>
      </c>
      <c r="L238" s="47">
        <f t="shared" si="48"/>
        <v>12</v>
      </c>
      <c r="M238" s="48">
        <f t="shared" si="49"/>
        <v>12.1</v>
      </c>
      <c r="N238" s="48">
        <f t="shared" si="49"/>
        <v>12.2</v>
      </c>
      <c r="O238" s="49">
        <f t="shared" si="49"/>
        <v>12.3</v>
      </c>
      <c r="P238" s="50"/>
      <c r="Q238" s="51"/>
      <c r="R238" s="51"/>
      <c r="S238" s="51"/>
      <c r="T238" s="52"/>
      <c r="U238" s="177"/>
      <c r="V238" s="178"/>
      <c r="W238" s="178"/>
      <c r="X238" s="178"/>
      <c r="Y238" s="178"/>
      <c r="Z238" s="50"/>
      <c r="AA238" s="51"/>
      <c r="AB238" s="51"/>
      <c r="AC238" s="51"/>
      <c r="AD238" s="51"/>
      <c r="AE238" s="177"/>
      <c r="AF238" s="178"/>
      <c r="AG238" s="178"/>
      <c r="AH238" s="178"/>
      <c r="AI238" s="190"/>
      <c r="AJ238" s="50"/>
      <c r="AK238" s="51"/>
      <c r="AL238" s="51"/>
      <c r="AM238" s="51"/>
      <c r="AN238" s="52"/>
      <c r="AO238" s="177"/>
      <c r="AP238" s="178"/>
      <c r="AQ238" s="178"/>
      <c r="AR238" s="178"/>
      <c r="AS238" s="178"/>
      <c r="AT238" s="50"/>
      <c r="AU238" s="51"/>
      <c r="AV238" s="51"/>
      <c r="AW238" s="51"/>
      <c r="AX238" s="51"/>
      <c r="AY238" s="177"/>
      <c r="AZ238" s="178"/>
      <c r="BA238" s="178"/>
      <c r="BB238" s="178"/>
      <c r="BC238" s="178"/>
      <c r="BD238" s="50"/>
      <c r="BE238" s="51"/>
      <c r="BF238" s="51"/>
      <c r="BG238" s="51"/>
      <c r="BH238" s="52"/>
      <c r="BI238" s="177"/>
      <c r="BJ238" s="178"/>
      <c r="BK238" s="178"/>
      <c r="BL238" s="178"/>
      <c r="BM238" s="190"/>
      <c r="BN238" s="53">
        <f>MIN($P238,$U238,$Z238,$AE238,$AJ238,$AO238,$AT238,$AY238,$BD238,$BI238)</f>
        <v>0</v>
      </c>
      <c r="BO238" s="53">
        <f>MAX($P238,$U238,$Z238,$AE238,$AJ238,$AO238,$AT238,$AY238,$BD238,$BI238)</f>
        <v>0</v>
      </c>
      <c r="BP238" s="305"/>
    </row>
    <row r="239" spans="2:68" ht="58.5" customHeight="1" x14ac:dyDescent="0.4">
      <c r="B239" s="60">
        <v>2</v>
      </c>
      <c r="C239" s="61" t="s">
        <v>17</v>
      </c>
      <c r="D239" s="41">
        <f t="shared" si="46"/>
        <v>0</v>
      </c>
      <c r="E239" s="62"/>
      <c r="F239" s="63"/>
      <c r="G239" s="64"/>
      <c r="H239" s="64"/>
      <c r="I239" s="64"/>
      <c r="J239" s="65"/>
      <c r="K239" s="46">
        <f t="shared" si="47"/>
        <v>0</v>
      </c>
      <c r="L239" s="47">
        <f t="shared" si="48"/>
        <v>0</v>
      </c>
      <c r="M239" s="48">
        <f t="shared" si="49"/>
        <v>0</v>
      </c>
      <c r="N239" s="48">
        <f t="shared" si="49"/>
        <v>0</v>
      </c>
      <c r="O239" s="49">
        <f t="shared" si="49"/>
        <v>0</v>
      </c>
      <c r="P239" s="66"/>
      <c r="Q239" s="67"/>
      <c r="R239" s="68"/>
      <c r="S239" s="67"/>
      <c r="T239" s="69"/>
      <c r="U239" s="179"/>
      <c r="V239" s="180"/>
      <c r="W239" s="178"/>
      <c r="X239" s="180"/>
      <c r="Y239" s="180"/>
      <c r="Z239" s="66"/>
      <c r="AA239" s="67"/>
      <c r="AB239" s="68"/>
      <c r="AC239" s="67"/>
      <c r="AD239" s="67"/>
      <c r="AE239" s="179"/>
      <c r="AF239" s="180"/>
      <c r="AG239" s="178"/>
      <c r="AH239" s="180"/>
      <c r="AI239" s="191"/>
      <c r="AJ239" s="66"/>
      <c r="AK239" s="67"/>
      <c r="AL239" s="68"/>
      <c r="AM239" s="67"/>
      <c r="AN239" s="69"/>
      <c r="AO239" s="179"/>
      <c r="AP239" s="180"/>
      <c r="AQ239" s="178"/>
      <c r="AR239" s="180"/>
      <c r="AS239" s="180"/>
      <c r="AT239" s="66"/>
      <c r="AU239" s="67"/>
      <c r="AV239" s="68"/>
      <c r="AW239" s="67"/>
      <c r="AX239" s="67"/>
      <c r="AY239" s="179"/>
      <c r="AZ239" s="180"/>
      <c r="BA239" s="178"/>
      <c r="BB239" s="180"/>
      <c r="BC239" s="180"/>
      <c r="BD239" s="66"/>
      <c r="BE239" s="67"/>
      <c r="BF239" s="68"/>
      <c r="BG239" s="67"/>
      <c r="BH239" s="69"/>
      <c r="BI239" s="179"/>
      <c r="BJ239" s="180"/>
      <c r="BK239" s="178"/>
      <c r="BL239" s="180"/>
      <c r="BM239" s="191"/>
      <c r="BN239" s="53">
        <f>MIN($P239,$U239,$Z239,$AE239,$AJ239,$AO239,$AT239,$AY239,$BD239,$BI239)</f>
        <v>0</v>
      </c>
      <c r="BO239" s="53">
        <f>MAX($P239,$U239,$Z239,$AE239,$AJ239,$AO239,$AT239,$AY239,$BD239,$BI239)</f>
        <v>0</v>
      </c>
      <c r="BP239" s="305"/>
    </row>
    <row r="240" spans="2:68" ht="30" x14ac:dyDescent="0.4">
      <c r="B240" s="39" t="s">
        <v>118</v>
      </c>
      <c r="C240" s="40" t="str">
        <f>C127</f>
        <v>Столовая морковь н/у, кг</v>
      </c>
      <c r="D240" s="41">
        <f t="shared" si="46"/>
        <v>16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47"/>
        <v>19.68</v>
      </c>
      <c r="L240" s="47">
        <f t="shared" si="48"/>
        <v>19.84</v>
      </c>
      <c r="M240" s="48">
        <f t="shared" si="49"/>
        <v>20</v>
      </c>
      <c r="N240" s="48">
        <f t="shared" si="49"/>
        <v>20.16</v>
      </c>
      <c r="O240" s="49">
        <f t="shared" si="49"/>
        <v>20.32</v>
      </c>
      <c r="P240" s="337"/>
      <c r="Q240" s="338"/>
      <c r="R240" s="338"/>
      <c r="S240" s="338"/>
      <c r="T240" s="339"/>
      <c r="U240" s="337"/>
      <c r="V240" s="338"/>
      <c r="W240" s="338"/>
      <c r="X240" s="338"/>
      <c r="Y240" s="339"/>
      <c r="Z240" s="355"/>
      <c r="AA240" s="356"/>
      <c r="AB240" s="356"/>
      <c r="AC240" s="356"/>
      <c r="AD240" s="357"/>
      <c r="AE240" s="302"/>
      <c r="AF240" s="198"/>
      <c r="AG240" s="199"/>
      <c r="AH240" s="198"/>
      <c r="AI240" s="200"/>
      <c r="AJ240" s="50"/>
      <c r="AK240" s="51"/>
      <c r="AL240" s="51"/>
      <c r="AM240" s="51"/>
      <c r="AN240" s="52"/>
      <c r="AO240" s="177"/>
      <c r="AP240" s="178"/>
      <c r="AQ240" s="178"/>
      <c r="AR240" s="178"/>
      <c r="AS240" s="178"/>
      <c r="AT240" s="50"/>
      <c r="AU240" s="51"/>
      <c r="AV240" s="51"/>
      <c r="AW240" s="51"/>
      <c r="AX240" s="51"/>
      <c r="AY240" s="177"/>
      <c r="AZ240" s="178"/>
      <c r="BA240" s="178"/>
      <c r="BB240" s="178"/>
      <c r="BC240" s="178"/>
      <c r="BD240" s="50"/>
      <c r="BE240" s="51"/>
      <c r="BF240" s="51"/>
      <c r="BG240" s="51"/>
      <c r="BH240" s="52"/>
      <c r="BI240" s="177"/>
      <c r="BJ240" s="178"/>
      <c r="BK240" s="178"/>
      <c r="BL240" s="178"/>
      <c r="BM240" s="190"/>
      <c r="BN240" s="53"/>
      <c r="BO240" s="53"/>
      <c r="BP240" s="306"/>
    </row>
    <row r="241" spans="2:68" ht="30" x14ac:dyDescent="0.4">
      <c r="B241" s="54"/>
      <c r="C241" s="55"/>
      <c r="D241" s="41">
        <f t="shared" si="46"/>
        <v>16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47"/>
        <v>19.68</v>
      </c>
      <c r="L241" s="47">
        <f t="shared" si="48"/>
        <v>19.84</v>
      </c>
      <c r="M241" s="48">
        <f t="shared" si="49"/>
        <v>20</v>
      </c>
      <c r="N241" s="48">
        <f t="shared" si="49"/>
        <v>20.16</v>
      </c>
      <c r="O241" s="49">
        <f t="shared" si="49"/>
        <v>20.32</v>
      </c>
      <c r="P241" s="50"/>
      <c r="Q241" s="51"/>
      <c r="R241" s="51"/>
      <c r="S241" s="51"/>
      <c r="T241" s="52"/>
      <c r="U241" s="177"/>
      <c r="V241" s="178"/>
      <c r="W241" s="178"/>
      <c r="X241" s="178"/>
      <c r="Y241" s="178"/>
      <c r="Z241" s="50"/>
      <c r="AA241" s="51"/>
      <c r="AB241" s="51"/>
      <c r="AC241" s="51"/>
      <c r="AD241" s="51"/>
      <c r="AE241" s="197"/>
      <c r="AF241" s="198"/>
      <c r="AG241" s="199"/>
      <c r="AH241" s="198"/>
      <c r="AI241" s="200"/>
      <c r="AJ241" s="50"/>
      <c r="AK241" s="51"/>
      <c r="AL241" s="51"/>
      <c r="AM241" s="51"/>
      <c r="AN241" s="52"/>
      <c r="AO241" s="177"/>
      <c r="AP241" s="178"/>
      <c r="AQ241" s="178"/>
      <c r="AR241" s="178"/>
      <c r="AS241" s="178"/>
      <c r="AT241" s="50"/>
      <c r="AU241" s="51"/>
      <c r="AV241" s="51"/>
      <c r="AW241" s="51"/>
      <c r="AX241" s="51"/>
      <c r="AY241" s="177"/>
      <c r="AZ241" s="178"/>
      <c r="BA241" s="178"/>
      <c r="BB241" s="178"/>
      <c r="BC241" s="178"/>
      <c r="BD241" s="50"/>
      <c r="BE241" s="51"/>
      <c r="BF241" s="51"/>
      <c r="BG241" s="51"/>
      <c r="BH241" s="52"/>
      <c r="BI241" s="177"/>
      <c r="BJ241" s="178"/>
      <c r="BK241" s="178"/>
      <c r="BL241" s="178"/>
      <c r="BM241" s="190"/>
      <c r="BN241" s="53"/>
      <c r="BO241" s="53"/>
      <c r="BP241" s="306"/>
    </row>
    <row r="242" spans="2:68" ht="30" x14ac:dyDescent="0.4">
      <c r="B242" s="56"/>
      <c r="C242" s="55"/>
      <c r="D242" s="41">
        <f t="shared" si="46"/>
        <v>16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47"/>
        <v>19.68</v>
      </c>
      <c r="L242" s="47">
        <f t="shared" si="48"/>
        <v>19.84</v>
      </c>
      <c r="M242" s="48">
        <f t="shared" si="49"/>
        <v>20</v>
      </c>
      <c r="N242" s="48">
        <f t="shared" si="49"/>
        <v>20.16</v>
      </c>
      <c r="O242" s="49">
        <f t="shared" si="49"/>
        <v>20.32</v>
      </c>
      <c r="P242" s="50"/>
      <c r="Q242" s="51"/>
      <c r="R242" s="51"/>
      <c r="S242" s="51"/>
      <c r="T242" s="52"/>
      <c r="U242" s="177"/>
      <c r="V242" s="178"/>
      <c r="W242" s="178"/>
      <c r="X242" s="178"/>
      <c r="Y242" s="178"/>
      <c r="Z242" s="50"/>
      <c r="AA242" s="51"/>
      <c r="AB242" s="51"/>
      <c r="AC242" s="51"/>
      <c r="AD242" s="51"/>
      <c r="AE242" s="177"/>
      <c r="AF242" s="178"/>
      <c r="AG242" s="178"/>
      <c r="AH242" s="178"/>
      <c r="AI242" s="190"/>
      <c r="AJ242" s="50"/>
      <c r="AK242" s="51"/>
      <c r="AL242" s="51"/>
      <c r="AM242" s="51"/>
      <c r="AN242" s="52"/>
      <c r="AO242" s="177"/>
      <c r="AP242" s="178"/>
      <c r="AQ242" s="178"/>
      <c r="AR242" s="178"/>
      <c r="AS242" s="178"/>
      <c r="AT242" s="50"/>
      <c r="AU242" s="51"/>
      <c r="AV242" s="51"/>
      <c r="AW242" s="51"/>
      <c r="AX242" s="51"/>
      <c r="AY242" s="177"/>
      <c r="AZ242" s="178"/>
      <c r="BA242" s="178"/>
      <c r="BB242" s="178"/>
      <c r="BC242" s="178"/>
      <c r="BD242" s="50"/>
      <c r="BE242" s="51"/>
      <c r="BF242" s="51"/>
      <c r="BG242" s="51"/>
      <c r="BH242" s="52"/>
      <c r="BI242" s="177"/>
      <c r="BJ242" s="178"/>
      <c r="BK242" s="178"/>
      <c r="BL242" s="178"/>
      <c r="BM242" s="190"/>
      <c r="BN242" s="53"/>
      <c r="BO242" s="53"/>
      <c r="BP242" s="305"/>
    </row>
    <row r="243" spans="2:68" ht="30" x14ac:dyDescent="0.4">
      <c r="B243" s="71" t="s">
        <v>19</v>
      </c>
      <c r="C243" s="40" t="str">
        <f>C130</f>
        <v>Столовая свекла н/у, кг</v>
      </c>
      <c r="D243" s="41">
        <f t="shared" si="46"/>
        <v>15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47"/>
        <v>19.2</v>
      </c>
      <c r="L243" s="47">
        <f t="shared" si="48"/>
        <v>19.350000000000001</v>
      </c>
      <c r="M243" s="48">
        <f t="shared" si="49"/>
        <v>19.5</v>
      </c>
      <c r="N243" s="48">
        <f t="shared" si="49"/>
        <v>19.649999999999999</v>
      </c>
      <c r="O243" s="49">
        <f t="shared" si="49"/>
        <v>19.8</v>
      </c>
      <c r="P243" s="337"/>
      <c r="Q243" s="338"/>
      <c r="R243" s="338"/>
      <c r="S243" s="338"/>
      <c r="T243" s="339"/>
      <c r="U243" s="50"/>
      <c r="V243" s="51"/>
      <c r="W243" s="51"/>
      <c r="X243" s="51"/>
      <c r="Y243" s="52"/>
      <c r="Z243" s="355"/>
      <c r="AA243" s="356"/>
      <c r="AB243" s="356"/>
      <c r="AC243" s="356"/>
      <c r="AD243" s="357"/>
      <c r="AE243" s="197"/>
      <c r="AF243" s="198"/>
      <c r="AG243" s="199"/>
      <c r="AH243" s="198"/>
      <c r="AI243" s="200"/>
      <c r="AJ243" s="50"/>
      <c r="AK243" s="51"/>
      <c r="AL243" s="51"/>
      <c r="AM243" s="51"/>
      <c r="AN243" s="52"/>
      <c r="AO243" s="177"/>
      <c r="AP243" s="178"/>
      <c r="AQ243" s="178"/>
      <c r="AR243" s="178"/>
      <c r="AS243" s="178"/>
      <c r="AT243" s="50"/>
      <c r="AU243" s="51"/>
      <c r="AV243" s="51"/>
      <c r="AW243" s="51"/>
      <c r="AX243" s="51"/>
      <c r="AY243" s="177"/>
      <c r="AZ243" s="178"/>
      <c r="BA243" s="178"/>
      <c r="BB243" s="178"/>
      <c r="BC243" s="178"/>
      <c r="BD243" s="50"/>
      <c r="BE243" s="51"/>
      <c r="BF243" s="51"/>
      <c r="BG243" s="51"/>
      <c r="BH243" s="52"/>
      <c r="BI243" s="177"/>
      <c r="BJ243" s="178"/>
      <c r="BK243" s="178"/>
      <c r="BL243" s="178"/>
      <c r="BM243" s="190"/>
      <c r="BN243" s="53"/>
      <c r="BO243" s="53"/>
      <c r="BP243" s="306"/>
    </row>
    <row r="244" spans="2:68" ht="30" x14ac:dyDescent="0.4">
      <c r="B244" s="73"/>
      <c r="C244" s="74"/>
      <c r="D244" s="41">
        <f t="shared" si="46"/>
        <v>15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47"/>
        <v>19.2</v>
      </c>
      <c r="L244" s="47">
        <f t="shared" si="48"/>
        <v>19.350000000000001</v>
      </c>
      <c r="M244" s="48">
        <f t="shared" si="49"/>
        <v>19.5</v>
      </c>
      <c r="N244" s="48">
        <f t="shared" si="49"/>
        <v>19.649999999999999</v>
      </c>
      <c r="O244" s="49">
        <f t="shared" si="49"/>
        <v>19.8</v>
      </c>
      <c r="P244" s="232"/>
      <c r="Q244" s="233"/>
      <c r="R244" s="233"/>
      <c r="S244" s="233"/>
      <c r="T244" s="234"/>
      <c r="U244" s="50"/>
      <c r="V244" s="51"/>
      <c r="W244" s="51"/>
      <c r="X244" s="51"/>
      <c r="Y244" s="52"/>
      <c r="Z244" s="273"/>
      <c r="AA244" s="274"/>
      <c r="AB244" s="274"/>
      <c r="AC244" s="274"/>
      <c r="AD244" s="275"/>
      <c r="AE244" s="197"/>
      <c r="AF244" s="198"/>
      <c r="AG244" s="199"/>
      <c r="AH244" s="198"/>
      <c r="AI244" s="200"/>
      <c r="AJ244" s="50"/>
      <c r="AK244" s="51"/>
      <c r="AL244" s="51"/>
      <c r="AM244" s="51"/>
      <c r="AN244" s="52"/>
      <c r="AO244" s="177"/>
      <c r="AP244" s="178"/>
      <c r="AQ244" s="178"/>
      <c r="AR244" s="178"/>
      <c r="AS244" s="178"/>
      <c r="AT244" s="50"/>
      <c r="AU244" s="51"/>
      <c r="AV244" s="51"/>
      <c r="AW244" s="51"/>
      <c r="AX244" s="51"/>
      <c r="AY244" s="177"/>
      <c r="AZ244" s="178"/>
      <c r="BA244" s="178"/>
      <c r="BB244" s="178"/>
      <c r="BC244" s="178"/>
      <c r="BD244" s="50"/>
      <c r="BE244" s="51"/>
      <c r="BF244" s="51"/>
      <c r="BG244" s="51"/>
      <c r="BH244" s="52"/>
      <c r="BI244" s="177"/>
      <c r="BJ244" s="178"/>
      <c r="BK244" s="178"/>
      <c r="BL244" s="178"/>
      <c r="BM244" s="190"/>
      <c r="BN244" s="53"/>
      <c r="BO244" s="53"/>
      <c r="BP244" s="305"/>
    </row>
    <row r="245" spans="2:68" ht="30" x14ac:dyDescent="0.4">
      <c r="B245" s="73"/>
      <c r="C245" s="74"/>
      <c r="D245" s="41">
        <f t="shared" si="46"/>
        <v>15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47"/>
        <v>19.2</v>
      </c>
      <c r="L245" s="47">
        <f t="shared" si="48"/>
        <v>19.350000000000001</v>
      </c>
      <c r="M245" s="48">
        <f t="shared" si="49"/>
        <v>19.5</v>
      </c>
      <c r="N245" s="48">
        <f t="shared" si="49"/>
        <v>19.649999999999999</v>
      </c>
      <c r="O245" s="49">
        <f t="shared" si="49"/>
        <v>19.8</v>
      </c>
      <c r="P245" s="50"/>
      <c r="Q245" s="51"/>
      <c r="R245" s="51"/>
      <c r="S245" s="51"/>
      <c r="T245" s="52"/>
      <c r="U245" s="50"/>
      <c r="V245" s="51"/>
      <c r="W245" s="51"/>
      <c r="X245" s="51"/>
      <c r="Y245" s="52"/>
      <c r="Z245" s="273"/>
      <c r="AA245" s="274"/>
      <c r="AB245" s="274"/>
      <c r="AC245" s="274"/>
      <c r="AD245" s="275"/>
      <c r="AE245" s="197"/>
      <c r="AF245" s="198"/>
      <c r="AG245" s="199"/>
      <c r="AH245" s="198"/>
      <c r="AI245" s="200"/>
      <c r="AJ245" s="50"/>
      <c r="AK245" s="51"/>
      <c r="AL245" s="51"/>
      <c r="AM245" s="51"/>
      <c r="AN245" s="52"/>
      <c r="AO245" s="177"/>
      <c r="AP245" s="178"/>
      <c r="AQ245" s="178"/>
      <c r="AR245" s="178"/>
      <c r="AS245" s="178"/>
      <c r="AT245" s="50"/>
      <c r="AU245" s="51"/>
      <c r="AV245" s="51"/>
      <c r="AW245" s="51"/>
      <c r="AX245" s="51"/>
      <c r="AY245" s="177"/>
      <c r="AZ245" s="178"/>
      <c r="BA245" s="178"/>
      <c r="BB245" s="178"/>
      <c r="BC245" s="178"/>
      <c r="BD245" s="50"/>
      <c r="BE245" s="51"/>
      <c r="BF245" s="51"/>
      <c r="BG245" s="51"/>
      <c r="BH245" s="52"/>
      <c r="BI245" s="177"/>
      <c r="BJ245" s="178"/>
      <c r="BK245" s="178"/>
      <c r="BL245" s="178"/>
      <c r="BM245" s="190"/>
      <c r="BN245" s="53"/>
      <c r="BO245" s="53"/>
      <c r="BP245" s="305"/>
    </row>
    <row r="246" spans="2:68" ht="30" x14ac:dyDescent="0.4">
      <c r="B246" s="71" t="s">
        <v>21</v>
      </c>
      <c r="C246" s="40" t="str">
        <f>C133</f>
        <v>Лук репчатый н/у, кг</v>
      </c>
      <c r="D246" s="41">
        <f t="shared" si="46"/>
        <v>20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47"/>
        <v>25.6</v>
      </c>
      <c r="L246" s="47">
        <f t="shared" si="48"/>
        <v>26</v>
      </c>
      <c r="M246" s="48">
        <f t="shared" si="49"/>
        <v>26.4</v>
      </c>
      <c r="N246" s="48">
        <f t="shared" si="49"/>
        <v>26.6</v>
      </c>
      <c r="O246" s="49">
        <f t="shared" si="49"/>
        <v>26.8</v>
      </c>
      <c r="P246" s="337"/>
      <c r="Q246" s="338"/>
      <c r="R246" s="338"/>
      <c r="S246" s="338"/>
      <c r="T246" s="339"/>
      <c r="U246" s="337"/>
      <c r="V246" s="338"/>
      <c r="W246" s="338"/>
      <c r="X246" s="338"/>
      <c r="Y246" s="339"/>
      <c r="Z246" s="355"/>
      <c r="AA246" s="356"/>
      <c r="AB246" s="356"/>
      <c r="AC246" s="356"/>
      <c r="AD246" s="357"/>
      <c r="AE246" s="197"/>
      <c r="AF246" s="198"/>
      <c r="AG246" s="199"/>
      <c r="AH246" s="198"/>
      <c r="AI246" s="200"/>
      <c r="AJ246" s="50"/>
      <c r="AK246" s="51"/>
      <c r="AL246" s="51"/>
      <c r="AM246" s="51"/>
      <c r="AN246" s="52"/>
      <c r="AO246" s="177"/>
      <c r="AP246" s="178"/>
      <c r="AQ246" s="178"/>
      <c r="AR246" s="178"/>
      <c r="AS246" s="178"/>
      <c r="AT246" s="50"/>
      <c r="AU246" s="51"/>
      <c r="AV246" s="51"/>
      <c r="AW246" s="51"/>
      <c r="AX246" s="51"/>
      <c r="AY246" s="177"/>
      <c r="AZ246" s="178"/>
      <c r="BA246" s="178"/>
      <c r="BB246" s="178"/>
      <c r="BC246" s="178"/>
      <c r="BD246" s="50"/>
      <c r="BE246" s="51"/>
      <c r="BF246" s="51"/>
      <c r="BG246" s="51"/>
      <c r="BH246" s="52"/>
      <c r="BI246" s="177"/>
      <c r="BJ246" s="178"/>
      <c r="BK246" s="178"/>
      <c r="BL246" s="178"/>
      <c r="BM246" s="190"/>
      <c r="BN246" s="53">
        <f t="shared" ref="BN246:BN277" si="50">MIN($P246,$U246,$Z246,$AE246,$AJ246,$AO246,$AT246,$AY246,$BD246,$BI246)</f>
        <v>0</v>
      </c>
      <c r="BO246" s="53">
        <f t="shared" ref="BO246:BO277" si="51">MAX($P246,$U246,$Z246,$AE246,$AJ246,$AO246,$AT246,$AY246,$BD246,$BI246)</f>
        <v>0</v>
      </c>
      <c r="BP246" s="306"/>
    </row>
    <row r="247" spans="2:68" ht="30" x14ac:dyDescent="0.4">
      <c r="B247" s="73"/>
      <c r="C247" s="74"/>
      <c r="D247" s="41">
        <f t="shared" si="46"/>
        <v>20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47"/>
        <v>25.6</v>
      </c>
      <c r="L247" s="47">
        <f t="shared" si="48"/>
        <v>26</v>
      </c>
      <c r="M247" s="48">
        <f t="shared" si="49"/>
        <v>26.4</v>
      </c>
      <c r="N247" s="48">
        <f t="shared" si="49"/>
        <v>26.6</v>
      </c>
      <c r="O247" s="49">
        <f t="shared" si="49"/>
        <v>26.8</v>
      </c>
      <c r="P247" s="337"/>
      <c r="Q247" s="338"/>
      <c r="R247" s="338"/>
      <c r="S247" s="338"/>
      <c r="T247" s="339"/>
      <c r="U247" s="50"/>
      <c r="V247" s="51"/>
      <c r="W247" s="51"/>
      <c r="X247" s="51"/>
      <c r="Y247" s="52"/>
      <c r="Z247" s="355"/>
      <c r="AA247" s="356"/>
      <c r="AB247" s="356"/>
      <c r="AC247" s="356"/>
      <c r="AD247" s="357"/>
      <c r="AE247" s="197"/>
      <c r="AF247" s="198"/>
      <c r="AG247" s="199"/>
      <c r="AH247" s="198"/>
      <c r="AI247" s="200"/>
      <c r="AJ247" s="50"/>
      <c r="AK247" s="51"/>
      <c r="AL247" s="51"/>
      <c r="AM247" s="51"/>
      <c r="AN247" s="52"/>
      <c r="AO247" s="177"/>
      <c r="AP247" s="178"/>
      <c r="AQ247" s="178"/>
      <c r="AR247" s="178"/>
      <c r="AS247" s="178"/>
      <c r="AT247" s="50"/>
      <c r="AU247" s="51"/>
      <c r="AV247" s="51"/>
      <c r="AW247" s="51"/>
      <c r="AX247" s="51"/>
      <c r="AY247" s="177"/>
      <c r="AZ247" s="178"/>
      <c r="BA247" s="178"/>
      <c r="BB247" s="178"/>
      <c r="BC247" s="178"/>
      <c r="BD247" s="50"/>
      <c r="BE247" s="51"/>
      <c r="BF247" s="51"/>
      <c r="BG247" s="51"/>
      <c r="BH247" s="52"/>
      <c r="BI247" s="177"/>
      <c r="BJ247" s="178"/>
      <c r="BK247" s="178"/>
      <c r="BL247" s="178"/>
      <c r="BM247" s="190"/>
      <c r="BN247" s="53">
        <f t="shared" si="50"/>
        <v>0</v>
      </c>
      <c r="BO247" s="53">
        <f t="shared" si="51"/>
        <v>0</v>
      </c>
      <c r="BP247" s="305"/>
    </row>
    <row r="248" spans="2:68" ht="30" x14ac:dyDescent="0.4">
      <c r="B248" s="73"/>
      <c r="C248" s="74"/>
      <c r="D248" s="41">
        <f t="shared" si="46"/>
        <v>20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47"/>
        <v>25.6</v>
      </c>
      <c r="L248" s="47">
        <f t="shared" si="48"/>
        <v>26</v>
      </c>
      <c r="M248" s="48">
        <f t="shared" si="49"/>
        <v>26.4</v>
      </c>
      <c r="N248" s="48">
        <f t="shared" si="49"/>
        <v>26.6</v>
      </c>
      <c r="O248" s="49">
        <f t="shared" si="49"/>
        <v>26.8</v>
      </c>
      <c r="P248" s="337"/>
      <c r="Q248" s="338"/>
      <c r="R248" s="338"/>
      <c r="S248" s="338"/>
      <c r="T248" s="339"/>
      <c r="U248" s="50"/>
      <c r="V248" s="51"/>
      <c r="W248" s="51"/>
      <c r="X248" s="51"/>
      <c r="Y248" s="52"/>
      <c r="Z248" s="290"/>
      <c r="AA248" s="291"/>
      <c r="AB248" s="291"/>
      <c r="AC248" s="291"/>
      <c r="AD248" s="292"/>
      <c r="AE248" s="197"/>
      <c r="AF248" s="198"/>
      <c r="AG248" s="199"/>
      <c r="AH248" s="198"/>
      <c r="AI248" s="200"/>
      <c r="AJ248" s="50"/>
      <c r="AK248" s="51"/>
      <c r="AL248" s="51"/>
      <c r="AM248" s="51"/>
      <c r="AN248" s="52"/>
      <c r="AO248" s="177"/>
      <c r="AP248" s="178"/>
      <c r="AQ248" s="178"/>
      <c r="AR248" s="178"/>
      <c r="AS248" s="178"/>
      <c r="AT248" s="50"/>
      <c r="AU248" s="51"/>
      <c r="AV248" s="51"/>
      <c r="AW248" s="51"/>
      <c r="AX248" s="51"/>
      <c r="AY248" s="177"/>
      <c r="AZ248" s="178"/>
      <c r="BA248" s="178"/>
      <c r="BB248" s="178"/>
      <c r="BC248" s="178"/>
      <c r="BD248" s="50"/>
      <c r="BE248" s="51"/>
      <c r="BF248" s="51"/>
      <c r="BG248" s="51"/>
      <c r="BH248" s="52"/>
      <c r="BI248" s="177"/>
      <c r="BJ248" s="178"/>
      <c r="BK248" s="178"/>
      <c r="BL248" s="178"/>
      <c r="BM248" s="190"/>
      <c r="BN248" s="53">
        <f t="shared" si="50"/>
        <v>0</v>
      </c>
      <c r="BO248" s="53">
        <f t="shared" si="51"/>
        <v>0</v>
      </c>
      <c r="BP248" s="305"/>
    </row>
    <row r="249" spans="2:68" ht="30" x14ac:dyDescent="0.4">
      <c r="B249" s="71" t="s">
        <v>23</v>
      </c>
      <c r="C249" s="40" t="str">
        <f>C136</f>
        <v>Капуста н/у, кг</v>
      </c>
      <c r="D249" s="41">
        <f t="shared" si="46"/>
        <v>14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47"/>
        <v>16.66</v>
      </c>
      <c r="L249" s="47">
        <f t="shared" si="48"/>
        <v>16.8</v>
      </c>
      <c r="M249" s="48">
        <f t="shared" si="49"/>
        <v>16.940000000000001</v>
      </c>
      <c r="N249" s="48">
        <f t="shared" si="49"/>
        <v>17.079999999999998</v>
      </c>
      <c r="O249" s="49">
        <f t="shared" si="49"/>
        <v>17.079999999999998</v>
      </c>
      <c r="P249" s="337"/>
      <c r="Q249" s="338"/>
      <c r="R249" s="338"/>
      <c r="S249" s="338"/>
      <c r="T249" s="339"/>
      <c r="U249" s="232"/>
      <c r="V249" s="233"/>
      <c r="W249" s="233"/>
      <c r="X249" s="230"/>
      <c r="Y249" s="234"/>
      <c r="Z249" s="290"/>
      <c r="AA249" s="291"/>
      <c r="AB249" s="291"/>
      <c r="AC249" s="291"/>
      <c r="AD249" s="292"/>
      <c r="AE249" s="197"/>
      <c r="AF249" s="198"/>
      <c r="AG249" s="199"/>
      <c r="AH249" s="198"/>
      <c r="AI249" s="200"/>
      <c r="AJ249" s="50"/>
      <c r="AK249" s="51"/>
      <c r="AL249" s="51"/>
      <c r="AM249" s="51"/>
      <c r="AN249" s="52"/>
      <c r="AO249" s="177"/>
      <c r="AP249" s="178"/>
      <c r="AQ249" s="178"/>
      <c r="AR249" s="178"/>
      <c r="AS249" s="178"/>
      <c r="AT249" s="50"/>
      <c r="AU249" s="51"/>
      <c r="AV249" s="51"/>
      <c r="AW249" s="51"/>
      <c r="AX249" s="51"/>
      <c r="AY249" s="177"/>
      <c r="AZ249" s="178"/>
      <c r="BA249" s="178"/>
      <c r="BB249" s="178"/>
      <c r="BC249" s="178"/>
      <c r="BD249" s="50"/>
      <c r="BE249" s="51"/>
      <c r="BF249" s="51"/>
      <c r="BG249" s="51"/>
      <c r="BH249" s="52"/>
      <c r="BI249" s="177"/>
      <c r="BJ249" s="178"/>
      <c r="BK249" s="178"/>
      <c r="BL249" s="178"/>
      <c r="BM249" s="190"/>
      <c r="BN249" s="53">
        <f t="shared" si="50"/>
        <v>0</v>
      </c>
      <c r="BO249" s="53">
        <f t="shared" si="51"/>
        <v>0</v>
      </c>
      <c r="BP249" s="306"/>
    </row>
    <row r="250" spans="2:68" ht="30" x14ac:dyDescent="0.4">
      <c r="B250" s="73"/>
      <c r="C250" s="74"/>
      <c r="D250" s="41">
        <f t="shared" si="46"/>
        <v>14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47"/>
        <v>16.66</v>
      </c>
      <c r="L250" s="47">
        <f t="shared" si="48"/>
        <v>16.8</v>
      </c>
      <c r="M250" s="48">
        <f t="shared" si="49"/>
        <v>16.940000000000001</v>
      </c>
      <c r="N250" s="48">
        <f t="shared" si="49"/>
        <v>17.079999999999998</v>
      </c>
      <c r="O250" s="49">
        <f t="shared" si="49"/>
        <v>17.079999999999998</v>
      </c>
      <c r="P250" s="337"/>
      <c r="Q250" s="338"/>
      <c r="R250" s="338"/>
      <c r="S250" s="338"/>
      <c r="T250" s="339"/>
      <c r="U250" s="50"/>
      <c r="V250" s="51"/>
      <c r="W250" s="51"/>
      <c r="X250" s="51"/>
      <c r="Y250" s="52"/>
      <c r="Z250" s="50"/>
      <c r="AA250" s="51"/>
      <c r="AB250" s="51"/>
      <c r="AC250" s="51"/>
      <c r="AD250" s="52"/>
      <c r="AE250" s="197"/>
      <c r="AF250" s="198"/>
      <c r="AG250" s="199"/>
      <c r="AH250" s="198"/>
      <c r="AI250" s="200"/>
      <c r="AJ250" s="50"/>
      <c r="AK250" s="51"/>
      <c r="AL250" s="51"/>
      <c r="AM250" s="51"/>
      <c r="AN250" s="52"/>
      <c r="AO250" s="177"/>
      <c r="AP250" s="178"/>
      <c r="AQ250" s="178"/>
      <c r="AR250" s="178"/>
      <c r="AS250" s="178"/>
      <c r="AT250" s="50"/>
      <c r="AU250" s="51"/>
      <c r="AV250" s="51"/>
      <c r="AW250" s="51"/>
      <c r="AX250" s="51"/>
      <c r="AY250" s="177"/>
      <c r="AZ250" s="178"/>
      <c r="BA250" s="178"/>
      <c r="BB250" s="178"/>
      <c r="BC250" s="178"/>
      <c r="BD250" s="50"/>
      <c r="BE250" s="51"/>
      <c r="BF250" s="51"/>
      <c r="BG250" s="51"/>
      <c r="BH250" s="52"/>
      <c r="BI250" s="177"/>
      <c r="BJ250" s="178"/>
      <c r="BK250" s="178"/>
      <c r="BL250" s="178"/>
      <c r="BM250" s="190"/>
      <c r="BN250" s="53">
        <f t="shared" si="50"/>
        <v>0</v>
      </c>
      <c r="BO250" s="53">
        <f t="shared" si="51"/>
        <v>0</v>
      </c>
      <c r="BP250" s="305"/>
    </row>
    <row r="251" spans="2:68" ht="30" x14ac:dyDescent="0.4">
      <c r="B251" s="75"/>
      <c r="C251" s="76"/>
      <c r="D251" s="41">
        <f t="shared" si="46"/>
        <v>14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47"/>
        <v>16.66</v>
      </c>
      <c r="L251" s="47">
        <f t="shared" si="48"/>
        <v>16.8</v>
      </c>
      <c r="M251" s="48">
        <f t="shared" si="49"/>
        <v>16.940000000000001</v>
      </c>
      <c r="N251" s="48">
        <f t="shared" si="49"/>
        <v>17.079999999999998</v>
      </c>
      <c r="O251" s="49">
        <f t="shared" si="49"/>
        <v>17.079999999999998</v>
      </c>
      <c r="P251" s="337"/>
      <c r="Q251" s="338"/>
      <c r="R251" s="338"/>
      <c r="S251" s="338"/>
      <c r="T251" s="339"/>
      <c r="U251" s="50"/>
      <c r="V251" s="51"/>
      <c r="W251" s="51"/>
      <c r="X251" s="51"/>
      <c r="Y251" s="52"/>
      <c r="Z251" s="50"/>
      <c r="AA251" s="51"/>
      <c r="AB251" s="51"/>
      <c r="AC251" s="51"/>
      <c r="AD251" s="52"/>
      <c r="AE251" s="197"/>
      <c r="AF251" s="198"/>
      <c r="AG251" s="199"/>
      <c r="AH251" s="198"/>
      <c r="AI251" s="200"/>
      <c r="AJ251" s="50"/>
      <c r="AK251" s="51"/>
      <c r="AL251" s="51"/>
      <c r="AM251" s="51"/>
      <c r="AN251" s="52"/>
      <c r="AO251" s="177"/>
      <c r="AP251" s="178"/>
      <c r="AQ251" s="178"/>
      <c r="AR251" s="178"/>
      <c r="AS251" s="178"/>
      <c r="AT251" s="50"/>
      <c r="AU251" s="51"/>
      <c r="AV251" s="51"/>
      <c r="AW251" s="51"/>
      <c r="AX251" s="51"/>
      <c r="AY251" s="177"/>
      <c r="AZ251" s="178"/>
      <c r="BA251" s="178"/>
      <c r="BB251" s="178"/>
      <c r="BC251" s="178"/>
      <c r="BD251" s="50"/>
      <c r="BE251" s="51"/>
      <c r="BF251" s="51"/>
      <c r="BG251" s="51"/>
      <c r="BH251" s="52"/>
      <c r="BI251" s="177"/>
      <c r="BJ251" s="178"/>
      <c r="BK251" s="178"/>
      <c r="BL251" s="178"/>
      <c r="BM251" s="190"/>
      <c r="BN251" s="53">
        <f t="shared" si="50"/>
        <v>0</v>
      </c>
      <c r="BO251" s="53">
        <f t="shared" si="51"/>
        <v>0</v>
      </c>
      <c r="BP251" s="305"/>
    </row>
    <row r="252" spans="2:68" ht="58.5" x14ac:dyDescent="0.4">
      <c r="B252" s="60" t="s">
        <v>25</v>
      </c>
      <c r="C252" s="61" t="s">
        <v>26</v>
      </c>
      <c r="D252" s="41">
        <f t="shared" si="46"/>
        <v>0</v>
      </c>
      <c r="E252" s="62"/>
      <c r="F252" s="63"/>
      <c r="G252" s="64"/>
      <c r="H252" s="64"/>
      <c r="I252" s="64"/>
      <c r="J252" s="65"/>
      <c r="K252" s="46">
        <f t="shared" si="47"/>
        <v>0</v>
      </c>
      <c r="L252" s="47">
        <f t="shared" si="48"/>
        <v>0</v>
      </c>
      <c r="M252" s="48">
        <f t="shared" si="49"/>
        <v>0</v>
      </c>
      <c r="N252" s="48">
        <f t="shared" si="49"/>
        <v>0</v>
      </c>
      <c r="O252" s="49">
        <f t="shared" si="49"/>
        <v>0</v>
      </c>
      <c r="P252" s="340"/>
      <c r="Q252" s="341"/>
      <c r="R252" s="342"/>
      <c r="S252" s="341"/>
      <c r="T252" s="343"/>
      <c r="U252" s="66"/>
      <c r="V252" s="67"/>
      <c r="W252" s="68"/>
      <c r="X252" s="67"/>
      <c r="Y252" s="69"/>
      <c r="Z252" s="66"/>
      <c r="AA252" s="67"/>
      <c r="AB252" s="68"/>
      <c r="AC252" s="67"/>
      <c r="AD252" s="69"/>
      <c r="AE252" s="201"/>
      <c r="AF252" s="202"/>
      <c r="AG252" s="203"/>
      <c r="AH252" s="202"/>
      <c r="AI252" s="204"/>
      <c r="AJ252" s="66"/>
      <c r="AK252" s="67"/>
      <c r="AL252" s="68"/>
      <c r="AM252" s="67"/>
      <c r="AN252" s="69"/>
      <c r="AO252" s="179"/>
      <c r="AP252" s="180"/>
      <c r="AQ252" s="178"/>
      <c r="AR252" s="180"/>
      <c r="AS252" s="180"/>
      <c r="AT252" s="66"/>
      <c r="AU252" s="67"/>
      <c r="AV252" s="68"/>
      <c r="AW252" s="67"/>
      <c r="AX252" s="67"/>
      <c r="AY252" s="179"/>
      <c r="AZ252" s="180"/>
      <c r="BA252" s="178"/>
      <c r="BB252" s="180"/>
      <c r="BC252" s="180"/>
      <c r="BD252" s="66"/>
      <c r="BE252" s="67"/>
      <c r="BF252" s="68"/>
      <c r="BG252" s="67"/>
      <c r="BH252" s="69"/>
      <c r="BI252" s="179"/>
      <c r="BJ252" s="180"/>
      <c r="BK252" s="178"/>
      <c r="BL252" s="180"/>
      <c r="BM252" s="191"/>
      <c r="BN252" s="53">
        <f t="shared" si="50"/>
        <v>0</v>
      </c>
      <c r="BO252" s="53">
        <f t="shared" si="51"/>
        <v>0</v>
      </c>
      <c r="BP252" s="305"/>
    </row>
    <row r="253" spans="2:68" ht="36" x14ac:dyDescent="0.4">
      <c r="B253" s="71" t="s">
        <v>28</v>
      </c>
      <c r="C253" s="40" t="str">
        <f>C140</f>
        <v>Куриные яйца 1 категории, 10 шт</v>
      </c>
      <c r="D253" s="41">
        <f t="shared" si="46"/>
        <v>40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47"/>
        <v>47.6</v>
      </c>
      <c r="L253" s="47">
        <f t="shared" si="48"/>
        <v>48</v>
      </c>
      <c r="M253" s="48">
        <f t="shared" si="49"/>
        <v>48.4</v>
      </c>
      <c r="N253" s="48">
        <f t="shared" si="49"/>
        <v>48.8</v>
      </c>
      <c r="O253" s="49">
        <f t="shared" si="49"/>
        <v>49.2</v>
      </c>
      <c r="P253" s="337"/>
      <c r="Q253" s="338"/>
      <c r="R253" s="338"/>
      <c r="S253" s="338"/>
      <c r="T253" s="339"/>
      <c r="U253" s="50"/>
      <c r="V253" s="51"/>
      <c r="W253" s="51"/>
      <c r="X253" s="51"/>
      <c r="Y253" s="52"/>
      <c r="Z253" s="355"/>
      <c r="AA253" s="356"/>
      <c r="AB253" s="356"/>
      <c r="AC253" s="356"/>
      <c r="AD253" s="357"/>
      <c r="AE253" s="197"/>
      <c r="AF253" s="198"/>
      <c r="AG253" s="199"/>
      <c r="AH253" s="198"/>
      <c r="AI253" s="200"/>
      <c r="AJ253" s="50"/>
      <c r="AK253" s="51"/>
      <c r="AL253" s="51"/>
      <c r="AM253" s="51"/>
      <c r="AN253" s="52"/>
      <c r="AO253" s="177"/>
      <c r="AP253" s="178"/>
      <c r="AQ253" s="178"/>
      <c r="AR253" s="178"/>
      <c r="AS253" s="178"/>
      <c r="AT253" s="50"/>
      <c r="AU253" s="51"/>
      <c r="AV253" s="51"/>
      <c r="AW253" s="51"/>
      <c r="AX253" s="51"/>
      <c r="AY253" s="177"/>
      <c r="AZ253" s="178"/>
      <c r="BA253" s="178"/>
      <c r="BB253" s="178"/>
      <c r="BC253" s="178"/>
      <c r="BD253" s="50"/>
      <c r="BE253" s="51"/>
      <c r="BF253" s="51"/>
      <c r="BG253" s="51"/>
      <c r="BH253" s="52"/>
      <c r="BI253" s="177"/>
      <c r="BJ253" s="178"/>
      <c r="BK253" s="178"/>
      <c r="BL253" s="178"/>
      <c r="BM253" s="190"/>
      <c r="BN253" s="53">
        <f t="shared" si="50"/>
        <v>0</v>
      </c>
      <c r="BO253" s="53">
        <f t="shared" si="51"/>
        <v>0</v>
      </c>
      <c r="BP253" s="305"/>
    </row>
    <row r="254" spans="2:68" ht="30" x14ac:dyDescent="0.4">
      <c r="B254" s="73"/>
      <c r="C254" s="74"/>
      <c r="D254" s="41">
        <f t="shared" si="46"/>
        <v>40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47"/>
        <v>47.6</v>
      </c>
      <c r="L254" s="47">
        <f t="shared" si="48"/>
        <v>48</v>
      </c>
      <c r="M254" s="48">
        <f t="shared" si="49"/>
        <v>48.4</v>
      </c>
      <c r="N254" s="48">
        <f t="shared" si="49"/>
        <v>48.8</v>
      </c>
      <c r="O254" s="49">
        <f t="shared" si="49"/>
        <v>49.2</v>
      </c>
      <c r="P254" s="232"/>
      <c r="Q254" s="233"/>
      <c r="R254" s="233"/>
      <c r="S254" s="233"/>
      <c r="T254" s="234"/>
      <c r="U254" s="50"/>
      <c r="V254" s="51"/>
      <c r="W254" s="51"/>
      <c r="X254" s="51"/>
      <c r="Y254" s="52"/>
      <c r="Z254" s="50"/>
      <c r="AA254" s="51"/>
      <c r="AB254" s="51"/>
      <c r="AC254" s="51"/>
      <c r="AD254" s="51"/>
      <c r="AE254" s="177"/>
      <c r="AF254" s="178"/>
      <c r="AG254" s="178"/>
      <c r="AH254" s="178"/>
      <c r="AI254" s="190"/>
      <c r="AJ254" s="50"/>
      <c r="AK254" s="51"/>
      <c r="AL254" s="51"/>
      <c r="AM254" s="51"/>
      <c r="AN254" s="52"/>
      <c r="AO254" s="177"/>
      <c r="AP254" s="178"/>
      <c r="AQ254" s="178"/>
      <c r="AR254" s="178"/>
      <c r="AS254" s="178"/>
      <c r="AT254" s="50"/>
      <c r="AU254" s="51"/>
      <c r="AV254" s="51"/>
      <c r="AW254" s="51"/>
      <c r="AX254" s="51"/>
      <c r="AY254" s="177"/>
      <c r="AZ254" s="178"/>
      <c r="BA254" s="178"/>
      <c r="BB254" s="178"/>
      <c r="BC254" s="178"/>
      <c r="BD254" s="50"/>
      <c r="BE254" s="51"/>
      <c r="BF254" s="51"/>
      <c r="BG254" s="51"/>
      <c r="BH254" s="52"/>
      <c r="BI254" s="177"/>
      <c r="BJ254" s="178"/>
      <c r="BK254" s="178"/>
      <c r="BL254" s="178"/>
      <c r="BM254" s="190"/>
      <c r="BN254" s="53">
        <f t="shared" si="50"/>
        <v>0</v>
      </c>
      <c r="BO254" s="53">
        <f t="shared" si="51"/>
        <v>0</v>
      </c>
      <c r="BP254" s="305"/>
    </row>
    <row r="255" spans="2:68" ht="30" x14ac:dyDescent="0.4">
      <c r="B255" s="75"/>
      <c r="C255" s="76"/>
      <c r="D255" s="41">
        <f t="shared" si="46"/>
        <v>40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47"/>
        <v>47.6</v>
      </c>
      <c r="L255" s="47">
        <f t="shared" si="48"/>
        <v>48</v>
      </c>
      <c r="M255" s="48">
        <f t="shared" si="49"/>
        <v>48.4</v>
      </c>
      <c r="N255" s="48">
        <f t="shared" si="49"/>
        <v>48.8</v>
      </c>
      <c r="O255" s="49">
        <f t="shared" si="49"/>
        <v>49.2</v>
      </c>
      <c r="P255" s="232"/>
      <c r="Q255" s="233"/>
      <c r="R255" s="233"/>
      <c r="S255" s="233"/>
      <c r="T255" s="234"/>
      <c r="U255" s="50"/>
      <c r="V255" s="51"/>
      <c r="W255" s="51"/>
      <c r="X255" s="51"/>
      <c r="Y255" s="52"/>
      <c r="Z255" s="50"/>
      <c r="AA255" s="51"/>
      <c r="AB255" s="51"/>
      <c r="AC255" s="51"/>
      <c r="AD255" s="51"/>
      <c r="AE255" s="177"/>
      <c r="AF255" s="178"/>
      <c r="AG255" s="178"/>
      <c r="AH255" s="178"/>
      <c r="AI255" s="190"/>
      <c r="AJ255" s="50"/>
      <c r="AK255" s="51"/>
      <c r="AL255" s="51"/>
      <c r="AM255" s="51"/>
      <c r="AN255" s="52"/>
      <c r="AO255" s="177"/>
      <c r="AP255" s="178"/>
      <c r="AQ255" s="178"/>
      <c r="AR255" s="178"/>
      <c r="AS255" s="178"/>
      <c r="AT255" s="50"/>
      <c r="AU255" s="51"/>
      <c r="AV255" s="51"/>
      <c r="AW255" s="51"/>
      <c r="AX255" s="51"/>
      <c r="AY255" s="177"/>
      <c r="AZ255" s="178"/>
      <c r="BA255" s="178"/>
      <c r="BB255" s="178"/>
      <c r="BC255" s="178"/>
      <c r="BD255" s="50"/>
      <c r="BE255" s="51"/>
      <c r="BF255" s="51"/>
      <c r="BG255" s="51"/>
      <c r="BH255" s="52"/>
      <c r="BI255" s="177"/>
      <c r="BJ255" s="178"/>
      <c r="BK255" s="178"/>
      <c r="BL255" s="178"/>
      <c r="BM255" s="190"/>
      <c r="BN255" s="53">
        <f t="shared" si="50"/>
        <v>0</v>
      </c>
      <c r="BO255" s="53">
        <f t="shared" si="51"/>
        <v>0</v>
      </c>
      <c r="BP255" s="305"/>
    </row>
    <row r="256" spans="2:68" ht="36" x14ac:dyDescent="0.4">
      <c r="B256" s="77" t="s">
        <v>30</v>
      </c>
      <c r="C256" s="40" t="str">
        <f>C143</f>
        <v>Куриные яйца 2 категории, 10 шт</v>
      </c>
      <c r="D256" s="41">
        <f t="shared" si="46"/>
        <v>30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47"/>
        <v>35.700000000000003</v>
      </c>
      <c r="L256" s="47">
        <f t="shared" si="48"/>
        <v>36</v>
      </c>
      <c r="M256" s="48">
        <f t="shared" si="49"/>
        <v>36.299999999999997</v>
      </c>
      <c r="N256" s="48">
        <f t="shared" si="49"/>
        <v>36.6</v>
      </c>
      <c r="O256" s="49">
        <f t="shared" si="49"/>
        <v>36.9</v>
      </c>
      <c r="P256" s="232"/>
      <c r="Q256" s="233"/>
      <c r="R256" s="233"/>
      <c r="S256" s="233"/>
      <c r="T256" s="234"/>
      <c r="U256" s="50"/>
      <c r="V256" s="51"/>
      <c r="W256" s="51"/>
      <c r="X256" s="51"/>
      <c r="Y256" s="52"/>
      <c r="Z256" s="50"/>
      <c r="AA256" s="51"/>
      <c r="AB256" s="51"/>
      <c r="AC256" s="51"/>
      <c r="AD256" s="51"/>
      <c r="AE256" s="177"/>
      <c r="AF256" s="178"/>
      <c r="AG256" s="178"/>
      <c r="AH256" s="178"/>
      <c r="AI256" s="190"/>
      <c r="AJ256" s="50"/>
      <c r="AK256" s="51"/>
      <c r="AL256" s="51"/>
      <c r="AM256" s="51"/>
      <c r="AN256" s="52"/>
      <c r="AO256" s="177"/>
      <c r="AP256" s="178"/>
      <c r="AQ256" s="178"/>
      <c r="AR256" s="178"/>
      <c r="AS256" s="178"/>
      <c r="AT256" s="50"/>
      <c r="AU256" s="51"/>
      <c r="AV256" s="51"/>
      <c r="AW256" s="51"/>
      <c r="AX256" s="51"/>
      <c r="AY256" s="177"/>
      <c r="AZ256" s="178"/>
      <c r="BA256" s="178"/>
      <c r="BB256" s="178"/>
      <c r="BC256" s="178"/>
      <c r="BD256" s="50"/>
      <c r="BE256" s="51"/>
      <c r="BF256" s="51"/>
      <c r="BG256" s="51"/>
      <c r="BH256" s="52"/>
      <c r="BI256" s="177"/>
      <c r="BJ256" s="178"/>
      <c r="BK256" s="178"/>
      <c r="BL256" s="178"/>
      <c r="BM256" s="190"/>
      <c r="BN256" s="53">
        <f t="shared" si="50"/>
        <v>0</v>
      </c>
      <c r="BO256" s="53">
        <f t="shared" si="51"/>
        <v>0</v>
      </c>
      <c r="BP256" s="305"/>
    </row>
    <row r="257" spans="2:68" ht="30" x14ac:dyDescent="0.4">
      <c r="B257" s="79"/>
      <c r="C257" s="80"/>
      <c r="D257" s="41">
        <f t="shared" si="46"/>
        <v>30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47"/>
        <v>35.700000000000003</v>
      </c>
      <c r="L257" s="47">
        <f t="shared" si="48"/>
        <v>36</v>
      </c>
      <c r="M257" s="48">
        <f t="shared" si="49"/>
        <v>36.299999999999997</v>
      </c>
      <c r="N257" s="48">
        <f t="shared" si="49"/>
        <v>36.6</v>
      </c>
      <c r="O257" s="49">
        <f t="shared" si="49"/>
        <v>36.9</v>
      </c>
      <c r="P257" s="232"/>
      <c r="Q257" s="233"/>
      <c r="R257" s="233"/>
      <c r="S257" s="233"/>
      <c r="T257" s="234"/>
      <c r="U257" s="50"/>
      <c r="V257" s="51"/>
      <c r="W257" s="51"/>
      <c r="X257" s="51"/>
      <c r="Y257" s="52"/>
      <c r="Z257" s="50"/>
      <c r="AA257" s="51"/>
      <c r="AB257" s="51"/>
      <c r="AC257" s="51"/>
      <c r="AD257" s="51"/>
      <c r="AE257" s="177"/>
      <c r="AF257" s="178"/>
      <c r="AG257" s="178"/>
      <c r="AH257" s="178"/>
      <c r="AI257" s="190"/>
      <c r="AJ257" s="50"/>
      <c r="AK257" s="51"/>
      <c r="AL257" s="51"/>
      <c r="AM257" s="51"/>
      <c r="AN257" s="52"/>
      <c r="AO257" s="177"/>
      <c r="AP257" s="178"/>
      <c r="AQ257" s="178"/>
      <c r="AR257" s="178"/>
      <c r="AS257" s="178"/>
      <c r="AT257" s="50"/>
      <c r="AU257" s="51"/>
      <c r="AV257" s="51"/>
      <c r="AW257" s="51"/>
      <c r="AX257" s="51"/>
      <c r="AY257" s="177"/>
      <c r="AZ257" s="178"/>
      <c r="BA257" s="178"/>
      <c r="BB257" s="178"/>
      <c r="BC257" s="178"/>
      <c r="BD257" s="50"/>
      <c r="BE257" s="51"/>
      <c r="BF257" s="51"/>
      <c r="BG257" s="51"/>
      <c r="BH257" s="52"/>
      <c r="BI257" s="177"/>
      <c r="BJ257" s="178"/>
      <c r="BK257" s="178"/>
      <c r="BL257" s="178"/>
      <c r="BM257" s="190"/>
      <c r="BN257" s="53">
        <f t="shared" si="50"/>
        <v>0</v>
      </c>
      <c r="BO257" s="53">
        <f t="shared" si="51"/>
        <v>0</v>
      </c>
      <c r="BP257" s="305"/>
    </row>
    <row r="258" spans="2:68" ht="30" x14ac:dyDescent="0.4">
      <c r="B258" s="79"/>
      <c r="C258" s="80"/>
      <c r="D258" s="41">
        <f t="shared" si="46"/>
        <v>30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47"/>
        <v>35.700000000000003</v>
      </c>
      <c r="L258" s="47">
        <f t="shared" si="48"/>
        <v>36</v>
      </c>
      <c r="M258" s="48">
        <f t="shared" si="49"/>
        <v>36.299999999999997</v>
      </c>
      <c r="N258" s="48">
        <f t="shared" si="49"/>
        <v>36.6</v>
      </c>
      <c r="O258" s="49">
        <f t="shared" si="49"/>
        <v>36.9</v>
      </c>
      <c r="P258" s="232"/>
      <c r="Q258" s="233"/>
      <c r="R258" s="233"/>
      <c r="S258" s="233"/>
      <c r="T258" s="234"/>
      <c r="U258" s="50"/>
      <c r="V258" s="51"/>
      <c r="W258" s="51"/>
      <c r="X258" s="51"/>
      <c r="Y258" s="52"/>
      <c r="Z258" s="50"/>
      <c r="AA258" s="51"/>
      <c r="AB258" s="51"/>
      <c r="AC258" s="51"/>
      <c r="AD258" s="51"/>
      <c r="AE258" s="177"/>
      <c r="AF258" s="178"/>
      <c r="AG258" s="178"/>
      <c r="AH258" s="178"/>
      <c r="AI258" s="190"/>
      <c r="AJ258" s="50"/>
      <c r="AK258" s="51"/>
      <c r="AL258" s="51"/>
      <c r="AM258" s="51"/>
      <c r="AN258" s="52"/>
      <c r="AO258" s="177"/>
      <c r="AP258" s="178"/>
      <c r="AQ258" s="178"/>
      <c r="AR258" s="178"/>
      <c r="AS258" s="178"/>
      <c r="AT258" s="50"/>
      <c r="AU258" s="51"/>
      <c r="AV258" s="51"/>
      <c r="AW258" s="51"/>
      <c r="AX258" s="51"/>
      <c r="AY258" s="177"/>
      <c r="AZ258" s="178"/>
      <c r="BA258" s="178"/>
      <c r="BB258" s="178"/>
      <c r="BC258" s="178"/>
      <c r="BD258" s="50"/>
      <c r="BE258" s="51"/>
      <c r="BF258" s="51"/>
      <c r="BG258" s="51"/>
      <c r="BH258" s="52"/>
      <c r="BI258" s="177"/>
      <c r="BJ258" s="178"/>
      <c r="BK258" s="178"/>
      <c r="BL258" s="178"/>
      <c r="BM258" s="190"/>
      <c r="BN258" s="53">
        <f t="shared" si="50"/>
        <v>0</v>
      </c>
      <c r="BO258" s="53">
        <f t="shared" si="51"/>
        <v>0</v>
      </c>
      <c r="BP258" s="305"/>
    </row>
    <row r="259" spans="2:68" ht="30" x14ac:dyDescent="0.4">
      <c r="B259" s="81" t="s">
        <v>32</v>
      </c>
      <c r="C259" s="82" t="s">
        <v>33</v>
      </c>
      <c r="D259" s="41">
        <f t="shared" si="46"/>
        <v>0</v>
      </c>
      <c r="E259" s="62"/>
      <c r="F259" s="63"/>
      <c r="G259" s="64"/>
      <c r="H259" s="64"/>
      <c r="I259" s="64"/>
      <c r="J259" s="65"/>
      <c r="K259" s="46">
        <f t="shared" si="47"/>
        <v>0</v>
      </c>
      <c r="L259" s="47">
        <f t="shared" si="48"/>
        <v>0</v>
      </c>
      <c r="M259" s="48">
        <f t="shared" si="49"/>
        <v>0</v>
      </c>
      <c r="N259" s="48">
        <f t="shared" si="49"/>
        <v>0</v>
      </c>
      <c r="O259" s="49">
        <f t="shared" si="49"/>
        <v>0</v>
      </c>
      <c r="P259" s="235"/>
      <c r="Q259" s="236"/>
      <c r="R259" s="237"/>
      <c r="S259" s="236"/>
      <c r="T259" s="238"/>
      <c r="U259" s="66"/>
      <c r="V259" s="67"/>
      <c r="W259" s="68"/>
      <c r="X259" s="67"/>
      <c r="Y259" s="69"/>
      <c r="Z259" s="66"/>
      <c r="AA259" s="67"/>
      <c r="AB259" s="68"/>
      <c r="AC259" s="67"/>
      <c r="AD259" s="67"/>
      <c r="AE259" s="179"/>
      <c r="AF259" s="180"/>
      <c r="AG259" s="178"/>
      <c r="AH259" s="180"/>
      <c r="AI259" s="191"/>
      <c r="AJ259" s="66"/>
      <c r="AK259" s="67"/>
      <c r="AL259" s="68"/>
      <c r="AM259" s="67"/>
      <c r="AN259" s="69"/>
      <c r="AO259" s="179"/>
      <c r="AP259" s="180"/>
      <c r="AQ259" s="178"/>
      <c r="AR259" s="180"/>
      <c r="AS259" s="180"/>
      <c r="AT259" s="66"/>
      <c r="AU259" s="67"/>
      <c r="AV259" s="68"/>
      <c r="AW259" s="67"/>
      <c r="AX259" s="67"/>
      <c r="AY259" s="179"/>
      <c r="AZ259" s="180"/>
      <c r="BA259" s="178"/>
      <c r="BB259" s="180"/>
      <c r="BC259" s="180"/>
      <c r="BD259" s="66"/>
      <c r="BE259" s="67"/>
      <c r="BF259" s="68"/>
      <c r="BG259" s="67"/>
      <c r="BH259" s="69"/>
      <c r="BI259" s="179"/>
      <c r="BJ259" s="180"/>
      <c r="BK259" s="178"/>
      <c r="BL259" s="180"/>
      <c r="BM259" s="191"/>
      <c r="BN259" s="53">
        <f t="shared" si="50"/>
        <v>0</v>
      </c>
      <c r="BO259" s="53">
        <f t="shared" si="51"/>
        <v>0</v>
      </c>
      <c r="BP259" s="305"/>
    </row>
    <row r="260" spans="2:68" ht="30" x14ac:dyDescent="0.4">
      <c r="B260" s="79" t="s">
        <v>35</v>
      </c>
      <c r="C260" s="40" t="str">
        <f>C147</f>
        <v>Соль поваренная пищевая, кг</v>
      </c>
      <c r="D260" s="41">
        <f t="shared" si="46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47"/>
        <v>10.349</v>
      </c>
      <c r="L260" s="47">
        <f t="shared" si="48"/>
        <v>10.428000000000001</v>
      </c>
      <c r="M260" s="48">
        <f t="shared" si="49"/>
        <v>10.507</v>
      </c>
      <c r="N260" s="48">
        <f t="shared" si="49"/>
        <v>10.586</v>
      </c>
      <c r="O260" s="49">
        <f t="shared" si="49"/>
        <v>10.665000000000001</v>
      </c>
      <c r="P260" s="229"/>
      <c r="Q260" s="230"/>
      <c r="R260" s="233"/>
      <c r="S260" s="230"/>
      <c r="T260" s="231"/>
      <c r="U260" s="229"/>
      <c r="V260" s="230"/>
      <c r="W260" s="233"/>
      <c r="X260" s="230"/>
      <c r="Y260" s="234"/>
      <c r="Z260" s="276"/>
      <c r="AA260" s="277"/>
      <c r="AB260" s="277"/>
      <c r="AC260" s="277"/>
      <c r="AD260" s="278"/>
      <c r="AE260" s="179"/>
      <c r="AF260" s="180"/>
      <c r="AG260" s="178"/>
      <c r="AH260" s="180"/>
      <c r="AI260" s="191"/>
      <c r="AJ260" s="84"/>
      <c r="AK260" s="85"/>
      <c r="AL260" s="51"/>
      <c r="AM260" s="85"/>
      <c r="AN260" s="86"/>
      <c r="AO260" s="179"/>
      <c r="AP260" s="180"/>
      <c r="AQ260" s="178"/>
      <c r="AR260" s="180"/>
      <c r="AS260" s="180"/>
      <c r="AT260" s="84"/>
      <c r="AU260" s="85"/>
      <c r="AV260" s="51"/>
      <c r="AW260" s="85"/>
      <c r="AX260" s="85"/>
      <c r="AY260" s="179"/>
      <c r="AZ260" s="180"/>
      <c r="BA260" s="178"/>
      <c r="BB260" s="180"/>
      <c r="BC260" s="180"/>
      <c r="BD260" s="84"/>
      <c r="BE260" s="85"/>
      <c r="BF260" s="51"/>
      <c r="BG260" s="85"/>
      <c r="BH260" s="86"/>
      <c r="BI260" s="179"/>
      <c r="BJ260" s="180"/>
      <c r="BK260" s="178"/>
      <c r="BL260" s="180"/>
      <c r="BM260" s="191"/>
      <c r="BN260" s="53">
        <f t="shared" si="50"/>
        <v>0</v>
      </c>
      <c r="BO260" s="53">
        <f t="shared" si="51"/>
        <v>0</v>
      </c>
      <c r="BP260" s="306"/>
    </row>
    <row r="261" spans="2:68" ht="30" x14ac:dyDescent="0.4">
      <c r="B261" s="79"/>
      <c r="C261" s="80"/>
      <c r="D261" s="41">
        <f t="shared" si="46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47"/>
        <v>10.349</v>
      </c>
      <c r="L261" s="47">
        <f t="shared" si="48"/>
        <v>10.428000000000001</v>
      </c>
      <c r="M261" s="48">
        <f t="shared" si="49"/>
        <v>10.507</v>
      </c>
      <c r="N261" s="48">
        <f t="shared" si="49"/>
        <v>10.586</v>
      </c>
      <c r="O261" s="49">
        <f t="shared" si="49"/>
        <v>10.665000000000001</v>
      </c>
      <c r="P261" s="229"/>
      <c r="Q261" s="230"/>
      <c r="R261" s="233"/>
      <c r="S261" s="230"/>
      <c r="T261" s="231"/>
      <c r="U261" s="179"/>
      <c r="V261" s="180"/>
      <c r="W261" s="178"/>
      <c r="X261" s="180"/>
      <c r="Y261" s="180"/>
      <c r="Z261" s="84"/>
      <c r="AA261" s="85"/>
      <c r="AB261" s="51"/>
      <c r="AC261" s="85"/>
      <c r="AD261" s="85"/>
      <c r="AE261" s="179"/>
      <c r="AF261" s="180"/>
      <c r="AG261" s="178"/>
      <c r="AH261" s="180"/>
      <c r="AI261" s="191"/>
      <c r="AJ261" s="84"/>
      <c r="AK261" s="85"/>
      <c r="AL261" s="51"/>
      <c r="AM261" s="85"/>
      <c r="AN261" s="86"/>
      <c r="AO261" s="179"/>
      <c r="AP261" s="180"/>
      <c r="AQ261" s="178"/>
      <c r="AR261" s="180"/>
      <c r="AS261" s="180"/>
      <c r="AT261" s="84"/>
      <c r="AU261" s="85"/>
      <c r="AV261" s="51"/>
      <c r="AW261" s="85"/>
      <c r="AX261" s="85"/>
      <c r="AY261" s="179"/>
      <c r="AZ261" s="180"/>
      <c r="BA261" s="178"/>
      <c r="BB261" s="180"/>
      <c r="BC261" s="180"/>
      <c r="BD261" s="84"/>
      <c r="BE261" s="85"/>
      <c r="BF261" s="51"/>
      <c r="BG261" s="85"/>
      <c r="BH261" s="86"/>
      <c r="BI261" s="179"/>
      <c r="BJ261" s="180"/>
      <c r="BK261" s="178"/>
      <c r="BL261" s="180"/>
      <c r="BM261" s="191"/>
      <c r="BN261" s="53">
        <f t="shared" si="50"/>
        <v>0</v>
      </c>
      <c r="BO261" s="53">
        <f t="shared" si="51"/>
        <v>0</v>
      </c>
      <c r="BP261" s="305"/>
    </row>
    <row r="262" spans="2:68" ht="30" x14ac:dyDescent="0.4">
      <c r="B262" s="79"/>
      <c r="C262" s="80"/>
      <c r="D262" s="41">
        <f t="shared" si="46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47"/>
        <v>10.349</v>
      </c>
      <c r="L262" s="47">
        <f t="shared" si="48"/>
        <v>10.428000000000001</v>
      </c>
      <c r="M262" s="48">
        <f t="shared" si="49"/>
        <v>10.507</v>
      </c>
      <c r="N262" s="48">
        <f t="shared" si="49"/>
        <v>10.586</v>
      </c>
      <c r="O262" s="49">
        <f t="shared" si="49"/>
        <v>10.665000000000001</v>
      </c>
      <c r="P262" s="232"/>
      <c r="Q262" s="233"/>
      <c r="R262" s="233"/>
      <c r="S262" s="233"/>
      <c r="T262" s="234"/>
      <c r="U262" s="177"/>
      <c r="V262" s="178"/>
      <c r="W262" s="178"/>
      <c r="X262" s="178"/>
      <c r="Y262" s="178"/>
      <c r="Z262" s="50"/>
      <c r="AA262" s="51"/>
      <c r="AB262" s="51"/>
      <c r="AC262" s="51"/>
      <c r="AD262" s="51"/>
      <c r="AE262" s="177"/>
      <c r="AF262" s="178"/>
      <c r="AG262" s="178"/>
      <c r="AH262" s="178"/>
      <c r="AI262" s="190"/>
      <c r="AJ262" s="50"/>
      <c r="AK262" s="51"/>
      <c r="AL262" s="51"/>
      <c r="AM262" s="51"/>
      <c r="AN262" s="52"/>
      <c r="AO262" s="177"/>
      <c r="AP262" s="178"/>
      <c r="AQ262" s="178"/>
      <c r="AR262" s="178"/>
      <c r="AS262" s="178"/>
      <c r="AT262" s="50"/>
      <c r="AU262" s="51"/>
      <c r="AV262" s="51"/>
      <c r="AW262" s="51"/>
      <c r="AX262" s="51"/>
      <c r="AY262" s="177"/>
      <c r="AZ262" s="178"/>
      <c r="BA262" s="178"/>
      <c r="BB262" s="178"/>
      <c r="BC262" s="178"/>
      <c r="BD262" s="50"/>
      <c r="BE262" s="51"/>
      <c r="BF262" s="51"/>
      <c r="BG262" s="51"/>
      <c r="BH262" s="52"/>
      <c r="BI262" s="177"/>
      <c r="BJ262" s="178"/>
      <c r="BK262" s="178"/>
      <c r="BL262" s="178"/>
      <c r="BM262" s="190"/>
      <c r="BN262" s="53">
        <f t="shared" si="50"/>
        <v>0</v>
      </c>
      <c r="BO262" s="53">
        <f t="shared" si="51"/>
        <v>0</v>
      </c>
      <c r="BP262" s="305"/>
    </row>
    <row r="263" spans="2:68" ht="58.5" x14ac:dyDescent="0.4">
      <c r="B263" s="81" t="s">
        <v>37</v>
      </c>
      <c r="C263" s="82" t="s">
        <v>38</v>
      </c>
      <c r="D263" s="41">
        <f t="shared" si="46"/>
        <v>0</v>
      </c>
      <c r="E263" s="62"/>
      <c r="F263" s="63"/>
      <c r="G263" s="64"/>
      <c r="H263" s="64"/>
      <c r="I263" s="64"/>
      <c r="J263" s="65"/>
      <c r="K263" s="46">
        <f t="shared" si="47"/>
        <v>0</v>
      </c>
      <c r="L263" s="47">
        <f t="shared" si="48"/>
        <v>0</v>
      </c>
      <c r="M263" s="48">
        <f t="shared" si="49"/>
        <v>0</v>
      </c>
      <c r="N263" s="48">
        <f t="shared" si="49"/>
        <v>0</v>
      </c>
      <c r="O263" s="49">
        <f t="shared" si="49"/>
        <v>0</v>
      </c>
      <c r="P263" s="235"/>
      <c r="Q263" s="236"/>
      <c r="R263" s="237"/>
      <c r="S263" s="236"/>
      <c r="T263" s="238"/>
      <c r="U263" s="179"/>
      <c r="V263" s="180"/>
      <c r="W263" s="178"/>
      <c r="X263" s="180"/>
      <c r="Y263" s="180"/>
      <c r="Z263" s="66"/>
      <c r="AA263" s="67"/>
      <c r="AB263" s="68"/>
      <c r="AC263" s="67"/>
      <c r="AD263" s="67"/>
      <c r="AE263" s="179"/>
      <c r="AF263" s="180"/>
      <c r="AG263" s="178"/>
      <c r="AH263" s="180"/>
      <c r="AI263" s="191"/>
      <c r="AJ263" s="66"/>
      <c r="AK263" s="67"/>
      <c r="AL263" s="68"/>
      <c r="AM263" s="67"/>
      <c r="AN263" s="69"/>
      <c r="AO263" s="179"/>
      <c r="AP263" s="180"/>
      <c r="AQ263" s="178"/>
      <c r="AR263" s="180"/>
      <c r="AS263" s="180"/>
      <c r="AT263" s="66"/>
      <c r="AU263" s="67"/>
      <c r="AV263" s="68"/>
      <c r="AW263" s="67"/>
      <c r="AX263" s="67"/>
      <c r="AY263" s="179"/>
      <c r="AZ263" s="180"/>
      <c r="BA263" s="178"/>
      <c r="BB263" s="180"/>
      <c r="BC263" s="180"/>
      <c r="BD263" s="66"/>
      <c r="BE263" s="67"/>
      <c r="BF263" s="68"/>
      <c r="BG263" s="67"/>
      <c r="BH263" s="69"/>
      <c r="BI263" s="179"/>
      <c r="BJ263" s="180"/>
      <c r="BK263" s="178"/>
      <c r="BL263" s="180"/>
      <c r="BM263" s="191"/>
      <c r="BN263" s="53">
        <f t="shared" si="50"/>
        <v>0</v>
      </c>
      <c r="BO263" s="53">
        <f t="shared" si="51"/>
        <v>0</v>
      </c>
      <c r="BP263" s="305"/>
    </row>
    <row r="264" spans="2:68" ht="36" x14ac:dyDescent="0.4">
      <c r="B264" s="79" t="s">
        <v>40</v>
      </c>
      <c r="C264" s="40" t="str">
        <f>C151</f>
        <v>Мясо КРС высшей упитанности в убойном весе</v>
      </c>
      <c r="D264" s="41">
        <f t="shared" si="46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47"/>
        <v>208.38600000000002</v>
      </c>
      <c r="L264" s="47">
        <f t="shared" si="48"/>
        <v>210.429</v>
      </c>
      <c r="M264" s="48">
        <f t="shared" si="49"/>
        <v>212.47200000000001</v>
      </c>
      <c r="N264" s="48">
        <f t="shared" si="49"/>
        <v>214.51500000000001</v>
      </c>
      <c r="O264" s="49">
        <f t="shared" si="49"/>
        <v>214.51500000000001</v>
      </c>
      <c r="P264" s="232"/>
      <c r="Q264" s="233"/>
      <c r="R264" s="233"/>
      <c r="S264" s="233"/>
      <c r="T264" s="234"/>
      <c r="U264" s="177"/>
      <c r="V264" s="178"/>
      <c r="W264" s="178"/>
      <c r="X264" s="178"/>
      <c r="Y264" s="178"/>
      <c r="Z264" s="50"/>
      <c r="AA264" s="51"/>
      <c r="AB264" s="51"/>
      <c r="AC264" s="51"/>
      <c r="AD264" s="51"/>
      <c r="AE264" s="177"/>
      <c r="AF264" s="178"/>
      <c r="AG264" s="178"/>
      <c r="AH264" s="178"/>
      <c r="AI264" s="190"/>
      <c r="AJ264" s="50"/>
      <c r="AK264" s="51"/>
      <c r="AL264" s="51"/>
      <c r="AM264" s="51"/>
      <c r="AN264" s="52"/>
      <c r="AO264" s="177"/>
      <c r="AP264" s="178"/>
      <c r="AQ264" s="178"/>
      <c r="AR264" s="178"/>
      <c r="AS264" s="178"/>
      <c r="AT264" s="50"/>
      <c r="AU264" s="51"/>
      <c r="AV264" s="51"/>
      <c r="AW264" s="51"/>
      <c r="AX264" s="51"/>
      <c r="AY264" s="177"/>
      <c r="AZ264" s="178"/>
      <c r="BA264" s="178"/>
      <c r="BB264" s="178"/>
      <c r="BC264" s="178"/>
      <c r="BD264" s="50"/>
      <c r="BE264" s="51"/>
      <c r="BF264" s="51"/>
      <c r="BG264" s="51"/>
      <c r="BH264" s="52"/>
      <c r="BI264" s="177"/>
      <c r="BJ264" s="178"/>
      <c r="BK264" s="178"/>
      <c r="BL264" s="178"/>
      <c r="BM264" s="190"/>
      <c r="BN264" s="53">
        <f t="shared" si="50"/>
        <v>0</v>
      </c>
      <c r="BO264" s="53">
        <f t="shared" si="51"/>
        <v>0</v>
      </c>
      <c r="BP264" s="305"/>
    </row>
    <row r="265" spans="2:68" ht="30" x14ac:dyDescent="0.4">
      <c r="B265" s="79"/>
      <c r="C265" s="80"/>
      <c r="D265" s="41">
        <f t="shared" si="46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47"/>
        <v>208.38600000000002</v>
      </c>
      <c r="L265" s="47">
        <f t="shared" si="48"/>
        <v>210.429</v>
      </c>
      <c r="M265" s="48">
        <f t="shared" si="49"/>
        <v>212.47200000000001</v>
      </c>
      <c r="N265" s="48">
        <f t="shared" si="49"/>
        <v>214.51500000000001</v>
      </c>
      <c r="O265" s="49">
        <f t="shared" si="49"/>
        <v>214.51500000000001</v>
      </c>
      <c r="P265" s="232"/>
      <c r="Q265" s="233"/>
      <c r="R265" s="233"/>
      <c r="S265" s="233"/>
      <c r="T265" s="234"/>
      <c r="U265" s="177"/>
      <c r="V265" s="178"/>
      <c r="W265" s="178"/>
      <c r="X265" s="178"/>
      <c r="Y265" s="178"/>
      <c r="Z265" s="50"/>
      <c r="AA265" s="51"/>
      <c r="AB265" s="51"/>
      <c r="AC265" s="51"/>
      <c r="AD265" s="51"/>
      <c r="AE265" s="177"/>
      <c r="AF265" s="178"/>
      <c r="AG265" s="178"/>
      <c r="AH265" s="178"/>
      <c r="AI265" s="190"/>
      <c r="AJ265" s="50"/>
      <c r="AK265" s="51"/>
      <c r="AL265" s="51"/>
      <c r="AM265" s="51"/>
      <c r="AN265" s="52"/>
      <c r="AO265" s="177"/>
      <c r="AP265" s="178"/>
      <c r="AQ265" s="178"/>
      <c r="AR265" s="178"/>
      <c r="AS265" s="178"/>
      <c r="AT265" s="50"/>
      <c r="AU265" s="51"/>
      <c r="AV265" s="51"/>
      <c r="AW265" s="51"/>
      <c r="AX265" s="51"/>
      <c r="AY265" s="177"/>
      <c r="AZ265" s="178"/>
      <c r="BA265" s="178"/>
      <c r="BB265" s="178"/>
      <c r="BC265" s="178"/>
      <c r="BD265" s="50"/>
      <c r="BE265" s="51"/>
      <c r="BF265" s="51"/>
      <c r="BG265" s="51"/>
      <c r="BH265" s="52"/>
      <c r="BI265" s="177"/>
      <c r="BJ265" s="178"/>
      <c r="BK265" s="178"/>
      <c r="BL265" s="178"/>
      <c r="BM265" s="190"/>
      <c r="BN265" s="53">
        <f t="shared" si="50"/>
        <v>0</v>
      </c>
      <c r="BO265" s="53">
        <f t="shared" si="51"/>
        <v>0</v>
      </c>
      <c r="BP265" s="305"/>
    </row>
    <row r="266" spans="2:68" ht="30" x14ac:dyDescent="0.4">
      <c r="B266" s="79"/>
      <c r="C266" s="80"/>
      <c r="D266" s="41">
        <f t="shared" si="46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47"/>
        <v>208.38600000000002</v>
      </c>
      <c r="L266" s="47">
        <f t="shared" si="48"/>
        <v>210.429</v>
      </c>
      <c r="M266" s="48">
        <f t="shared" si="49"/>
        <v>212.47200000000001</v>
      </c>
      <c r="N266" s="48">
        <f t="shared" si="49"/>
        <v>214.51500000000001</v>
      </c>
      <c r="O266" s="49">
        <f t="shared" si="49"/>
        <v>214.51500000000001</v>
      </c>
      <c r="P266" s="232"/>
      <c r="Q266" s="233"/>
      <c r="R266" s="233"/>
      <c r="S266" s="233"/>
      <c r="T266" s="234"/>
      <c r="U266" s="177"/>
      <c r="V266" s="178"/>
      <c r="W266" s="178"/>
      <c r="X266" s="178"/>
      <c r="Y266" s="178"/>
      <c r="Z266" s="50"/>
      <c r="AA266" s="51"/>
      <c r="AB266" s="51"/>
      <c r="AC266" s="51"/>
      <c r="AD266" s="51"/>
      <c r="AE266" s="177"/>
      <c r="AF266" s="178"/>
      <c r="AG266" s="178"/>
      <c r="AH266" s="178"/>
      <c r="AI266" s="190"/>
      <c r="AJ266" s="50"/>
      <c r="AK266" s="51"/>
      <c r="AL266" s="51"/>
      <c r="AM266" s="51"/>
      <c r="AN266" s="52"/>
      <c r="AO266" s="177"/>
      <c r="AP266" s="178"/>
      <c r="AQ266" s="178"/>
      <c r="AR266" s="178"/>
      <c r="AS266" s="178"/>
      <c r="AT266" s="50"/>
      <c r="AU266" s="51"/>
      <c r="AV266" s="51"/>
      <c r="AW266" s="51"/>
      <c r="AX266" s="51"/>
      <c r="AY266" s="177"/>
      <c r="AZ266" s="178"/>
      <c r="BA266" s="178"/>
      <c r="BB266" s="178"/>
      <c r="BC266" s="178"/>
      <c r="BD266" s="50"/>
      <c r="BE266" s="51"/>
      <c r="BF266" s="51"/>
      <c r="BG266" s="51"/>
      <c r="BH266" s="52"/>
      <c r="BI266" s="177"/>
      <c r="BJ266" s="178"/>
      <c r="BK266" s="178"/>
      <c r="BL266" s="178"/>
      <c r="BM266" s="190"/>
      <c r="BN266" s="53">
        <f t="shared" si="50"/>
        <v>0</v>
      </c>
      <c r="BO266" s="53">
        <f t="shared" si="51"/>
        <v>0</v>
      </c>
      <c r="BP266" s="305"/>
    </row>
    <row r="267" spans="2:68" ht="36" x14ac:dyDescent="0.4">
      <c r="B267" s="79" t="s">
        <v>41</v>
      </c>
      <c r="C267" s="40" t="str">
        <f>C154</f>
        <v>Мясо КРС средней упитанности в убойном весе</v>
      </c>
      <c r="D267" s="41">
        <f t="shared" si="46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47"/>
        <v>199.10399999999998</v>
      </c>
      <c r="L267" s="47">
        <f t="shared" si="48"/>
        <v>201.05599999999998</v>
      </c>
      <c r="M267" s="48">
        <f t="shared" si="49"/>
        <v>203.00799999999998</v>
      </c>
      <c r="N267" s="48">
        <f t="shared" si="49"/>
        <v>204.95999999999998</v>
      </c>
      <c r="O267" s="49">
        <f t="shared" si="49"/>
        <v>204.95999999999998</v>
      </c>
      <c r="P267" s="232"/>
      <c r="Q267" s="233"/>
      <c r="R267" s="233"/>
      <c r="S267" s="233"/>
      <c r="T267" s="234"/>
      <c r="U267" s="177"/>
      <c r="V267" s="178"/>
      <c r="W267" s="178"/>
      <c r="X267" s="178"/>
      <c r="Y267" s="178"/>
      <c r="Z267" s="50"/>
      <c r="AA267" s="51"/>
      <c r="AB267" s="51"/>
      <c r="AC267" s="51"/>
      <c r="AD267" s="51"/>
      <c r="AE267" s="177"/>
      <c r="AF267" s="178"/>
      <c r="AG267" s="178"/>
      <c r="AH267" s="178"/>
      <c r="AI267" s="190"/>
      <c r="AJ267" s="50"/>
      <c r="AK267" s="51"/>
      <c r="AL267" s="51"/>
      <c r="AM267" s="51"/>
      <c r="AN267" s="52"/>
      <c r="AO267" s="177"/>
      <c r="AP267" s="178"/>
      <c r="AQ267" s="178"/>
      <c r="AR267" s="178"/>
      <c r="AS267" s="178"/>
      <c r="AT267" s="50"/>
      <c r="AU267" s="51"/>
      <c r="AV267" s="51"/>
      <c r="AW267" s="51"/>
      <c r="AX267" s="51"/>
      <c r="AY267" s="177"/>
      <c r="AZ267" s="178"/>
      <c r="BA267" s="178"/>
      <c r="BB267" s="178"/>
      <c r="BC267" s="178"/>
      <c r="BD267" s="50"/>
      <c r="BE267" s="51"/>
      <c r="BF267" s="51"/>
      <c r="BG267" s="51"/>
      <c r="BH267" s="52"/>
      <c r="BI267" s="177"/>
      <c r="BJ267" s="178"/>
      <c r="BK267" s="178"/>
      <c r="BL267" s="178"/>
      <c r="BM267" s="190"/>
      <c r="BN267" s="53">
        <f t="shared" si="50"/>
        <v>0</v>
      </c>
      <c r="BO267" s="53">
        <f t="shared" si="51"/>
        <v>0</v>
      </c>
      <c r="BP267" s="305"/>
    </row>
    <row r="268" spans="2:68" ht="30" x14ac:dyDescent="0.4">
      <c r="B268" s="79"/>
      <c r="C268" s="80"/>
      <c r="D268" s="41">
        <f t="shared" ref="D268:D293" si="52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si="47"/>
        <v>199.10399999999998</v>
      </c>
      <c r="L268" s="47">
        <f t="shared" si="48"/>
        <v>201.05599999999998</v>
      </c>
      <c r="M268" s="48">
        <f t="shared" si="49"/>
        <v>203.00799999999998</v>
      </c>
      <c r="N268" s="48">
        <f t="shared" si="49"/>
        <v>204.95999999999998</v>
      </c>
      <c r="O268" s="49">
        <f t="shared" si="49"/>
        <v>204.95999999999998</v>
      </c>
      <c r="P268" s="232"/>
      <c r="Q268" s="233"/>
      <c r="R268" s="233"/>
      <c r="S268" s="233"/>
      <c r="T268" s="234"/>
      <c r="U268" s="177"/>
      <c r="V268" s="178"/>
      <c r="W268" s="178"/>
      <c r="X268" s="178"/>
      <c r="Y268" s="178"/>
      <c r="Z268" s="50"/>
      <c r="AA268" s="51"/>
      <c r="AB268" s="51"/>
      <c r="AC268" s="51"/>
      <c r="AD268" s="51"/>
      <c r="AE268" s="177"/>
      <c r="AF268" s="178"/>
      <c r="AG268" s="178"/>
      <c r="AH268" s="178"/>
      <c r="AI268" s="190"/>
      <c r="AJ268" s="50"/>
      <c r="AK268" s="51"/>
      <c r="AL268" s="51"/>
      <c r="AM268" s="51"/>
      <c r="AN268" s="52"/>
      <c r="AO268" s="177"/>
      <c r="AP268" s="178"/>
      <c r="AQ268" s="178"/>
      <c r="AR268" s="178"/>
      <c r="AS268" s="178"/>
      <c r="AT268" s="50"/>
      <c r="AU268" s="51"/>
      <c r="AV268" s="51"/>
      <c r="AW268" s="51"/>
      <c r="AX268" s="51"/>
      <c r="AY268" s="177"/>
      <c r="AZ268" s="178"/>
      <c r="BA268" s="178"/>
      <c r="BB268" s="178"/>
      <c r="BC268" s="178"/>
      <c r="BD268" s="50"/>
      <c r="BE268" s="51"/>
      <c r="BF268" s="51"/>
      <c r="BG268" s="51"/>
      <c r="BH268" s="52"/>
      <c r="BI268" s="177"/>
      <c r="BJ268" s="178"/>
      <c r="BK268" s="178"/>
      <c r="BL268" s="178"/>
      <c r="BM268" s="190"/>
      <c r="BN268" s="53">
        <f t="shared" si="50"/>
        <v>0</v>
      </c>
      <c r="BO268" s="53">
        <f t="shared" si="51"/>
        <v>0</v>
      </c>
      <c r="BP268" s="305"/>
    </row>
    <row r="269" spans="2:68" ht="30" x14ac:dyDescent="0.4">
      <c r="B269" s="79"/>
      <c r="C269" s="80"/>
      <c r="D269" s="41">
        <f t="shared" si="52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47"/>
        <v>199.10399999999998</v>
      </c>
      <c r="L269" s="47">
        <f t="shared" si="48"/>
        <v>201.05599999999998</v>
      </c>
      <c r="M269" s="48">
        <f t="shared" si="49"/>
        <v>203.00799999999998</v>
      </c>
      <c r="N269" s="48">
        <f t="shared" si="49"/>
        <v>204.95999999999998</v>
      </c>
      <c r="O269" s="49">
        <f t="shared" si="49"/>
        <v>204.95999999999998</v>
      </c>
      <c r="P269" s="232"/>
      <c r="Q269" s="233"/>
      <c r="R269" s="233"/>
      <c r="S269" s="233"/>
      <c r="T269" s="234"/>
      <c r="U269" s="177"/>
      <c r="V269" s="178"/>
      <c r="W269" s="178"/>
      <c r="X269" s="178"/>
      <c r="Y269" s="178"/>
      <c r="Z269" s="50"/>
      <c r="AA269" s="51"/>
      <c r="AB269" s="51"/>
      <c r="AC269" s="51"/>
      <c r="AD269" s="51"/>
      <c r="AE269" s="177"/>
      <c r="AF269" s="178"/>
      <c r="AG269" s="178"/>
      <c r="AH269" s="178"/>
      <c r="AI269" s="190"/>
      <c r="AJ269" s="50"/>
      <c r="AK269" s="51"/>
      <c r="AL269" s="51"/>
      <c r="AM269" s="51"/>
      <c r="AN269" s="52"/>
      <c r="AO269" s="177"/>
      <c r="AP269" s="178"/>
      <c r="AQ269" s="178"/>
      <c r="AR269" s="178"/>
      <c r="AS269" s="178"/>
      <c r="AT269" s="50"/>
      <c r="AU269" s="51"/>
      <c r="AV269" s="51"/>
      <c r="AW269" s="51"/>
      <c r="AX269" s="51"/>
      <c r="AY269" s="177"/>
      <c r="AZ269" s="178"/>
      <c r="BA269" s="178"/>
      <c r="BB269" s="178"/>
      <c r="BC269" s="178"/>
      <c r="BD269" s="50"/>
      <c r="BE269" s="51"/>
      <c r="BF269" s="51"/>
      <c r="BG269" s="51"/>
      <c r="BH269" s="52"/>
      <c r="BI269" s="177"/>
      <c r="BJ269" s="178"/>
      <c r="BK269" s="178"/>
      <c r="BL269" s="178"/>
      <c r="BM269" s="190"/>
      <c r="BN269" s="53">
        <f t="shared" si="50"/>
        <v>0</v>
      </c>
      <c r="BO269" s="53">
        <f t="shared" si="51"/>
        <v>0</v>
      </c>
      <c r="BP269" s="305"/>
    </row>
    <row r="270" spans="2:68" ht="36" x14ac:dyDescent="0.4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52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47"/>
        <v>220.11600000000001</v>
      </c>
      <c r="L270" s="47">
        <f t="shared" si="48"/>
        <v>222.274</v>
      </c>
      <c r="M270" s="48">
        <f t="shared" si="49"/>
        <v>224.43200000000002</v>
      </c>
      <c r="N270" s="48">
        <f t="shared" si="49"/>
        <v>226.59</v>
      </c>
      <c r="O270" s="49">
        <f t="shared" si="49"/>
        <v>226.59</v>
      </c>
      <c r="P270" s="232"/>
      <c r="Q270" s="233"/>
      <c r="R270" s="233"/>
      <c r="S270" s="233"/>
      <c r="T270" s="234"/>
      <c r="U270" s="177"/>
      <c r="V270" s="178"/>
      <c r="W270" s="178"/>
      <c r="X270" s="178"/>
      <c r="Y270" s="178"/>
      <c r="Z270" s="50"/>
      <c r="AA270" s="51"/>
      <c r="AB270" s="51"/>
      <c r="AC270" s="51"/>
      <c r="AD270" s="51"/>
      <c r="AE270" s="177"/>
      <c r="AF270" s="178"/>
      <c r="AG270" s="178"/>
      <c r="AH270" s="178"/>
      <c r="AI270" s="190"/>
      <c r="AJ270" s="50"/>
      <c r="AK270" s="51"/>
      <c r="AL270" s="51"/>
      <c r="AM270" s="51"/>
      <c r="AN270" s="52"/>
      <c r="AO270" s="177"/>
      <c r="AP270" s="178"/>
      <c r="AQ270" s="178"/>
      <c r="AR270" s="178"/>
      <c r="AS270" s="178"/>
      <c r="AT270" s="50"/>
      <c r="AU270" s="51"/>
      <c r="AV270" s="51"/>
      <c r="AW270" s="51"/>
      <c r="AX270" s="51"/>
      <c r="AY270" s="177"/>
      <c r="AZ270" s="178"/>
      <c r="BA270" s="178"/>
      <c r="BB270" s="178"/>
      <c r="BC270" s="178"/>
      <c r="BD270" s="50"/>
      <c r="BE270" s="51"/>
      <c r="BF270" s="51"/>
      <c r="BG270" s="51"/>
      <c r="BH270" s="52"/>
      <c r="BI270" s="177"/>
      <c r="BJ270" s="178"/>
      <c r="BK270" s="178"/>
      <c r="BL270" s="178"/>
      <c r="BM270" s="190"/>
      <c r="BN270" s="53">
        <f t="shared" si="50"/>
        <v>0</v>
      </c>
      <c r="BO270" s="53">
        <f t="shared" si="51"/>
        <v>0</v>
      </c>
      <c r="BP270" s="305"/>
    </row>
    <row r="271" spans="2:68" ht="30" x14ac:dyDescent="0.4">
      <c r="B271" s="79"/>
      <c r="C271" s="80"/>
      <c r="D271" s="41">
        <f t="shared" si="52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47"/>
        <v>220.11600000000001</v>
      </c>
      <c r="L271" s="47">
        <f t="shared" si="48"/>
        <v>222.274</v>
      </c>
      <c r="M271" s="48">
        <f t="shared" si="49"/>
        <v>224.43200000000002</v>
      </c>
      <c r="N271" s="48">
        <f t="shared" si="49"/>
        <v>226.59</v>
      </c>
      <c r="O271" s="49">
        <f t="shared" si="49"/>
        <v>226.59</v>
      </c>
      <c r="P271" s="232"/>
      <c r="Q271" s="233"/>
      <c r="R271" s="233"/>
      <c r="S271" s="233"/>
      <c r="T271" s="234"/>
      <c r="U271" s="177"/>
      <c r="V271" s="178"/>
      <c r="W271" s="178"/>
      <c r="X271" s="178"/>
      <c r="Y271" s="178"/>
      <c r="Z271" s="50"/>
      <c r="AA271" s="51"/>
      <c r="AB271" s="51"/>
      <c r="AC271" s="51"/>
      <c r="AD271" s="51"/>
      <c r="AE271" s="177"/>
      <c r="AF271" s="178"/>
      <c r="AG271" s="178"/>
      <c r="AH271" s="178"/>
      <c r="AI271" s="190"/>
      <c r="AJ271" s="50"/>
      <c r="AK271" s="51"/>
      <c r="AL271" s="51"/>
      <c r="AM271" s="51"/>
      <c r="AN271" s="52"/>
      <c r="AO271" s="177"/>
      <c r="AP271" s="178"/>
      <c r="AQ271" s="178"/>
      <c r="AR271" s="178"/>
      <c r="AS271" s="178"/>
      <c r="AT271" s="50"/>
      <c r="AU271" s="51"/>
      <c r="AV271" s="51"/>
      <c r="AW271" s="51"/>
      <c r="AX271" s="51"/>
      <c r="AY271" s="177"/>
      <c r="AZ271" s="178"/>
      <c r="BA271" s="178"/>
      <c r="BB271" s="178"/>
      <c r="BC271" s="178"/>
      <c r="BD271" s="50"/>
      <c r="BE271" s="51"/>
      <c r="BF271" s="51"/>
      <c r="BG271" s="51"/>
      <c r="BH271" s="52"/>
      <c r="BI271" s="177"/>
      <c r="BJ271" s="178"/>
      <c r="BK271" s="178"/>
      <c r="BL271" s="178"/>
      <c r="BM271" s="190"/>
      <c r="BN271" s="53">
        <f t="shared" si="50"/>
        <v>0</v>
      </c>
      <c r="BO271" s="53">
        <f t="shared" si="51"/>
        <v>0</v>
      </c>
      <c r="BP271" s="305"/>
    </row>
    <row r="272" spans="2:68" ht="30" x14ac:dyDescent="0.4">
      <c r="B272" s="79"/>
      <c r="C272" s="80"/>
      <c r="D272" s="41">
        <f t="shared" si="52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47"/>
        <v>220.11600000000001</v>
      </c>
      <c r="L272" s="47">
        <f t="shared" si="48"/>
        <v>222.274</v>
      </c>
      <c r="M272" s="48">
        <f t="shared" si="49"/>
        <v>224.43200000000002</v>
      </c>
      <c r="N272" s="48">
        <f t="shared" si="49"/>
        <v>226.59</v>
      </c>
      <c r="O272" s="49">
        <f t="shared" si="49"/>
        <v>226.59</v>
      </c>
      <c r="P272" s="232"/>
      <c r="Q272" s="233"/>
      <c r="R272" s="233"/>
      <c r="S272" s="233"/>
      <c r="T272" s="234"/>
      <c r="U272" s="177"/>
      <c r="V272" s="178"/>
      <c r="W272" s="178"/>
      <c r="X272" s="178"/>
      <c r="Y272" s="178"/>
      <c r="Z272" s="50"/>
      <c r="AA272" s="51"/>
      <c r="AB272" s="51"/>
      <c r="AC272" s="51"/>
      <c r="AD272" s="51"/>
      <c r="AE272" s="177"/>
      <c r="AF272" s="178"/>
      <c r="AG272" s="178"/>
      <c r="AH272" s="178"/>
      <c r="AI272" s="190"/>
      <c r="AJ272" s="50"/>
      <c r="AK272" s="51"/>
      <c r="AL272" s="51"/>
      <c r="AM272" s="51"/>
      <c r="AN272" s="52"/>
      <c r="AO272" s="177"/>
      <c r="AP272" s="178"/>
      <c r="AQ272" s="178"/>
      <c r="AR272" s="178"/>
      <c r="AS272" s="178"/>
      <c r="AT272" s="50"/>
      <c r="AU272" s="51"/>
      <c r="AV272" s="51"/>
      <c r="AW272" s="51"/>
      <c r="AX272" s="51"/>
      <c r="AY272" s="177"/>
      <c r="AZ272" s="178"/>
      <c r="BA272" s="178"/>
      <c r="BB272" s="178"/>
      <c r="BC272" s="178"/>
      <c r="BD272" s="50"/>
      <c r="BE272" s="51"/>
      <c r="BF272" s="51"/>
      <c r="BG272" s="51"/>
      <c r="BH272" s="52"/>
      <c r="BI272" s="177"/>
      <c r="BJ272" s="178"/>
      <c r="BK272" s="178"/>
      <c r="BL272" s="178"/>
      <c r="BM272" s="190"/>
      <c r="BN272" s="53">
        <f t="shared" si="50"/>
        <v>0</v>
      </c>
      <c r="BO272" s="53">
        <f t="shared" si="51"/>
        <v>0</v>
      </c>
      <c r="BP272" s="305"/>
    </row>
    <row r="273" spans="2:68" ht="36" x14ac:dyDescent="0.4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52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47"/>
        <v>215.83199999999999</v>
      </c>
      <c r="L273" s="47">
        <f t="shared" si="48"/>
        <v>217.94800000000001</v>
      </c>
      <c r="M273" s="48">
        <f t="shared" si="49"/>
        <v>220.06399999999999</v>
      </c>
      <c r="N273" s="48">
        <f t="shared" si="49"/>
        <v>222.18</v>
      </c>
      <c r="O273" s="49">
        <f t="shared" si="49"/>
        <v>222.18</v>
      </c>
      <c r="P273" s="232"/>
      <c r="Q273" s="233"/>
      <c r="R273" s="233"/>
      <c r="S273" s="233"/>
      <c r="T273" s="234"/>
      <c r="U273" s="177"/>
      <c r="V273" s="178"/>
      <c r="W273" s="178"/>
      <c r="X273" s="178"/>
      <c r="Y273" s="178"/>
      <c r="Z273" s="50"/>
      <c r="AA273" s="51"/>
      <c r="AB273" s="51"/>
      <c r="AC273" s="51"/>
      <c r="AD273" s="51"/>
      <c r="AE273" s="177"/>
      <c r="AF273" s="178"/>
      <c r="AG273" s="178"/>
      <c r="AH273" s="178"/>
      <c r="AI273" s="190"/>
      <c r="AJ273" s="50"/>
      <c r="AK273" s="51"/>
      <c r="AL273" s="51"/>
      <c r="AM273" s="51"/>
      <c r="AN273" s="52"/>
      <c r="AO273" s="177"/>
      <c r="AP273" s="178"/>
      <c r="AQ273" s="178"/>
      <c r="AR273" s="178"/>
      <c r="AS273" s="178"/>
      <c r="AT273" s="50"/>
      <c r="AU273" s="51"/>
      <c r="AV273" s="51"/>
      <c r="AW273" s="51"/>
      <c r="AX273" s="51"/>
      <c r="AY273" s="177"/>
      <c r="AZ273" s="178"/>
      <c r="BA273" s="178"/>
      <c r="BB273" s="178"/>
      <c r="BC273" s="178"/>
      <c r="BD273" s="50"/>
      <c r="BE273" s="51"/>
      <c r="BF273" s="51"/>
      <c r="BG273" s="51"/>
      <c r="BH273" s="52"/>
      <c r="BI273" s="177"/>
      <c r="BJ273" s="178"/>
      <c r="BK273" s="178"/>
      <c r="BL273" s="178"/>
      <c r="BM273" s="190"/>
      <c r="BN273" s="53">
        <f t="shared" si="50"/>
        <v>0</v>
      </c>
      <c r="BO273" s="53">
        <f t="shared" si="51"/>
        <v>0</v>
      </c>
      <c r="BP273" s="305"/>
    </row>
    <row r="274" spans="2:68" ht="30" x14ac:dyDescent="0.4">
      <c r="B274" s="79"/>
      <c r="C274" s="80"/>
      <c r="D274" s="41">
        <f t="shared" si="52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47"/>
        <v>215.83199999999999</v>
      </c>
      <c r="L274" s="47">
        <f t="shared" si="48"/>
        <v>217.94800000000001</v>
      </c>
      <c r="M274" s="48">
        <f t="shared" si="49"/>
        <v>220.06399999999999</v>
      </c>
      <c r="N274" s="48">
        <f t="shared" si="49"/>
        <v>222.18</v>
      </c>
      <c r="O274" s="49">
        <f t="shared" si="49"/>
        <v>222.18</v>
      </c>
      <c r="P274" s="232"/>
      <c r="Q274" s="233"/>
      <c r="R274" s="233"/>
      <c r="S274" s="233"/>
      <c r="T274" s="234"/>
      <c r="U274" s="177"/>
      <c r="V274" s="178"/>
      <c r="W274" s="178"/>
      <c r="X274" s="178"/>
      <c r="Y274" s="178"/>
      <c r="Z274" s="50"/>
      <c r="AA274" s="51"/>
      <c r="AB274" s="51"/>
      <c r="AC274" s="51"/>
      <c r="AD274" s="51"/>
      <c r="AE274" s="177"/>
      <c r="AF274" s="178"/>
      <c r="AG274" s="178"/>
      <c r="AH274" s="178"/>
      <c r="AI274" s="190"/>
      <c r="AJ274" s="50"/>
      <c r="AK274" s="51"/>
      <c r="AL274" s="51"/>
      <c r="AM274" s="51"/>
      <c r="AN274" s="52"/>
      <c r="AO274" s="177"/>
      <c r="AP274" s="178"/>
      <c r="AQ274" s="178"/>
      <c r="AR274" s="178"/>
      <c r="AS274" s="178"/>
      <c r="AT274" s="50"/>
      <c r="AU274" s="51"/>
      <c r="AV274" s="51"/>
      <c r="AW274" s="51"/>
      <c r="AX274" s="51"/>
      <c r="AY274" s="177"/>
      <c r="AZ274" s="178"/>
      <c r="BA274" s="178"/>
      <c r="BB274" s="178"/>
      <c r="BC274" s="178"/>
      <c r="BD274" s="50"/>
      <c r="BE274" s="51"/>
      <c r="BF274" s="51"/>
      <c r="BG274" s="51"/>
      <c r="BH274" s="52"/>
      <c r="BI274" s="177"/>
      <c r="BJ274" s="178"/>
      <c r="BK274" s="178"/>
      <c r="BL274" s="178"/>
      <c r="BM274" s="190"/>
      <c r="BN274" s="53">
        <f t="shared" si="50"/>
        <v>0</v>
      </c>
      <c r="BO274" s="53">
        <f t="shared" si="51"/>
        <v>0</v>
      </c>
      <c r="BP274" s="305"/>
    </row>
    <row r="275" spans="2:68" ht="30" x14ac:dyDescent="0.4">
      <c r="B275" s="79"/>
      <c r="C275" s="80"/>
      <c r="D275" s="41">
        <f t="shared" si="52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47"/>
        <v>215.83199999999999</v>
      </c>
      <c r="L275" s="47">
        <f t="shared" si="48"/>
        <v>217.94800000000001</v>
      </c>
      <c r="M275" s="48">
        <f t="shared" si="49"/>
        <v>220.06399999999999</v>
      </c>
      <c r="N275" s="48">
        <f t="shared" si="49"/>
        <v>222.18</v>
      </c>
      <c r="O275" s="49">
        <f t="shared" si="49"/>
        <v>222.18</v>
      </c>
      <c r="P275" s="232"/>
      <c r="Q275" s="233"/>
      <c r="R275" s="233"/>
      <c r="S275" s="233"/>
      <c r="T275" s="234"/>
      <c r="U275" s="177"/>
      <c r="V275" s="178"/>
      <c r="W275" s="178"/>
      <c r="X275" s="178"/>
      <c r="Y275" s="178"/>
      <c r="Z275" s="50"/>
      <c r="AA275" s="51"/>
      <c r="AB275" s="51"/>
      <c r="AC275" s="51"/>
      <c r="AD275" s="51"/>
      <c r="AE275" s="177"/>
      <c r="AF275" s="178"/>
      <c r="AG275" s="178"/>
      <c r="AH275" s="178"/>
      <c r="AI275" s="190"/>
      <c r="AJ275" s="50"/>
      <c r="AK275" s="51"/>
      <c r="AL275" s="51"/>
      <c r="AM275" s="51"/>
      <c r="AN275" s="52"/>
      <c r="AO275" s="177"/>
      <c r="AP275" s="178"/>
      <c r="AQ275" s="178"/>
      <c r="AR275" s="178"/>
      <c r="AS275" s="178"/>
      <c r="AT275" s="50"/>
      <c r="AU275" s="51"/>
      <c r="AV275" s="51"/>
      <c r="AW275" s="51"/>
      <c r="AX275" s="51"/>
      <c r="AY275" s="177"/>
      <c r="AZ275" s="178"/>
      <c r="BA275" s="178"/>
      <c r="BB275" s="178"/>
      <c r="BC275" s="178"/>
      <c r="BD275" s="50"/>
      <c r="BE275" s="51"/>
      <c r="BF275" s="51"/>
      <c r="BG275" s="51"/>
      <c r="BH275" s="52"/>
      <c r="BI275" s="177"/>
      <c r="BJ275" s="178"/>
      <c r="BK275" s="178"/>
      <c r="BL275" s="178"/>
      <c r="BM275" s="190"/>
      <c r="BN275" s="53">
        <f t="shared" si="50"/>
        <v>0</v>
      </c>
      <c r="BO275" s="53">
        <f t="shared" si="51"/>
        <v>0</v>
      </c>
      <c r="BP275" s="305"/>
    </row>
    <row r="276" spans="2:68" ht="36" x14ac:dyDescent="0.4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52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47"/>
        <v>215.83199999999999</v>
      </c>
      <c r="L276" s="47">
        <f t="shared" si="48"/>
        <v>217.94800000000001</v>
      </c>
      <c r="M276" s="48">
        <f t="shared" si="49"/>
        <v>220.06399999999999</v>
      </c>
      <c r="N276" s="48">
        <f t="shared" si="49"/>
        <v>222.18</v>
      </c>
      <c r="O276" s="49">
        <f t="shared" si="49"/>
        <v>222.18</v>
      </c>
      <c r="P276" s="232"/>
      <c r="Q276" s="233"/>
      <c r="R276" s="233"/>
      <c r="S276" s="233"/>
      <c r="T276" s="234"/>
      <c r="U276" s="177"/>
      <c r="V276" s="178"/>
      <c r="W276" s="178"/>
      <c r="X276" s="178"/>
      <c r="Y276" s="178"/>
      <c r="Z276" s="50"/>
      <c r="AA276" s="51"/>
      <c r="AB276" s="51"/>
      <c r="AC276" s="51"/>
      <c r="AD276" s="51"/>
      <c r="AE276" s="177"/>
      <c r="AF276" s="178"/>
      <c r="AG276" s="178"/>
      <c r="AH276" s="178"/>
      <c r="AI276" s="190"/>
      <c r="AJ276" s="50"/>
      <c r="AK276" s="51"/>
      <c r="AL276" s="51"/>
      <c r="AM276" s="51"/>
      <c r="AN276" s="52"/>
      <c r="AO276" s="177"/>
      <c r="AP276" s="178"/>
      <c r="AQ276" s="178"/>
      <c r="AR276" s="178"/>
      <c r="AS276" s="178"/>
      <c r="AT276" s="50"/>
      <c r="AU276" s="51"/>
      <c r="AV276" s="51"/>
      <c r="AW276" s="51"/>
      <c r="AX276" s="51"/>
      <c r="AY276" s="177"/>
      <c r="AZ276" s="178"/>
      <c r="BA276" s="178"/>
      <c r="BB276" s="178"/>
      <c r="BC276" s="178"/>
      <c r="BD276" s="50"/>
      <c r="BE276" s="51"/>
      <c r="BF276" s="51"/>
      <c r="BG276" s="51"/>
      <c r="BH276" s="52"/>
      <c r="BI276" s="177"/>
      <c r="BJ276" s="178"/>
      <c r="BK276" s="178"/>
      <c r="BL276" s="178"/>
      <c r="BM276" s="190"/>
      <c r="BN276" s="53">
        <f t="shared" si="50"/>
        <v>0</v>
      </c>
      <c r="BO276" s="53">
        <f t="shared" si="51"/>
        <v>0</v>
      </c>
      <c r="BP276" s="305"/>
    </row>
    <row r="277" spans="2:68" ht="30" x14ac:dyDescent="0.4">
      <c r="B277" s="79"/>
      <c r="C277" s="80"/>
      <c r="D277" s="41">
        <f t="shared" si="52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47"/>
        <v>215.83199999999999</v>
      </c>
      <c r="L277" s="47">
        <f t="shared" si="48"/>
        <v>217.94800000000001</v>
      </c>
      <c r="M277" s="48">
        <f t="shared" si="49"/>
        <v>220.06399999999999</v>
      </c>
      <c r="N277" s="48">
        <f t="shared" si="49"/>
        <v>222.18</v>
      </c>
      <c r="O277" s="49">
        <f t="shared" si="49"/>
        <v>222.18</v>
      </c>
      <c r="P277" s="232"/>
      <c r="Q277" s="233"/>
      <c r="R277" s="233"/>
      <c r="S277" s="233"/>
      <c r="T277" s="234"/>
      <c r="U277" s="177"/>
      <c r="V277" s="178"/>
      <c r="W277" s="178"/>
      <c r="X277" s="178"/>
      <c r="Y277" s="178"/>
      <c r="Z277" s="50"/>
      <c r="AA277" s="51"/>
      <c r="AB277" s="51"/>
      <c r="AC277" s="51"/>
      <c r="AD277" s="51"/>
      <c r="AE277" s="177"/>
      <c r="AF277" s="178"/>
      <c r="AG277" s="178"/>
      <c r="AH277" s="178"/>
      <c r="AI277" s="190"/>
      <c r="AJ277" s="50"/>
      <c r="AK277" s="51"/>
      <c r="AL277" s="51"/>
      <c r="AM277" s="51"/>
      <c r="AN277" s="52"/>
      <c r="AO277" s="177"/>
      <c r="AP277" s="178"/>
      <c r="AQ277" s="178"/>
      <c r="AR277" s="178"/>
      <c r="AS277" s="178"/>
      <c r="AT277" s="50"/>
      <c r="AU277" s="51"/>
      <c r="AV277" s="51"/>
      <c r="AW277" s="51"/>
      <c r="AX277" s="51"/>
      <c r="AY277" s="177"/>
      <c r="AZ277" s="178"/>
      <c r="BA277" s="178"/>
      <c r="BB277" s="178"/>
      <c r="BC277" s="178"/>
      <c r="BD277" s="50"/>
      <c r="BE277" s="51"/>
      <c r="BF277" s="51"/>
      <c r="BG277" s="51"/>
      <c r="BH277" s="52"/>
      <c r="BI277" s="177"/>
      <c r="BJ277" s="178"/>
      <c r="BK277" s="178"/>
      <c r="BL277" s="178"/>
      <c r="BM277" s="190"/>
      <c r="BN277" s="53">
        <f t="shared" si="50"/>
        <v>0</v>
      </c>
      <c r="BO277" s="53">
        <f t="shared" si="51"/>
        <v>0</v>
      </c>
      <c r="BP277" s="305"/>
    </row>
    <row r="278" spans="2:68" ht="30" x14ac:dyDescent="0.4">
      <c r="B278" s="79"/>
      <c r="C278" s="80"/>
      <c r="D278" s="41">
        <f t="shared" si="52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47"/>
        <v>215.83199999999999</v>
      </c>
      <c r="L278" s="47">
        <f t="shared" si="48"/>
        <v>217.94800000000001</v>
      </c>
      <c r="M278" s="48">
        <f t="shared" si="49"/>
        <v>220.06399999999999</v>
      </c>
      <c r="N278" s="48">
        <f t="shared" si="49"/>
        <v>222.18</v>
      </c>
      <c r="O278" s="49">
        <f t="shared" si="49"/>
        <v>222.18</v>
      </c>
      <c r="P278" s="232"/>
      <c r="Q278" s="233"/>
      <c r="R278" s="233"/>
      <c r="S278" s="233"/>
      <c r="T278" s="234"/>
      <c r="U278" s="177"/>
      <c r="V278" s="178"/>
      <c r="W278" s="178"/>
      <c r="X278" s="178"/>
      <c r="Y278" s="178"/>
      <c r="Z278" s="50"/>
      <c r="AA278" s="51"/>
      <c r="AB278" s="51"/>
      <c r="AC278" s="51"/>
      <c r="AD278" s="51"/>
      <c r="AE278" s="177"/>
      <c r="AF278" s="178"/>
      <c r="AG278" s="178"/>
      <c r="AH278" s="178"/>
      <c r="AI278" s="190"/>
      <c r="AJ278" s="50"/>
      <c r="AK278" s="51"/>
      <c r="AL278" s="51"/>
      <c r="AM278" s="51"/>
      <c r="AN278" s="52"/>
      <c r="AO278" s="177"/>
      <c r="AP278" s="178"/>
      <c r="AQ278" s="178"/>
      <c r="AR278" s="178"/>
      <c r="AS278" s="178"/>
      <c r="AT278" s="50"/>
      <c r="AU278" s="51"/>
      <c r="AV278" s="51"/>
      <c r="AW278" s="51"/>
      <c r="AX278" s="51"/>
      <c r="AY278" s="177"/>
      <c r="AZ278" s="178"/>
      <c r="BA278" s="178"/>
      <c r="BB278" s="178"/>
      <c r="BC278" s="178"/>
      <c r="BD278" s="50"/>
      <c r="BE278" s="51"/>
      <c r="BF278" s="51"/>
      <c r="BG278" s="51"/>
      <c r="BH278" s="52"/>
      <c r="BI278" s="177"/>
      <c r="BJ278" s="178"/>
      <c r="BK278" s="178"/>
      <c r="BL278" s="178"/>
      <c r="BM278" s="190"/>
      <c r="BN278" s="53">
        <f t="shared" ref="BN278:BN303" si="53">MIN($P278,$U278,$Z278,$AE278,$AJ278,$AO278,$AT278,$AY278,$BD278,$BI278)</f>
        <v>0</v>
      </c>
      <c r="BO278" s="53">
        <f t="shared" ref="BO278:BO303" si="54">MAX($P278,$U278,$Z278,$AE278,$AJ278,$AO278,$AT278,$AY278,$BD278,$BI278)</f>
        <v>0</v>
      </c>
      <c r="BP278" s="305"/>
    </row>
    <row r="279" spans="2:68" ht="36" x14ac:dyDescent="0.4">
      <c r="B279" s="79" t="s">
        <v>45</v>
      </c>
      <c r="C279" s="40" t="str">
        <f>C166</f>
        <v>Свинина 2 категории в убойном весе, кг</v>
      </c>
      <c r="D279" s="41">
        <f t="shared" si="52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47"/>
        <v>130.96800000000002</v>
      </c>
      <c r="L279" s="47">
        <f t="shared" si="48"/>
        <v>132.25200000000001</v>
      </c>
      <c r="M279" s="48">
        <f t="shared" si="49"/>
        <v>133.536</v>
      </c>
      <c r="N279" s="48">
        <f t="shared" si="49"/>
        <v>134.82</v>
      </c>
      <c r="O279" s="49">
        <f t="shared" si="49"/>
        <v>134.82</v>
      </c>
      <c r="P279" s="232"/>
      <c r="Q279" s="233"/>
      <c r="R279" s="233"/>
      <c r="S279" s="233"/>
      <c r="T279" s="234"/>
      <c r="U279" s="177"/>
      <c r="V279" s="178"/>
      <c r="W279" s="178"/>
      <c r="X279" s="178"/>
      <c r="Y279" s="178"/>
      <c r="Z279" s="50"/>
      <c r="AA279" s="51"/>
      <c r="AB279" s="51"/>
      <c r="AC279" s="51"/>
      <c r="AD279" s="51"/>
      <c r="AE279" s="177"/>
      <c r="AF279" s="178"/>
      <c r="AG279" s="178"/>
      <c r="AH279" s="178"/>
      <c r="AI279" s="190"/>
      <c r="AJ279" s="50"/>
      <c r="AK279" s="51"/>
      <c r="AL279" s="51"/>
      <c r="AM279" s="51"/>
      <c r="AN279" s="52"/>
      <c r="AO279" s="177"/>
      <c r="AP279" s="178"/>
      <c r="AQ279" s="178"/>
      <c r="AR279" s="178"/>
      <c r="AS279" s="178"/>
      <c r="AT279" s="50"/>
      <c r="AU279" s="51"/>
      <c r="AV279" s="51"/>
      <c r="AW279" s="51"/>
      <c r="AX279" s="51"/>
      <c r="AY279" s="177"/>
      <c r="AZ279" s="178"/>
      <c r="BA279" s="178"/>
      <c r="BB279" s="178"/>
      <c r="BC279" s="178"/>
      <c r="BD279" s="50"/>
      <c r="BE279" s="51"/>
      <c r="BF279" s="51"/>
      <c r="BG279" s="51"/>
      <c r="BH279" s="52"/>
      <c r="BI279" s="177"/>
      <c r="BJ279" s="178"/>
      <c r="BK279" s="178"/>
      <c r="BL279" s="178"/>
      <c r="BM279" s="190"/>
      <c r="BN279" s="53">
        <f t="shared" si="53"/>
        <v>0</v>
      </c>
      <c r="BO279" s="53">
        <f t="shared" si="54"/>
        <v>0</v>
      </c>
      <c r="BP279" s="305"/>
    </row>
    <row r="280" spans="2:68" ht="30" x14ac:dyDescent="0.4">
      <c r="B280" s="79"/>
      <c r="C280" s="80"/>
      <c r="D280" s="41">
        <f t="shared" si="52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47"/>
        <v>130.96800000000002</v>
      </c>
      <c r="L280" s="47">
        <f t="shared" si="48"/>
        <v>132.25200000000001</v>
      </c>
      <c r="M280" s="48">
        <f t="shared" si="49"/>
        <v>133.536</v>
      </c>
      <c r="N280" s="48">
        <f t="shared" si="49"/>
        <v>134.82</v>
      </c>
      <c r="O280" s="49">
        <f t="shared" si="49"/>
        <v>134.82</v>
      </c>
      <c r="P280" s="232"/>
      <c r="Q280" s="233"/>
      <c r="R280" s="233"/>
      <c r="S280" s="233"/>
      <c r="T280" s="234"/>
      <c r="U280" s="177"/>
      <c r="V280" s="178"/>
      <c r="W280" s="178"/>
      <c r="X280" s="178"/>
      <c r="Y280" s="178"/>
      <c r="Z280" s="50"/>
      <c r="AA280" s="51"/>
      <c r="AB280" s="51"/>
      <c r="AC280" s="51"/>
      <c r="AD280" s="51"/>
      <c r="AE280" s="177"/>
      <c r="AF280" s="178"/>
      <c r="AG280" s="178"/>
      <c r="AH280" s="178"/>
      <c r="AI280" s="190"/>
      <c r="AJ280" s="50"/>
      <c r="AK280" s="51"/>
      <c r="AL280" s="51"/>
      <c r="AM280" s="51"/>
      <c r="AN280" s="52"/>
      <c r="AO280" s="177"/>
      <c r="AP280" s="178"/>
      <c r="AQ280" s="178"/>
      <c r="AR280" s="178"/>
      <c r="AS280" s="178"/>
      <c r="AT280" s="50"/>
      <c r="AU280" s="51"/>
      <c r="AV280" s="51"/>
      <c r="AW280" s="51"/>
      <c r="AX280" s="51"/>
      <c r="AY280" s="177"/>
      <c r="AZ280" s="178"/>
      <c r="BA280" s="178"/>
      <c r="BB280" s="178"/>
      <c r="BC280" s="178"/>
      <c r="BD280" s="50"/>
      <c r="BE280" s="51"/>
      <c r="BF280" s="51"/>
      <c r="BG280" s="51"/>
      <c r="BH280" s="52"/>
      <c r="BI280" s="177"/>
      <c r="BJ280" s="178"/>
      <c r="BK280" s="178"/>
      <c r="BL280" s="178"/>
      <c r="BM280" s="190"/>
      <c r="BN280" s="53">
        <f t="shared" si="53"/>
        <v>0</v>
      </c>
      <c r="BO280" s="53">
        <f t="shared" si="54"/>
        <v>0</v>
      </c>
      <c r="BP280" s="305"/>
    </row>
    <row r="281" spans="2:68" ht="30" x14ac:dyDescent="0.4">
      <c r="B281" s="79"/>
      <c r="C281" s="80"/>
      <c r="D281" s="41">
        <f t="shared" si="52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47"/>
        <v>130.96800000000002</v>
      </c>
      <c r="L281" s="47">
        <f t="shared" si="48"/>
        <v>132.25200000000001</v>
      </c>
      <c r="M281" s="48">
        <f t="shared" si="49"/>
        <v>133.536</v>
      </c>
      <c r="N281" s="48">
        <f t="shared" si="49"/>
        <v>134.82</v>
      </c>
      <c r="O281" s="49">
        <f t="shared" si="49"/>
        <v>134.82</v>
      </c>
      <c r="P281" s="232"/>
      <c r="Q281" s="233"/>
      <c r="R281" s="233"/>
      <c r="S281" s="233"/>
      <c r="T281" s="234"/>
      <c r="U281" s="177"/>
      <c r="V281" s="178"/>
      <c r="W281" s="178"/>
      <c r="X281" s="178"/>
      <c r="Y281" s="178"/>
      <c r="Z281" s="50"/>
      <c r="AA281" s="51"/>
      <c r="AB281" s="51"/>
      <c r="AC281" s="51"/>
      <c r="AD281" s="51"/>
      <c r="AE281" s="177"/>
      <c r="AF281" s="178"/>
      <c r="AG281" s="178"/>
      <c r="AH281" s="178"/>
      <c r="AI281" s="190"/>
      <c r="AJ281" s="50"/>
      <c r="AK281" s="51"/>
      <c r="AL281" s="51"/>
      <c r="AM281" s="51"/>
      <c r="AN281" s="52"/>
      <c r="AO281" s="177"/>
      <c r="AP281" s="178"/>
      <c r="AQ281" s="178"/>
      <c r="AR281" s="178"/>
      <c r="AS281" s="178"/>
      <c r="AT281" s="50"/>
      <c r="AU281" s="51"/>
      <c r="AV281" s="51"/>
      <c r="AW281" s="51"/>
      <c r="AX281" s="51"/>
      <c r="AY281" s="177"/>
      <c r="AZ281" s="178"/>
      <c r="BA281" s="178"/>
      <c r="BB281" s="178"/>
      <c r="BC281" s="178"/>
      <c r="BD281" s="50"/>
      <c r="BE281" s="51"/>
      <c r="BF281" s="51"/>
      <c r="BG281" s="51"/>
      <c r="BH281" s="52"/>
      <c r="BI281" s="177"/>
      <c r="BJ281" s="178"/>
      <c r="BK281" s="178"/>
      <c r="BL281" s="178"/>
      <c r="BM281" s="190"/>
      <c r="BN281" s="53">
        <f t="shared" si="53"/>
        <v>0</v>
      </c>
      <c r="BO281" s="53">
        <f t="shared" si="54"/>
        <v>0</v>
      </c>
      <c r="BP281" s="305"/>
    </row>
    <row r="282" spans="2:68" ht="54" x14ac:dyDescent="0.4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52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47"/>
        <v>264.28200000000004</v>
      </c>
      <c r="L282" s="47">
        <f t="shared" si="48"/>
        <v>266.87300000000005</v>
      </c>
      <c r="M282" s="48">
        <f t="shared" si="49"/>
        <v>269.464</v>
      </c>
      <c r="N282" s="48">
        <f t="shared" si="49"/>
        <v>272.05500000000001</v>
      </c>
      <c r="O282" s="49">
        <f t="shared" si="49"/>
        <v>272.05500000000001</v>
      </c>
      <c r="P282" s="232"/>
      <c r="Q282" s="233"/>
      <c r="R282" s="233"/>
      <c r="S282" s="233"/>
      <c r="T282" s="234"/>
      <c r="U282" s="50"/>
      <c r="V282" s="51"/>
      <c r="W282" s="51"/>
      <c r="X282" s="51"/>
      <c r="Y282" s="52"/>
      <c r="Z282" s="293"/>
      <c r="AA282" s="294"/>
      <c r="AB282" s="295"/>
      <c r="AC282" s="294"/>
      <c r="AD282" s="294"/>
      <c r="AE282" s="197"/>
      <c r="AF282" s="198"/>
      <c r="AG282" s="199"/>
      <c r="AH282" s="198"/>
      <c r="AI282" s="200"/>
      <c r="AJ282" s="50"/>
      <c r="AK282" s="51"/>
      <c r="AL282" s="51"/>
      <c r="AM282" s="51"/>
      <c r="AN282" s="52"/>
      <c r="AO282" s="177"/>
      <c r="AP282" s="178"/>
      <c r="AQ282" s="178"/>
      <c r="AR282" s="178"/>
      <c r="AS282" s="178"/>
      <c r="AT282" s="50"/>
      <c r="AU282" s="51"/>
      <c r="AV282" s="51"/>
      <c r="AW282" s="51"/>
      <c r="AX282" s="51"/>
      <c r="AY282" s="177"/>
      <c r="AZ282" s="178"/>
      <c r="BA282" s="178"/>
      <c r="BB282" s="178"/>
      <c r="BC282" s="178"/>
      <c r="BD282" s="50"/>
      <c r="BE282" s="51"/>
      <c r="BF282" s="51"/>
      <c r="BG282" s="51"/>
      <c r="BH282" s="52"/>
      <c r="BI282" s="177"/>
      <c r="BJ282" s="178"/>
      <c r="BK282" s="178"/>
      <c r="BL282" s="178"/>
      <c r="BM282" s="190"/>
      <c r="BN282" s="53">
        <f t="shared" si="53"/>
        <v>0</v>
      </c>
      <c r="BO282" s="53">
        <f t="shared" si="54"/>
        <v>0</v>
      </c>
      <c r="BP282" s="305"/>
    </row>
    <row r="283" spans="2:68" ht="30" x14ac:dyDescent="0.4">
      <c r="B283" s="79"/>
      <c r="C283" s="80"/>
      <c r="D283" s="41">
        <f t="shared" si="52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47"/>
        <v>264.28200000000004</v>
      </c>
      <c r="L283" s="47">
        <f t="shared" si="48"/>
        <v>266.87300000000005</v>
      </c>
      <c r="M283" s="48">
        <f t="shared" si="49"/>
        <v>269.464</v>
      </c>
      <c r="N283" s="48">
        <f t="shared" si="49"/>
        <v>272.05500000000001</v>
      </c>
      <c r="O283" s="49">
        <f t="shared" si="49"/>
        <v>272.05500000000001</v>
      </c>
      <c r="P283" s="232"/>
      <c r="Q283" s="233"/>
      <c r="R283" s="233"/>
      <c r="S283" s="233"/>
      <c r="T283" s="234"/>
      <c r="U283" s="177"/>
      <c r="V283" s="178"/>
      <c r="W283" s="178"/>
      <c r="X283" s="178"/>
      <c r="Y283" s="178"/>
      <c r="Z283" s="50"/>
      <c r="AA283" s="51"/>
      <c r="AB283" s="51"/>
      <c r="AC283" s="51"/>
      <c r="AD283" s="51"/>
      <c r="AE283" s="177"/>
      <c r="AF283" s="178"/>
      <c r="AG283" s="178"/>
      <c r="AH283" s="178"/>
      <c r="AI283" s="190"/>
      <c r="AJ283" s="50"/>
      <c r="AK283" s="51"/>
      <c r="AL283" s="51"/>
      <c r="AM283" s="51"/>
      <c r="AN283" s="52"/>
      <c r="AO283" s="177"/>
      <c r="AP283" s="178"/>
      <c r="AQ283" s="178"/>
      <c r="AR283" s="178"/>
      <c r="AS283" s="178"/>
      <c r="AT283" s="50"/>
      <c r="AU283" s="51"/>
      <c r="AV283" s="51"/>
      <c r="AW283" s="51"/>
      <c r="AX283" s="51"/>
      <c r="AY283" s="177"/>
      <c r="AZ283" s="178"/>
      <c r="BA283" s="178"/>
      <c r="BB283" s="178"/>
      <c r="BC283" s="178"/>
      <c r="BD283" s="50"/>
      <c r="BE283" s="51"/>
      <c r="BF283" s="51"/>
      <c r="BG283" s="51"/>
      <c r="BH283" s="52"/>
      <c r="BI283" s="177"/>
      <c r="BJ283" s="178"/>
      <c r="BK283" s="178"/>
      <c r="BL283" s="178"/>
      <c r="BM283" s="190"/>
      <c r="BN283" s="53">
        <f t="shared" si="53"/>
        <v>0</v>
      </c>
      <c r="BO283" s="53">
        <f t="shared" si="54"/>
        <v>0</v>
      </c>
      <c r="BP283" s="305"/>
    </row>
    <row r="284" spans="2:68" ht="54" x14ac:dyDescent="0.4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52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47"/>
        <v>237.35399999999998</v>
      </c>
      <c r="L284" s="47">
        <f t="shared" si="48"/>
        <v>239.68099999999998</v>
      </c>
      <c r="M284" s="48">
        <f t="shared" si="49"/>
        <v>242.00799999999998</v>
      </c>
      <c r="N284" s="48">
        <f t="shared" si="49"/>
        <v>244.33499999999998</v>
      </c>
      <c r="O284" s="49">
        <f t="shared" si="49"/>
        <v>244.33499999999998</v>
      </c>
      <c r="P284" s="232"/>
      <c r="Q284" s="233"/>
      <c r="R284" s="233"/>
      <c r="S284" s="233"/>
      <c r="T284" s="234"/>
      <c r="U284" s="177"/>
      <c r="V284" s="178"/>
      <c r="W284" s="178"/>
      <c r="X284" s="178"/>
      <c r="Y284" s="178"/>
      <c r="Z284" s="50"/>
      <c r="AA284" s="51"/>
      <c r="AB284" s="51"/>
      <c r="AC284" s="51"/>
      <c r="AD284" s="51"/>
      <c r="AE284" s="177"/>
      <c r="AF284" s="178"/>
      <c r="AG284" s="178"/>
      <c r="AH284" s="178"/>
      <c r="AI284" s="190"/>
      <c r="AJ284" s="50"/>
      <c r="AK284" s="51"/>
      <c r="AL284" s="51"/>
      <c r="AM284" s="51"/>
      <c r="AN284" s="52"/>
      <c r="AO284" s="177"/>
      <c r="AP284" s="178"/>
      <c r="AQ284" s="178"/>
      <c r="AR284" s="178"/>
      <c r="AS284" s="178"/>
      <c r="AT284" s="50"/>
      <c r="AU284" s="51"/>
      <c r="AV284" s="51"/>
      <c r="AW284" s="51"/>
      <c r="AX284" s="51"/>
      <c r="AY284" s="177"/>
      <c r="AZ284" s="178"/>
      <c r="BA284" s="178"/>
      <c r="BB284" s="178"/>
      <c r="BC284" s="178"/>
      <c r="BD284" s="50"/>
      <c r="BE284" s="51"/>
      <c r="BF284" s="51"/>
      <c r="BG284" s="51"/>
      <c r="BH284" s="52"/>
      <c r="BI284" s="177"/>
      <c r="BJ284" s="178"/>
      <c r="BK284" s="178"/>
      <c r="BL284" s="178"/>
      <c r="BM284" s="190"/>
      <c r="BN284" s="53">
        <f t="shared" si="53"/>
        <v>0</v>
      </c>
      <c r="BO284" s="53">
        <f t="shared" si="54"/>
        <v>0</v>
      </c>
      <c r="BP284" s="305"/>
    </row>
    <row r="285" spans="2:68" ht="30" x14ac:dyDescent="0.4">
      <c r="B285" s="79"/>
      <c r="C285" s="80"/>
      <c r="D285" s="41">
        <f t="shared" si="52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47"/>
        <v>237.35399999999998</v>
      </c>
      <c r="L285" s="47">
        <f t="shared" si="48"/>
        <v>239.68099999999998</v>
      </c>
      <c r="M285" s="48">
        <f t="shared" si="49"/>
        <v>242.00799999999998</v>
      </c>
      <c r="N285" s="48">
        <f t="shared" si="49"/>
        <v>244.33499999999998</v>
      </c>
      <c r="O285" s="49">
        <f t="shared" si="49"/>
        <v>244.33499999999998</v>
      </c>
      <c r="P285" s="232"/>
      <c r="Q285" s="233"/>
      <c r="R285" s="233"/>
      <c r="S285" s="233"/>
      <c r="T285" s="234"/>
      <c r="U285" s="177"/>
      <c r="V285" s="178"/>
      <c r="W285" s="178"/>
      <c r="X285" s="178"/>
      <c r="Y285" s="178"/>
      <c r="Z285" s="50"/>
      <c r="AA285" s="51"/>
      <c r="AB285" s="51"/>
      <c r="AC285" s="51"/>
      <c r="AD285" s="51"/>
      <c r="AE285" s="177"/>
      <c r="AF285" s="178"/>
      <c r="AG285" s="178"/>
      <c r="AH285" s="178"/>
      <c r="AI285" s="190"/>
      <c r="AJ285" s="50"/>
      <c r="AK285" s="51"/>
      <c r="AL285" s="51"/>
      <c r="AM285" s="51"/>
      <c r="AN285" s="52"/>
      <c r="AO285" s="177"/>
      <c r="AP285" s="178"/>
      <c r="AQ285" s="178"/>
      <c r="AR285" s="178"/>
      <c r="AS285" s="178"/>
      <c r="AT285" s="50"/>
      <c r="AU285" s="51"/>
      <c r="AV285" s="51"/>
      <c r="AW285" s="51"/>
      <c r="AX285" s="51"/>
      <c r="AY285" s="177"/>
      <c r="AZ285" s="178"/>
      <c r="BA285" s="178"/>
      <c r="BB285" s="178"/>
      <c r="BC285" s="178"/>
      <c r="BD285" s="50"/>
      <c r="BE285" s="51"/>
      <c r="BF285" s="51"/>
      <c r="BG285" s="51"/>
      <c r="BH285" s="52"/>
      <c r="BI285" s="177"/>
      <c r="BJ285" s="178"/>
      <c r="BK285" s="178"/>
      <c r="BL285" s="178"/>
      <c r="BM285" s="190"/>
      <c r="BN285" s="53">
        <f t="shared" si="53"/>
        <v>0</v>
      </c>
      <c r="BO285" s="53">
        <f t="shared" si="54"/>
        <v>0</v>
      </c>
      <c r="BP285" s="305"/>
    </row>
    <row r="286" spans="2:68" ht="30" x14ac:dyDescent="0.4">
      <c r="B286" s="79"/>
      <c r="C286" s="80"/>
      <c r="D286" s="41">
        <f t="shared" si="52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47"/>
        <v>237.35399999999998</v>
      </c>
      <c r="L286" s="47">
        <f t="shared" si="48"/>
        <v>239.68099999999998</v>
      </c>
      <c r="M286" s="48">
        <f t="shared" si="49"/>
        <v>242.00799999999998</v>
      </c>
      <c r="N286" s="48">
        <f t="shared" si="49"/>
        <v>244.33499999999998</v>
      </c>
      <c r="O286" s="49">
        <f t="shared" si="49"/>
        <v>244.33499999999998</v>
      </c>
      <c r="P286" s="232"/>
      <c r="Q286" s="233"/>
      <c r="R286" s="233"/>
      <c r="S286" s="233"/>
      <c r="T286" s="234"/>
      <c r="U286" s="177"/>
      <c r="V286" s="178"/>
      <c r="W286" s="178"/>
      <c r="X286" s="178"/>
      <c r="Y286" s="178"/>
      <c r="Z286" s="50"/>
      <c r="AA286" s="51"/>
      <c r="AB286" s="51"/>
      <c r="AC286" s="51"/>
      <c r="AD286" s="51"/>
      <c r="AE286" s="177"/>
      <c r="AF286" s="178"/>
      <c r="AG286" s="178"/>
      <c r="AH286" s="178"/>
      <c r="AI286" s="190"/>
      <c r="AJ286" s="50"/>
      <c r="AK286" s="51"/>
      <c r="AL286" s="51"/>
      <c r="AM286" s="51"/>
      <c r="AN286" s="52"/>
      <c r="AO286" s="177"/>
      <c r="AP286" s="178"/>
      <c r="AQ286" s="178"/>
      <c r="AR286" s="178"/>
      <c r="AS286" s="178"/>
      <c r="AT286" s="50"/>
      <c r="AU286" s="51"/>
      <c r="AV286" s="51"/>
      <c r="AW286" s="51"/>
      <c r="AX286" s="51"/>
      <c r="AY286" s="177"/>
      <c r="AZ286" s="178"/>
      <c r="BA286" s="178"/>
      <c r="BB286" s="178"/>
      <c r="BC286" s="178"/>
      <c r="BD286" s="50"/>
      <c r="BE286" s="51"/>
      <c r="BF286" s="51"/>
      <c r="BG286" s="51"/>
      <c r="BH286" s="52"/>
      <c r="BI286" s="177"/>
      <c r="BJ286" s="178"/>
      <c r="BK286" s="178"/>
      <c r="BL286" s="178"/>
      <c r="BM286" s="190"/>
      <c r="BN286" s="53">
        <f t="shared" si="53"/>
        <v>0</v>
      </c>
      <c r="BO286" s="53">
        <f t="shared" si="54"/>
        <v>0</v>
      </c>
      <c r="BP286" s="305"/>
    </row>
    <row r="287" spans="2:68" ht="54" x14ac:dyDescent="0.4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52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47"/>
        <v>291.20999999999998</v>
      </c>
      <c r="L287" s="47">
        <f t="shared" si="48"/>
        <v>294.065</v>
      </c>
      <c r="M287" s="48">
        <f t="shared" si="49"/>
        <v>296.92</v>
      </c>
      <c r="N287" s="48">
        <f t="shared" si="49"/>
        <v>299.77499999999998</v>
      </c>
      <c r="O287" s="49">
        <f t="shared" si="49"/>
        <v>299.77499999999998</v>
      </c>
      <c r="P287" s="232"/>
      <c r="Q287" s="233"/>
      <c r="R287" s="233"/>
      <c r="S287" s="233"/>
      <c r="T287" s="234"/>
      <c r="U287" s="50"/>
      <c r="V287" s="51"/>
      <c r="W287" s="51"/>
      <c r="X287" s="51"/>
      <c r="Y287" s="52"/>
      <c r="Z287" s="50"/>
      <c r="AA287" s="51"/>
      <c r="AB287" s="51"/>
      <c r="AC287" s="51"/>
      <c r="AD287" s="51"/>
      <c r="AE287" s="177"/>
      <c r="AF287" s="178"/>
      <c r="AG287" s="178"/>
      <c r="AH287" s="178"/>
      <c r="AI287" s="190"/>
      <c r="AJ287" s="50"/>
      <c r="AK287" s="51"/>
      <c r="AL287" s="51"/>
      <c r="AM287" s="51"/>
      <c r="AN287" s="52"/>
      <c r="AO287" s="177"/>
      <c r="AP287" s="178"/>
      <c r="AQ287" s="178"/>
      <c r="AR287" s="178"/>
      <c r="AS287" s="178"/>
      <c r="AT287" s="50"/>
      <c r="AU287" s="51"/>
      <c r="AV287" s="51"/>
      <c r="AW287" s="51"/>
      <c r="AX287" s="51"/>
      <c r="AY287" s="177"/>
      <c r="AZ287" s="178"/>
      <c r="BA287" s="178"/>
      <c r="BB287" s="178"/>
      <c r="BC287" s="178"/>
      <c r="BD287" s="50"/>
      <c r="BE287" s="51"/>
      <c r="BF287" s="51"/>
      <c r="BG287" s="51"/>
      <c r="BH287" s="52"/>
      <c r="BI287" s="177"/>
      <c r="BJ287" s="178"/>
      <c r="BK287" s="178"/>
      <c r="BL287" s="178"/>
      <c r="BM287" s="190"/>
      <c r="BN287" s="53">
        <f t="shared" si="53"/>
        <v>0</v>
      </c>
      <c r="BO287" s="53">
        <f t="shared" si="54"/>
        <v>0</v>
      </c>
      <c r="BP287" s="305"/>
    </row>
    <row r="288" spans="2:68" ht="30" x14ac:dyDescent="0.4">
      <c r="B288" s="79"/>
      <c r="C288" s="80"/>
      <c r="D288" s="41">
        <f t="shared" si="52"/>
        <v>285.5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47"/>
        <v>291.20999999999998</v>
      </c>
      <c r="L288" s="47">
        <f t="shared" si="48"/>
        <v>294.065</v>
      </c>
      <c r="M288" s="48">
        <f t="shared" si="49"/>
        <v>296.92</v>
      </c>
      <c r="N288" s="48">
        <f t="shared" si="49"/>
        <v>299.77499999999998</v>
      </c>
      <c r="O288" s="49">
        <f t="shared" si="49"/>
        <v>299.77499999999998</v>
      </c>
      <c r="P288" s="232"/>
      <c r="Q288" s="233"/>
      <c r="R288" s="233"/>
      <c r="S288" s="233"/>
      <c r="T288" s="234"/>
      <c r="U288" s="177"/>
      <c r="V288" s="178"/>
      <c r="W288" s="178"/>
      <c r="X288" s="178"/>
      <c r="Y288" s="178"/>
      <c r="Z288" s="50"/>
      <c r="AA288" s="51"/>
      <c r="AB288" s="51"/>
      <c r="AC288" s="51"/>
      <c r="AD288" s="51"/>
      <c r="AE288" s="177"/>
      <c r="AF288" s="178"/>
      <c r="AG288" s="178"/>
      <c r="AH288" s="178"/>
      <c r="AI288" s="190"/>
      <c r="AJ288" s="50"/>
      <c r="AK288" s="51"/>
      <c r="AL288" s="51"/>
      <c r="AM288" s="51"/>
      <c r="AN288" s="52"/>
      <c r="AO288" s="177"/>
      <c r="AP288" s="178"/>
      <c r="AQ288" s="178"/>
      <c r="AR288" s="178"/>
      <c r="AS288" s="178"/>
      <c r="AT288" s="50"/>
      <c r="AU288" s="51"/>
      <c r="AV288" s="51"/>
      <c r="AW288" s="51"/>
      <c r="AX288" s="51"/>
      <c r="AY288" s="177"/>
      <c r="AZ288" s="178"/>
      <c r="BA288" s="178"/>
      <c r="BB288" s="178"/>
      <c r="BC288" s="178"/>
      <c r="BD288" s="50"/>
      <c r="BE288" s="51"/>
      <c r="BF288" s="51"/>
      <c r="BG288" s="51"/>
      <c r="BH288" s="52"/>
      <c r="BI288" s="177"/>
      <c r="BJ288" s="178"/>
      <c r="BK288" s="178"/>
      <c r="BL288" s="178"/>
      <c r="BM288" s="190"/>
      <c r="BN288" s="53">
        <f t="shared" si="53"/>
        <v>0</v>
      </c>
      <c r="BO288" s="53">
        <f t="shared" si="54"/>
        <v>0</v>
      </c>
      <c r="BP288" s="305"/>
    </row>
    <row r="289" spans="2:68" ht="30" x14ac:dyDescent="0.4">
      <c r="B289" s="79"/>
      <c r="C289" s="80"/>
      <c r="D289" s="41">
        <f t="shared" si="52"/>
        <v>285.5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47"/>
        <v>291.20999999999998</v>
      </c>
      <c r="L289" s="47">
        <f t="shared" si="48"/>
        <v>294.065</v>
      </c>
      <c r="M289" s="48">
        <f t="shared" si="49"/>
        <v>296.92</v>
      </c>
      <c r="N289" s="48">
        <f t="shared" si="49"/>
        <v>299.77499999999998</v>
      </c>
      <c r="O289" s="49">
        <f t="shared" si="49"/>
        <v>299.77499999999998</v>
      </c>
      <c r="P289" s="232"/>
      <c r="Q289" s="233"/>
      <c r="R289" s="233"/>
      <c r="S289" s="233"/>
      <c r="T289" s="234"/>
      <c r="U289" s="177"/>
      <c r="V289" s="178"/>
      <c r="W289" s="178"/>
      <c r="X289" s="178"/>
      <c r="Y289" s="178"/>
      <c r="Z289" s="50"/>
      <c r="AA289" s="51"/>
      <c r="AB289" s="51"/>
      <c r="AC289" s="51"/>
      <c r="AD289" s="51"/>
      <c r="AE289" s="177"/>
      <c r="AF289" s="178"/>
      <c r="AG289" s="178"/>
      <c r="AH289" s="178"/>
      <c r="AI289" s="190"/>
      <c r="AJ289" s="50"/>
      <c r="AK289" s="51"/>
      <c r="AL289" s="51"/>
      <c r="AM289" s="51"/>
      <c r="AN289" s="52"/>
      <c r="AO289" s="177"/>
      <c r="AP289" s="178"/>
      <c r="AQ289" s="178"/>
      <c r="AR289" s="178"/>
      <c r="AS289" s="178"/>
      <c r="AT289" s="50"/>
      <c r="AU289" s="51"/>
      <c r="AV289" s="51"/>
      <c r="AW289" s="51"/>
      <c r="AX289" s="51"/>
      <c r="AY289" s="177"/>
      <c r="AZ289" s="178"/>
      <c r="BA289" s="178"/>
      <c r="BB289" s="178"/>
      <c r="BC289" s="178"/>
      <c r="BD289" s="50"/>
      <c r="BE289" s="51"/>
      <c r="BF289" s="51"/>
      <c r="BG289" s="51"/>
      <c r="BH289" s="52"/>
      <c r="BI289" s="177"/>
      <c r="BJ289" s="178"/>
      <c r="BK289" s="178"/>
      <c r="BL289" s="178"/>
      <c r="BM289" s="190"/>
      <c r="BN289" s="53">
        <f t="shared" si="53"/>
        <v>0</v>
      </c>
      <c r="BO289" s="53">
        <f t="shared" si="54"/>
        <v>0</v>
      </c>
      <c r="BP289" s="305"/>
    </row>
    <row r="290" spans="2:68" ht="36" x14ac:dyDescent="0.4">
      <c r="B290" s="79" t="s">
        <v>127</v>
      </c>
      <c r="C290" s="40" t="str">
        <f>C177</f>
        <v>Свинина 2 категории (ГОСТ Р53221-2008)*, кг</v>
      </c>
      <c r="D290" s="41">
        <f t="shared" si="52"/>
        <v>207.5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ref="K290:K295" si="55">$D290+($D290*(SUM($E290%,F290%)))</f>
        <v>211.65</v>
      </c>
      <c r="L290" s="47">
        <f t="shared" ref="L290:L295" si="56">$D290+(($D290*SUM($E290,G290)/100))</f>
        <v>213.72499999999999</v>
      </c>
      <c r="M290" s="48">
        <f t="shared" ref="M290:O295" si="57">$D290+(($D290*($E290+H290)/100))</f>
        <v>215.8</v>
      </c>
      <c r="N290" s="48">
        <f t="shared" si="57"/>
        <v>217.875</v>
      </c>
      <c r="O290" s="49">
        <f t="shared" si="57"/>
        <v>217.875</v>
      </c>
      <c r="P290" s="232"/>
      <c r="Q290" s="233"/>
      <c r="R290" s="233"/>
      <c r="S290" s="233"/>
      <c r="T290" s="234"/>
      <c r="U290" s="232"/>
      <c r="V290" s="233"/>
      <c r="W290" s="233"/>
      <c r="X290" s="233"/>
      <c r="Y290" s="234"/>
      <c r="Z290" s="50"/>
      <c r="AA290" s="51"/>
      <c r="AB290" s="51"/>
      <c r="AC290" s="51"/>
      <c r="AD290" s="52"/>
      <c r="AE290" s="197"/>
      <c r="AF290" s="198"/>
      <c r="AG290" s="199"/>
      <c r="AH290" s="198"/>
      <c r="AI290" s="200"/>
      <c r="AJ290" s="50"/>
      <c r="AK290" s="51"/>
      <c r="AL290" s="51"/>
      <c r="AM290" s="51"/>
      <c r="AN290" s="52"/>
      <c r="AO290" s="177"/>
      <c r="AP290" s="178"/>
      <c r="AQ290" s="178"/>
      <c r="AR290" s="178"/>
      <c r="AS290" s="178"/>
      <c r="AT290" s="50"/>
      <c r="AU290" s="51"/>
      <c r="AV290" s="51"/>
      <c r="AW290" s="51"/>
      <c r="AX290" s="51"/>
      <c r="AY290" s="177"/>
      <c r="AZ290" s="178"/>
      <c r="BA290" s="178"/>
      <c r="BB290" s="178"/>
      <c r="BC290" s="178"/>
      <c r="BD290" s="50"/>
      <c r="BE290" s="51"/>
      <c r="BF290" s="51"/>
      <c r="BG290" s="51"/>
      <c r="BH290" s="52"/>
      <c r="BI290" s="177"/>
      <c r="BJ290" s="178"/>
      <c r="BK290" s="178"/>
      <c r="BL290" s="178"/>
      <c r="BM290" s="190"/>
      <c r="BN290" s="53">
        <f t="shared" si="53"/>
        <v>0</v>
      </c>
      <c r="BO290" s="53">
        <f t="shared" si="54"/>
        <v>0</v>
      </c>
      <c r="BP290" s="305"/>
    </row>
    <row r="291" spans="2:68" ht="30" x14ac:dyDescent="0.4">
      <c r="B291" s="79"/>
      <c r="C291" s="80"/>
      <c r="D291" s="41">
        <f t="shared" si="52"/>
        <v>207.5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55"/>
        <v>211.65</v>
      </c>
      <c r="L291" s="47">
        <f t="shared" si="56"/>
        <v>213.72499999999999</v>
      </c>
      <c r="M291" s="48">
        <f t="shared" si="57"/>
        <v>215.8</v>
      </c>
      <c r="N291" s="48">
        <f t="shared" si="57"/>
        <v>217.875</v>
      </c>
      <c r="O291" s="49">
        <f t="shared" si="57"/>
        <v>217.875</v>
      </c>
      <c r="P291" s="232"/>
      <c r="Q291" s="233"/>
      <c r="R291" s="233"/>
      <c r="S291" s="233"/>
      <c r="T291" s="234"/>
      <c r="U291" s="177"/>
      <c r="V291" s="178"/>
      <c r="W291" s="178"/>
      <c r="X291" s="178"/>
      <c r="Y291" s="178"/>
      <c r="Z291" s="50"/>
      <c r="AA291" s="51"/>
      <c r="AB291" s="51"/>
      <c r="AC291" s="51"/>
      <c r="AD291" s="52"/>
      <c r="AE291" s="177"/>
      <c r="AF291" s="178"/>
      <c r="AG291" s="178"/>
      <c r="AH291" s="178"/>
      <c r="AI291" s="190"/>
      <c r="AJ291" s="50"/>
      <c r="AK291" s="51"/>
      <c r="AL291" s="51"/>
      <c r="AM291" s="51"/>
      <c r="AN291" s="52"/>
      <c r="AO291" s="177"/>
      <c r="AP291" s="178"/>
      <c r="AQ291" s="178"/>
      <c r="AR291" s="178"/>
      <c r="AS291" s="178"/>
      <c r="AT291" s="50"/>
      <c r="AU291" s="51"/>
      <c r="AV291" s="51"/>
      <c r="AW291" s="51"/>
      <c r="AX291" s="51"/>
      <c r="AY291" s="177"/>
      <c r="AZ291" s="178"/>
      <c r="BA291" s="178"/>
      <c r="BB291" s="178"/>
      <c r="BC291" s="178"/>
      <c r="BD291" s="50"/>
      <c r="BE291" s="51"/>
      <c r="BF291" s="51"/>
      <c r="BG291" s="51"/>
      <c r="BH291" s="52"/>
      <c r="BI291" s="177"/>
      <c r="BJ291" s="178"/>
      <c r="BK291" s="178"/>
      <c r="BL291" s="178"/>
      <c r="BM291" s="190"/>
      <c r="BN291" s="53">
        <f t="shared" si="53"/>
        <v>0</v>
      </c>
      <c r="BO291" s="53">
        <f t="shared" si="54"/>
        <v>0</v>
      </c>
      <c r="BP291" s="305"/>
    </row>
    <row r="292" spans="2:68" ht="30" x14ac:dyDescent="0.4">
      <c r="B292" s="79"/>
      <c r="C292" s="80"/>
      <c r="D292" s="41">
        <f t="shared" si="52"/>
        <v>207.5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55"/>
        <v>211.65</v>
      </c>
      <c r="L292" s="47">
        <f t="shared" si="56"/>
        <v>213.72499999999999</v>
      </c>
      <c r="M292" s="48">
        <f t="shared" si="57"/>
        <v>215.8</v>
      </c>
      <c r="N292" s="48">
        <f t="shared" si="57"/>
        <v>217.875</v>
      </c>
      <c r="O292" s="49">
        <f t="shared" si="57"/>
        <v>217.875</v>
      </c>
      <c r="P292" s="232"/>
      <c r="Q292" s="233"/>
      <c r="R292" s="233"/>
      <c r="S292" s="233"/>
      <c r="T292" s="234"/>
      <c r="U292" s="177"/>
      <c r="V292" s="178"/>
      <c r="W292" s="178"/>
      <c r="X292" s="178"/>
      <c r="Y292" s="178"/>
      <c r="Z292" s="50"/>
      <c r="AA292" s="51"/>
      <c r="AB292" s="51"/>
      <c r="AC292" s="51"/>
      <c r="AD292" s="52"/>
      <c r="AE292" s="177"/>
      <c r="AF292" s="178"/>
      <c r="AG292" s="178"/>
      <c r="AH292" s="178"/>
      <c r="AI292" s="190"/>
      <c r="AJ292" s="50"/>
      <c r="AK292" s="51"/>
      <c r="AL292" s="51"/>
      <c r="AM292" s="51"/>
      <c r="AN292" s="52"/>
      <c r="AO292" s="177"/>
      <c r="AP292" s="178"/>
      <c r="AQ292" s="178"/>
      <c r="AR292" s="178"/>
      <c r="AS292" s="178"/>
      <c r="AT292" s="50"/>
      <c r="AU292" s="51"/>
      <c r="AV292" s="51"/>
      <c r="AW292" s="51"/>
      <c r="AX292" s="51"/>
      <c r="AY292" s="177"/>
      <c r="AZ292" s="178"/>
      <c r="BA292" s="178"/>
      <c r="BB292" s="178"/>
      <c r="BC292" s="178"/>
      <c r="BD292" s="50"/>
      <c r="BE292" s="51"/>
      <c r="BF292" s="51"/>
      <c r="BG292" s="51"/>
      <c r="BH292" s="52"/>
      <c r="BI292" s="177"/>
      <c r="BJ292" s="178"/>
      <c r="BK292" s="178"/>
      <c r="BL292" s="178"/>
      <c r="BM292" s="190"/>
      <c r="BN292" s="53">
        <f t="shared" si="53"/>
        <v>0</v>
      </c>
      <c r="BO292" s="53">
        <f t="shared" si="54"/>
        <v>0</v>
      </c>
      <c r="BP292" s="305"/>
    </row>
    <row r="293" spans="2:68" ht="58.5" x14ac:dyDescent="0.4">
      <c r="B293" s="81" t="s">
        <v>47</v>
      </c>
      <c r="C293" s="82" t="s">
        <v>48</v>
      </c>
      <c r="D293" s="41">
        <f t="shared" si="52"/>
        <v>0</v>
      </c>
      <c r="E293" s="62"/>
      <c r="F293" s="63"/>
      <c r="G293" s="64"/>
      <c r="H293" s="64"/>
      <c r="I293" s="64"/>
      <c r="J293" s="65"/>
      <c r="K293" s="46">
        <f t="shared" si="55"/>
        <v>0</v>
      </c>
      <c r="L293" s="47">
        <f t="shared" si="56"/>
        <v>0</v>
      </c>
      <c r="M293" s="48">
        <f t="shared" si="57"/>
        <v>0</v>
      </c>
      <c r="N293" s="48">
        <f t="shared" si="57"/>
        <v>0</v>
      </c>
      <c r="O293" s="49">
        <f t="shared" si="57"/>
        <v>0</v>
      </c>
      <c r="P293" s="235"/>
      <c r="Q293" s="236"/>
      <c r="R293" s="237"/>
      <c r="S293" s="236"/>
      <c r="T293" s="238"/>
      <c r="U293" s="179"/>
      <c r="V293" s="180"/>
      <c r="W293" s="178"/>
      <c r="X293" s="180"/>
      <c r="Y293" s="180"/>
      <c r="Z293" s="66"/>
      <c r="AA293" s="67"/>
      <c r="AB293" s="68"/>
      <c r="AC293" s="67"/>
      <c r="AD293" s="69"/>
      <c r="AE293" s="179"/>
      <c r="AF293" s="180"/>
      <c r="AG293" s="178"/>
      <c r="AH293" s="180"/>
      <c r="AI293" s="191"/>
      <c r="AJ293" s="66"/>
      <c r="AK293" s="67"/>
      <c r="AL293" s="68"/>
      <c r="AM293" s="67"/>
      <c r="AN293" s="69"/>
      <c r="AO293" s="179"/>
      <c r="AP293" s="180"/>
      <c r="AQ293" s="178"/>
      <c r="AR293" s="180"/>
      <c r="AS293" s="180"/>
      <c r="AT293" s="66"/>
      <c r="AU293" s="67"/>
      <c r="AV293" s="68"/>
      <c r="AW293" s="67"/>
      <c r="AX293" s="67"/>
      <c r="AY293" s="179"/>
      <c r="AZ293" s="180"/>
      <c r="BA293" s="178"/>
      <c r="BB293" s="180"/>
      <c r="BC293" s="180"/>
      <c r="BD293" s="66"/>
      <c r="BE293" s="67"/>
      <c r="BF293" s="68"/>
      <c r="BG293" s="67"/>
      <c r="BH293" s="69"/>
      <c r="BI293" s="179"/>
      <c r="BJ293" s="180"/>
      <c r="BK293" s="178"/>
      <c r="BL293" s="180"/>
      <c r="BM293" s="191"/>
      <c r="BN293" s="53">
        <f t="shared" si="53"/>
        <v>0</v>
      </c>
      <c r="BO293" s="53">
        <f t="shared" si="54"/>
        <v>0</v>
      </c>
      <c r="BP293" s="305"/>
    </row>
    <row r="294" spans="2:68" ht="30" x14ac:dyDescent="0.4">
      <c r="B294" s="79" t="s">
        <v>50</v>
      </c>
      <c r="C294" s="40" t="str">
        <f>C181</f>
        <v>Мясо цыплят бройлеров, кг</v>
      </c>
      <c r="D294" s="41">
        <f t="shared" ref="D294:D336" si="58">D68</f>
        <v>124.5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55"/>
        <v>136.94999999999999</v>
      </c>
      <c r="L294" s="47">
        <f t="shared" si="56"/>
        <v>138.19499999999999</v>
      </c>
      <c r="M294" s="48">
        <f t="shared" si="57"/>
        <v>139.44</v>
      </c>
      <c r="N294" s="48">
        <f t="shared" si="57"/>
        <v>140.685</v>
      </c>
      <c r="O294" s="49">
        <f t="shared" si="57"/>
        <v>141.93</v>
      </c>
      <c r="P294" s="367"/>
      <c r="Q294" s="368"/>
      <c r="R294" s="368"/>
      <c r="S294" s="368"/>
      <c r="T294" s="369"/>
      <c r="U294" s="337"/>
      <c r="V294" s="338"/>
      <c r="W294" s="338"/>
      <c r="X294" s="338"/>
      <c r="Y294" s="339"/>
      <c r="Z294" s="197"/>
      <c r="AA294" s="198"/>
      <c r="AB294" s="199"/>
      <c r="AC294" s="198"/>
      <c r="AD294" s="200"/>
      <c r="AE294" s="197"/>
      <c r="AF294" s="198"/>
      <c r="AG294" s="199"/>
      <c r="AH294" s="198"/>
      <c r="AI294" s="200"/>
      <c r="AJ294" s="50"/>
      <c r="AK294" s="51"/>
      <c r="AL294" s="51"/>
      <c r="AM294" s="51"/>
      <c r="AN294" s="52"/>
      <c r="AO294" s="177"/>
      <c r="AP294" s="178"/>
      <c r="AQ294" s="178"/>
      <c r="AR294" s="178"/>
      <c r="AS294" s="178"/>
      <c r="AT294" s="50"/>
      <c r="AU294" s="51"/>
      <c r="AV294" s="51"/>
      <c r="AW294" s="51"/>
      <c r="AX294" s="51"/>
      <c r="AY294" s="177"/>
      <c r="AZ294" s="178"/>
      <c r="BA294" s="178"/>
      <c r="BB294" s="178"/>
      <c r="BC294" s="178"/>
      <c r="BD294" s="50"/>
      <c r="BE294" s="51"/>
      <c r="BF294" s="51"/>
      <c r="BG294" s="51"/>
      <c r="BH294" s="52"/>
      <c r="BI294" s="177"/>
      <c r="BJ294" s="178"/>
      <c r="BK294" s="178"/>
      <c r="BL294" s="178"/>
      <c r="BM294" s="190"/>
      <c r="BN294" s="53">
        <f t="shared" si="53"/>
        <v>0</v>
      </c>
      <c r="BO294" s="53">
        <f t="shared" si="54"/>
        <v>0</v>
      </c>
      <c r="BP294" s="305"/>
    </row>
    <row r="295" spans="2:68" ht="30" x14ac:dyDescent="0.4">
      <c r="B295" s="79"/>
      <c r="C295" s="80"/>
      <c r="D295" s="41">
        <f t="shared" si="58"/>
        <v>124.5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55"/>
        <v>136.94999999999999</v>
      </c>
      <c r="L295" s="47">
        <f t="shared" si="56"/>
        <v>138.19499999999999</v>
      </c>
      <c r="M295" s="48">
        <f t="shared" si="57"/>
        <v>139.44</v>
      </c>
      <c r="N295" s="48">
        <f t="shared" si="57"/>
        <v>140.685</v>
      </c>
      <c r="O295" s="49">
        <f t="shared" si="57"/>
        <v>141.93</v>
      </c>
      <c r="P295" s="367"/>
      <c r="Q295" s="368"/>
      <c r="R295" s="368"/>
      <c r="S295" s="368"/>
      <c r="T295" s="369"/>
      <c r="U295" s="232"/>
      <c r="V295" s="233"/>
      <c r="W295" s="233"/>
      <c r="X295" s="233"/>
      <c r="Y295" s="234"/>
      <c r="Z295" s="50"/>
      <c r="AA295" s="51"/>
      <c r="AB295" s="51"/>
      <c r="AC295" s="51"/>
      <c r="AD295" s="52"/>
      <c r="AE295" s="177"/>
      <c r="AF295" s="178"/>
      <c r="AG295" s="178"/>
      <c r="AH295" s="178"/>
      <c r="AI295" s="190"/>
      <c r="AJ295" s="50"/>
      <c r="AK295" s="51"/>
      <c r="AL295" s="51"/>
      <c r="AM295" s="51"/>
      <c r="AN295" s="52"/>
      <c r="AO295" s="177"/>
      <c r="AP295" s="178"/>
      <c r="AQ295" s="178"/>
      <c r="AR295" s="178"/>
      <c r="AS295" s="178"/>
      <c r="AT295" s="50"/>
      <c r="AU295" s="51"/>
      <c r="AV295" s="51"/>
      <c r="AW295" s="51"/>
      <c r="AX295" s="51"/>
      <c r="AY295" s="177"/>
      <c r="AZ295" s="178"/>
      <c r="BA295" s="178"/>
      <c r="BB295" s="178"/>
      <c r="BC295" s="178"/>
      <c r="BD295" s="50"/>
      <c r="BE295" s="51"/>
      <c r="BF295" s="51"/>
      <c r="BG295" s="51"/>
      <c r="BH295" s="52"/>
      <c r="BI295" s="177"/>
      <c r="BJ295" s="178"/>
      <c r="BK295" s="178"/>
      <c r="BL295" s="178"/>
      <c r="BM295" s="190"/>
      <c r="BN295" s="53">
        <f t="shared" si="53"/>
        <v>0</v>
      </c>
      <c r="BO295" s="53">
        <f t="shared" si="54"/>
        <v>0</v>
      </c>
      <c r="BP295" s="305"/>
    </row>
    <row r="296" spans="2:68" ht="30" x14ac:dyDescent="0.4">
      <c r="B296" s="79"/>
      <c r="C296" s="80"/>
      <c r="D296" s="41">
        <f t="shared" si="58"/>
        <v>124.5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367"/>
      <c r="Q296" s="368"/>
      <c r="R296" s="368"/>
      <c r="S296" s="368"/>
      <c r="T296" s="369"/>
      <c r="U296" s="232"/>
      <c r="V296" s="233"/>
      <c r="W296" s="233"/>
      <c r="X296" s="233"/>
      <c r="Y296" s="234"/>
      <c r="Z296" s="50"/>
      <c r="AA296" s="51"/>
      <c r="AB296" s="51"/>
      <c r="AC296" s="51"/>
      <c r="AD296" s="52"/>
      <c r="AE296" s="177"/>
      <c r="AF296" s="178"/>
      <c r="AG296" s="178"/>
      <c r="AH296" s="178"/>
      <c r="AI296" s="190"/>
      <c r="AJ296" s="50"/>
      <c r="AK296" s="51"/>
      <c r="AL296" s="51"/>
      <c r="AM296" s="51"/>
      <c r="AN296" s="52"/>
      <c r="AO296" s="177"/>
      <c r="AP296" s="178"/>
      <c r="AQ296" s="178"/>
      <c r="AR296" s="178"/>
      <c r="AS296" s="178"/>
      <c r="AT296" s="50"/>
      <c r="AU296" s="51"/>
      <c r="AV296" s="51"/>
      <c r="AW296" s="51"/>
      <c r="AX296" s="51"/>
      <c r="AY296" s="177"/>
      <c r="AZ296" s="178"/>
      <c r="BA296" s="178"/>
      <c r="BB296" s="178"/>
      <c r="BC296" s="178"/>
      <c r="BD296" s="50"/>
      <c r="BE296" s="51"/>
      <c r="BF296" s="51"/>
      <c r="BG296" s="51"/>
      <c r="BH296" s="52"/>
      <c r="BI296" s="177"/>
      <c r="BJ296" s="178"/>
      <c r="BK296" s="178"/>
      <c r="BL296" s="178"/>
      <c r="BM296" s="190"/>
      <c r="BN296" s="53">
        <f t="shared" si="53"/>
        <v>0</v>
      </c>
      <c r="BO296" s="53">
        <f t="shared" si="54"/>
        <v>0</v>
      </c>
      <c r="BP296" s="305"/>
    </row>
    <row r="297" spans="2:68" ht="39" x14ac:dyDescent="0.4">
      <c r="B297" s="81" t="s">
        <v>53</v>
      </c>
      <c r="C297" s="82" t="s">
        <v>54</v>
      </c>
      <c r="D297" s="41">
        <f t="shared" si="58"/>
        <v>0</v>
      </c>
      <c r="E297" s="89"/>
      <c r="F297" s="90"/>
      <c r="G297" s="91"/>
      <c r="H297" s="91"/>
      <c r="I297" s="91"/>
      <c r="J297" s="92"/>
      <c r="K297" s="46">
        <f t="shared" ref="K297:K343" si="59">$D297+($D297*(SUM($E297%,F297%)))</f>
        <v>0</v>
      </c>
      <c r="L297" s="47">
        <f t="shared" ref="L297:L343" si="60">$D297+(($D297*SUM($E297,G297)/100))</f>
        <v>0</v>
      </c>
      <c r="M297" s="48">
        <f t="shared" ref="M297:O343" si="61">$D297+(($D297*($E297+H297)/100))</f>
        <v>0</v>
      </c>
      <c r="N297" s="48">
        <f t="shared" si="61"/>
        <v>0</v>
      </c>
      <c r="O297" s="49">
        <f t="shared" si="61"/>
        <v>0</v>
      </c>
      <c r="P297" s="239"/>
      <c r="Q297" s="240"/>
      <c r="R297" s="342"/>
      <c r="S297" s="240"/>
      <c r="T297" s="241"/>
      <c r="U297" s="239"/>
      <c r="V297" s="240"/>
      <c r="W297" s="237"/>
      <c r="X297" s="240"/>
      <c r="Y297" s="241"/>
      <c r="Z297" s="93"/>
      <c r="AA297" s="94"/>
      <c r="AB297" s="68"/>
      <c r="AC297" s="94"/>
      <c r="AD297" s="95"/>
      <c r="AE297" s="181"/>
      <c r="AF297" s="182"/>
      <c r="AG297" s="178"/>
      <c r="AH297" s="182"/>
      <c r="AI297" s="192"/>
      <c r="AJ297" s="93"/>
      <c r="AK297" s="94"/>
      <c r="AL297" s="68"/>
      <c r="AM297" s="94"/>
      <c r="AN297" s="95"/>
      <c r="AO297" s="181"/>
      <c r="AP297" s="182"/>
      <c r="AQ297" s="178"/>
      <c r="AR297" s="182"/>
      <c r="AS297" s="182"/>
      <c r="AT297" s="93"/>
      <c r="AU297" s="94"/>
      <c r="AV297" s="68"/>
      <c r="AW297" s="94"/>
      <c r="AX297" s="94"/>
      <c r="AY297" s="181"/>
      <c r="AZ297" s="182"/>
      <c r="BA297" s="178"/>
      <c r="BB297" s="182"/>
      <c r="BC297" s="182"/>
      <c r="BD297" s="93"/>
      <c r="BE297" s="94"/>
      <c r="BF297" s="68"/>
      <c r="BG297" s="94"/>
      <c r="BH297" s="95"/>
      <c r="BI297" s="181"/>
      <c r="BJ297" s="182"/>
      <c r="BK297" s="178"/>
      <c r="BL297" s="182"/>
      <c r="BM297" s="192"/>
      <c r="BN297" s="53">
        <f t="shared" si="53"/>
        <v>0</v>
      </c>
      <c r="BO297" s="53">
        <f t="shared" si="54"/>
        <v>0</v>
      </c>
      <c r="BP297" s="305"/>
    </row>
    <row r="298" spans="2:68" ht="72" x14ac:dyDescent="0.4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58"/>
        <v>72.599999999999994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59"/>
        <v>76.955999999999989</v>
      </c>
      <c r="L298" s="47">
        <f t="shared" si="60"/>
        <v>77.681999999999988</v>
      </c>
      <c r="M298" s="48">
        <f t="shared" si="61"/>
        <v>78.407999999999987</v>
      </c>
      <c r="N298" s="48">
        <f t="shared" si="61"/>
        <v>79.134</v>
      </c>
      <c r="O298" s="49">
        <f t="shared" si="61"/>
        <v>79.86</v>
      </c>
      <c r="P298" s="367"/>
      <c r="Q298" s="368"/>
      <c r="R298" s="368"/>
      <c r="S298" s="368"/>
      <c r="T298" s="369"/>
      <c r="U298" s="232"/>
      <c r="V298" s="233"/>
      <c r="W298" s="233"/>
      <c r="X298" s="230"/>
      <c r="Y298" s="234"/>
      <c r="Z298" s="50"/>
      <c r="AA298" s="51"/>
      <c r="AB298" s="51"/>
      <c r="AC298" s="51"/>
      <c r="AD298" s="52"/>
      <c r="AE298" s="177"/>
      <c r="AF298" s="178"/>
      <c r="AG298" s="178"/>
      <c r="AH298" s="178"/>
      <c r="AI298" s="190"/>
      <c r="AJ298" s="50"/>
      <c r="AK298" s="51"/>
      <c r="AL298" s="51"/>
      <c r="AM298" s="51"/>
      <c r="AN298" s="52"/>
      <c r="AO298" s="177"/>
      <c r="AP298" s="178"/>
      <c r="AQ298" s="178"/>
      <c r="AR298" s="178"/>
      <c r="AS298" s="178"/>
      <c r="AT298" s="50"/>
      <c r="AU298" s="51"/>
      <c r="AV298" s="51"/>
      <c r="AW298" s="51"/>
      <c r="AX298" s="51"/>
      <c r="AY298" s="177"/>
      <c r="AZ298" s="178"/>
      <c r="BA298" s="178"/>
      <c r="BB298" s="178"/>
      <c r="BC298" s="178"/>
      <c r="BD298" s="50"/>
      <c r="BE298" s="51"/>
      <c r="BF298" s="51"/>
      <c r="BG298" s="51"/>
      <c r="BH298" s="52"/>
      <c r="BI298" s="177"/>
      <c r="BJ298" s="178"/>
      <c r="BK298" s="178"/>
      <c r="BL298" s="178"/>
      <c r="BM298" s="190"/>
      <c r="BN298" s="53">
        <f t="shared" si="53"/>
        <v>0</v>
      </c>
      <c r="BO298" s="53">
        <f t="shared" si="54"/>
        <v>0</v>
      </c>
      <c r="BP298" s="306"/>
    </row>
    <row r="299" spans="2:68" ht="30" x14ac:dyDescent="0.4">
      <c r="B299" s="79"/>
      <c r="C299" s="80"/>
      <c r="D299" s="41">
        <f t="shared" si="58"/>
        <v>72.599999999999994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59"/>
        <v>76.955999999999989</v>
      </c>
      <c r="L299" s="47">
        <f t="shared" si="60"/>
        <v>77.681999999999988</v>
      </c>
      <c r="M299" s="48">
        <f t="shared" si="61"/>
        <v>78.407999999999987</v>
      </c>
      <c r="N299" s="48">
        <f t="shared" si="61"/>
        <v>79.134</v>
      </c>
      <c r="O299" s="49">
        <f t="shared" si="61"/>
        <v>79.86</v>
      </c>
      <c r="P299" s="337"/>
      <c r="Q299" s="338"/>
      <c r="R299" s="338"/>
      <c r="S299" s="338"/>
      <c r="T299" s="339"/>
      <c r="U299" s="177"/>
      <c r="V299" s="178"/>
      <c r="W299" s="178"/>
      <c r="X299" s="178"/>
      <c r="Y299" s="178"/>
      <c r="Z299" s="50"/>
      <c r="AA299" s="51"/>
      <c r="AB299" s="51"/>
      <c r="AC299" s="51"/>
      <c r="AD299" s="51"/>
      <c r="AE299" s="177"/>
      <c r="AF299" s="178"/>
      <c r="AG299" s="178"/>
      <c r="AH299" s="178"/>
      <c r="AI299" s="190"/>
      <c r="AJ299" s="50"/>
      <c r="AK299" s="51"/>
      <c r="AL299" s="51"/>
      <c r="AM299" s="51"/>
      <c r="AN299" s="52"/>
      <c r="AO299" s="177"/>
      <c r="AP299" s="178"/>
      <c r="AQ299" s="178"/>
      <c r="AR299" s="178"/>
      <c r="AS299" s="178"/>
      <c r="AT299" s="50"/>
      <c r="AU299" s="51"/>
      <c r="AV299" s="51"/>
      <c r="AW299" s="51"/>
      <c r="AX299" s="51"/>
      <c r="AY299" s="177"/>
      <c r="AZ299" s="178"/>
      <c r="BA299" s="178"/>
      <c r="BB299" s="178"/>
      <c r="BC299" s="178"/>
      <c r="BD299" s="50"/>
      <c r="BE299" s="51"/>
      <c r="BF299" s="51"/>
      <c r="BG299" s="51"/>
      <c r="BH299" s="52"/>
      <c r="BI299" s="177"/>
      <c r="BJ299" s="178"/>
      <c r="BK299" s="178"/>
      <c r="BL299" s="178"/>
      <c r="BM299" s="190"/>
      <c r="BN299" s="53">
        <f t="shared" si="53"/>
        <v>0</v>
      </c>
      <c r="BO299" s="53">
        <f t="shared" si="54"/>
        <v>0</v>
      </c>
      <c r="BP299" s="305"/>
    </row>
    <row r="300" spans="2:68" ht="30" x14ac:dyDescent="0.4">
      <c r="B300" s="79"/>
      <c r="C300" s="80"/>
      <c r="D300" s="41">
        <f t="shared" si="58"/>
        <v>72.599999999999994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59"/>
        <v>76.955999999999989</v>
      </c>
      <c r="L300" s="47">
        <f t="shared" si="60"/>
        <v>77.681999999999988</v>
      </c>
      <c r="M300" s="48">
        <f t="shared" si="61"/>
        <v>78.407999999999987</v>
      </c>
      <c r="N300" s="48">
        <f t="shared" si="61"/>
        <v>79.134</v>
      </c>
      <c r="O300" s="49">
        <f t="shared" si="61"/>
        <v>79.86</v>
      </c>
      <c r="P300" s="337"/>
      <c r="Q300" s="338"/>
      <c r="R300" s="338"/>
      <c r="S300" s="338"/>
      <c r="T300" s="339"/>
      <c r="U300" s="177"/>
      <c r="V300" s="178"/>
      <c r="W300" s="178"/>
      <c r="X300" s="178"/>
      <c r="Y300" s="178"/>
      <c r="Z300" s="50"/>
      <c r="AA300" s="51"/>
      <c r="AB300" s="51"/>
      <c r="AC300" s="51"/>
      <c r="AD300" s="51"/>
      <c r="AE300" s="177"/>
      <c r="AF300" s="178"/>
      <c r="AG300" s="178"/>
      <c r="AH300" s="178"/>
      <c r="AI300" s="190"/>
      <c r="AJ300" s="50"/>
      <c r="AK300" s="51"/>
      <c r="AL300" s="51"/>
      <c r="AM300" s="51"/>
      <c r="AN300" s="52"/>
      <c r="AO300" s="177"/>
      <c r="AP300" s="178"/>
      <c r="AQ300" s="178"/>
      <c r="AR300" s="178"/>
      <c r="AS300" s="178"/>
      <c r="AT300" s="50"/>
      <c r="AU300" s="51"/>
      <c r="AV300" s="51"/>
      <c r="AW300" s="51"/>
      <c r="AX300" s="51"/>
      <c r="AY300" s="177"/>
      <c r="AZ300" s="178"/>
      <c r="BA300" s="178"/>
      <c r="BB300" s="178"/>
      <c r="BC300" s="178"/>
      <c r="BD300" s="50"/>
      <c r="BE300" s="51"/>
      <c r="BF300" s="51"/>
      <c r="BG300" s="51"/>
      <c r="BH300" s="52"/>
      <c r="BI300" s="177"/>
      <c r="BJ300" s="178"/>
      <c r="BK300" s="178"/>
      <c r="BL300" s="178"/>
      <c r="BM300" s="190"/>
      <c r="BN300" s="53">
        <f t="shared" si="53"/>
        <v>0</v>
      </c>
      <c r="BO300" s="53">
        <f t="shared" si="54"/>
        <v>0</v>
      </c>
      <c r="BP300" s="305"/>
    </row>
    <row r="301" spans="2:68" ht="30" x14ac:dyDescent="0.4">
      <c r="B301" s="81" t="s">
        <v>58</v>
      </c>
      <c r="C301" s="82" t="s">
        <v>59</v>
      </c>
      <c r="D301" s="41">
        <f t="shared" si="58"/>
        <v>0</v>
      </c>
      <c r="E301" s="62"/>
      <c r="F301" s="63"/>
      <c r="G301" s="64"/>
      <c r="H301" s="64"/>
      <c r="I301" s="64"/>
      <c r="J301" s="65"/>
      <c r="K301" s="46">
        <f t="shared" si="59"/>
        <v>0</v>
      </c>
      <c r="L301" s="47">
        <f t="shared" si="60"/>
        <v>0</v>
      </c>
      <c r="M301" s="48">
        <f t="shared" si="61"/>
        <v>0</v>
      </c>
      <c r="N301" s="48">
        <f t="shared" si="61"/>
        <v>0</v>
      </c>
      <c r="O301" s="49">
        <f t="shared" si="61"/>
        <v>0</v>
      </c>
      <c r="P301" s="340"/>
      <c r="Q301" s="341"/>
      <c r="R301" s="342"/>
      <c r="S301" s="341"/>
      <c r="T301" s="343"/>
      <c r="U301" s="179"/>
      <c r="V301" s="180"/>
      <c r="W301" s="178"/>
      <c r="X301" s="180"/>
      <c r="Y301" s="180"/>
      <c r="Z301" s="66"/>
      <c r="AA301" s="67"/>
      <c r="AB301" s="68"/>
      <c r="AC301" s="67"/>
      <c r="AD301" s="67"/>
      <c r="AE301" s="179"/>
      <c r="AF301" s="180"/>
      <c r="AG301" s="178"/>
      <c r="AH301" s="180"/>
      <c r="AI301" s="191"/>
      <c r="AJ301" s="66"/>
      <c r="AK301" s="67"/>
      <c r="AL301" s="68"/>
      <c r="AM301" s="67"/>
      <c r="AN301" s="69"/>
      <c r="AO301" s="179"/>
      <c r="AP301" s="180"/>
      <c r="AQ301" s="178"/>
      <c r="AR301" s="180"/>
      <c r="AS301" s="180"/>
      <c r="AT301" s="66"/>
      <c r="AU301" s="67"/>
      <c r="AV301" s="68"/>
      <c r="AW301" s="67"/>
      <c r="AX301" s="67"/>
      <c r="AY301" s="179"/>
      <c r="AZ301" s="180"/>
      <c r="BA301" s="178"/>
      <c r="BB301" s="180"/>
      <c r="BC301" s="180"/>
      <c r="BD301" s="66"/>
      <c r="BE301" s="67"/>
      <c r="BF301" s="68"/>
      <c r="BG301" s="67"/>
      <c r="BH301" s="69"/>
      <c r="BI301" s="179"/>
      <c r="BJ301" s="180"/>
      <c r="BK301" s="178"/>
      <c r="BL301" s="180"/>
      <c r="BM301" s="191"/>
      <c r="BN301" s="53">
        <f t="shared" si="53"/>
        <v>0</v>
      </c>
      <c r="BO301" s="53">
        <f t="shared" si="54"/>
        <v>0</v>
      </c>
      <c r="BP301" s="305"/>
    </row>
    <row r="302" spans="2:68" ht="54" x14ac:dyDescent="0.4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58"/>
        <v>34.5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59"/>
        <v>40.020000000000003</v>
      </c>
      <c r="L302" s="47">
        <f t="shared" si="60"/>
        <v>40.365000000000002</v>
      </c>
      <c r="M302" s="48">
        <f t="shared" si="61"/>
        <v>40.71</v>
      </c>
      <c r="N302" s="48">
        <f t="shared" si="61"/>
        <v>41.055</v>
      </c>
      <c r="O302" s="49">
        <f t="shared" si="61"/>
        <v>41.4</v>
      </c>
      <c r="P302" s="337"/>
      <c r="Q302" s="338"/>
      <c r="R302" s="338"/>
      <c r="S302" s="338"/>
      <c r="T302" s="339"/>
      <c r="U302" s="50"/>
      <c r="V302" s="51"/>
      <c r="W302" s="51"/>
      <c r="X302" s="51"/>
      <c r="Y302" s="52"/>
      <c r="Z302" s="355"/>
      <c r="AA302" s="356"/>
      <c r="AB302" s="356"/>
      <c r="AC302" s="356"/>
      <c r="AD302" s="357"/>
      <c r="AE302" s="197"/>
      <c r="AF302" s="198"/>
      <c r="AG302" s="199"/>
      <c r="AH302" s="198"/>
      <c r="AI302" s="200"/>
      <c r="AJ302" s="50"/>
      <c r="AK302" s="51"/>
      <c r="AL302" s="51"/>
      <c r="AM302" s="51"/>
      <c r="AN302" s="52"/>
      <c r="AO302" s="177"/>
      <c r="AP302" s="178"/>
      <c r="AQ302" s="178"/>
      <c r="AR302" s="178"/>
      <c r="AS302" s="178"/>
      <c r="AT302" s="50"/>
      <c r="AU302" s="51"/>
      <c r="AV302" s="51"/>
      <c r="AW302" s="51"/>
      <c r="AX302" s="51"/>
      <c r="AY302" s="177"/>
      <c r="AZ302" s="178"/>
      <c r="BA302" s="178"/>
      <c r="BB302" s="178"/>
      <c r="BC302" s="178"/>
      <c r="BD302" s="50"/>
      <c r="BE302" s="51"/>
      <c r="BF302" s="51"/>
      <c r="BG302" s="51"/>
      <c r="BH302" s="52"/>
      <c r="BI302" s="177"/>
      <c r="BJ302" s="178"/>
      <c r="BK302" s="178"/>
      <c r="BL302" s="178"/>
      <c r="BM302" s="190"/>
      <c r="BN302" s="53">
        <f t="shared" si="53"/>
        <v>0</v>
      </c>
      <c r="BO302" s="53">
        <f t="shared" si="54"/>
        <v>0</v>
      </c>
      <c r="BP302" s="305"/>
    </row>
    <row r="303" spans="2:68" ht="30" x14ac:dyDescent="0.4">
      <c r="B303" s="79"/>
      <c r="C303" s="80"/>
      <c r="D303" s="41">
        <f t="shared" si="58"/>
        <v>34.5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59"/>
        <v>40.020000000000003</v>
      </c>
      <c r="L303" s="47">
        <f t="shared" si="60"/>
        <v>40.365000000000002</v>
      </c>
      <c r="M303" s="48">
        <f t="shared" si="61"/>
        <v>40.71</v>
      </c>
      <c r="N303" s="48">
        <f t="shared" si="61"/>
        <v>41.055</v>
      </c>
      <c r="O303" s="49">
        <f t="shared" si="61"/>
        <v>41.4</v>
      </c>
      <c r="P303" s="337"/>
      <c r="Q303" s="338"/>
      <c r="R303" s="338"/>
      <c r="S303" s="338"/>
      <c r="T303" s="339"/>
      <c r="U303" s="50"/>
      <c r="V303" s="51"/>
      <c r="W303" s="51"/>
      <c r="X303" s="51"/>
      <c r="Y303" s="52"/>
      <c r="Z303" s="293"/>
      <c r="AA303" s="294"/>
      <c r="AB303" s="295"/>
      <c r="AC303" s="294"/>
      <c r="AD303" s="294"/>
      <c r="AE303" s="177"/>
      <c r="AF303" s="178"/>
      <c r="AG303" s="178"/>
      <c r="AH303" s="178"/>
      <c r="AI303" s="190"/>
      <c r="AJ303" s="50"/>
      <c r="AK303" s="51"/>
      <c r="AL303" s="51"/>
      <c r="AM303" s="51"/>
      <c r="AN303" s="52"/>
      <c r="AO303" s="177"/>
      <c r="AP303" s="178"/>
      <c r="AQ303" s="178"/>
      <c r="AR303" s="178"/>
      <c r="AS303" s="178"/>
      <c r="AT303" s="50"/>
      <c r="AU303" s="51"/>
      <c r="AV303" s="51"/>
      <c r="AW303" s="51"/>
      <c r="AX303" s="51"/>
      <c r="AY303" s="177"/>
      <c r="AZ303" s="178"/>
      <c r="BA303" s="178"/>
      <c r="BB303" s="178"/>
      <c r="BC303" s="178"/>
      <c r="BD303" s="50"/>
      <c r="BE303" s="51"/>
      <c r="BF303" s="51"/>
      <c r="BG303" s="51"/>
      <c r="BH303" s="52"/>
      <c r="BI303" s="177"/>
      <c r="BJ303" s="178"/>
      <c r="BK303" s="178"/>
      <c r="BL303" s="178"/>
      <c r="BM303" s="190"/>
      <c r="BN303" s="53">
        <f t="shared" si="53"/>
        <v>0</v>
      </c>
      <c r="BO303" s="53">
        <f t="shared" si="54"/>
        <v>0</v>
      </c>
      <c r="BP303" s="305"/>
    </row>
    <row r="304" spans="2:68" ht="30" x14ac:dyDescent="0.4">
      <c r="B304" s="79"/>
      <c r="C304" s="80"/>
      <c r="D304" s="41">
        <f t="shared" si="58"/>
        <v>34.5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59"/>
        <v>40.020000000000003</v>
      </c>
      <c r="L304" s="47">
        <f t="shared" si="60"/>
        <v>40.365000000000002</v>
      </c>
      <c r="M304" s="48">
        <f t="shared" si="61"/>
        <v>40.71</v>
      </c>
      <c r="N304" s="48">
        <f t="shared" si="61"/>
        <v>41.055</v>
      </c>
      <c r="O304" s="49">
        <f t="shared" si="61"/>
        <v>41.4</v>
      </c>
      <c r="P304" s="337"/>
      <c r="Q304" s="338"/>
      <c r="R304" s="338"/>
      <c r="S304" s="338"/>
      <c r="T304" s="339"/>
      <c r="U304" s="50"/>
      <c r="V304" s="51"/>
      <c r="W304" s="51"/>
      <c r="X304" s="51"/>
      <c r="Y304" s="52"/>
      <c r="Z304" s="50"/>
      <c r="AA304" s="51"/>
      <c r="AB304" s="51"/>
      <c r="AC304" s="51"/>
      <c r="AD304" s="51"/>
      <c r="AE304" s="177"/>
      <c r="AF304" s="178"/>
      <c r="AG304" s="178"/>
      <c r="AH304" s="178"/>
      <c r="AI304" s="190"/>
      <c r="AJ304" s="50"/>
      <c r="AK304" s="51"/>
      <c r="AL304" s="51"/>
      <c r="AM304" s="51"/>
      <c r="AN304" s="52"/>
      <c r="AO304" s="177"/>
      <c r="AP304" s="178"/>
      <c r="AQ304" s="178"/>
      <c r="AR304" s="178"/>
      <c r="AS304" s="178"/>
      <c r="AT304" s="50"/>
      <c r="AU304" s="51"/>
      <c r="AV304" s="51"/>
      <c r="AW304" s="51"/>
      <c r="AX304" s="51"/>
      <c r="AY304" s="177"/>
      <c r="AZ304" s="178"/>
      <c r="BA304" s="178"/>
      <c r="BB304" s="178"/>
      <c r="BC304" s="178"/>
      <c r="BD304" s="50"/>
      <c r="BE304" s="51"/>
      <c r="BF304" s="51"/>
      <c r="BG304" s="51"/>
      <c r="BH304" s="52"/>
      <c r="BI304" s="177"/>
      <c r="BJ304" s="178"/>
      <c r="BK304" s="178"/>
      <c r="BL304" s="178"/>
      <c r="BM304" s="190"/>
      <c r="BP304" s="305"/>
    </row>
    <row r="305" spans="2:68" s="130" customFormat="1" ht="54" x14ac:dyDescent="0.4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58"/>
        <v>37.5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59"/>
        <v>43.5</v>
      </c>
      <c r="L305" s="47">
        <f t="shared" si="60"/>
        <v>43.875</v>
      </c>
      <c r="M305" s="48">
        <f t="shared" si="61"/>
        <v>44.25</v>
      </c>
      <c r="N305" s="48">
        <f t="shared" si="61"/>
        <v>44.625</v>
      </c>
      <c r="O305" s="49">
        <f t="shared" si="61"/>
        <v>45</v>
      </c>
      <c r="P305" s="337"/>
      <c r="Q305" s="338"/>
      <c r="R305" s="338"/>
      <c r="S305" s="338"/>
      <c r="T305" s="339"/>
      <c r="U305" s="337"/>
      <c r="V305" s="338"/>
      <c r="W305" s="338"/>
      <c r="X305" s="338"/>
      <c r="Y305" s="339"/>
      <c r="Z305" s="197"/>
      <c r="AA305" s="198"/>
      <c r="AB305" s="199"/>
      <c r="AC305" s="198"/>
      <c r="AD305" s="222"/>
      <c r="AE305" s="197"/>
      <c r="AF305" s="198"/>
      <c r="AG305" s="199"/>
      <c r="AH305" s="198"/>
      <c r="AI305" s="200"/>
      <c r="AJ305" s="50"/>
      <c r="AK305" s="51"/>
      <c r="AL305" s="51"/>
      <c r="AM305" s="51"/>
      <c r="AN305" s="52"/>
      <c r="AO305" s="50"/>
      <c r="AP305" s="51"/>
      <c r="AQ305" s="51"/>
      <c r="AR305" s="51"/>
      <c r="AS305" s="52"/>
      <c r="AT305" s="50"/>
      <c r="AU305" s="51"/>
      <c r="AV305" s="51"/>
      <c r="AW305" s="51"/>
      <c r="AX305" s="51"/>
      <c r="AY305" s="177"/>
      <c r="AZ305" s="178"/>
      <c r="BA305" s="178"/>
      <c r="BB305" s="178"/>
      <c r="BC305" s="178"/>
      <c r="BD305" s="50"/>
      <c r="BE305" s="51"/>
      <c r="BF305" s="51"/>
      <c r="BG305" s="51"/>
      <c r="BH305" s="52"/>
      <c r="BI305" s="177"/>
      <c r="BJ305" s="178"/>
      <c r="BK305" s="178"/>
      <c r="BL305" s="178"/>
      <c r="BM305" s="190"/>
      <c r="BN305" s="53">
        <f>MIN($P304,$U304,$Z304,$AE304,$AJ304,$AO304,$AT304,$AY304,$BD304,$BI304)</f>
        <v>0</v>
      </c>
      <c r="BO305" s="53">
        <f>MAX($P304,$U304,$Z304,$AE304,$AJ304,$AO304,$AT304,$AY304,$BD304,$BI304)</f>
        <v>0</v>
      </c>
      <c r="BP305" s="305"/>
    </row>
    <row r="306" spans="2:68" s="130" customFormat="1" ht="30" x14ac:dyDescent="0.4">
      <c r="B306" s="79"/>
      <c r="C306" s="80"/>
      <c r="D306" s="41">
        <f t="shared" si="58"/>
        <v>37.5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59"/>
        <v>43.5</v>
      </c>
      <c r="L306" s="47">
        <f t="shared" si="60"/>
        <v>43.875</v>
      </c>
      <c r="M306" s="48">
        <f t="shared" si="61"/>
        <v>44.25</v>
      </c>
      <c r="N306" s="48">
        <f t="shared" si="61"/>
        <v>44.625</v>
      </c>
      <c r="O306" s="49">
        <f t="shared" si="61"/>
        <v>45</v>
      </c>
      <c r="P306" s="337"/>
      <c r="Q306" s="338"/>
      <c r="R306" s="338"/>
      <c r="S306" s="338"/>
      <c r="T306" s="339"/>
      <c r="U306" s="337"/>
      <c r="V306" s="338"/>
      <c r="W306" s="338"/>
      <c r="X306" s="338"/>
      <c r="Y306" s="339"/>
      <c r="Z306" s="50"/>
      <c r="AA306" s="51"/>
      <c r="AB306" s="51"/>
      <c r="AC306" s="51"/>
      <c r="AD306" s="52"/>
      <c r="AE306" s="177"/>
      <c r="AF306" s="178"/>
      <c r="AG306" s="178"/>
      <c r="AH306" s="178"/>
      <c r="AI306" s="190"/>
      <c r="AJ306" s="50"/>
      <c r="AK306" s="51"/>
      <c r="AL306" s="51"/>
      <c r="AM306" s="51"/>
      <c r="AN306" s="52"/>
      <c r="AO306" s="177"/>
      <c r="AP306" s="178"/>
      <c r="AQ306" s="178"/>
      <c r="AR306" s="178"/>
      <c r="AS306" s="178"/>
      <c r="AT306" s="50"/>
      <c r="AU306" s="51"/>
      <c r="AV306" s="51"/>
      <c r="AW306" s="51"/>
      <c r="AX306" s="51"/>
      <c r="AY306" s="177"/>
      <c r="AZ306" s="178"/>
      <c r="BA306" s="178"/>
      <c r="BB306" s="178"/>
      <c r="BC306" s="178"/>
      <c r="BD306" s="50"/>
      <c r="BE306" s="51"/>
      <c r="BF306" s="51"/>
      <c r="BG306" s="51"/>
      <c r="BH306" s="52"/>
      <c r="BI306" s="177"/>
      <c r="BJ306" s="178"/>
      <c r="BK306" s="178"/>
      <c r="BL306" s="178"/>
      <c r="BM306" s="190"/>
      <c r="BN306" s="53">
        <f>MIN($P305,$U305,$Z305,$AE305,$AJ305,$AO305,$AT305,$AY305,$BD305,$BI305)</f>
        <v>0</v>
      </c>
      <c r="BO306" s="53">
        <f>MAX($P305,$U305,$Z305,$AE305,$AJ305,$AO305,$AT305,$AY305,$BD305,$BI305)</f>
        <v>0</v>
      </c>
      <c r="BP306" s="305"/>
    </row>
    <row r="307" spans="2:68" s="130" customFormat="1" ht="30" x14ac:dyDescent="0.4">
      <c r="B307" s="79"/>
      <c r="C307" s="80"/>
      <c r="D307" s="41">
        <f t="shared" si="58"/>
        <v>37.5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59"/>
        <v>43.5</v>
      </c>
      <c r="L307" s="47">
        <f t="shared" si="60"/>
        <v>43.875</v>
      </c>
      <c r="M307" s="48">
        <f t="shared" si="61"/>
        <v>44.25</v>
      </c>
      <c r="N307" s="48">
        <f t="shared" si="61"/>
        <v>44.625</v>
      </c>
      <c r="O307" s="49">
        <f t="shared" si="61"/>
        <v>45</v>
      </c>
      <c r="P307" s="337"/>
      <c r="Q307" s="338"/>
      <c r="R307" s="338"/>
      <c r="S307" s="338"/>
      <c r="T307" s="339"/>
      <c r="U307" s="337"/>
      <c r="V307" s="338"/>
      <c r="W307" s="338"/>
      <c r="X307" s="338"/>
      <c r="Y307" s="339"/>
      <c r="Z307" s="50"/>
      <c r="AA307" s="51"/>
      <c r="AB307" s="51"/>
      <c r="AC307" s="51"/>
      <c r="AD307" s="52"/>
      <c r="AE307" s="177"/>
      <c r="AF307" s="178"/>
      <c r="AG307" s="178"/>
      <c r="AH307" s="178"/>
      <c r="AI307" s="190"/>
      <c r="AJ307" s="50"/>
      <c r="AK307" s="51"/>
      <c r="AL307" s="51"/>
      <c r="AM307" s="51"/>
      <c r="AN307" s="52"/>
      <c r="AO307" s="177"/>
      <c r="AP307" s="178"/>
      <c r="AQ307" s="178"/>
      <c r="AR307" s="178"/>
      <c r="AS307" s="178"/>
      <c r="AT307" s="50"/>
      <c r="AU307" s="51"/>
      <c r="AV307" s="51"/>
      <c r="AW307" s="51"/>
      <c r="AX307" s="51"/>
      <c r="AY307" s="177"/>
      <c r="AZ307" s="178"/>
      <c r="BA307" s="178"/>
      <c r="BB307" s="178"/>
      <c r="BC307" s="178"/>
      <c r="BD307" s="50"/>
      <c r="BE307" s="51"/>
      <c r="BF307" s="51"/>
      <c r="BG307" s="51"/>
      <c r="BH307" s="52"/>
      <c r="BI307" s="177"/>
      <c r="BJ307" s="178"/>
      <c r="BK307" s="178"/>
      <c r="BL307" s="178"/>
      <c r="BM307" s="190"/>
      <c r="BN307" s="53">
        <f>MIN($P306,$U306,$Z306,$AE306,$AJ306,$AO306,$AT306,$AY306,$BD306,$BI306)</f>
        <v>0</v>
      </c>
      <c r="BO307" s="53">
        <f>MAX($P306,$U306,$Z306,$AE306,$AJ306,$AO306,$AT306,$AY306,$BD306,$BI306)</f>
        <v>0</v>
      </c>
      <c r="BP307" s="305"/>
    </row>
    <row r="308" spans="2:68" ht="30" x14ac:dyDescent="0.4">
      <c r="B308" s="79" t="s">
        <v>131</v>
      </c>
      <c r="C308" s="40" t="str">
        <f>C195</f>
        <v>Сливочное масло, кг</v>
      </c>
      <c r="D308" s="41">
        <f t="shared" si="58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59"/>
        <v>407</v>
      </c>
      <c r="L308" s="47">
        <f t="shared" si="60"/>
        <v>410.7</v>
      </c>
      <c r="M308" s="48">
        <f t="shared" si="61"/>
        <v>414.4</v>
      </c>
      <c r="N308" s="48">
        <f t="shared" si="61"/>
        <v>418.1</v>
      </c>
      <c r="O308" s="49">
        <f t="shared" si="61"/>
        <v>421.8</v>
      </c>
      <c r="P308" s="367"/>
      <c r="Q308" s="368"/>
      <c r="R308" s="368"/>
      <c r="S308" s="368"/>
      <c r="T308" s="369"/>
      <c r="U308" s="337"/>
      <c r="V308" s="338"/>
      <c r="W308" s="338"/>
      <c r="X308" s="338"/>
      <c r="Y308" s="339"/>
      <c r="Z308" s="290"/>
      <c r="AA308" s="291"/>
      <c r="AB308" s="291"/>
      <c r="AC308" s="291"/>
      <c r="AD308" s="292"/>
      <c r="AE308" s="197"/>
      <c r="AF308" s="198"/>
      <c r="AG308" s="199"/>
      <c r="AH308" s="198"/>
      <c r="AI308" s="200"/>
      <c r="AJ308" s="50"/>
      <c r="AK308" s="51"/>
      <c r="AL308" s="51"/>
      <c r="AM308" s="51"/>
      <c r="AN308" s="52"/>
      <c r="AO308" s="177"/>
      <c r="AP308" s="178"/>
      <c r="AQ308" s="178"/>
      <c r="AR308" s="178"/>
      <c r="AS308" s="178"/>
      <c r="AT308" s="50"/>
      <c r="AU308" s="51"/>
      <c r="AV308" s="51"/>
      <c r="AW308" s="51"/>
      <c r="AX308" s="51"/>
      <c r="AY308" s="177"/>
      <c r="AZ308" s="178"/>
      <c r="BA308" s="178"/>
      <c r="BB308" s="178"/>
      <c r="BC308" s="178"/>
      <c r="BD308" s="50"/>
      <c r="BE308" s="51"/>
      <c r="BF308" s="51"/>
      <c r="BG308" s="51"/>
      <c r="BH308" s="52"/>
      <c r="BI308" s="177"/>
      <c r="BJ308" s="178"/>
      <c r="BK308" s="178"/>
      <c r="BL308" s="178"/>
      <c r="BM308" s="190"/>
      <c r="BN308" s="53">
        <f t="shared" ref="BN308:BN343" si="62">MIN($P308,$U308,$Z308,$AE308,$AJ308,$AO308,$AT308,$AY308,$BD308,$BI308)</f>
        <v>0</v>
      </c>
      <c r="BO308" s="53">
        <f t="shared" ref="BO308:BO343" si="63">MAX($P308,$U308,$Z308,$AE308,$AJ308,$AO308,$AT308,$AY308,$BD308,$BI308)</f>
        <v>0</v>
      </c>
      <c r="BP308" s="305"/>
    </row>
    <row r="309" spans="2:68" ht="30" x14ac:dyDescent="0.4">
      <c r="B309" s="79"/>
      <c r="C309" s="80"/>
      <c r="D309" s="41">
        <f t="shared" si="58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59"/>
        <v>407</v>
      </c>
      <c r="L309" s="47">
        <f t="shared" si="60"/>
        <v>410.7</v>
      </c>
      <c r="M309" s="48">
        <f t="shared" si="61"/>
        <v>414.4</v>
      </c>
      <c r="N309" s="48">
        <f t="shared" si="61"/>
        <v>418.1</v>
      </c>
      <c r="O309" s="49">
        <f t="shared" si="61"/>
        <v>421.8</v>
      </c>
      <c r="P309" s="367"/>
      <c r="Q309" s="368"/>
      <c r="R309" s="368"/>
      <c r="S309" s="368"/>
      <c r="T309" s="369"/>
      <c r="U309" s="337"/>
      <c r="V309" s="338"/>
      <c r="W309" s="338"/>
      <c r="X309" s="338"/>
      <c r="Y309" s="339"/>
      <c r="Z309" s="279"/>
      <c r="AA309" s="280"/>
      <c r="AB309" s="281"/>
      <c r="AC309" s="280"/>
      <c r="AD309" s="282"/>
      <c r="AE309" s="197"/>
      <c r="AF309" s="198"/>
      <c r="AG309" s="199"/>
      <c r="AH309" s="198"/>
      <c r="AI309" s="200"/>
      <c r="AJ309" s="50"/>
      <c r="AK309" s="51"/>
      <c r="AL309" s="51"/>
      <c r="AM309" s="51"/>
      <c r="AN309" s="52"/>
      <c r="AO309" s="177"/>
      <c r="AP309" s="178"/>
      <c r="AQ309" s="178"/>
      <c r="AR309" s="178"/>
      <c r="AS309" s="178"/>
      <c r="AT309" s="50"/>
      <c r="AU309" s="51"/>
      <c r="AV309" s="51"/>
      <c r="AW309" s="51"/>
      <c r="AX309" s="51"/>
      <c r="AY309" s="177"/>
      <c r="AZ309" s="178"/>
      <c r="BA309" s="178"/>
      <c r="BB309" s="178"/>
      <c r="BC309" s="178"/>
      <c r="BD309" s="50"/>
      <c r="BE309" s="51"/>
      <c r="BF309" s="51"/>
      <c r="BG309" s="51"/>
      <c r="BH309" s="52"/>
      <c r="BI309" s="177"/>
      <c r="BJ309" s="178"/>
      <c r="BK309" s="178"/>
      <c r="BL309" s="178"/>
      <c r="BM309" s="190"/>
      <c r="BN309" s="53">
        <f t="shared" si="62"/>
        <v>0</v>
      </c>
      <c r="BO309" s="53">
        <f t="shared" si="63"/>
        <v>0</v>
      </c>
      <c r="BP309" s="305"/>
    </row>
    <row r="310" spans="2:68" ht="30" x14ac:dyDescent="0.4">
      <c r="B310" s="79"/>
      <c r="C310" s="80"/>
      <c r="D310" s="41">
        <f t="shared" si="58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59"/>
        <v>407</v>
      </c>
      <c r="L310" s="47">
        <f t="shared" si="60"/>
        <v>410.7</v>
      </c>
      <c r="M310" s="48">
        <f t="shared" si="61"/>
        <v>414.4</v>
      </c>
      <c r="N310" s="48">
        <f t="shared" si="61"/>
        <v>418.1</v>
      </c>
      <c r="O310" s="49">
        <f t="shared" si="61"/>
        <v>421.8</v>
      </c>
      <c r="P310" s="367"/>
      <c r="Q310" s="368"/>
      <c r="R310" s="368"/>
      <c r="S310" s="368"/>
      <c r="T310" s="369"/>
      <c r="U310" s="337"/>
      <c r="V310" s="338"/>
      <c r="W310" s="338"/>
      <c r="X310" s="338"/>
      <c r="Y310" s="339"/>
      <c r="Z310" s="279"/>
      <c r="AA310" s="280"/>
      <c r="AB310" s="281"/>
      <c r="AC310" s="280"/>
      <c r="AD310" s="282"/>
      <c r="AE310" s="197"/>
      <c r="AF310" s="198"/>
      <c r="AG310" s="199"/>
      <c r="AH310" s="198"/>
      <c r="AI310" s="200"/>
      <c r="AJ310" s="50"/>
      <c r="AK310" s="51"/>
      <c r="AL310" s="51"/>
      <c r="AM310" s="51"/>
      <c r="AN310" s="52"/>
      <c r="AO310" s="177"/>
      <c r="AP310" s="178"/>
      <c r="AQ310" s="178"/>
      <c r="AR310" s="178"/>
      <c r="AS310" s="178"/>
      <c r="AT310" s="50"/>
      <c r="AU310" s="51"/>
      <c r="AV310" s="51"/>
      <c r="AW310" s="51"/>
      <c r="AX310" s="51"/>
      <c r="AY310" s="177"/>
      <c r="AZ310" s="178"/>
      <c r="BA310" s="178"/>
      <c r="BB310" s="178"/>
      <c r="BC310" s="178"/>
      <c r="BD310" s="50"/>
      <c r="BE310" s="51"/>
      <c r="BF310" s="51"/>
      <c r="BG310" s="51"/>
      <c r="BH310" s="52"/>
      <c r="BI310" s="177"/>
      <c r="BJ310" s="178"/>
      <c r="BK310" s="178"/>
      <c r="BL310" s="178"/>
      <c r="BM310" s="190"/>
      <c r="BN310" s="53">
        <f t="shared" si="62"/>
        <v>0</v>
      </c>
      <c r="BO310" s="53">
        <f t="shared" si="63"/>
        <v>0</v>
      </c>
      <c r="BP310" s="305"/>
    </row>
    <row r="311" spans="2:68" ht="39" x14ac:dyDescent="0.4">
      <c r="B311" s="81" t="s">
        <v>65</v>
      </c>
      <c r="C311" s="82" t="s">
        <v>66</v>
      </c>
      <c r="D311" s="41">
        <f t="shared" si="58"/>
        <v>0</v>
      </c>
      <c r="E311" s="62"/>
      <c r="F311" s="63"/>
      <c r="G311" s="64"/>
      <c r="H311" s="64"/>
      <c r="I311" s="64"/>
      <c r="J311" s="65"/>
      <c r="K311" s="46">
        <f t="shared" si="59"/>
        <v>0</v>
      </c>
      <c r="L311" s="47">
        <f t="shared" si="60"/>
        <v>0</v>
      </c>
      <c r="M311" s="48">
        <f t="shared" si="61"/>
        <v>0</v>
      </c>
      <c r="N311" s="48">
        <f t="shared" si="61"/>
        <v>0</v>
      </c>
      <c r="O311" s="49">
        <f t="shared" si="61"/>
        <v>0</v>
      </c>
      <c r="P311" s="340"/>
      <c r="Q311" s="341"/>
      <c r="R311" s="342"/>
      <c r="S311" s="341"/>
      <c r="T311" s="343"/>
      <c r="U311" s="340"/>
      <c r="V311" s="341"/>
      <c r="W311" s="342"/>
      <c r="X311" s="341"/>
      <c r="Y311" s="343"/>
      <c r="Z311" s="283"/>
      <c r="AA311" s="284"/>
      <c r="AB311" s="285"/>
      <c r="AC311" s="284"/>
      <c r="AD311" s="286"/>
      <c r="AE311" s="201"/>
      <c r="AF311" s="202"/>
      <c r="AG311" s="203"/>
      <c r="AH311" s="202"/>
      <c r="AI311" s="204"/>
      <c r="AJ311" s="66"/>
      <c r="AK311" s="67"/>
      <c r="AL311" s="68"/>
      <c r="AM311" s="67"/>
      <c r="AN311" s="69"/>
      <c r="AO311" s="179"/>
      <c r="AP311" s="180"/>
      <c r="AQ311" s="178"/>
      <c r="AR311" s="180"/>
      <c r="AS311" s="180"/>
      <c r="AT311" s="66"/>
      <c r="AU311" s="67"/>
      <c r="AV311" s="68"/>
      <c r="AW311" s="67"/>
      <c r="AX311" s="67"/>
      <c r="AY311" s="179"/>
      <c r="AZ311" s="180"/>
      <c r="BA311" s="178"/>
      <c r="BB311" s="180"/>
      <c r="BC311" s="180"/>
      <c r="BD311" s="66"/>
      <c r="BE311" s="67"/>
      <c r="BF311" s="68"/>
      <c r="BG311" s="67"/>
      <c r="BH311" s="69"/>
      <c r="BI311" s="179"/>
      <c r="BJ311" s="180"/>
      <c r="BK311" s="178"/>
      <c r="BL311" s="180"/>
      <c r="BM311" s="191"/>
      <c r="BN311" s="53">
        <f t="shared" si="62"/>
        <v>0</v>
      </c>
      <c r="BO311" s="53">
        <f t="shared" si="63"/>
        <v>0</v>
      </c>
      <c r="BP311" s="305"/>
    </row>
    <row r="312" spans="2:68" ht="36" x14ac:dyDescent="0.4">
      <c r="B312" s="79" t="s">
        <v>68</v>
      </c>
      <c r="C312" s="40" t="str">
        <f>C199</f>
        <v>Пропаренный шелушеный рис, кг</v>
      </c>
      <c r="D312" s="41">
        <f t="shared" si="58"/>
        <v>45.4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59"/>
        <v>47.67</v>
      </c>
      <c r="L312" s="47">
        <f t="shared" si="60"/>
        <v>48.123999999999995</v>
      </c>
      <c r="M312" s="48">
        <f t="shared" si="61"/>
        <v>48.577999999999996</v>
      </c>
      <c r="N312" s="48">
        <f t="shared" si="61"/>
        <v>49.031999999999996</v>
      </c>
      <c r="O312" s="49">
        <f t="shared" si="61"/>
        <v>49.485999999999997</v>
      </c>
      <c r="P312" s="367"/>
      <c r="Q312" s="368"/>
      <c r="R312" s="368"/>
      <c r="S312" s="368"/>
      <c r="T312" s="369"/>
      <c r="U312" s="337"/>
      <c r="V312" s="338"/>
      <c r="W312" s="338"/>
      <c r="X312" s="338"/>
      <c r="Y312" s="339"/>
      <c r="Z312" s="279"/>
      <c r="AA312" s="280"/>
      <c r="AB312" s="281"/>
      <c r="AC312" s="280"/>
      <c r="AD312" s="282"/>
      <c r="AE312" s="197"/>
      <c r="AF312" s="198"/>
      <c r="AG312" s="199"/>
      <c r="AH312" s="198"/>
      <c r="AI312" s="222"/>
      <c r="AJ312" s="50"/>
      <c r="AK312" s="51"/>
      <c r="AL312" s="51"/>
      <c r="AM312" s="51"/>
      <c r="AN312" s="52"/>
      <c r="AO312" s="177"/>
      <c r="AP312" s="178"/>
      <c r="AQ312" s="178"/>
      <c r="AR312" s="178"/>
      <c r="AS312" s="178"/>
      <c r="AT312" s="50"/>
      <c r="AU312" s="51"/>
      <c r="AV312" s="51"/>
      <c r="AW312" s="51"/>
      <c r="AX312" s="51"/>
      <c r="AY312" s="177"/>
      <c r="AZ312" s="178"/>
      <c r="BA312" s="178"/>
      <c r="BB312" s="178"/>
      <c r="BC312" s="178"/>
      <c r="BD312" s="50"/>
      <c r="BE312" s="51"/>
      <c r="BF312" s="51"/>
      <c r="BG312" s="51"/>
      <c r="BH312" s="52"/>
      <c r="BI312" s="177"/>
      <c r="BJ312" s="178"/>
      <c r="BK312" s="178"/>
      <c r="BL312" s="178"/>
      <c r="BM312" s="190"/>
      <c r="BN312" s="53">
        <f t="shared" si="62"/>
        <v>0</v>
      </c>
      <c r="BO312" s="53">
        <f t="shared" si="63"/>
        <v>0</v>
      </c>
      <c r="BP312" s="306"/>
    </row>
    <row r="313" spans="2:68" ht="30" x14ac:dyDescent="0.4">
      <c r="B313" s="79"/>
      <c r="C313" s="80"/>
      <c r="D313" s="41">
        <f t="shared" si="58"/>
        <v>45.4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59"/>
        <v>47.67</v>
      </c>
      <c r="L313" s="47">
        <f t="shared" si="60"/>
        <v>48.123999999999995</v>
      </c>
      <c r="M313" s="48">
        <f t="shared" si="61"/>
        <v>48.577999999999996</v>
      </c>
      <c r="N313" s="48">
        <f t="shared" si="61"/>
        <v>49.031999999999996</v>
      </c>
      <c r="O313" s="49">
        <f t="shared" si="61"/>
        <v>49.485999999999997</v>
      </c>
      <c r="P313" s="367"/>
      <c r="Q313" s="368"/>
      <c r="R313" s="368"/>
      <c r="S313" s="368"/>
      <c r="T313" s="369"/>
      <c r="U313" s="337"/>
      <c r="V313" s="338"/>
      <c r="W313" s="338"/>
      <c r="X313" s="338"/>
      <c r="Y313" s="339"/>
      <c r="Z313" s="279"/>
      <c r="AA313" s="280"/>
      <c r="AB313" s="281"/>
      <c r="AC313" s="280"/>
      <c r="AD313" s="282"/>
      <c r="AE313" s="197"/>
      <c r="AF313" s="198"/>
      <c r="AG313" s="199"/>
      <c r="AH313" s="198"/>
      <c r="AI313" s="200"/>
      <c r="AJ313" s="50"/>
      <c r="AK313" s="51"/>
      <c r="AL313" s="51"/>
      <c r="AM313" s="51"/>
      <c r="AN313" s="52"/>
      <c r="AO313" s="177"/>
      <c r="AP313" s="178"/>
      <c r="AQ313" s="178"/>
      <c r="AR313" s="178"/>
      <c r="AS313" s="178"/>
      <c r="AT313" s="50"/>
      <c r="AU313" s="51"/>
      <c r="AV313" s="51"/>
      <c r="AW313" s="51"/>
      <c r="AX313" s="51"/>
      <c r="AY313" s="177"/>
      <c r="AZ313" s="178"/>
      <c r="BA313" s="178"/>
      <c r="BB313" s="178"/>
      <c r="BC313" s="178"/>
      <c r="BD313" s="50"/>
      <c r="BE313" s="51"/>
      <c r="BF313" s="51"/>
      <c r="BG313" s="51"/>
      <c r="BH313" s="52"/>
      <c r="BI313" s="177"/>
      <c r="BJ313" s="178"/>
      <c r="BK313" s="178"/>
      <c r="BL313" s="178"/>
      <c r="BM313" s="190"/>
      <c r="BN313" s="53">
        <f t="shared" si="62"/>
        <v>0</v>
      </c>
      <c r="BO313" s="53">
        <f t="shared" si="63"/>
        <v>0</v>
      </c>
      <c r="BP313" s="305"/>
    </row>
    <row r="314" spans="2:68" ht="30" x14ac:dyDescent="0.4">
      <c r="B314" s="79"/>
      <c r="C314" s="80"/>
      <c r="D314" s="41">
        <f t="shared" si="58"/>
        <v>45.4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59"/>
        <v>47.67</v>
      </c>
      <c r="L314" s="47">
        <f t="shared" si="60"/>
        <v>48.123999999999995</v>
      </c>
      <c r="M314" s="48">
        <f t="shared" si="61"/>
        <v>48.577999999999996</v>
      </c>
      <c r="N314" s="48">
        <f t="shared" si="61"/>
        <v>49.031999999999996</v>
      </c>
      <c r="O314" s="49">
        <f t="shared" si="61"/>
        <v>49.485999999999997</v>
      </c>
      <c r="P314" s="367"/>
      <c r="Q314" s="368"/>
      <c r="R314" s="368"/>
      <c r="S314" s="368"/>
      <c r="T314" s="369"/>
      <c r="U314" s="337"/>
      <c r="V314" s="338"/>
      <c r="W314" s="338"/>
      <c r="X314" s="338"/>
      <c r="Y314" s="339"/>
      <c r="Z314" s="279"/>
      <c r="AA314" s="280"/>
      <c r="AB314" s="281"/>
      <c r="AC314" s="280"/>
      <c r="AD314" s="282"/>
      <c r="AE314" s="197"/>
      <c r="AF314" s="198"/>
      <c r="AG314" s="199"/>
      <c r="AH314" s="198"/>
      <c r="AI314" s="200"/>
      <c r="AJ314" s="50"/>
      <c r="AK314" s="51"/>
      <c r="AL314" s="51"/>
      <c r="AM314" s="51"/>
      <c r="AN314" s="52"/>
      <c r="AO314" s="177"/>
      <c r="AP314" s="178"/>
      <c r="AQ314" s="178"/>
      <c r="AR314" s="178"/>
      <c r="AS314" s="178"/>
      <c r="AT314" s="50"/>
      <c r="AU314" s="51"/>
      <c r="AV314" s="51"/>
      <c r="AW314" s="51"/>
      <c r="AX314" s="51"/>
      <c r="AY314" s="177"/>
      <c r="AZ314" s="178"/>
      <c r="BA314" s="178"/>
      <c r="BB314" s="178"/>
      <c r="BC314" s="178"/>
      <c r="BD314" s="50"/>
      <c r="BE314" s="51"/>
      <c r="BF314" s="51"/>
      <c r="BG314" s="51"/>
      <c r="BH314" s="52"/>
      <c r="BI314" s="177"/>
      <c r="BJ314" s="178"/>
      <c r="BK314" s="178"/>
      <c r="BL314" s="178"/>
      <c r="BM314" s="190"/>
      <c r="BN314" s="53">
        <f t="shared" si="62"/>
        <v>0</v>
      </c>
      <c r="BO314" s="53">
        <f t="shared" si="63"/>
        <v>0</v>
      </c>
      <c r="BP314" s="305"/>
    </row>
    <row r="315" spans="2:68" ht="54" x14ac:dyDescent="0.4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58"/>
        <v>20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59"/>
        <v>23.8</v>
      </c>
      <c r="L315" s="47">
        <f t="shared" si="60"/>
        <v>24</v>
      </c>
      <c r="M315" s="48">
        <f t="shared" si="61"/>
        <v>24.2</v>
      </c>
      <c r="N315" s="48">
        <f t="shared" si="61"/>
        <v>24.4</v>
      </c>
      <c r="O315" s="49">
        <f t="shared" si="61"/>
        <v>24.6</v>
      </c>
      <c r="P315" s="367"/>
      <c r="Q315" s="368"/>
      <c r="R315" s="368"/>
      <c r="S315" s="368"/>
      <c r="T315" s="369"/>
      <c r="U315" s="337"/>
      <c r="V315" s="338"/>
      <c r="W315" s="338"/>
      <c r="X315" s="338"/>
      <c r="Y315" s="339"/>
      <c r="Z315" s="293"/>
      <c r="AA315" s="294"/>
      <c r="AB315" s="295"/>
      <c r="AC315" s="294"/>
      <c r="AD315" s="296"/>
      <c r="AE315" s="197"/>
      <c r="AF315" s="198"/>
      <c r="AG315" s="199"/>
      <c r="AH315" s="301"/>
      <c r="AI315" s="301"/>
      <c r="AJ315" s="50"/>
      <c r="AK315" s="51"/>
      <c r="AL315" s="51"/>
      <c r="AM315" s="51"/>
      <c r="AN315" s="52"/>
      <c r="AO315" s="177"/>
      <c r="AP315" s="178"/>
      <c r="AQ315" s="178"/>
      <c r="AR315" s="178"/>
      <c r="AS315" s="178"/>
      <c r="AT315" s="50"/>
      <c r="AU315" s="51"/>
      <c r="AV315" s="51"/>
      <c r="AW315" s="51"/>
      <c r="AX315" s="51"/>
      <c r="AY315" s="177"/>
      <c r="AZ315" s="178"/>
      <c r="BA315" s="178"/>
      <c r="BB315" s="178"/>
      <c r="BC315" s="178"/>
      <c r="BD315" s="50"/>
      <c r="BE315" s="51"/>
      <c r="BF315" s="51"/>
      <c r="BG315" s="51"/>
      <c r="BH315" s="52"/>
      <c r="BI315" s="177"/>
      <c r="BJ315" s="178"/>
      <c r="BK315" s="178"/>
      <c r="BL315" s="178"/>
      <c r="BM315" s="190"/>
      <c r="BN315" s="53">
        <f t="shared" si="62"/>
        <v>0</v>
      </c>
      <c r="BO315" s="53">
        <f t="shared" si="63"/>
        <v>0</v>
      </c>
      <c r="BP315" s="306"/>
    </row>
    <row r="316" spans="2:68" ht="30" x14ac:dyDescent="0.4">
      <c r="B316" s="79"/>
      <c r="C316" s="80"/>
      <c r="D316" s="41">
        <f t="shared" si="58"/>
        <v>20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59"/>
        <v>23.8</v>
      </c>
      <c r="L316" s="47">
        <f t="shared" si="60"/>
        <v>24</v>
      </c>
      <c r="M316" s="48">
        <f t="shared" si="61"/>
        <v>24.2</v>
      </c>
      <c r="N316" s="48">
        <f t="shared" si="61"/>
        <v>24.4</v>
      </c>
      <c r="O316" s="49">
        <f t="shared" si="61"/>
        <v>24.6</v>
      </c>
      <c r="P316" s="367"/>
      <c r="Q316" s="368"/>
      <c r="R316" s="368"/>
      <c r="S316" s="368"/>
      <c r="T316" s="369"/>
      <c r="U316" s="337"/>
      <c r="V316" s="338"/>
      <c r="W316" s="338"/>
      <c r="X316" s="338"/>
      <c r="Y316" s="339"/>
      <c r="Z316" s="279"/>
      <c r="AA316" s="280"/>
      <c r="AB316" s="281"/>
      <c r="AC316" s="280"/>
      <c r="AD316" s="282"/>
      <c r="AE316" s="197"/>
      <c r="AF316" s="198"/>
      <c r="AG316" s="199"/>
      <c r="AH316" s="198"/>
      <c r="AI316" s="200"/>
      <c r="AJ316" s="50"/>
      <c r="AK316" s="51"/>
      <c r="AL316" s="51"/>
      <c r="AM316" s="51"/>
      <c r="AN316" s="52"/>
      <c r="AO316" s="177"/>
      <c r="AP316" s="178"/>
      <c r="AQ316" s="178"/>
      <c r="AR316" s="178"/>
      <c r="AS316" s="178"/>
      <c r="AT316" s="50"/>
      <c r="AU316" s="51"/>
      <c r="AV316" s="51"/>
      <c r="AW316" s="51"/>
      <c r="AX316" s="51"/>
      <c r="AY316" s="177"/>
      <c r="AZ316" s="178"/>
      <c r="BA316" s="178"/>
      <c r="BB316" s="178"/>
      <c r="BC316" s="178"/>
      <c r="BD316" s="50"/>
      <c r="BE316" s="51"/>
      <c r="BF316" s="51"/>
      <c r="BG316" s="51"/>
      <c r="BH316" s="52"/>
      <c r="BI316" s="177"/>
      <c r="BJ316" s="178"/>
      <c r="BK316" s="178"/>
      <c r="BL316" s="178"/>
      <c r="BM316" s="190"/>
      <c r="BN316" s="53">
        <f t="shared" si="62"/>
        <v>0</v>
      </c>
      <c r="BO316" s="53">
        <f t="shared" si="63"/>
        <v>0</v>
      </c>
      <c r="BP316" s="305"/>
    </row>
    <row r="317" spans="2:68" ht="30" x14ac:dyDescent="0.4">
      <c r="B317" s="79"/>
      <c r="C317" s="80"/>
      <c r="D317" s="41">
        <f t="shared" si="58"/>
        <v>20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59"/>
        <v>23.8</v>
      </c>
      <c r="L317" s="47">
        <f t="shared" si="60"/>
        <v>24</v>
      </c>
      <c r="M317" s="48">
        <f t="shared" si="61"/>
        <v>24.2</v>
      </c>
      <c r="N317" s="48">
        <f t="shared" si="61"/>
        <v>24.4</v>
      </c>
      <c r="O317" s="49">
        <f t="shared" si="61"/>
        <v>24.6</v>
      </c>
      <c r="P317" s="367"/>
      <c r="Q317" s="368"/>
      <c r="R317" s="368"/>
      <c r="S317" s="368"/>
      <c r="T317" s="369"/>
      <c r="U317" s="337"/>
      <c r="V317" s="338"/>
      <c r="W317" s="338"/>
      <c r="X317" s="338"/>
      <c r="Y317" s="339"/>
      <c r="Z317" s="279"/>
      <c r="AA317" s="280"/>
      <c r="AB317" s="281"/>
      <c r="AC317" s="280"/>
      <c r="AD317" s="282"/>
      <c r="AE317" s="197"/>
      <c r="AF317" s="198"/>
      <c r="AG317" s="199"/>
      <c r="AH317" s="198"/>
      <c r="AI317" s="200"/>
      <c r="AJ317" s="50"/>
      <c r="AK317" s="51"/>
      <c r="AL317" s="51"/>
      <c r="AM317" s="51"/>
      <c r="AN317" s="52"/>
      <c r="AO317" s="177"/>
      <c r="AP317" s="178"/>
      <c r="AQ317" s="178"/>
      <c r="AR317" s="178"/>
      <c r="AS317" s="178"/>
      <c r="AT317" s="50"/>
      <c r="AU317" s="51"/>
      <c r="AV317" s="51"/>
      <c r="AW317" s="51"/>
      <c r="AX317" s="51"/>
      <c r="AY317" s="177"/>
      <c r="AZ317" s="178"/>
      <c r="BA317" s="178"/>
      <c r="BB317" s="178"/>
      <c r="BC317" s="178"/>
      <c r="BD317" s="50"/>
      <c r="BE317" s="51"/>
      <c r="BF317" s="51"/>
      <c r="BG317" s="51"/>
      <c r="BH317" s="52"/>
      <c r="BI317" s="177"/>
      <c r="BJ317" s="178"/>
      <c r="BK317" s="178"/>
      <c r="BL317" s="178"/>
      <c r="BM317" s="190"/>
      <c r="BN317" s="53">
        <f t="shared" si="62"/>
        <v>0</v>
      </c>
      <c r="BO317" s="53">
        <f t="shared" si="63"/>
        <v>0</v>
      </c>
      <c r="BP317" s="305"/>
    </row>
    <row r="318" spans="2:68" ht="30" x14ac:dyDescent="0.4">
      <c r="B318" s="79" t="s">
        <v>72</v>
      </c>
      <c r="C318" s="40" t="str">
        <f>C205</f>
        <v>Мука ржано - обдирная, кг</v>
      </c>
      <c r="D318" s="41">
        <f t="shared" si="58"/>
        <v>16.7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59"/>
        <v>19.872999999999998</v>
      </c>
      <c r="L318" s="47">
        <f t="shared" si="60"/>
        <v>20.04</v>
      </c>
      <c r="M318" s="48">
        <f t="shared" si="61"/>
        <v>20.207000000000001</v>
      </c>
      <c r="N318" s="48">
        <f t="shared" si="61"/>
        <v>20.373999999999999</v>
      </c>
      <c r="O318" s="49">
        <f t="shared" si="61"/>
        <v>20.541</v>
      </c>
      <c r="P318" s="367"/>
      <c r="Q318" s="368"/>
      <c r="R318" s="368"/>
      <c r="S318" s="368"/>
      <c r="T318" s="369"/>
      <c r="U318" s="337"/>
      <c r="V318" s="338"/>
      <c r="W318" s="338"/>
      <c r="X318" s="338"/>
      <c r="Y318" s="339"/>
      <c r="Z318" s="279"/>
      <c r="AA318" s="280"/>
      <c r="AB318" s="281"/>
      <c r="AC318" s="280"/>
      <c r="AD318" s="282"/>
      <c r="AE318" s="197"/>
      <c r="AF318" s="198"/>
      <c r="AG318" s="199"/>
      <c r="AH318" s="198"/>
      <c r="AI318" s="200"/>
      <c r="AJ318" s="50"/>
      <c r="AK318" s="51"/>
      <c r="AL318" s="51"/>
      <c r="AM318" s="51"/>
      <c r="AN318" s="52"/>
      <c r="AO318" s="177"/>
      <c r="AP318" s="178"/>
      <c r="AQ318" s="178"/>
      <c r="AR318" s="178"/>
      <c r="AS318" s="178"/>
      <c r="AT318" s="50"/>
      <c r="AU318" s="51"/>
      <c r="AV318" s="51"/>
      <c r="AW318" s="51"/>
      <c r="AX318" s="51"/>
      <c r="AY318" s="177"/>
      <c r="AZ318" s="178"/>
      <c r="BA318" s="178"/>
      <c r="BB318" s="178"/>
      <c r="BC318" s="178"/>
      <c r="BD318" s="50"/>
      <c r="BE318" s="51"/>
      <c r="BF318" s="51"/>
      <c r="BG318" s="51"/>
      <c r="BH318" s="52"/>
      <c r="BI318" s="177"/>
      <c r="BJ318" s="178"/>
      <c r="BK318" s="178"/>
      <c r="BL318" s="178"/>
      <c r="BM318" s="190"/>
      <c r="BN318" s="53">
        <f t="shared" si="62"/>
        <v>0</v>
      </c>
      <c r="BO318" s="53">
        <f t="shared" si="63"/>
        <v>0</v>
      </c>
      <c r="BP318" s="305"/>
    </row>
    <row r="319" spans="2:68" ht="30" x14ac:dyDescent="0.4">
      <c r="B319" s="79"/>
      <c r="C319" s="80"/>
      <c r="D319" s="41">
        <f t="shared" si="58"/>
        <v>16.7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59"/>
        <v>19.872999999999998</v>
      </c>
      <c r="L319" s="47">
        <f t="shared" si="60"/>
        <v>20.04</v>
      </c>
      <c r="M319" s="48">
        <f t="shared" si="61"/>
        <v>20.207000000000001</v>
      </c>
      <c r="N319" s="48">
        <f t="shared" si="61"/>
        <v>20.373999999999999</v>
      </c>
      <c r="O319" s="49">
        <f t="shared" si="61"/>
        <v>20.541</v>
      </c>
      <c r="P319" s="367"/>
      <c r="Q319" s="368"/>
      <c r="R319" s="368"/>
      <c r="S319" s="368"/>
      <c r="T319" s="369"/>
      <c r="U319" s="337"/>
      <c r="V319" s="338"/>
      <c r="W319" s="338"/>
      <c r="X319" s="338"/>
      <c r="Y319" s="339"/>
      <c r="Z319" s="279"/>
      <c r="AA319" s="280"/>
      <c r="AB319" s="281"/>
      <c r="AC319" s="280"/>
      <c r="AD319" s="282"/>
      <c r="AE319" s="197"/>
      <c r="AF319" s="198"/>
      <c r="AG319" s="199"/>
      <c r="AH319" s="198"/>
      <c r="AI319" s="200"/>
      <c r="AJ319" s="50"/>
      <c r="AK319" s="51"/>
      <c r="AL319" s="51"/>
      <c r="AM319" s="51"/>
      <c r="AN319" s="52"/>
      <c r="AO319" s="177"/>
      <c r="AP319" s="178"/>
      <c r="AQ319" s="178"/>
      <c r="AR319" s="178"/>
      <c r="AS319" s="178"/>
      <c r="AT319" s="50"/>
      <c r="AU319" s="51"/>
      <c r="AV319" s="51"/>
      <c r="AW319" s="51"/>
      <c r="AX319" s="51"/>
      <c r="AY319" s="177"/>
      <c r="AZ319" s="178"/>
      <c r="BA319" s="178"/>
      <c r="BB319" s="178"/>
      <c r="BC319" s="178"/>
      <c r="BD319" s="50"/>
      <c r="BE319" s="51"/>
      <c r="BF319" s="51"/>
      <c r="BG319" s="51"/>
      <c r="BH319" s="52"/>
      <c r="BI319" s="177"/>
      <c r="BJ319" s="178"/>
      <c r="BK319" s="178"/>
      <c r="BL319" s="178"/>
      <c r="BM319" s="190"/>
      <c r="BN319" s="53">
        <f t="shared" si="62"/>
        <v>0</v>
      </c>
      <c r="BO319" s="53">
        <f t="shared" si="63"/>
        <v>0</v>
      </c>
      <c r="BP319" s="305"/>
    </row>
    <row r="320" spans="2:68" ht="30" x14ac:dyDescent="0.4">
      <c r="B320" s="79"/>
      <c r="C320" s="80"/>
      <c r="D320" s="41">
        <f t="shared" si="58"/>
        <v>16.7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59"/>
        <v>19.872999999999998</v>
      </c>
      <c r="L320" s="47">
        <f t="shared" si="60"/>
        <v>20.04</v>
      </c>
      <c r="M320" s="48">
        <f t="shared" si="61"/>
        <v>20.207000000000001</v>
      </c>
      <c r="N320" s="48">
        <f t="shared" si="61"/>
        <v>20.373999999999999</v>
      </c>
      <c r="O320" s="49">
        <f t="shared" si="61"/>
        <v>20.541</v>
      </c>
      <c r="P320" s="367"/>
      <c r="Q320" s="368"/>
      <c r="R320" s="368"/>
      <c r="S320" s="368"/>
      <c r="T320" s="369"/>
      <c r="U320" s="337"/>
      <c r="V320" s="338"/>
      <c r="W320" s="338"/>
      <c r="X320" s="338"/>
      <c r="Y320" s="339"/>
      <c r="Z320" s="279"/>
      <c r="AA320" s="280"/>
      <c r="AB320" s="281"/>
      <c r="AC320" s="280"/>
      <c r="AD320" s="282"/>
      <c r="AE320" s="197"/>
      <c r="AF320" s="198"/>
      <c r="AG320" s="199"/>
      <c r="AH320" s="198"/>
      <c r="AI320" s="200"/>
      <c r="AJ320" s="50"/>
      <c r="AK320" s="51"/>
      <c r="AL320" s="51"/>
      <c r="AM320" s="51"/>
      <c r="AN320" s="52"/>
      <c r="AO320" s="177"/>
      <c r="AP320" s="178"/>
      <c r="AQ320" s="178"/>
      <c r="AR320" s="178"/>
      <c r="AS320" s="178"/>
      <c r="AT320" s="50"/>
      <c r="AU320" s="51"/>
      <c r="AV320" s="51"/>
      <c r="AW320" s="51"/>
      <c r="AX320" s="51"/>
      <c r="AY320" s="177"/>
      <c r="AZ320" s="178"/>
      <c r="BA320" s="178"/>
      <c r="BB320" s="178"/>
      <c r="BC320" s="178"/>
      <c r="BD320" s="50"/>
      <c r="BE320" s="51"/>
      <c r="BF320" s="51"/>
      <c r="BG320" s="51"/>
      <c r="BH320" s="52"/>
      <c r="BI320" s="177"/>
      <c r="BJ320" s="178"/>
      <c r="BK320" s="178"/>
      <c r="BL320" s="178"/>
      <c r="BM320" s="190"/>
      <c r="BN320" s="53">
        <f t="shared" si="62"/>
        <v>0</v>
      </c>
      <c r="BO320" s="53">
        <f t="shared" si="63"/>
        <v>0</v>
      </c>
      <c r="BP320" s="305"/>
    </row>
    <row r="321" spans="2:68" ht="30" x14ac:dyDescent="0.4">
      <c r="B321" s="79" t="s">
        <v>75</v>
      </c>
      <c r="C321" s="40" t="str">
        <f>C208</f>
        <v>Гречневая крупа, кг</v>
      </c>
      <c r="D321" s="41">
        <f t="shared" si="58"/>
        <v>28.5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59"/>
        <v>30.495000000000001</v>
      </c>
      <c r="L321" s="47">
        <f t="shared" si="60"/>
        <v>30.78</v>
      </c>
      <c r="M321" s="48">
        <f t="shared" si="61"/>
        <v>31.065000000000001</v>
      </c>
      <c r="N321" s="48">
        <f t="shared" si="61"/>
        <v>31.35</v>
      </c>
      <c r="O321" s="49">
        <f t="shared" si="61"/>
        <v>31.634999999999998</v>
      </c>
      <c r="P321" s="367"/>
      <c r="Q321" s="368"/>
      <c r="R321" s="368"/>
      <c r="S321" s="368"/>
      <c r="T321" s="369"/>
      <c r="U321" s="337"/>
      <c r="V321" s="338"/>
      <c r="W321" s="338"/>
      <c r="X321" s="338"/>
      <c r="Y321" s="339"/>
      <c r="Z321" s="293"/>
      <c r="AA321" s="294"/>
      <c r="AB321" s="295"/>
      <c r="AC321" s="294"/>
      <c r="AD321" s="296"/>
      <c r="AE321" s="197"/>
      <c r="AF321" s="198"/>
      <c r="AG321" s="199"/>
      <c r="AH321" s="198"/>
      <c r="AI321" s="200"/>
      <c r="AJ321" s="50"/>
      <c r="AK321" s="51"/>
      <c r="AL321" s="51"/>
      <c r="AM321" s="51"/>
      <c r="AN321" s="52"/>
      <c r="AO321" s="177"/>
      <c r="AP321" s="178"/>
      <c r="AQ321" s="178"/>
      <c r="AR321" s="178"/>
      <c r="AS321" s="178"/>
      <c r="AT321" s="50"/>
      <c r="AU321" s="51"/>
      <c r="AV321" s="51"/>
      <c r="AW321" s="51"/>
      <c r="AX321" s="51"/>
      <c r="AY321" s="177"/>
      <c r="AZ321" s="178"/>
      <c r="BA321" s="178"/>
      <c r="BB321" s="178"/>
      <c r="BC321" s="178"/>
      <c r="BD321" s="50"/>
      <c r="BE321" s="51"/>
      <c r="BF321" s="51"/>
      <c r="BG321" s="51"/>
      <c r="BH321" s="52"/>
      <c r="BI321" s="177"/>
      <c r="BJ321" s="178"/>
      <c r="BK321" s="178"/>
      <c r="BL321" s="178"/>
      <c r="BM321" s="190"/>
      <c r="BN321" s="53">
        <f t="shared" si="62"/>
        <v>0</v>
      </c>
      <c r="BO321" s="53">
        <f t="shared" si="63"/>
        <v>0</v>
      </c>
      <c r="BP321" s="306"/>
    </row>
    <row r="322" spans="2:68" ht="30" x14ac:dyDescent="0.4">
      <c r="B322" s="79"/>
      <c r="C322" s="80"/>
      <c r="D322" s="41">
        <f t="shared" si="58"/>
        <v>28.5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59"/>
        <v>30.495000000000001</v>
      </c>
      <c r="L322" s="47">
        <f t="shared" si="60"/>
        <v>30.78</v>
      </c>
      <c r="M322" s="48">
        <f t="shared" si="61"/>
        <v>31.065000000000001</v>
      </c>
      <c r="N322" s="48">
        <f t="shared" si="61"/>
        <v>31.35</v>
      </c>
      <c r="O322" s="49">
        <f t="shared" si="61"/>
        <v>31.634999999999998</v>
      </c>
      <c r="P322" s="367"/>
      <c r="Q322" s="368"/>
      <c r="R322" s="368"/>
      <c r="S322" s="368"/>
      <c r="T322" s="369"/>
      <c r="U322" s="337"/>
      <c r="V322" s="338"/>
      <c r="W322" s="338"/>
      <c r="X322" s="338"/>
      <c r="Y322" s="339"/>
      <c r="Z322" s="279"/>
      <c r="AA322" s="280"/>
      <c r="AB322" s="281"/>
      <c r="AC322" s="280"/>
      <c r="AD322" s="282"/>
      <c r="AE322" s="197"/>
      <c r="AF322" s="198"/>
      <c r="AG322" s="199"/>
      <c r="AH322" s="198"/>
      <c r="AI322" s="200"/>
      <c r="AJ322" s="50"/>
      <c r="AK322" s="51"/>
      <c r="AL322" s="51"/>
      <c r="AM322" s="51"/>
      <c r="AN322" s="52"/>
      <c r="AO322" s="177"/>
      <c r="AP322" s="178"/>
      <c r="AQ322" s="178"/>
      <c r="AR322" s="178"/>
      <c r="AS322" s="178"/>
      <c r="AT322" s="50"/>
      <c r="AU322" s="51"/>
      <c r="AV322" s="51"/>
      <c r="AW322" s="51"/>
      <c r="AX322" s="51"/>
      <c r="AY322" s="177"/>
      <c r="AZ322" s="178"/>
      <c r="BA322" s="178"/>
      <c r="BB322" s="178"/>
      <c r="BC322" s="178"/>
      <c r="BD322" s="50"/>
      <c r="BE322" s="51"/>
      <c r="BF322" s="51"/>
      <c r="BG322" s="51"/>
      <c r="BH322" s="52"/>
      <c r="BI322" s="177"/>
      <c r="BJ322" s="178"/>
      <c r="BK322" s="178"/>
      <c r="BL322" s="178"/>
      <c r="BM322" s="190"/>
      <c r="BN322" s="53">
        <f t="shared" si="62"/>
        <v>0</v>
      </c>
      <c r="BO322" s="53">
        <f t="shared" si="63"/>
        <v>0</v>
      </c>
      <c r="BP322" s="305"/>
    </row>
    <row r="323" spans="2:68" ht="30" x14ac:dyDescent="0.4">
      <c r="B323" s="79"/>
      <c r="C323" s="80"/>
      <c r="D323" s="41">
        <f t="shared" si="58"/>
        <v>28.5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59"/>
        <v>30.495000000000001</v>
      </c>
      <c r="L323" s="47">
        <f t="shared" si="60"/>
        <v>30.78</v>
      </c>
      <c r="M323" s="48">
        <f t="shared" si="61"/>
        <v>31.065000000000001</v>
      </c>
      <c r="N323" s="48">
        <f t="shared" si="61"/>
        <v>31.35</v>
      </c>
      <c r="O323" s="49">
        <f t="shared" si="61"/>
        <v>31.634999999999998</v>
      </c>
      <c r="P323" s="367"/>
      <c r="Q323" s="368"/>
      <c r="R323" s="368"/>
      <c r="S323" s="368"/>
      <c r="T323" s="369"/>
      <c r="U323" s="337"/>
      <c r="V323" s="338"/>
      <c r="W323" s="338"/>
      <c r="X323" s="338"/>
      <c r="Y323" s="339"/>
      <c r="Z323" s="279"/>
      <c r="AA323" s="280"/>
      <c r="AB323" s="281"/>
      <c r="AC323" s="280"/>
      <c r="AD323" s="282"/>
      <c r="AE323" s="197"/>
      <c r="AF323" s="198"/>
      <c r="AG323" s="199"/>
      <c r="AH323" s="198"/>
      <c r="AI323" s="200"/>
      <c r="AJ323" s="50"/>
      <c r="AK323" s="51"/>
      <c r="AL323" s="51"/>
      <c r="AM323" s="51"/>
      <c r="AN323" s="52"/>
      <c r="AO323" s="177"/>
      <c r="AP323" s="178"/>
      <c r="AQ323" s="178"/>
      <c r="AR323" s="178"/>
      <c r="AS323" s="178"/>
      <c r="AT323" s="50"/>
      <c r="AU323" s="51"/>
      <c r="AV323" s="51"/>
      <c r="AW323" s="51"/>
      <c r="AX323" s="51"/>
      <c r="AY323" s="177"/>
      <c r="AZ323" s="178"/>
      <c r="BA323" s="178"/>
      <c r="BB323" s="178"/>
      <c r="BC323" s="178"/>
      <c r="BD323" s="50"/>
      <c r="BE323" s="51"/>
      <c r="BF323" s="51"/>
      <c r="BG323" s="51"/>
      <c r="BH323" s="52"/>
      <c r="BI323" s="177"/>
      <c r="BJ323" s="178"/>
      <c r="BK323" s="178"/>
      <c r="BL323" s="178"/>
      <c r="BM323" s="190"/>
      <c r="BN323" s="53">
        <f t="shared" si="62"/>
        <v>0</v>
      </c>
      <c r="BO323" s="53">
        <f t="shared" si="63"/>
        <v>0</v>
      </c>
      <c r="BP323" s="305"/>
    </row>
    <row r="324" spans="2:68" ht="30" x14ac:dyDescent="0.4">
      <c r="B324" s="79" t="s">
        <v>78</v>
      </c>
      <c r="C324" s="40" t="str">
        <f>C211</f>
        <v>Пшено (крупа из просо), кг</v>
      </c>
      <c r="D324" s="41">
        <f t="shared" si="58"/>
        <v>57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59"/>
        <v>58.71</v>
      </c>
      <c r="L324" s="47">
        <f t="shared" si="60"/>
        <v>59.28</v>
      </c>
      <c r="M324" s="48">
        <f t="shared" si="61"/>
        <v>59.85</v>
      </c>
      <c r="N324" s="48">
        <f t="shared" si="61"/>
        <v>60.42</v>
      </c>
      <c r="O324" s="49">
        <f t="shared" si="61"/>
        <v>60.99</v>
      </c>
      <c r="P324" s="367"/>
      <c r="Q324" s="368"/>
      <c r="R324" s="368"/>
      <c r="S324" s="368"/>
      <c r="T324" s="369"/>
      <c r="U324" s="337"/>
      <c r="V324" s="338"/>
      <c r="W324" s="338"/>
      <c r="X324" s="338"/>
      <c r="Y324" s="339"/>
      <c r="Z324" s="279"/>
      <c r="AA324" s="280"/>
      <c r="AB324" s="281"/>
      <c r="AC324" s="280"/>
      <c r="AD324" s="282"/>
      <c r="AE324" s="197"/>
      <c r="AF324" s="198"/>
      <c r="AG324" s="199"/>
      <c r="AH324" s="301"/>
      <c r="AI324" s="301"/>
      <c r="AJ324" s="50"/>
      <c r="AK324" s="51"/>
      <c r="AL324" s="51"/>
      <c r="AM324" s="51"/>
      <c r="AN324" s="52"/>
      <c r="AO324" s="177"/>
      <c r="AP324" s="178"/>
      <c r="AQ324" s="178"/>
      <c r="AR324" s="178"/>
      <c r="AS324" s="178"/>
      <c r="AT324" s="50"/>
      <c r="AU324" s="51"/>
      <c r="AV324" s="51"/>
      <c r="AW324" s="51"/>
      <c r="AX324" s="51"/>
      <c r="AY324" s="177"/>
      <c r="AZ324" s="178"/>
      <c r="BA324" s="178"/>
      <c r="BB324" s="178"/>
      <c r="BC324" s="178"/>
      <c r="BD324" s="50"/>
      <c r="BE324" s="51"/>
      <c r="BF324" s="51"/>
      <c r="BG324" s="51"/>
      <c r="BH324" s="52"/>
      <c r="BI324" s="177"/>
      <c r="BJ324" s="178"/>
      <c r="BK324" s="178"/>
      <c r="BL324" s="178"/>
      <c r="BM324" s="190"/>
      <c r="BN324" s="53">
        <f t="shared" si="62"/>
        <v>0</v>
      </c>
      <c r="BO324" s="53">
        <f t="shared" si="63"/>
        <v>0</v>
      </c>
      <c r="BP324" s="306"/>
    </row>
    <row r="325" spans="2:68" ht="30" x14ac:dyDescent="0.4">
      <c r="B325" s="79"/>
      <c r="C325" s="80"/>
      <c r="D325" s="41">
        <f t="shared" si="58"/>
        <v>57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59"/>
        <v>58.71</v>
      </c>
      <c r="L325" s="47">
        <f t="shared" si="60"/>
        <v>59.28</v>
      </c>
      <c r="M325" s="48">
        <f t="shared" si="61"/>
        <v>59.85</v>
      </c>
      <c r="N325" s="48">
        <f t="shared" si="61"/>
        <v>60.42</v>
      </c>
      <c r="O325" s="49">
        <f t="shared" si="61"/>
        <v>60.99</v>
      </c>
      <c r="P325" s="367"/>
      <c r="Q325" s="368"/>
      <c r="R325" s="368"/>
      <c r="S325" s="368"/>
      <c r="T325" s="369"/>
      <c r="U325" s="337"/>
      <c r="V325" s="338"/>
      <c r="W325" s="338"/>
      <c r="X325" s="338"/>
      <c r="Y325" s="339"/>
      <c r="Z325" s="279"/>
      <c r="AA325" s="280"/>
      <c r="AB325" s="281"/>
      <c r="AC325" s="280"/>
      <c r="AD325" s="282"/>
      <c r="AE325" s="197"/>
      <c r="AF325" s="198"/>
      <c r="AG325" s="199"/>
      <c r="AH325" s="198"/>
      <c r="AI325" s="200"/>
      <c r="AJ325" s="50"/>
      <c r="AK325" s="51"/>
      <c r="AL325" s="51"/>
      <c r="AM325" s="51"/>
      <c r="AN325" s="52"/>
      <c r="AO325" s="177"/>
      <c r="AP325" s="178"/>
      <c r="AQ325" s="178"/>
      <c r="AR325" s="178"/>
      <c r="AS325" s="178"/>
      <c r="AT325" s="50"/>
      <c r="AU325" s="51"/>
      <c r="AV325" s="51"/>
      <c r="AW325" s="51"/>
      <c r="AX325" s="51"/>
      <c r="AY325" s="177"/>
      <c r="AZ325" s="178"/>
      <c r="BA325" s="178"/>
      <c r="BB325" s="178"/>
      <c r="BC325" s="178"/>
      <c r="BD325" s="50"/>
      <c r="BE325" s="51"/>
      <c r="BF325" s="51"/>
      <c r="BG325" s="51"/>
      <c r="BH325" s="52"/>
      <c r="BI325" s="177"/>
      <c r="BJ325" s="178"/>
      <c r="BK325" s="178"/>
      <c r="BL325" s="178"/>
      <c r="BM325" s="190"/>
      <c r="BN325" s="53">
        <f t="shared" si="62"/>
        <v>0</v>
      </c>
      <c r="BO325" s="53">
        <f t="shared" si="63"/>
        <v>0</v>
      </c>
      <c r="BP325" s="305"/>
    </row>
    <row r="326" spans="2:68" ht="30" x14ac:dyDescent="0.4">
      <c r="B326" s="79"/>
      <c r="C326" s="80"/>
      <c r="D326" s="41">
        <f t="shared" si="58"/>
        <v>57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59"/>
        <v>58.71</v>
      </c>
      <c r="L326" s="47">
        <f t="shared" si="60"/>
        <v>59.28</v>
      </c>
      <c r="M326" s="48">
        <f t="shared" si="61"/>
        <v>59.85</v>
      </c>
      <c r="N326" s="48">
        <f t="shared" si="61"/>
        <v>60.42</v>
      </c>
      <c r="O326" s="49">
        <f t="shared" si="61"/>
        <v>60.99</v>
      </c>
      <c r="P326" s="367"/>
      <c r="Q326" s="368"/>
      <c r="R326" s="368"/>
      <c r="S326" s="368"/>
      <c r="T326" s="369"/>
      <c r="U326" s="337"/>
      <c r="V326" s="338"/>
      <c r="W326" s="338"/>
      <c r="X326" s="338"/>
      <c r="Y326" s="339"/>
      <c r="Z326" s="279"/>
      <c r="AA326" s="280"/>
      <c r="AB326" s="281"/>
      <c r="AC326" s="280"/>
      <c r="AD326" s="282"/>
      <c r="AE326" s="197"/>
      <c r="AF326" s="198"/>
      <c r="AG326" s="199"/>
      <c r="AH326" s="198"/>
      <c r="AI326" s="200"/>
      <c r="AJ326" s="50"/>
      <c r="AK326" s="51"/>
      <c r="AL326" s="51"/>
      <c r="AM326" s="51"/>
      <c r="AN326" s="52"/>
      <c r="AO326" s="177"/>
      <c r="AP326" s="178"/>
      <c r="AQ326" s="178"/>
      <c r="AR326" s="178"/>
      <c r="AS326" s="178"/>
      <c r="AT326" s="50"/>
      <c r="AU326" s="51"/>
      <c r="AV326" s="51"/>
      <c r="AW326" s="51"/>
      <c r="AX326" s="51"/>
      <c r="AY326" s="177"/>
      <c r="AZ326" s="178"/>
      <c r="BA326" s="178"/>
      <c r="BB326" s="178"/>
      <c r="BC326" s="178"/>
      <c r="BD326" s="50"/>
      <c r="BE326" s="51"/>
      <c r="BF326" s="51"/>
      <c r="BG326" s="51"/>
      <c r="BH326" s="52"/>
      <c r="BI326" s="177"/>
      <c r="BJ326" s="178"/>
      <c r="BK326" s="178"/>
      <c r="BL326" s="178"/>
      <c r="BM326" s="190"/>
      <c r="BN326" s="53">
        <f t="shared" si="62"/>
        <v>0</v>
      </c>
      <c r="BO326" s="53">
        <f t="shared" si="63"/>
        <v>0</v>
      </c>
      <c r="BP326" s="305"/>
    </row>
    <row r="327" spans="2:68" ht="78" x14ac:dyDescent="0.4">
      <c r="B327" s="81" t="s">
        <v>81</v>
      </c>
      <c r="C327" s="82" t="s">
        <v>82</v>
      </c>
      <c r="D327" s="41">
        <f t="shared" si="58"/>
        <v>0</v>
      </c>
      <c r="E327" s="62"/>
      <c r="F327" s="63"/>
      <c r="G327" s="64"/>
      <c r="H327" s="64"/>
      <c r="I327" s="64"/>
      <c r="J327" s="65"/>
      <c r="K327" s="46">
        <f t="shared" si="59"/>
        <v>0</v>
      </c>
      <c r="L327" s="47">
        <f t="shared" si="60"/>
        <v>0</v>
      </c>
      <c r="M327" s="48">
        <f t="shared" si="61"/>
        <v>0</v>
      </c>
      <c r="N327" s="48">
        <f t="shared" si="61"/>
        <v>0</v>
      </c>
      <c r="O327" s="49">
        <f t="shared" si="61"/>
        <v>0</v>
      </c>
      <c r="P327" s="340"/>
      <c r="Q327" s="341"/>
      <c r="R327" s="342"/>
      <c r="S327" s="341"/>
      <c r="T327" s="343"/>
      <c r="U327" s="340"/>
      <c r="V327" s="341"/>
      <c r="W327" s="342"/>
      <c r="X327" s="341"/>
      <c r="Y327" s="343"/>
      <c r="Z327" s="283"/>
      <c r="AA327" s="284"/>
      <c r="AB327" s="285"/>
      <c r="AC327" s="284"/>
      <c r="AD327" s="286"/>
      <c r="AE327" s="201"/>
      <c r="AF327" s="202"/>
      <c r="AG327" s="203"/>
      <c r="AH327" s="202"/>
      <c r="AI327" s="204"/>
      <c r="AJ327" s="66"/>
      <c r="AK327" s="67"/>
      <c r="AL327" s="68"/>
      <c r="AM327" s="67"/>
      <c r="AN327" s="69"/>
      <c r="AO327" s="179"/>
      <c r="AP327" s="180"/>
      <c r="AQ327" s="178"/>
      <c r="AR327" s="180"/>
      <c r="AS327" s="180"/>
      <c r="AT327" s="66"/>
      <c r="AU327" s="67"/>
      <c r="AV327" s="68"/>
      <c r="AW327" s="67"/>
      <c r="AX327" s="67"/>
      <c r="AY327" s="179"/>
      <c r="AZ327" s="180"/>
      <c r="BA327" s="178"/>
      <c r="BB327" s="180"/>
      <c r="BC327" s="180"/>
      <c r="BD327" s="66"/>
      <c r="BE327" s="67"/>
      <c r="BF327" s="68"/>
      <c r="BG327" s="67"/>
      <c r="BH327" s="69"/>
      <c r="BI327" s="179"/>
      <c r="BJ327" s="180"/>
      <c r="BK327" s="178"/>
      <c r="BL327" s="180"/>
      <c r="BM327" s="191"/>
      <c r="BN327" s="53">
        <f t="shared" si="62"/>
        <v>0</v>
      </c>
      <c r="BO327" s="53">
        <f t="shared" si="63"/>
        <v>0</v>
      </c>
      <c r="BP327" s="305"/>
    </row>
    <row r="328" spans="2:68" ht="36" x14ac:dyDescent="0.4">
      <c r="B328" s="79" t="s">
        <v>84</v>
      </c>
      <c r="C328" s="40" t="str">
        <f>C215</f>
        <v>Хлеб ржано - пшеничный формовой, 0,7 кг</v>
      </c>
      <c r="D328" s="41">
        <f t="shared" si="58"/>
        <v>21.1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59"/>
        <v>21.733000000000001</v>
      </c>
      <c r="L328" s="47">
        <f t="shared" si="60"/>
        <v>21.944000000000003</v>
      </c>
      <c r="M328" s="48">
        <f t="shared" si="61"/>
        <v>22.155000000000001</v>
      </c>
      <c r="N328" s="48">
        <f t="shared" si="61"/>
        <v>22.366</v>
      </c>
      <c r="O328" s="49">
        <f t="shared" si="61"/>
        <v>22.577000000000002</v>
      </c>
      <c r="P328" s="367"/>
      <c r="Q328" s="368"/>
      <c r="R328" s="368"/>
      <c r="S328" s="368"/>
      <c r="T328" s="369"/>
      <c r="U328" s="337"/>
      <c r="V328" s="338"/>
      <c r="W328" s="338"/>
      <c r="X328" s="338"/>
      <c r="Y328" s="339"/>
      <c r="Z328" s="293"/>
      <c r="AA328" s="294"/>
      <c r="AB328" s="295"/>
      <c r="AC328" s="294"/>
      <c r="AD328" s="357"/>
      <c r="AE328" s="197"/>
      <c r="AF328" s="198"/>
      <c r="AG328" s="199"/>
      <c r="AH328" s="198"/>
      <c r="AI328" s="200"/>
      <c r="AJ328" s="50"/>
      <c r="AK328" s="51"/>
      <c r="AL328" s="51"/>
      <c r="AM328" s="51"/>
      <c r="AN328" s="52"/>
      <c r="AO328" s="50"/>
      <c r="AP328" s="51"/>
      <c r="AQ328" s="51"/>
      <c r="AR328" s="51"/>
      <c r="AS328" s="52"/>
      <c r="AT328" s="50"/>
      <c r="AU328" s="51"/>
      <c r="AV328" s="51"/>
      <c r="AW328" s="51"/>
      <c r="AX328" s="51"/>
      <c r="AY328" s="177"/>
      <c r="AZ328" s="178"/>
      <c r="BA328" s="178"/>
      <c r="BB328" s="178"/>
      <c r="BC328" s="178"/>
      <c r="BD328" s="50"/>
      <c r="BE328" s="51"/>
      <c r="BF328" s="51"/>
      <c r="BG328" s="51"/>
      <c r="BH328" s="52"/>
      <c r="BI328" s="177"/>
      <c r="BJ328" s="178"/>
      <c r="BK328" s="178"/>
      <c r="BL328" s="178"/>
      <c r="BM328" s="190"/>
      <c r="BN328" s="53">
        <f t="shared" si="62"/>
        <v>0</v>
      </c>
      <c r="BO328" s="53">
        <f t="shared" si="63"/>
        <v>0</v>
      </c>
      <c r="BP328" s="305"/>
    </row>
    <row r="329" spans="2:68" ht="30" x14ac:dyDescent="0.4">
      <c r="B329" s="79"/>
      <c r="C329" s="80"/>
      <c r="D329" s="41">
        <f t="shared" si="58"/>
        <v>21.1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59"/>
        <v>21.733000000000001</v>
      </c>
      <c r="L329" s="47">
        <f t="shared" si="60"/>
        <v>21.944000000000003</v>
      </c>
      <c r="M329" s="48">
        <f t="shared" si="61"/>
        <v>22.155000000000001</v>
      </c>
      <c r="N329" s="48">
        <f t="shared" si="61"/>
        <v>22.366</v>
      </c>
      <c r="O329" s="49">
        <f t="shared" si="61"/>
        <v>22.577000000000002</v>
      </c>
      <c r="P329" s="232"/>
      <c r="Q329" s="233"/>
      <c r="R329" s="233"/>
      <c r="S329" s="233"/>
      <c r="T329" s="234"/>
      <c r="U329" s="337"/>
      <c r="V329" s="338"/>
      <c r="W329" s="338"/>
      <c r="X329" s="338"/>
      <c r="Y329" s="339"/>
      <c r="Z329" s="293"/>
      <c r="AA329" s="294"/>
      <c r="AB329" s="295"/>
      <c r="AC329" s="294"/>
      <c r="AD329" s="296"/>
      <c r="AE329" s="197"/>
      <c r="AF329" s="198"/>
      <c r="AG329" s="199"/>
      <c r="AH329" s="198"/>
      <c r="AI329" s="200"/>
      <c r="AJ329" s="50"/>
      <c r="AK329" s="51"/>
      <c r="AL329" s="51"/>
      <c r="AM329" s="51"/>
      <c r="AN329" s="52"/>
      <c r="AO329" s="50"/>
      <c r="AP329" s="51"/>
      <c r="AQ329" s="51"/>
      <c r="AR329" s="51"/>
      <c r="AS329" s="52"/>
      <c r="AT329" s="50"/>
      <c r="AU329" s="51"/>
      <c r="AV329" s="51"/>
      <c r="AW329" s="51"/>
      <c r="AX329" s="51"/>
      <c r="AY329" s="177"/>
      <c r="AZ329" s="178"/>
      <c r="BA329" s="178"/>
      <c r="BB329" s="178"/>
      <c r="BC329" s="178"/>
      <c r="BD329" s="50"/>
      <c r="BE329" s="51"/>
      <c r="BF329" s="51"/>
      <c r="BG329" s="51"/>
      <c r="BH329" s="52"/>
      <c r="BI329" s="177"/>
      <c r="BJ329" s="178"/>
      <c r="BK329" s="178"/>
      <c r="BL329" s="178"/>
      <c r="BM329" s="190"/>
      <c r="BN329" s="53">
        <f t="shared" si="62"/>
        <v>0</v>
      </c>
      <c r="BO329" s="53">
        <f t="shared" si="63"/>
        <v>0</v>
      </c>
      <c r="BP329" s="305"/>
    </row>
    <row r="330" spans="2:68" ht="30" x14ac:dyDescent="0.4">
      <c r="B330" s="79"/>
      <c r="C330" s="80"/>
      <c r="D330" s="41">
        <f t="shared" si="58"/>
        <v>21.1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59"/>
        <v>21.733000000000001</v>
      </c>
      <c r="L330" s="47">
        <f t="shared" si="60"/>
        <v>21.944000000000003</v>
      </c>
      <c r="M330" s="48">
        <f t="shared" si="61"/>
        <v>22.155000000000001</v>
      </c>
      <c r="N330" s="48">
        <f t="shared" si="61"/>
        <v>22.366</v>
      </c>
      <c r="O330" s="49">
        <f t="shared" si="61"/>
        <v>22.577000000000002</v>
      </c>
      <c r="P330" s="232"/>
      <c r="Q330" s="233"/>
      <c r="R330" s="233"/>
      <c r="S330" s="233"/>
      <c r="T330" s="234"/>
      <c r="U330" s="337"/>
      <c r="V330" s="338"/>
      <c r="W330" s="338"/>
      <c r="X330" s="338"/>
      <c r="Y330" s="339"/>
      <c r="Z330" s="293"/>
      <c r="AA330" s="294"/>
      <c r="AB330" s="295"/>
      <c r="AC330" s="294"/>
      <c r="AD330" s="296"/>
      <c r="AE330" s="197"/>
      <c r="AF330" s="198"/>
      <c r="AG330" s="199"/>
      <c r="AH330" s="198"/>
      <c r="AI330" s="200"/>
      <c r="AJ330" s="50"/>
      <c r="AK330" s="51"/>
      <c r="AL330" s="51"/>
      <c r="AM330" s="51"/>
      <c r="AN330" s="52"/>
      <c r="AO330" s="50"/>
      <c r="AP330" s="51"/>
      <c r="AQ330" s="51"/>
      <c r="AR330" s="51"/>
      <c r="AS330" s="52"/>
      <c r="AT330" s="50"/>
      <c r="AU330" s="51"/>
      <c r="AV330" s="51"/>
      <c r="AW330" s="51"/>
      <c r="AX330" s="51"/>
      <c r="AY330" s="177"/>
      <c r="AZ330" s="178"/>
      <c r="BA330" s="178"/>
      <c r="BB330" s="178"/>
      <c r="BC330" s="178"/>
      <c r="BD330" s="50"/>
      <c r="BE330" s="51"/>
      <c r="BF330" s="51"/>
      <c r="BG330" s="51"/>
      <c r="BH330" s="52"/>
      <c r="BI330" s="177"/>
      <c r="BJ330" s="178"/>
      <c r="BK330" s="178"/>
      <c r="BL330" s="178"/>
      <c r="BM330" s="190"/>
      <c r="BN330" s="53">
        <f t="shared" si="62"/>
        <v>0</v>
      </c>
      <c r="BO330" s="53">
        <f t="shared" si="63"/>
        <v>0</v>
      </c>
      <c r="BP330" s="305"/>
    </row>
    <row r="331" spans="2:68" ht="36" x14ac:dyDescent="0.4">
      <c r="B331" s="79" t="s">
        <v>85</v>
      </c>
      <c r="C331" s="40" t="str">
        <f>C218</f>
        <v>Хлеб "Дарницкий" подовый,0,7 кг</v>
      </c>
      <c r="D331" s="41">
        <f t="shared" si="58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59"/>
        <v>23.071999999999999</v>
      </c>
      <c r="L331" s="47">
        <f t="shared" si="60"/>
        <v>23.295999999999999</v>
      </c>
      <c r="M331" s="48">
        <f t="shared" si="61"/>
        <v>23.52</v>
      </c>
      <c r="N331" s="48">
        <f t="shared" si="61"/>
        <v>23.744</v>
      </c>
      <c r="O331" s="49">
        <f t="shared" si="61"/>
        <v>23.968</v>
      </c>
      <c r="P331" s="232"/>
      <c r="Q331" s="233"/>
      <c r="R331" s="233"/>
      <c r="S331" s="233"/>
      <c r="T331" s="234"/>
      <c r="U331" s="367"/>
      <c r="V331" s="368"/>
      <c r="W331" s="368"/>
      <c r="X331" s="368"/>
      <c r="Y331" s="369"/>
      <c r="Z331" s="293"/>
      <c r="AA331" s="294"/>
      <c r="AB331" s="295"/>
      <c r="AC331" s="294"/>
      <c r="AD331" s="296"/>
      <c r="AE331" s="197"/>
      <c r="AF331" s="198"/>
      <c r="AG331" s="199"/>
      <c r="AH331" s="198"/>
      <c r="AI331" s="200"/>
      <c r="AJ331" s="50"/>
      <c r="AK331" s="51"/>
      <c r="AL331" s="51"/>
      <c r="AM331" s="51"/>
      <c r="AN331" s="52"/>
      <c r="AO331" s="50"/>
      <c r="AP331" s="51"/>
      <c r="AQ331" s="51"/>
      <c r="AR331" s="51"/>
      <c r="AS331" s="52"/>
      <c r="AT331" s="50"/>
      <c r="AU331" s="51"/>
      <c r="AV331" s="51"/>
      <c r="AW331" s="51"/>
      <c r="AX331" s="51"/>
      <c r="AY331" s="177"/>
      <c r="AZ331" s="178"/>
      <c r="BA331" s="178"/>
      <c r="BB331" s="178"/>
      <c r="BC331" s="178"/>
      <c r="BD331" s="50"/>
      <c r="BE331" s="51"/>
      <c r="BF331" s="51"/>
      <c r="BG331" s="51"/>
      <c r="BH331" s="52"/>
      <c r="BI331" s="177"/>
      <c r="BJ331" s="178"/>
      <c r="BK331" s="178"/>
      <c r="BL331" s="178"/>
      <c r="BM331" s="190"/>
      <c r="BN331" s="53">
        <f t="shared" si="62"/>
        <v>0</v>
      </c>
      <c r="BO331" s="53">
        <f t="shared" si="63"/>
        <v>0</v>
      </c>
      <c r="BP331" s="305"/>
    </row>
    <row r="332" spans="2:68" ht="30" x14ac:dyDescent="0.4">
      <c r="B332" s="79"/>
      <c r="C332" s="80"/>
      <c r="D332" s="41">
        <f t="shared" si="58"/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59"/>
        <v>23.071999999999999</v>
      </c>
      <c r="L332" s="47">
        <f t="shared" si="60"/>
        <v>23.295999999999999</v>
      </c>
      <c r="M332" s="48">
        <f t="shared" si="61"/>
        <v>23.52</v>
      </c>
      <c r="N332" s="48">
        <f t="shared" si="61"/>
        <v>23.744</v>
      </c>
      <c r="O332" s="49">
        <f t="shared" si="61"/>
        <v>23.968</v>
      </c>
      <c r="P332" s="232"/>
      <c r="Q332" s="233"/>
      <c r="R332" s="233"/>
      <c r="S332" s="233"/>
      <c r="T332" s="234"/>
      <c r="U332" s="232"/>
      <c r="V332" s="233"/>
      <c r="W332" s="233"/>
      <c r="X332" s="233"/>
      <c r="Y332" s="234"/>
      <c r="Z332" s="293"/>
      <c r="AA332" s="294"/>
      <c r="AB332" s="295"/>
      <c r="AC332" s="294"/>
      <c r="AD332" s="296"/>
      <c r="AE332" s="197"/>
      <c r="AF332" s="198"/>
      <c r="AG332" s="199"/>
      <c r="AH332" s="198"/>
      <c r="AI332" s="200"/>
      <c r="AJ332" s="50"/>
      <c r="AK332" s="51"/>
      <c r="AL332" s="51"/>
      <c r="AM332" s="51"/>
      <c r="AN332" s="52"/>
      <c r="AO332" s="50"/>
      <c r="AP332" s="51"/>
      <c r="AQ332" s="51"/>
      <c r="AR332" s="51"/>
      <c r="AS332" s="52"/>
      <c r="AT332" s="50"/>
      <c r="AU332" s="51"/>
      <c r="AV332" s="51"/>
      <c r="AW332" s="51"/>
      <c r="AX332" s="51"/>
      <c r="AY332" s="177"/>
      <c r="AZ332" s="178"/>
      <c r="BA332" s="178"/>
      <c r="BB332" s="178"/>
      <c r="BC332" s="178"/>
      <c r="BD332" s="50"/>
      <c r="BE332" s="51"/>
      <c r="BF332" s="51"/>
      <c r="BG332" s="51"/>
      <c r="BH332" s="52"/>
      <c r="BI332" s="177"/>
      <c r="BJ332" s="178"/>
      <c r="BK332" s="178"/>
      <c r="BL332" s="178"/>
      <c r="BM332" s="190"/>
      <c r="BN332" s="53">
        <f t="shared" si="62"/>
        <v>0</v>
      </c>
      <c r="BO332" s="53">
        <f t="shared" si="63"/>
        <v>0</v>
      </c>
      <c r="BP332" s="305"/>
    </row>
    <row r="333" spans="2:68" ht="30" x14ac:dyDescent="0.4">
      <c r="B333" s="79"/>
      <c r="C333" s="80"/>
      <c r="D333" s="41">
        <f t="shared" si="58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59"/>
        <v>23.071999999999999</v>
      </c>
      <c r="L333" s="47">
        <f t="shared" si="60"/>
        <v>23.295999999999999</v>
      </c>
      <c r="M333" s="48">
        <f t="shared" si="61"/>
        <v>23.52</v>
      </c>
      <c r="N333" s="48">
        <f t="shared" si="61"/>
        <v>23.744</v>
      </c>
      <c r="O333" s="49">
        <f t="shared" si="61"/>
        <v>23.968</v>
      </c>
      <c r="P333" s="232"/>
      <c r="Q333" s="233"/>
      <c r="R333" s="233"/>
      <c r="S333" s="233"/>
      <c r="T333" s="234"/>
      <c r="U333" s="232"/>
      <c r="V333" s="233"/>
      <c r="W333" s="233"/>
      <c r="X333" s="233"/>
      <c r="Y333" s="234"/>
      <c r="Z333" s="293"/>
      <c r="AA333" s="294"/>
      <c r="AB333" s="295"/>
      <c r="AC333" s="294"/>
      <c r="AD333" s="296"/>
      <c r="AE333" s="197"/>
      <c r="AF333" s="198"/>
      <c r="AG333" s="199"/>
      <c r="AH333" s="198"/>
      <c r="AI333" s="200"/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7"/>
      <c r="AZ333" s="178"/>
      <c r="BA333" s="178"/>
      <c r="BB333" s="178"/>
      <c r="BC333" s="178"/>
      <c r="BD333" s="50"/>
      <c r="BE333" s="51"/>
      <c r="BF333" s="51"/>
      <c r="BG333" s="51"/>
      <c r="BH333" s="52"/>
      <c r="BI333" s="177"/>
      <c r="BJ333" s="178"/>
      <c r="BK333" s="178"/>
      <c r="BL333" s="178"/>
      <c r="BM333" s="190"/>
      <c r="BN333" s="53">
        <f t="shared" si="62"/>
        <v>0</v>
      </c>
      <c r="BO333" s="53">
        <f t="shared" si="63"/>
        <v>0</v>
      </c>
      <c r="BP333" s="305"/>
    </row>
    <row r="334" spans="2:68" ht="36" x14ac:dyDescent="0.4">
      <c r="B334" s="79" t="s">
        <v>87</v>
      </c>
      <c r="C334" s="40" t="str">
        <f>C221</f>
        <v>Хлеб пшеничный формовой, 0,45 - 0,5 кг</v>
      </c>
      <c r="D334" s="41">
        <f t="shared" si="58"/>
        <v>22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59"/>
        <v>22.66</v>
      </c>
      <c r="L334" s="47">
        <f t="shared" si="60"/>
        <v>22.88</v>
      </c>
      <c r="M334" s="48">
        <f t="shared" si="61"/>
        <v>23.1</v>
      </c>
      <c r="N334" s="48">
        <f t="shared" si="61"/>
        <v>23.32</v>
      </c>
      <c r="O334" s="49">
        <f t="shared" si="61"/>
        <v>23.54</v>
      </c>
      <c r="P334" s="232"/>
      <c r="Q334" s="233"/>
      <c r="R334" s="233"/>
      <c r="S334" s="233"/>
      <c r="T334" s="234"/>
      <c r="U334" s="232"/>
      <c r="V334" s="233"/>
      <c r="W334" s="233"/>
      <c r="X334" s="233"/>
      <c r="Y334" s="234"/>
      <c r="Z334" s="293"/>
      <c r="AA334" s="294"/>
      <c r="AB334" s="295"/>
      <c r="AC334" s="294"/>
      <c r="AD334" s="357"/>
      <c r="AE334" s="197"/>
      <c r="AF334" s="198"/>
      <c r="AG334" s="199"/>
      <c r="AH334" s="198"/>
      <c r="AI334" s="200"/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7"/>
      <c r="AZ334" s="178"/>
      <c r="BA334" s="178"/>
      <c r="BB334" s="178"/>
      <c r="BC334" s="178"/>
      <c r="BD334" s="50"/>
      <c r="BE334" s="51"/>
      <c r="BF334" s="51"/>
      <c r="BG334" s="51"/>
      <c r="BH334" s="52"/>
      <c r="BI334" s="177"/>
      <c r="BJ334" s="178"/>
      <c r="BK334" s="178"/>
      <c r="BL334" s="178"/>
      <c r="BM334" s="190"/>
      <c r="BN334" s="53">
        <f t="shared" si="62"/>
        <v>0</v>
      </c>
      <c r="BO334" s="53">
        <f t="shared" si="63"/>
        <v>0</v>
      </c>
      <c r="BP334" s="305"/>
    </row>
    <row r="335" spans="2:68" ht="30" x14ac:dyDescent="0.4">
      <c r="B335" s="79"/>
      <c r="C335" s="80"/>
      <c r="D335" s="41">
        <f t="shared" si="58"/>
        <v>22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59"/>
        <v>22.66</v>
      </c>
      <c r="L335" s="47">
        <f t="shared" si="60"/>
        <v>22.88</v>
      </c>
      <c r="M335" s="48">
        <f t="shared" si="61"/>
        <v>23.1</v>
      </c>
      <c r="N335" s="48">
        <f t="shared" si="61"/>
        <v>23.32</v>
      </c>
      <c r="O335" s="49">
        <f t="shared" si="61"/>
        <v>23.54</v>
      </c>
      <c r="P335" s="232"/>
      <c r="Q335" s="233"/>
      <c r="R335" s="233"/>
      <c r="S335" s="233"/>
      <c r="T335" s="234"/>
      <c r="U335" s="232"/>
      <c r="V335" s="233"/>
      <c r="W335" s="233"/>
      <c r="X335" s="233"/>
      <c r="Y335" s="234"/>
      <c r="Z335" s="293"/>
      <c r="AA335" s="294"/>
      <c r="AB335" s="295"/>
      <c r="AC335" s="294"/>
      <c r="AD335" s="296"/>
      <c r="AE335" s="50"/>
      <c r="AF335" s="51"/>
      <c r="AG335" s="51"/>
      <c r="AH335" s="51"/>
      <c r="AI335" s="52"/>
      <c r="AJ335" s="50"/>
      <c r="AK335" s="51"/>
      <c r="AL335" s="51"/>
      <c r="AM335" s="51"/>
      <c r="AN335" s="52"/>
      <c r="AO335" s="177"/>
      <c r="AP335" s="178"/>
      <c r="AQ335" s="178"/>
      <c r="AR335" s="178"/>
      <c r="AS335" s="178"/>
      <c r="AT335" s="50"/>
      <c r="AU335" s="51"/>
      <c r="AV335" s="51"/>
      <c r="AW335" s="51"/>
      <c r="AX335" s="51"/>
      <c r="AY335" s="177"/>
      <c r="AZ335" s="178"/>
      <c r="BA335" s="178"/>
      <c r="BB335" s="178"/>
      <c r="BC335" s="178"/>
      <c r="BD335" s="50"/>
      <c r="BE335" s="51"/>
      <c r="BF335" s="51"/>
      <c r="BG335" s="51"/>
      <c r="BH335" s="52"/>
      <c r="BI335" s="177"/>
      <c r="BJ335" s="178"/>
      <c r="BK335" s="178"/>
      <c r="BL335" s="178"/>
      <c r="BM335" s="190"/>
      <c r="BN335" s="53">
        <f t="shared" si="62"/>
        <v>0</v>
      </c>
      <c r="BO335" s="53">
        <f t="shared" si="63"/>
        <v>0</v>
      </c>
      <c r="BP335" s="305"/>
    </row>
    <row r="336" spans="2:68" ht="30" x14ac:dyDescent="0.4">
      <c r="B336" s="79"/>
      <c r="C336" s="80"/>
      <c r="D336" s="41">
        <f t="shared" si="58"/>
        <v>22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59"/>
        <v>22.66</v>
      </c>
      <c r="L336" s="47">
        <f t="shared" si="60"/>
        <v>22.88</v>
      </c>
      <c r="M336" s="48">
        <f t="shared" si="61"/>
        <v>23.1</v>
      </c>
      <c r="N336" s="48">
        <f t="shared" si="61"/>
        <v>23.32</v>
      </c>
      <c r="O336" s="49">
        <f t="shared" si="61"/>
        <v>23.54</v>
      </c>
      <c r="P336" s="232"/>
      <c r="Q336" s="233"/>
      <c r="R336" s="233"/>
      <c r="S336" s="233"/>
      <c r="T336" s="234"/>
      <c r="U336" s="232"/>
      <c r="V336" s="233"/>
      <c r="W336" s="233"/>
      <c r="X336" s="233"/>
      <c r="Y336" s="234"/>
      <c r="Z336" s="293"/>
      <c r="AA336" s="294"/>
      <c r="AB336" s="295"/>
      <c r="AC336" s="294"/>
      <c r="AD336" s="296"/>
      <c r="AE336" s="50"/>
      <c r="AF336" s="51"/>
      <c r="AG336" s="51"/>
      <c r="AH336" s="51"/>
      <c r="AI336" s="52"/>
      <c r="AJ336" s="50"/>
      <c r="AK336" s="51"/>
      <c r="AL336" s="51"/>
      <c r="AM336" s="51"/>
      <c r="AN336" s="52"/>
      <c r="AO336" s="177"/>
      <c r="AP336" s="178"/>
      <c r="AQ336" s="178"/>
      <c r="AR336" s="178"/>
      <c r="AS336" s="178"/>
      <c r="AT336" s="50"/>
      <c r="AU336" s="51"/>
      <c r="AV336" s="51"/>
      <c r="AW336" s="51"/>
      <c r="AX336" s="51"/>
      <c r="AY336" s="177"/>
      <c r="AZ336" s="178"/>
      <c r="BA336" s="178"/>
      <c r="BB336" s="178"/>
      <c r="BC336" s="178"/>
      <c r="BD336" s="50"/>
      <c r="BE336" s="51"/>
      <c r="BF336" s="51"/>
      <c r="BG336" s="51"/>
      <c r="BH336" s="52"/>
      <c r="BI336" s="177"/>
      <c r="BJ336" s="178"/>
      <c r="BK336" s="178"/>
      <c r="BL336" s="178"/>
      <c r="BM336" s="190"/>
      <c r="BN336" s="53">
        <f t="shared" si="62"/>
        <v>0</v>
      </c>
      <c r="BO336" s="53">
        <f t="shared" si="63"/>
        <v>0</v>
      </c>
      <c r="BP336" s="305"/>
    </row>
    <row r="337" spans="2:68" ht="36" x14ac:dyDescent="0.4">
      <c r="B337" s="79" t="s">
        <v>89</v>
      </c>
      <c r="C337" s="40" t="str">
        <f>C224</f>
        <v>Батон нарезной из муки высшего сорта, 0,35 - 0,4 кг</v>
      </c>
      <c r="D337" s="41">
        <f t="shared" ref="D337" si="64">D111</f>
        <v>20.3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59"/>
        <v>21.518000000000001</v>
      </c>
      <c r="L337" s="47">
        <f t="shared" si="60"/>
        <v>21.721</v>
      </c>
      <c r="M337" s="48">
        <f t="shared" si="61"/>
        <v>21.923999999999999</v>
      </c>
      <c r="N337" s="48">
        <f t="shared" si="61"/>
        <v>22.127000000000002</v>
      </c>
      <c r="O337" s="49">
        <f t="shared" si="61"/>
        <v>22.330000000000002</v>
      </c>
      <c r="P337" s="367"/>
      <c r="Q337" s="368"/>
      <c r="R337" s="368"/>
      <c r="S337" s="368"/>
      <c r="T337" s="369"/>
      <c r="U337" s="50"/>
      <c r="V337" s="51"/>
      <c r="W337" s="51"/>
      <c r="X337" s="51"/>
      <c r="Y337" s="52"/>
      <c r="Z337" s="293"/>
      <c r="AA337" s="294"/>
      <c r="AB337" s="295"/>
      <c r="AC337" s="294"/>
      <c r="AD337" s="296"/>
      <c r="AE337" s="50"/>
      <c r="AF337" s="51"/>
      <c r="AG337" s="51"/>
      <c r="AH337" s="51"/>
      <c r="AI337" s="52"/>
      <c r="AJ337" s="50"/>
      <c r="AK337" s="51"/>
      <c r="AL337" s="51"/>
      <c r="AM337" s="51"/>
      <c r="AN337" s="52"/>
      <c r="AO337" s="177"/>
      <c r="AP337" s="178"/>
      <c r="AQ337" s="178"/>
      <c r="AR337" s="178"/>
      <c r="AS337" s="178"/>
      <c r="AT337" s="50"/>
      <c r="AU337" s="51"/>
      <c r="AV337" s="51"/>
      <c r="AW337" s="51"/>
      <c r="AX337" s="51"/>
      <c r="AY337" s="177"/>
      <c r="AZ337" s="178"/>
      <c r="BA337" s="178"/>
      <c r="BB337" s="178"/>
      <c r="BC337" s="178"/>
      <c r="BD337" s="50"/>
      <c r="BE337" s="51"/>
      <c r="BF337" s="51"/>
      <c r="BG337" s="51"/>
      <c r="BH337" s="52"/>
      <c r="BI337" s="177"/>
      <c r="BJ337" s="178"/>
      <c r="BK337" s="178"/>
      <c r="BL337" s="178"/>
      <c r="BM337" s="190"/>
      <c r="BN337" s="53">
        <f t="shared" si="62"/>
        <v>0</v>
      </c>
      <c r="BO337" s="53">
        <f t="shared" si="63"/>
        <v>0</v>
      </c>
      <c r="BP337" s="305"/>
    </row>
    <row r="338" spans="2:68" ht="30" x14ac:dyDescent="0.4">
      <c r="B338" s="79"/>
      <c r="C338" s="80"/>
      <c r="D338" s="41">
        <f t="shared" ref="D338:D343" si="65">D112</f>
        <v>20.3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59"/>
        <v>21.518000000000001</v>
      </c>
      <c r="L338" s="47">
        <f t="shared" si="60"/>
        <v>21.721</v>
      </c>
      <c r="M338" s="48">
        <f t="shared" si="61"/>
        <v>21.923999999999999</v>
      </c>
      <c r="N338" s="48">
        <f t="shared" si="61"/>
        <v>22.127000000000002</v>
      </c>
      <c r="O338" s="49">
        <f t="shared" si="61"/>
        <v>22.330000000000002</v>
      </c>
      <c r="P338" s="232"/>
      <c r="Q338" s="233"/>
      <c r="R338" s="233"/>
      <c r="S338" s="233"/>
      <c r="T338" s="234"/>
      <c r="U338" s="50"/>
      <c r="V338" s="51"/>
      <c r="W338" s="51"/>
      <c r="X338" s="51"/>
      <c r="Y338" s="52"/>
      <c r="Z338" s="293"/>
      <c r="AA338" s="294"/>
      <c r="AB338" s="295"/>
      <c r="AC338" s="294"/>
      <c r="AD338" s="294"/>
      <c r="AE338" s="177"/>
      <c r="AF338" s="178"/>
      <c r="AG338" s="178"/>
      <c r="AH338" s="178"/>
      <c r="AI338" s="190"/>
      <c r="AJ338" s="50"/>
      <c r="AK338" s="51"/>
      <c r="AL338" s="51"/>
      <c r="AM338" s="51"/>
      <c r="AN338" s="52"/>
      <c r="AO338" s="177"/>
      <c r="AP338" s="178"/>
      <c r="AQ338" s="178"/>
      <c r="AR338" s="178"/>
      <c r="AS338" s="178"/>
      <c r="AT338" s="50"/>
      <c r="AU338" s="51"/>
      <c r="AV338" s="51"/>
      <c r="AW338" s="51"/>
      <c r="AX338" s="51"/>
      <c r="AY338" s="177"/>
      <c r="AZ338" s="178"/>
      <c r="BA338" s="178"/>
      <c r="BB338" s="178"/>
      <c r="BC338" s="178"/>
      <c r="BD338" s="50"/>
      <c r="BE338" s="51"/>
      <c r="BF338" s="51"/>
      <c r="BG338" s="51"/>
      <c r="BH338" s="52"/>
      <c r="BI338" s="177"/>
      <c r="BJ338" s="178"/>
      <c r="BK338" s="178"/>
      <c r="BL338" s="178"/>
      <c r="BM338" s="190"/>
      <c r="BN338" s="53">
        <f t="shared" si="62"/>
        <v>0</v>
      </c>
      <c r="BO338" s="53">
        <f t="shared" si="63"/>
        <v>0</v>
      </c>
      <c r="BP338" s="305"/>
    </row>
    <row r="339" spans="2:68" ht="30" x14ac:dyDescent="0.4">
      <c r="B339" s="79"/>
      <c r="C339" s="80"/>
      <c r="D339" s="41">
        <f t="shared" si="65"/>
        <v>20.3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59"/>
        <v>21.518000000000001</v>
      </c>
      <c r="L339" s="47">
        <f t="shared" si="60"/>
        <v>21.721</v>
      </c>
      <c r="M339" s="48">
        <f t="shared" si="61"/>
        <v>21.923999999999999</v>
      </c>
      <c r="N339" s="48">
        <f t="shared" si="61"/>
        <v>22.127000000000002</v>
      </c>
      <c r="O339" s="49">
        <f t="shared" si="61"/>
        <v>22.330000000000002</v>
      </c>
      <c r="P339" s="232"/>
      <c r="Q339" s="233"/>
      <c r="R339" s="233"/>
      <c r="S339" s="233"/>
      <c r="T339" s="234"/>
      <c r="U339" s="50"/>
      <c r="V339" s="51"/>
      <c r="W339" s="51"/>
      <c r="X339" s="51"/>
      <c r="Y339" s="52"/>
      <c r="Z339" s="293"/>
      <c r="AA339" s="294"/>
      <c r="AB339" s="295"/>
      <c r="AC339" s="294"/>
      <c r="AD339" s="294"/>
      <c r="AE339" s="177"/>
      <c r="AF339" s="178"/>
      <c r="AG339" s="178"/>
      <c r="AH339" s="178"/>
      <c r="AI339" s="190"/>
      <c r="AJ339" s="50"/>
      <c r="AK339" s="51"/>
      <c r="AL339" s="51"/>
      <c r="AM339" s="51"/>
      <c r="AN339" s="52"/>
      <c r="AO339" s="177"/>
      <c r="AP339" s="178"/>
      <c r="AQ339" s="178"/>
      <c r="AR339" s="178"/>
      <c r="AS339" s="178"/>
      <c r="AT339" s="50"/>
      <c r="AU339" s="51"/>
      <c r="AV339" s="51"/>
      <c r="AW339" s="51"/>
      <c r="AX339" s="51"/>
      <c r="AY339" s="177"/>
      <c r="AZ339" s="178"/>
      <c r="BA339" s="178"/>
      <c r="BB339" s="178"/>
      <c r="BC339" s="178"/>
      <c r="BD339" s="50"/>
      <c r="BE339" s="51"/>
      <c r="BF339" s="51"/>
      <c r="BG339" s="51"/>
      <c r="BH339" s="52"/>
      <c r="BI339" s="177"/>
      <c r="BJ339" s="178"/>
      <c r="BK339" s="178"/>
      <c r="BL339" s="178"/>
      <c r="BM339" s="190"/>
      <c r="BN339" s="53">
        <f t="shared" si="62"/>
        <v>0</v>
      </c>
      <c r="BO339" s="53">
        <f t="shared" si="63"/>
        <v>0</v>
      </c>
      <c r="BP339" s="305"/>
    </row>
    <row r="340" spans="2:68" ht="30" x14ac:dyDescent="0.4">
      <c r="B340" s="81" t="s">
        <v>92</v>
      </c>
      <c r="C340" s="82" t="s">
        <v>93</v>
      </c>
      <c r="D340" s="41">
        <f t="shared" si="65"/>
        <v>0</v>
      </c>
      <c r="E340" s="62"/>
      <c r="F340" s="63"/>
      <c r="G340" s="64"/>
      <c r="H340" s="64"/>
      <c r="I340" s="64"/>
      <c r="J340" s="65"/>
      <c r="K340" s="46">
        <f t="shared" si="59"/>
        <v>0</v>
      </c>
      <c r="L340" s="47">
        <f t="shared" si="60"/>
        <v>0</v>
      </c>
      <c r="M340" s="48">
        <f t="shared" si="61"/>
        <v>0</v>
      </c>
      <c r="N340" s="48">
        <f t="shared" si="61"/>
        <v>0</v>
      </c>
      <c r="O340" s="49">
        <f t="shared" si="61"/>
        <v>0</v>
      </c>
      <c r="P340" s="235"/>
      <c r="Q340" s="236"/>
      <c r="R340" s="237"/>
      <c r="S340" s="236"/>
      <c r="T340" s="238"/>
      <c r="U340" s="66"/>
      <c r="V340" s="67"/>
      <c r="W340" s="68"/>
      <c r="X340" s="67"/>
      <c r="Y340" s="69"/>
      <c r="Z340" s="297"/>
      <c r="AA340" s="298"/>
      <c r="AB340" s="299"/>
      <c r="AC340" s="298"/>
      <c r="AD340" s="298"/>
      <c r="AE340" s="179"/>
      <c r="AF340" s="180"/>
      <c r="AG340" s="178"/>
      <c r="AH340" s="180"/>
      <c r="AI340" s="191"/>
      <c r="AJ340" s="66"/>
      <c r="AK340" s="67"/>
      <c r="AL340" s="68"/>
      <c r="AM340" s="67"/>
      <c r="AN340" s="69"/>
      <c r="AO340" s="179"/>
      <c r="AP340" s="180"/>
      <c r="AQ340" s="178"/>
      <c r="AR340" s="180"/>
      <c r="AS340" s="180"/>
      <c r="AT340" s="66"/>
      <c r="AU340" s="67"/>
      <c r="AV340" s="68"/>
      <c r="AW340" s="67"/>
      <c r="AX340" s="67"/>
      <c r="AY340" s="179"/>
      <c r="AZ340" s="180"/>
      <c r="BA340" s="178"/>
      <c r="BB340" s="180"/>
      <c r="BC340" s="180"/>
      <c r="BD340" s="66"/>
      <c r="BE340" s="67"/>
      <c r="BF340" s="68"/>
      <c r="BG340" s="67"/>
      <c r="BH340" s="69"/>
      <c r="BI340" s="179"/>
      <c r="BJ340" s="180"/>
      <c r="BK340" s="178"/>
      <c r="BL340" s="180"/>
      <c r="BM340" s="191"/>
      <c r="BN340" s="53">
        <f t="shared" si="62"/>
        <v>0</v>
      </c>
      <c r="BO340" s="53">
        <f t="shared" si="63"/>
        <v>0</v>
      </c>
      <c r="BP340" s="305"/>
    </row>
    <row r="341" spans="2:68" ht="30.75" thickBot="1" x14ac:dyDescent="0.45">
      <c r="B341" s="96" t="s">
        <v>95</v>
      </c>
      <c r="C341" s="40" t="str">
        <f>C228</f>
        <v>Сахар-песок, кг</v>
      </c>
      <c r="D341" s="41">
        <f t="shared" si="65"/>
        <v>28.5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59"/>
        <v>29.925000000000001</v>
      </c>
      <c r="L341" s="47">
        <f t="shared" si="60"/>
        <v>30.21</v>
      </c>
      <c r="M341" s="48">
        <f t="shared" si="61"/>
        <v>30.495000000000001</v>
      </c>
      <c r="N341" s="48">
        <f t="shared" si="61"/>
        <v>30.78</v>
      </c>
      <c r="O341" s="49">
        <f t="shared" si="61"/>
        <v>31.065000000000001</v>
      </c>
      <c r="P341" s="337"/>
      <c r="Q341" s="338"/>
      <c r="R341" s="338"/>
      <c r="S341" s="338"/>
      <c r="T341" s="339"/>
      <c r="U341" s="50"/>
      <c r="V341" s="51"/>
      <c r="W341" s="51"/>
      <c r="X341" s="51"/>
      <c r="Y341" s="52"/>
      <c r="Z341" s="290"/>
      <c r="AA341" s="291"/>
      <c r="AB341" s="291"/>
      <c r="AC341" s="291"/>
      <c r="AD341" s="292"/>
      <c r="AE341" s="197"/>
      <c r="AF341" s="198"/>
      <c r="AG341" s="199"/>
      <c r="AH341" s="301"/>
      <c r="AI341" s="301"/>
      <c r="AJ341" s="50"/>
      <c r="AK341" s="51"/>
      <c r="AL341" s="51"/>
      <c r="AM341" s="51"/>
      <c r="AN341" s="52"/>
      <c r="AO341" s="177"/>
      <c r="AP341" s="178"/>
      <c r="AQ341" s="178"/>
      <c r="AR341" s="178"/>
      <c r="AS341" s="178"/>
      <c r="AT341" s="50"/>
      <c r="AU341" s="51"/>
      <c r="AV341" s="51"/>
      <c r="AW341" s="51"/>
      <c r="AX341" s="51"/>
      <c r="AY341" s="177"/>
      <c r="AZ341" s="178"/>
      <c r="BA341" s="178"/>
      <c r="BB341" s="178"/>
      <c r="BC341" s="178"/>
      <c r="BD341" s="50"/>
      <c r="BE341" s="51"/>
      <c r="BF341" s="51"/>
      <c r="BG341" s="51"/>
      <c r="BH341" s="52"/>
      <c r="BI341" s="177"/>
      <c r="BJ341" s="178"/>
      <c r="BK341" s="178"/>
      <c r="BL341" s="178"/>
      <c r="BM341" s="190"/>
      <c r="BN341" s="53">
        <f t="shared" si="62"/>
        <v>0</v>
      </c>
      <c r="BO341" s="53">
        <f t="shared" si="63"/>
        <v>0</v>
      </c>
      <c r="BP341" s="306"/>
    </row>
    <row r="342" spans="2:68" ht="31.5" thickTop="1" thickBot="1" x14ac:dyDescent="0.45">
      <c r="B342" s="96"/>
      <c r="C342" s="97"/>
      <c r="D342" s="41">
        <f t="shared" si="65"/>
        <v>28.5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59"/>
        <v>29.925000000000001</v>
      </c>
      <c r="L342" s="47">
        <f t="shared" si="60"/>
        <v>30.21</v>
      </c>
      <c r="M342" s="48">
        <f t="shared" si="61"/>
        <v>30.495000000000001</v>
      </c>
      <c r="N342" s="48">
        <f t="shared" si="61"/>
        <v>30.78</v>
      </c>
      <c r="O342" s="49">
        <f t="shared" si="61"/>
        <v>31.065000000000001</v>
      </c>
      <c r="P342" s="50"/>
      <c r="Q342" s="51"/>
      <c r="R342" s="51"/>
      <c r="S342" s="51"/>
      <c r="T342" s="52"/>
      <c r="U342" s="177"/>
      <c r="V342" s="178"/>
      <c r="W342" s="178"/>
      <c r="X342" s="178"/>
      <c r="Y342" s="178"/>
      <c r="Z342" s="50"/>
      <c r="AA342" s="51"/>
      <c r="AB342" s="51"/>
      <c r="AC342" s="51"/>
      <c r="AD342" s="51"/>
      <c r="AE342" s="177"/>
      <c r="AF342" s="178"/>
      <c r="AG342" s="178"/>
      <c r="AH342" s="178"/>
      <c r="AI342" s="190"/>
      <c r="AJ342" s="50"/>
      <c r="AK342" s="51"/>
      <c r="AL342" s="51"/>
      <c r="AM342" s="51"/>
      <c r="AN342" s="52"/>
      <c r="AO342" s="177"/>
      <c r="AP342" s="178"/>
      <c r="AQ342" s="178"/>
      <c r="AR342" s="178"/>
      <c r="AS342" s="178"/>
      <c r="AT342" s="50"/>
      <c r="AU342" s="51"/>
      <c r="AV342" s="51"/>
      <c r="AW342" s="51"/>
      <c r="AX342" s="51"/>
      <c r="AY342" s="177"/>
      <c r="AZ342" s="178"/>
      <c r="BA342" s="178"/>
      <c r="BB342" s="178"/>
      <c r="BC342" s="178"/>
      <c r="BD342" s="50"/>
      <c r="BE342" s="51"/>
      <c r="BF342" s="51"/>
      <c r="BG342" s="51"/>
      <c r="BH342" s="52"/>
      <c r="BI342" s="177"/>
      <c r="BJ342" s="178"/>
      <c r="BK342" s="178"/>
      <c r="BL342" s="178"/>
      <c r="BM342" s="190"/>
      <c r="BN342" s="53">
        <f t="shared" si="62"/>
        <v>0</v>
      </c>
      <c r="BO342" s="53">
        <f t="shared" si="63"/>
        <v>0</v>
      </c>
      <c r="BP342" s="305"/>
    </row>
    <row r="343" spans="2:68" ht="21.75" thickTop="1" thickBot="1" x14ac:dyDescent="0.3">
      <c r="B343" s="96"/>
      <c r="C343" s="97"/>
      <c r="D343" s="41">
        <f t="shared" si="65"/>
        <v>28.5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59"/>
        <v>29.925000000000001</v>
      </c>
      <c r="L343" s="47">
        <f t="shared" si="60"/>
        <v>30.21</v>
      </c>
      <c r="M343" s="48">
        <f t="shared" si="61"/>
        <v>30.495000000000001</v>
      </c>
      <c r="N343" s="48">
        <f t="shared" si="61"/>
        <v>30.78</v>
      </c>
      <c r="O343" s="49">
        <f t="shared" si="61"/>
        <v>31.065000000000001</v>
      </c>
      <c r="P343" s="211"/>
      <c r="Q343" s="212"/>
      <c r="R343" s="213"/>
      <c r="S343" s="212"/>
      <c r="T343" s="214"/>
      <c r="U343" s="177"/>
      <c r="V343" s="178"/>
      <c r="W343" s="178"/>
      <c r="X343" s="178"/>
      <c r="Y343" s="178"/>
      <c r="Z343" s="50"/>
      <c r="AA343" s="51"/>
      <c r="AB343" s="51"/>
      <c r="AC343" s="51"/>
      <c r="AD343" s="51"/>
      <c r="AE343" s="177"/>
      <c r="AF343" s="178"/>
      <c r="AG343" s="178"/>
      <c r="AH343" s="178"/>
      <c r="AI343" s="190"/>
      <c r="AJ343" s="50"/>
      <c r="AK343" s="51"/>
      <c r="AL343" s="51"/>
      <c r="AM343" s="51"/>
      <c r="AN343" s="52"/>
      <c r="AO343" s="177"/>
      <c r="AP343" s="178"/>
      <c r="AQ343" s="178"/>
      <c r="AR343" s="178"/>
      <c r="AS343" s="178"/>
      <c r="AT343" s="50"/>
      <c r="AU343" s="51"/>
      <c r="AV343" s="51"/>
      <c r="AW343" s="51"/>
      <c r="AX343" s="51"/>
      <c r="AY343" s="177"/>
      <c r="AZ343" s="178"/>
      <c r="BA343" s="178"/>
      <c r="BB343" s="178"/>
      <c r="BC343" s="178"/>
      <c r="BD343" s="50"/>
      <c r="BE343" s="51"/>
      <c r="BF343" s="51"/>
      <c r="BG343" s="51"/>
      <c r="BH343" s="52"/>
      <c r="BI343" s="177"/>
      <c r="BJ343" s="178"/>
      <c r="BK343" s="178"/>
      <c r="BL343" s="178"/>
      <c r="BM343" s="190"/>
      <c r="BN343" s="53">
        <f t="shared" si="62"/>
        <v>0</v>
      </c>
      <c r="BO343" s="53">
        <f t="shared" si="63"/>
        <v>0</v>
      </c>
      <c r="BP343" s="304"/>
    </row>
    <row r="344" spans="2:68" ht="18.75" thickTop="1" x14ac:dyDescent="0.25">
      <c r="P344" s="215"/>
      <c r="Q344" s="215"/>
      <c r="R344" s="215"/>
      <c r="S344" s="215"/>
      <c r="T344" s="215"/>
    </row>
    <row r="345" spans="2:68" x14ac:dyDescent="0.25">
      <c r="P345" s="216"/>
      <c r="Q345" s="216"/>
      <c r="R345" s="216"/>
      <c r="S345" s="216"/>
      <c r="T345" s="216"/>
    </row>
    <row r="346" spans="2:68" x14ac:dyDescent="0.25">
      <c r="P346" s="216"/>
      <c r="Q346" s="216"/>
      <c r="R346" s="216"/>
      <c r="S346" s="216"/>
      <c r="T346" s="216"/>
    </row>
  </sheetData>
  <protectedRanges>
    <protectedRange sqref="BI12:BJ13 BL12:BM13 BI125:BJ126 BL125:BM126 BI16:BJ16 BI28:BJ33 BL35:BM55 BL57:BM67 BL116:BM117 BI116:BJ117 BI128:BJ129 BI229:BJ230 BL229:BM230 BL16:BM16 BL128:BM129 BI35:BJ55 BI57:BJ63 BI65:BJ67 BI236:BJ343 BL236:BM343" name="Диапазон13"/>
    <protectedRange sqref="BD11:BE13 BG11:BH13 BD124:BE126 BG124:BH126 BD117:BE117 BG117:BH117 BD128:BE129 BG128:BH129 BD229:BE230 BG229:BH230 BG35:BH55 BD15:BE16 BG18:BH19 BD18:BE19 BG15:BH16 BG57:BH67 BD35:BE67 BD329:BE343 BG236:BH343 BD236:BE307" name="Диапазон12"/>
    <protectedRange sqref="AY11:AZ13 BB11:BC13 AY124:AZ126 BB124:BC126 AY129:AZ129 AY28:AZ33 BB116:BC117 AY116:AZ117 BB129:BC129 AY229:AZ230 BB229:BC230 AY15:AZ16 BB15:BC16 AY35:AZ67 BB28:BC67 AY236:AZ343 BB236:BC343" name="Диапазон11"/>
    <protectedRange sqref="AT11:AU13 AW11:AX13 AT125:AU126 AW125:AX126 AT15:AU16 AW28:AX33 AT28:AU33 AW35:AX60 AT116:AU117 AT128:AU129 AT229:AU230 AW15:AX16 AW116:AX117 AW229:AX230 AW128:AX129 AT35:AU60 AW62:AX67 AT62:AU67 AW236:AX343 AT236:AU343" name="Диапазон10"/>
    <protectedRange sqref="AO11:AP13 AR11:AS13 AO124:AP126 AR124:AS126 AO128:AP129 AR141:AS146 AO141:AP173 AR229:AS230 AO31:AP33 AO77:AP78 AR116:AS117 AO116:AP117 AO15:AP16 AR31:AS33 AR128:AS129 AO229:AP230 AR148:AS173 AR15:AS16 AR73:AS75 AO80:AP81 AR80:AS81 AR77:AS78 AO73:AP75 AO35:AP67 AR35:AS67 AR335:AS343 AO306:AP343 AO236:AP304 AR236:AS327" name="Диапазон9"/>
    <protectedRange sqref="AJ11:AK13 AM11:AN13 AJ124:AK126 AM124:AN126 AJ236:AK281 AJ128:AK129 AJ148:AK173 AM229:AN230 AJ229:AK230 AM116:AN117 AJ116:AK117 AJ15:AK16 AM18:AN19 AJ18:AK19 AJ73:AK75 AM128:AN129 AM73:AN75 AM148:AN173 AM15:AN16 AJ35:AK67 AM35:AN67 AJ283:AK343 AM236:AN343" name="Диапазон8"/>
    <protectedRange sqref="AE11:AF13 AH11:AI13 AE124:AF126 AH124:AI126 AE237:AF239 AH237:AI239 AH254:AI281 AH283:AI289 AE187:AF188 AE338:AF340 AE15:AF16 AH15:AI16 AH73:AI75 AH77:AI81 AH229:AI230 AH190:AI191 AE229:AF230 AH28:AI67 AE77:AF81 AE141:AF168 AE128:AF129 AH141:AI168 AH187:AI188 AH171:AI180 AH117:AI117 AE117:AF117 AH128:AI129 AE254:AF281 AE306:AF307 AH306:AI307 AE18:AF19 AE242:AF242 AH18:AI19 AH242:AI242 AE182:AF184 AH182:AI184 AH291:AI293 AH335:AI340 AH295:AI301 AE283:AF289 AE303:AF304 AH303:AI304 AE342:AF343 AH342:AI343 AE190:AF191 AE28:AF67 AE73:AF75 AE171:AF180 AE295:AF301 AE291:AF293" name="Диапазон7"/>
    <protectedRange sqref="A6 G6:J6 BP6:EZ6 G119:J119 L119:O119 G232:J232 L6:T6 U6:Y6 Z6:AD6 AE6:AI6 AJ6:AN6 AO6:AS6 AT6:AX6 AY6:BC6 BD6:BH6 BI6:BM6 BI232:BM232 BD232:BH232 L232:T232 U232:Y232 Z232:AD232 AE232:AI232 AJ232:AN232 AO232:AS232 AT232:AX232 AY232:BC232" name="Диапазон3"/>
    <protectedRange sqref="A2:A5 P3:AC3 AD2:EZ5" name="Диапазон1"/>
    <protectedRange sqref="P141:T146" name="Диапазон4_40"/>
    <protectedRange sqref="U21:Y27 AE244:AI245 AH310:AI311 AE138:AI140 U236:Y236 U247:Y248 U287:Y287 U302:Y304 AE247:AI248 AH319:AI320 AE322:AF323 AH313:AI314 AH323:AI323 AH316:AI317 AE309:AG314 BD308:BH328 AJ10:AN10 AE169:AI170 AY225:BC228 AE196:AI198 AT131:AX132 U337:Y341 AB308 Z315:AB315 Z324:AB324 U107:Y107 AE209:AI210 AE224:AI227 AT143:AX168 AE316:AF320 AT73:AX75 AT69:AX71 AO79:AS79 AG316:AG323 AE112:AI114 AY112:BC115 BD56:BH56 BI34:BM34 P196:T198 BI131:BM132 Z321:AB321 AC340:AD340 Z328:AB341 AC330:AD330 P87:T94 AE116:AI116 P65:T67 AE325:AI327 AE212:AI214 AT170:AX180 BD216:BH228 AC334:AD336" name="Диапазон4_99"/>
    <protectedRange sqref="Z306:AD307 Z309:AD311 Z316:AD320 Z325:AD327 Z313:AD314 Z322:AD323" name="Диапазон4_30"/>
    <protectedRange sqref="AJ175:AN180" name="Диапазон4_67"/>
    <protectedRange sqref="BI73:BM75" name="Диапазон4_68"/>
    <protectedRange sqref="AH309:AI309" name="Диапазон4_12_4"/>
    <protectedRange sqref="AG246:AI246" name="Диапазон4_77"/>
    <protectedRange sqref="AE246:AF246" name="Диапазон4_6_2"/>
    <protectedRange sqref="AG305" name="Диапазон4_90"/>
    <protectedRange sqref="AE305:AF305" name="Диапазон4_11_2"/>
    <protectedRange sqref="AH305:AI305" name="Диапазон4_12_2"/>
    <protectedRange sqref="AI318 AI321:AI322 AI312" name="Диапазон4_12_3"/>
    <protectedRange sqref="AE321:AF321" name="Диапазон4_14_1"/>
    <protectedRange sqref="AH318 AH322" name="Диапазон4_15_1"/>
    <protectedRange sqref="AH321 AH312" name="Диапазон4_19_1"/>
    <protectedRange sqref="AY148:BC180 AY190:BC194 AY186:BC188" name="Диапазон4_78"/>
    <protectedRange sqref="BD148:BH168" name="Диапазон4_89"/>
    <protectedRange sqref="BI228:BM228" name="Диапазон4_28"/>
    <protectedRange sqref="AB249:AD249" name="Диапазон4_61"/>
    <protectedRange sqref="Z249:AA249" name="Диапазон4_7_1"/>
    <protectedRange sqref="AC308:AD308" name="Диапазон4_12_5"/>
    <protectedRange sqref="Z308:AA308" name="Диапазон4_13_1"/>
    <protectedRange sqref="AD315" name="Диапазон4_20_2"/>
    <protectedRange sqref="AC315" name="Диапазон4_19_1_2"/>
    <protectedRange sqref="AD324" name="Диапазон4_12_6"/>
    <protectedRange sqref="AC324" name="Диапазон4_19_2"/>
    <protectedRange sqref="U124:Y124" name="Диапазон4_7"/>
    <protectedRange sqref="U222:Y223" name="Диапазон4_53"/>
    <protectedRange sqref="AO34:AS34 U147:Y147 U171:Y171 AT169:AX169 P95:T97 P98:S98 BI68:BM72 U34:Y34 U115:Y115 AE10:AI10 AE115:AI115 AT72:AX72 BD10:BH10 BD14:BH14 BD17:BH17 BI56:BM56 P169:T169 P181:T181 Z68:AD68 AJ68:AN68 P189:T189 AH206:AI207 AE199:AG208 AH200:AI201 AH203:AI204 U249:Y249 P17:T19 P68:T68 U10:Y10 U14:Y15 U17:Y20 U72:Y72 U82:Y82 AJ88:AN104 AY14:BC14 AT130:AX130 AT133:AX135 U290:Y290 P21:T26 AJ20:AN26 AT34:AX34 AY10:BC10 AY20:BC26 Z127:AD128 AJ28:AN34 AO68:AS72 AT14:AX14 AT18:AX26 BD20:BH34 BI10:BM10 BI14:BM14 U127:Y127 U130:W132 X131:Y132 AG127 AI127 AE134:AF135 AG133:AG136 AH134:AH135 AI133:AI136 AE189:AG189 AI189 AG195 AI195 AE211:AG211 AI211 AY130:BC130 BD130:BH130 BI127:BM127 P82:T82 P86:T86 P99:T115 Z64:AD64 AJ82:AN82 AT10:AX10 BI17:BM27 BI76:BM115 P147:T147 P192:T192 P195:T195 P215:T215 P224:T224 U134:Y140 Z130:AD140 AE123:AG123 AE215:AG215 AO130:AS130 AO174:AS174 AY133:BC140 AY189:BC189 BD137:BH140 BI140:BM140 BI181:BM181 AE23:AI23 AE27:AI27 P240:T240 P243:T244 U246:Y246 U294:Y298 U305:Y305 AY68:BC111 Z142:AD184 AO181:AS228 U76:Y76 U102:Y106 U108:Y110 Z18:AD26 Z77:AD104 Z109:AD115 AO17:AS26 AO82:AS104 AT68:AX68 AT79:AX81 BD68:BH76 BD102:BH116 U123:Y123 U169:Y169 U181:Y221 Z187:AD214 AJ127:AN127 AJ130:AN139 AJ182:AN207 AO136:AS136 AT195:AX228 AY195:BC224 BD169:BH180 BI123:BM123 BI195:BM214 P246:T298 P308:T340 U331:Y331 AE14:AI14 AE68:AI72 AE76:AI76 AE82:AI111 AT103:AX110 AT112:AX115 AJ27:AN27 AJ76:AN76 AJ106:AN110 AJ105:AN105 AJ112:AN115 AJ111:AN111 BI217:BM223 BI226:BM227 AO27:AS27 AO76:AS76 AO106:AS110 AO105:AS105 AO112:AS115 AO111:AS111 AT27:AX27 AT61:AX61 AT83:AX101 AT82:AX82 AT102:AX102 AT111:AX111 Z105:AD108 AD27 Z27:AB27 P123:T123 P127:T127 P130:T130 P136:T136 Z216:AD228 AJ174:AN174 AJ181:AN181 AJ209:AN217 AJ208:AN208 AJ218:AN221 AJ228:AN228 BD127:BH127 BD133:BH136 BD182:BH215 BD181:BH181 BI133:BM136 BI215:BM216 BI224:BM225" name="Диапазон4"/>
    <protectedRange sqref="AE137:AI137" name="Диапазон4_50"/>
    <protectedRange sqref="AE185:AI186" name="Диапазон4_54"/>
    <protectedRange sqref="AE192:AI194" name="Диапазон4_58"/>
    <protectedRange sqref="AE216:AI223" name="Диапазон4_75"/>
    <protectedRange sqref="AE228:AI228" name="Диапазон4_92"/>
    <protectedRange sqref="AB305" name="Диапазон4_81"/>
    <protectedRange sqref="Z305:AA305" name="Диапазон4_11_3"/>
    <protectedRange sqref="AC305:AD305" name="Диапазон4_12_7"/>
    <protectedRange sqref="Z312:AB312" name="Диапазон4_96"/>
    <protectedRange sqref="AD312" name="Диапазон4_12_8"/>
    <protectedRange sqref="AC312" name="Диапазон4_19_1_3"/>
    <protectedRange sqref="BD131:BH132" name="Диапазон4_15"/>
    <protectedRange sqref="AY18:BC19" name="Диапазон4_47"/>
    <protectedRange sqref="AY34:BC34" name="Диапазон4_49"/>
    <protectedRange sqref="P182:T184" name="Диапазон4_93"/>
    <protectedRange sqref="BI130:BM130" name="Диапазон4_8"/>
    <protectedRange sqref="Z294:AB294" name="Диапазон4_29"/>
    <protectedRange sqref="AC294:AD294" name="Диапазон4_9_2"/>
    <protectedRange sqref="AC321" name="Диапазон4_9_3"/>
    <protectedRange sqref="AD321" name="Диапазон4_16_1"/>
    <protectedRange sqref="AC328:AD329 AC337:AD337" name="Диапазон4_11_1"/>
    <protectedRange sqref="AD331:AD332 AC333:AD333 AD338:AD339" name="Диапазон4_12_1"/>
    <protectedRange sqref="AC338:AC339 AC331:AC332" name="Диапазон4_15_2"/>
    <protectedRange sqref="AC341" name="Диапазон4_9_4"/>
    <protectedRange sqref="AD341" name="Диапазон4_16_2"/>
    <protectedRange sqref="P72:S72" name="Диапазон4_32"/>
    <protectedRange sqref="T72 T98" name="Диапазон4_60"/>
    <protectedRange sqref="AE17:AI17" name="Диапазон4_44"/>
    <protectedRange sqref="P131:T132" name="Диапазон4_46"/>
    <protectedRange sqref="P185:T185" name="Диапазон4_52"/>
    <protectedRange sqref="P225:T228" name="Диапазон4_88"/>
    <protectedRange sqref="AE130:AG130 AI130" name="Диапазон4_14"/>
    <protectedRange sqref="AH130" name="Диапазон4_19_1_1_2"/>
    <protectedRange sqref="BI137:BM139" name="Диапазон4_43"/>
    <protectedRange sqref="BI11:BM11" name="Диапазон4_3"/>
    <protectedRange sqref="AE20:AI22 AE24:AI26" name="Диапазон4_55"/>
    <protectedRange sqref="AY17:BC17" name="Диапазон4_63"/>
    <protectedRange sqref="AI205 AI199" name="Диапазон4_12_11"/>
    <protectedRange sqref="AH205" name="Диапазон4_15_3"/>
    <protectedRange sqref="AH199" name="Диапазон4_19_5"/>
    <protectedRange sqref="AI202" name="Диапазон4_20_3"/>
    <protectedRange sqref="AH202" name="Диапазон4_19_1_4"/>
    <protectedRange sqref="AO137:AS140" name="Диапазон4_95"/>
    <protectedRange sqref="AY141:BC147" name="Диапазон4_85"/>
    <protectedRange sqref="AJ14:AN14" name="Диапазон4_38"/>
    <protectedRange sqref="BD77:BH101" name="Диапазон4_83"/>
    <protectedRange sqref="AJ141:AN146" name="Диапазон4_9"/>
    <protectedRange sqref="AJ222:AN227" name="Диапазон4_42"/>
    <protectedRange sqref="AO123:AS123" name="Диапазон4_13"/>
    <protectedRange sqref="AT127:AX127" name="Диапазон4_94"/>
    <protectedRange sqref="AY123:BC123" name="Диапазон4_2"/>
    <protectedRange sqref="BD141:BH147" name="Диапазон4_69"/>
    <protectedRange sqref="AE241:AG241 AI241" name="Диапазон4_10_3"/>
    <protectedRange sqref="AH241" name="Диапазон4_13_1_1"/>
    <protectedRange sqref="AE243:AG243 AI243" name="Диапазон4_10_4"/>
    <protectedRange sqref="AH243" name="Диапазон4_13_1_2"/>
    <protectedRange sqref="AE250:AI252" name="Диапазон4_10_5"/>
    <protectedRange sqref="AE324:AG324" name="Диапазон4_8_2"/>
    <protectedRange sqref="AH324:AI324" name="Диапазон5_1_1"/>
    <protectedRange sqref="AE181:AG181" name="Диапазон4_84"/>
    <protectedRange sqref="AH181:AI181" name="Диапазон4_9_1"/>
    <protectedRange sqref="AO175:AS180" name="Диапазон4_17"/>
    <protectedRange sqref="AT124:AX124" name="Диапазон4_24"/>
    <protectedRange sqref="AT136:AX139 AT142:AX142" name="Диапазон4_31"/>
    <protectedRange sqref="AT191:AX194 AT181:AX188" name="Диапазон4_64"/>
    <protectedRange sqref="AY131:BC132" name="Диапазон4_51"/>
    <protectedRange sqref="AY181:BC185" name="Диапазон4_65"/>
    <protectedRange sqref="BI141:BM168 BI182:BM194 BI171:BM180" name="Диапазон4_22"/>
    <protectedRange sqref="U260:Y260" name="Диапазон4_11"/>
    <protectedRange sqref="U332:Y336" name="Диапазон4_34"/>
    <protectedRange sqref="P20:T20" name="Диапазон4_62"/>
    <protectedRange sqref="P77:T81 P83:T85" name="Диапазон4_97"/>
    <protectedRange sqref="AY27:BC27" name="Диапазон4_76"/>
    <protectedRange sqref="P133:T135 P137:T140" name="Диапазон4_10"/>
    <protectedRange sqref="P199:T214 P216:T223" name="Диапазон4_72"/>
    <protectedRange sqref="Z141:AD141" name="Диапазон4_70"/>
    <protectedRange sqref="AE127:AF127" name="Диапазон4_5_1"/>
    <protectedRange sqref="AH127" name="Диапазон4_19_1_1_5"/>
    <protectedRange sqref="AE133:AF133" name="Диапазон4_6_1"/>
    <protectedRange sqref="AE136:AF136" name="Диапазон4_7_2"/>
    <protectedRange sqref="AH133 AH136" name="Диапазон4_19_1_1_6"/>
    <protectedRange sqref="AH189" name="Диапазон4_19_1_1_7"/>
    <protectedRange sqref="AE195:AF195" name="Диапазон4_13_2"/>
    <protectedRange sqref="AH195" name="Диапазон4_19_1_1_8"/>
    <protectedRange sqref="AH211" name="Диапазон4_19_1_1_9"/>
    <protectedRange sqref="AO131:AS135" name="Диапазон4_26"/>
    <protectedRange sqref="AT123:AX123" name="Диапазон4_6"/>
    <protectedRange sqref="AT140:AX141" name="Диапазон4_16"/>
    <protectedRange sqref="AT190:AX190" name="Диапазон4_73"/>
    <protectedRange sqref="U240:Y240" name="Диапазон4_5"/>
    <protectedRange sqref="U306:Y330" name="Диапазон4_19"/>
    <protectedRange sqref="AE236:AI236" name="Диапазон4_10_6"/>
    <protectedRange sqref="AE240:AI240" name="Диапазон4_10_7"/>
    <protectedRange sqref="AE249:AI249" name="Диапазон4_10_8"/>
    <protectedRange sqref="AE282:AG282" name="Диапазон5_3"/>
    <protectedRange sqref="AH282:AI282" name="Диапазон4_10_9"/>
    <protectedRange sqref="AE290:AG290" name="Диапазон5_4"/>
    <protectedRange sqref="AH290:AI290" name="Диапазон4_13_2_5"/>
    <protectedRange sqref="AE294:AG294" name="Диапазон5_5"/>
    <protectedRange sqref="AH294:AI294" name="Диапазон4_13_2_6"/>
    <protectedRange sqref="AE315:AG315" name="Диапазон4_12_15"/>
    <protectedRange sqref="AH315:AI315" name="Диапазон5_1_1_2"/>
    <protectedRange sqref="AE329:AI333" name="Диапазон4_12_17"/>
    <protectedRange sqref="AE341:AG341" name="Диапазон5_6"/>
    <protectedRange sqref="AH341:AI341" name="Диапазон5_1_1_3"/>
    <protectedRange sqref="P10:T10" name="Диапазон4_18"/>
    <protectedRange sqref="P14:T14" name="Диапазон4_25"/>
    <protectedRange sqref="P27:T27" name="Диапазон4_33"/>
    <protectedRange sqref="P34:T34" name="Диапазон4_80"/>
    <protectedRange sqref="P64:T64" name="Диапазон4_91"/>
    <protectedRange sqref="P76:T76" name="Диапазон4_98"/>
    <protectedRange sqref="U86:Y86" name="Диапазон4_37"/>
    <protectedRange sqref="U95:Y95" name="Диапазон4_45"/>
    <protectedRange sqref="AJ77:AN81 AJ83:AN87" name="Диапазон4_86"/>
    <protectedRange sqref="AO14:AS14" name="Диапазон4_27"/>
    <protectedRange sqref="U133:Y133" name="Диапазон4_66"/>
    <protectedRange sqref="AI123" name="Диапазон4_17_4"/>
    <protectedRange sqref="AH123" name="Диапазон4_19_1_1_4"/>
    <protectedRange sqref="AI208" name="Диапазон4_17_5"/>
    <protectedRange sqref="AH208" name="Диапазон4_19_1_1_10"/>
    <protectedRange sqref="AH215:AI215" name="Диапазон4_11_4"/>
    <protectedRange sqref="AJ123:AN123" name="Диапазон4_20"/>
    <protectedRange sqref="AT189:AX189" name="Диапазон4_1"/>
    <protectedRange sqref="AY127:BC127" name="Диапазон4_79"/>
    <protectedRange sqref="P236:T236" name="Диапазон4_56"/>
    <protectedRange sqref="P299:T307" name="Диапазон4_36"/>
    <protectedRange sqref="P341:T341" name="Диапазон4_57"/>
    <protectedRange sqref="AE253:AG253" name="Диапазон4_8_1"/>
    <protectedRange sqref="AH253:AI253" name="Диапазон4_13_2_1"/>
    <protectedRange sqref="AE302:AG302" name="Диапазон4_11_5"/>
    <protectedRange sqref="AH302:AI302" name="Диапазон4_11_3_1"/>
    <protectedRange sqref="AE308:AG308" name="Диапазон4_12_9"/>
    <protectedRange sqref="AH308:AI308" name="Диапазон4_11_2_1"/>
    <protectedRange sqref="AE328:AI328" name="Диапазон4_12_10"/>
    <protectedRange sqref="AE334:AI334" name="Диапазон4_12_12"/>
    <protectedRange sqref="Z10:AD10" name="Диапазон4_12"/>
    <protectedRange sqref="Z14:AD14" name="Диапазон4_71"/>
    <protectedRange sqref="Z17:AD17" name="Диапазон4_74"/>
    <protectedRange sqref="AO10:AS10" name="Диапазон4_48"/>
    <protectedRange sqref="AT17:AX17" name="Диапазон4_23"/>
    <protectedRange sqref="Z185:AD186" name="Диапазон4_21"/>
    <protectedRange sqref="AO127:AS127" name="Диапазон4_59"/>
    <protectedRange sqref="BI169:BM170" name="Диапазон4_87"/>
    <protectedRange sqref="Z76:AD76" name="Диапазон4_41"/>
    <protectedRange sqref="Z215:AD215" name="Диапазон4_35"/>
    <protectedRange sqref="Z123:AD123" name="Диапазон4_82"/>
    <protectedRange sqref="AJ140:AN140" name="Диапазон4_4"/>
    <protectedRange sqref="AJ147:AN147" name="Диапазон4_39"/>
  </protectedRanges>
  <mergeCells count="64"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  <mergeCell ref="F9:J9"/>
    <mergeCell ref="K9:O9"/>
    <mergeCell ref="BO6:BO8"/>
    <mergeCell ref="U6:Y6"/>
    <mergeCell ref="Z6:AD6"/>
    <mergeCell ref="AE6:AI6"/>
    <mergeCell ref="AJ6:AN6"/>
    <mergeCell ref="AO6:AS6"/>
    <mergeCell ref="AT6:AX6"/>
    <mergeCell ref="BN6:BN8"/>
    <mergeCell ref="BD6:BH6"/>
    <mergeCell ref="P6:T6"/>
    <mergeCell ref="BI6:BM6"/>
    <mergeCell ref="AY6:BC6"/>
    <mergeCell ref="B232:B233"/>
    <mergeCell ref="C232:C233"/>
    <mergeCell ref="D232:D233"/>
    <mergeCell ref="E232:E233"/>
    <mergeCell ref="F232:J233"/>
    <mergeCell ref="B119:B120"/>
    <mergeCell ref="C119:C120"/>
    <mergeCell ref="D119:D120"/>
    <mergeCell ref="E119:E120"/>
    <mergeCell ref="F119:J120"/>
    <mergeCell ref="BN119:BN121"/>
    <mergeCell ref="BO119:BO121"/>
    <mergeCell ref="Z119:AD119"/>
    <mergeCell ref="AE119:AI119"/>
    <mergeCell ref="AJ119:AN119"/>
    <mergeCell ref="BD119:BH119"/>
    <mergeCell ref="BI119:BM119"/>
    <mergeCell ref="AO119:AS119"/>
    <mergeCell ref="F122:J122"/>
    <mergeCell ref="K122:O122"/>
    <mergeCell ref="AT119:AX119"/>
    <mergeCell ref="AY119:BC119"/>
    <mergeCell ref="K119:O120"/>
    <mergeCell ref="P119:T119"/>
    <mergeCell ref="U119:Y119"/>
    <mergeCell ref="F235:J235"/>
    <mergeCell ref="K235:O235"/>
    <mergeCell ref="BN232:BN234"/>
    <mergeCell ref="BO232:BO234"/>
    <mergeCell ref="AT232:AX232"/>
    <mergeCell ref="BD232:BH232"/>
    <mergeCell ref="AY232:BC232"/>
    <mergeCell ref="BI232:BM232"/>
    <mergeCell ref="K232:O233"/>
    <mergeCell ref="P232:T232"/>
    <mergeCell ref="AO232:AS232"/>
    <mergeCell ref="Z232:AD232"/>
    <mergeCell ref="AE232:AI232"/>
    <mergeCell ref="AJ232:AN232"/>
    <mergeCell ref="U232:Y23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r:id="rId1"/>
  <headerFooter alignWithMargins="0"/>
  <rowBreaks count="4" manualBreakCount="4">
    <brk id="46" min="1" max="170" man="1"/>
    <brk id="78" min="1" max="170" man="1"/>
    <brk id="117" min="1" max="170" man="1"/>
    <brk id="238" min="1" max="1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4"/>
  <sheetViews>
    <sheetView view="pageBreakPreview" topLeftCell="B1" zoomScale="50" zoomScaleNormal="10" zoomScaleSheetLayoutView="50" workbookViewId="0">
      <selection activeCell="T10" sqref="T10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3" customWidth="1"/>
    <col min="22" max="22" width="12.42578125" style="183" customWidth="1"/>
    <col min="23" max="23" width="14.85546875" style="183" customWidth="1"/>
    <col min="24" max="25" width="19" style="183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3" customWidth="1"/>
    <col min="32" max="32" width="12.42578125" style="183" customWidth="1"/>
    <col min="33" max="33" width="14.85546875" style="183" customWidth="1"/>
    <col min="34" max="34" width="24.85546875" style="183" customWidth="1"/>
    <col min="35" max="35" width="17.7109375" style="183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3" customWidth="1"/>
    <col min="42" max="42" width="12.42578125" style="183" customWidth="1"/>
    <col min="43" max="43" width="14.85546875" style="183" customWidth="1"/>
    <col min="44" max="45" width="19" style="183" customWidth="1"/>
    <col min="46" max="46" width="14.28515625" style="5" customWidth="1"/>
    <col min="47" max="47" width="12.42578125" style="5" customWidth="1"/>
    <col min="48" max="48" width="16.28515625" style="5" customWidth="1"/>
    <col min="49" max="50" width="19" style="5" customWidth="1"/>
    <col min="51" max="51" width="14.28515625" style="183" customWidth="1"/>
    <col min="52" max="52" width="12.42578125" style="183" customWidth="1"/>
    <col min="53" max="53" width="14.85546875" style="183" customWidth="1"/>
    <col min="54" max="55" width="19" style="183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3" customWidth="1"/>
    <col min="62" max="62" width="12.42578125" style="183" customWidth="1"/>
    <col min="63" max="63" width="14.85546875" style="183" customWidth="1"/>
    <col min="64" max="65" width="19" style="183" customWidth="1"/>
    <col min="66" max="67" width="22.140625" style="2" customWidth="1"/>
    <col min="68" max="68" width="27.42578125" style="2" customWidth="1"/>
    <col min="69" max="16384" width="9.140625" style="2"/>
  </cols>
  <sheetData>
    <row r="1" spans="1:68" ht="52.5" customHeight="1" x14ac:dyDescent="0.4">
      <c r="A1" s="147"/>
      <c r="B1" s="390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146"/>
      <c r="Q1" s="146"/>
      <c r="R1" s="146"/>
      <c r="S1" s="146"/>
      <c r="T1" s="146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24" customHeight="1" x14ac:dyDescent="0.4">
      <c r="A2" s="9"/>
      <c r="B2" s="390" t="str">
        <f>'1 неделя'!B$2:O$2</f>
        <v>Министерство образования и молодежной политики Чувашской Республики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147"/>
      <c r="Q2" s="147"/>
      <c r="R2" s="147"/>
      <c r="S2" s="147"/>
      <c r="T2" s="147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94" t="str">
        <f>'1 неделя'!B3:O3</f>
        <v>наименование органа исполнительной власти, органа муниципального образования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148"/>
      <c r="Q3" s="148"/>
      <c r="R3" s="148"/>
      <c r="S3" s="148"/>
      <c r="T3" s="148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23.25" customHeight="1" x14ac:dyDescent="0.35">
      <c r="A4" s="193"/>
      <c r="B4" s="145" t="s">
        <v>116</v>
      </c>
      <c r="C4" s="194" t="str">
        <f>'Таблица по неделям 2019'!E11</f>
        <v>23.08-29.08.2019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49"/>
      <c r="Q4" s="149"/>
      <c r="R4" s="149"/>
      <c r="S4" s="149"/>
      <c r="T4" s="149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19.5" customHeight="1" thickBot="1" x14ac:dyDescent="0.45">
      <c r="A5" s="193"/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147"/>
      <c r="Q5" s="147"/>
      <c r="R5" s="147"/>
      <c r="S5" s="147"/>
      <c r="T5" s="147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30.75" customHeight="1" thickTop="1" x14ac:dyDescent="0.25">
      <c r="B6" s="412" t="s">
        <v>0</v>
      </c>
      <c r="C6" s="414" t="s">
        <v>1</v>
      </c>
      <c r="D6" s="416" t="str">
        <f>'рекоменд.цены на Август 2019'!F11</f>
        <v>Средняя цена без учета доставки на 23.08.2019, рублей</v>
      </c>
      <c r="E6" s="418" t="s">
        <v>6</v>
      </c>
      <c r="F6" s="420" t="s">
        <v>7</v>
      </c>
      <c r="G6" s="421"/>
      <c r="H6" s="421"/>
      <c r="I6" s="421"/>
      <c r="J6" s="422"/>
      <c r="K6" s="426" t="s">
        <v>8</v>
      </c>
      <c r="L6" s="427"/>
      <c r="M6" s="427"/>
      <c r="N6" s="427"/>
      <c r="O6" s="428"/>
      <c r="P6" s="406" t="str">
        <f>'1 неделя'!P6:T6</f>
        <v>КОУ "Порецкий деткий дом им. И.Н. Ульянова" Минобразования Чувашии</v>
      </c>
      <c r="Q6" s="407"/>
      <c r="R6" s="407"/>
      <c r="S6" s="407"/>
      <c r="T6" s="408"/>
      <c r="U6" s="401" t="str">
        <f>'1 неделя'!U6:Y6</f>
        <v>ГАПОУ ЧР "Ядринский агротехнический техникум" Минобразования Чувашии</v>
      </c>
      <c r="V6" s="402"/>
      <c r="W6" s="402"/>
      <c r="X6" s="402"/>
      <c r="Y6" s="403"/>
      <c r="Z6" s="406" t="str">
        <f>'1 неделя'!Z6:AD6</f>
        <v>БУ "Шумерлинский центр для детей-сирот и детей, оставшихся без попечения родителей</v>
      </c>
      <c r="AA6" s="407"/>
      <c r="AB6" s="407"/>
      <c r="AC6" s="407"/>
      <c r="AD6" s="408"/>
      <c r="AE6" s="401" t="str">
        <f>'1 неделя'!AE6:AI6</f>
        <v>БОУ "Чебоксарская НОШ с ОВЗ №1"</v>
      </c>
      <c r="AF6" s="402"/>
      <c r="AG6" s="402"/>
      <c r="AH6" s="402"/>
      <c r="AI6" s="403"/>
      <c r="AJ6" s="406" t="str">
        <f>'1 неделя'!AJ6:AN6</f>
        <v>БОУ "Чебоксарская НОШ с ОВЗ №2"</v>
      </c>
      <c r="AK6" s="407"/>
      <c r="AL6" s="407"/>
      <c r="AM6" s="407"/>
      <c r="AN6" s="408"/>
      <c r="AO6" s="401" t="str">
        <f>'1 неделя'!AO6:AS6</f>
        <v>БОУ "Чебоксарская НОШ с ОВЗ №3"</v>
      </c>
      <c r="AP6" s="402"/>
      <c r="AQ6" s="402"/>
      <c r="AR6" s="402"/>
      <c r="AS6" s="403"/>
      <c r="AT6" s="406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407"/>
      <c r="AV6" s="407"/>
      <c r="AW6" s="407"/>
      <c r="AX6" s="408"/>
      <c r="AY6" s="401" t="str">
        <f>'1 неделя'!AY6:BC6</f>
        <v>БОУ "Шумерлинская общеобразовательная школа-интернат для обучающихся с ОВЗ"</v>
      </c>
      <c r="AZ6" s="402"/>
      <c r="BA6" s="402"/>
      <c r="BB6" s="402"/>
      <c r="BC6" s="403"/>
      <c r="BD6" s="406" t="str">
        <f>'1 неделя'!BD6:BH6</f>
        <v>БОУ "Кугесьская  общеобразовательная школа-интернат для обучающихся с ОВЗ" Минобразования Чувашии</v>
      </c>
      <c r="BE6" s="407"/>
      <c r="BF6" s="407"/>
      <c r="BG6" s="407"/>
      <c r="BH6" s="408"/>
      <c r="BI6" s="401" t="str">
        <f>'1 неделя'!BI6:BM6</f>
        <v>БОУ "Саланчикская общеобразовательная школа-интернат для обучающихся с ОВЗ"</v>
      </c>
      <c r="BJ6" s="402"/>
      <c r="BK6" s="402"/>
      <c r="BL6" s="402"/>
      <c r="BM6" s="403"/>
      <c r="BN6" s="404" t="s">
        <v>97</v>
      </c>
      <c r="BO6" s="404" t="s">
        <v>98</v>
      </c>
    </row>
    <row r="7" spans="1:68" ht="181.5" customHeight="1" thickBot="1" x14ac:dyDescent="0.3">
      <c r="A7" s="10"/>
      <c r="B7" s="413"/>
      <c r="C7" s="415"/>
      <c r="D7" s="417"/>
      <c r="E7" s="419"/>
      <c r="F7" s="423"/>
      <c r="G7" s="424"/>
      <c r="H7" s="424"/>
      <c r="I7" s="424"/>
      <c r="J7" s="425"/>
      <c r="K7" s="429"/>
      <c r="L7" s="430"/>
      <c r="M7" s="430"/>
      <c r="N7" s="430"/>
      <c r="O7" s="431"/>
      <c r="P7" s="128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8" t="s">
        <v>2</v>
      </c>
      <c r="V7" s="169" t="s">
        <v>3</v>
      </c>
      <c r="W7" s="170" t="s">
        <v>4</v>
      </c>
      <c r="X7" s="170" t="s">
        <v>5</v>
      </c>
      <c r="Y7" s="170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4" t="s">
        <v>2</v>
      </c>
      <c r="AF7" s="170" t="s">
        <v>3</v>
      </c>
      <c r="AG7" s="170" t="s">
        <v>4</v>
      </c>
      <c r="AH7" s="170" t="s">
        <v>5</v>
      </c>
      <c r="AI7" s="170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4" t="s">
        <v>2</v>
      </c>
      <c r="AP7" s="170" t="s">
        <v>3</v>
      </c>
      <c r="AQ7" s="170" t="s">
        <v>4</v>
      </c>
      <c r="AR7" s="170" t="s">
        <v>5</v>
      </c>
      <c r="AS7" s="170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4" t="s">
        <v>2</v>
      </c>
      <c r="AZ7" s="170" t="s">
        <v>3</v>
      </c>
      <c r="BA7" s="170" t="s">
        <v>4</v>
      </c>
      <c r="BB7" s="170" t="s">
        <v>5</v>
      </c>
      <c r="BC7" s="170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4" t="s">
        <v>2</v>
      </c>
      <c r="BJ7" s="170" t="s">
        <v>3</v>
      </c>
      <c r="BK7" s="170" t="s">
        <v>4</v>
      </c>
      <c r="BL7" s="170" t="s">
        <v>5</v>
      </c>
      <c r="BM7" s="170" t="s">
        <v>119</v>
      </c>
      <c r="BN7" s="405"/>
      <c r="BO7" s="405"/>
    </row>
    <row r="8" spans="1:68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71"/>
      <c r="V8" s="172"/>
      <c r="W8" s="173"/>
      <c r="X8" s="173"/>
      <c r="Y8" s="173"/>
      <c r="Z8" s="26"/>
      <c r="AA8" s="25"/>
      <c r="AB8" s="25"/>
      <c r="AC8" s="25"/>
      <c r="AD8" s="25"/>
      <c r="AE8" s="185"/>
      <c r="AF8" s="173"/>
      <c r="AG8" s="173"/>
      <c r="AH8" s="173"/>
      <c r="AI8" s="186"/>
      <c r="AJ8" s="26"/>
      <c r="AK8" s="25"/>
      <c r="AL8" s="25"/>
      <c r="AM8" s="25"/>
      <c r="AN8" s="27"/>
      <c r="AO8" s="185"/>
      <c r="AP8" s="173"/>
      <c r="AQ8" s="173"/>
      <c r="AR8" s="173"/>
      <c r="AS8" s="173"/>
      <c r="AT8" s="26"/>
      <c r="AU8" s="25"/>
      <c r="AV8" s="25"/>
      <c r="AW8" s="25"/>
      <c r="AX8" s="25"/>
      <c r="AY8" s="185"/>
      <c r="AZ8" s="173"/>
      <c r="BA8" s="173"/>
      <c r="BB8" s="173"/>
      <c r="BC8" s="173"/>
      <c r="BD8" s="26"/>
      <c r="BE8" s="25"/>
      <c r="BF8" s="25"/>
      <c r="BG8" s="25"/>
      <c r="BH8" s="27"/>
      <c r="BI8" s="185"/>
      <c r="BJ8" s="173"/>
      <c r="BK8" s="173"/>
      <c r="BL8" s="173"/>
      <c r="BM8" s="173"/>
      <c r="BN8" s="405"/>
      <c r="BO8" s="405"/>
    </row>
    <row r="9" spans="1:68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127">
        <v>9</v>
      </c>
      <c r="F9" s="396">
        <v>10</v>
      </c>
      <c r="G9" s="396"/>
      <c r="H9" s="396"/>
      <c r="I9" s="396"/>
      <c r="J9" s="397"/>
      <c r="K9" s="398">
        <v>11</v>
      </c>
      <c r="L9" s="399"/>
      <c r="M9" s="399"/>
      <c r="N9" s="399"/>
      <c r="O9" s="400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4">
        <v>4</v>
      </c>
      <c r="V9" s="175">
        <v>5</v>
      </c>
      <c r="W9" s="176">
        <v>6</v>
      </c>
      <c r="X9" s="176">
        <v>7</v>
      </c>
      <c r="Y9" s="176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7">
        <v>4</v>
      </c>
      <c r="AF9" s="188">
        <v>5</v>
      </c>
      <c r="AG9" s="188">
        <v>6</v>
      </c>
      <c r="AH9" s="188">
        <v>7</v>
      </c>
      <c r="AI9" s="189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7">
        <v>4</v>
      </c>
      <c r="AP9" s="188">
        <v>5</v>
      </c>
      <c r="AQ9" s="188">
        <v>6</v>
      </c>
      <c r="AR9" s="188">
        <v>7</v>
      </c>
      <c r="AS9" s="188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7">
        <v>4</v>
      </c>
      <c r="AZ9" s="188">
        <v>5</v>
      </c>
      <c r="BA9" s="188">
        <v>6</v>
      </c>
      <c r="BB9" s="188">
        <v>7</v>
      </c>
      <c r="BC9" s="188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7">
        <v>4</v>
      </c>
      <c r="BJ9" s="188">
        <v>5</v>
      </c>
      <c r="BK9" s="188">
        <v>6</v>
      </c>
      <c r="BL9" s="188">
        <v>7</v>
      </c>
      <c r="BM9" s="188">
        <v>8</v>
      </c>
      <c r="BN9" s="37"/>
      <c r="BO9" s="37"/>
    </row>
    <row r="10" spans="1:68" ht="33.75" customHeight="1" thickTop="1" x14ac:dyDescent="0.4">
      <c r="A10" s="38"/>
      <c r="B10" s="54" t="s">
        <v>9</v>
      </c>
      <c r="C10" s="40" t="str">
        <f>'рекоменд.цены на Август 2019'!B14</f>
        <v>Картофель, кг</v>
      </c>
      <c r="D10" s="133">
        <v>10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41" si="0">$D10+($D10*(SUM($E10%,F10%)))</f>
        <v>11.9</v>
      </c>
      <c r="L10" s="106">
        <f t="shared" ref="L10:L41" si="1">$D10+(($D10*SUM($E10,G10)/100))</f>
        <v>12</v>
      </c>
      <c r="M10" s="107">
        <f t="shared" ref="M10:M41" si="2">$D10+(($D10*($E10+H10)/100))</f>
        <v>12.1</v>
      </c>
      <c r="N10" s="107">
        <f t="shared" ref="N10:N41" si="3">$D10+(($D10*($E10+I10)/100))</f>
        <v>12.2</v>
      </c>
      <c r="O10" s="108">
        <f t="shared" ref="O10:O41" si="4">$D10+(($D10*($E10+J10)/100))</f>
        <v>12.3</v>
      </c>
      <c r="P10" s="337"/>
      <c r="Q10" s="338"/>
      <c r="R10" s="338"/>
      <c r="S10" s="338"/>
      <c r="T10" s="339"/>
      <c r="U10" s="177"/>
      <c r="V10" s="178"/>
      <c r="W10" s="178"/>
      <c r="X10" s="178"/>
      <c r="Y10" s="178"/>
      <c r="Z10" s="367">
        <v>11.8</v>
      </c>
      <c r="AA10" s="368">
        <v>70</v>
      </c>
      <c r="AB10" s="368">
        <f t="shared" ref="AB10" si="5">IF(Z10=0," ",IF(ISBLANK(Z10)," ",Z10*AA10))</f>
        <v>826</v>
      </c>
      <c r="AC10" s="368" t="s">
        <v>271</v>
      </c>
      <c r="AD10" s="369" t="s">
        <v>281</v>
      </c>
      <c r="AE10" s="367"/>
      <c r="AF10" s="368"/>
      <c r="AG10" s="368"/>
      <c r="AH10" s="368"/>
      <c r="AI10" s="369"/>
      <c r="AJ10" s="50"/>
      <c r="AK10" s="51"/>
      <c r="AL10" s="51"/>
      <c r="AM10" s="51"/>
      <c r="AN10" s="52"/>
      <c r="AO10" s="232"/>
      <c r="AP10" s="233"/>
      <c r="AQ10" s="233"/>
      <c r="AR10" s="233"/>
      <c r="AS10" s="234"/>
      <c r="AT10" s="232"/>
      <c r="AU10" s="233"/>
      <c r="AV10" s="233"/>
      <c r="AW10" s="233"/>
      <c r="AX10" s="234"/>
      <c r="AY10" s="367">
        <v>11.8</v>
      </c>
      <c r="AZ10" s="368">
        <v>213.9</v>
      </c>
      <c r="BA10" s="368">
        <v>2524.02</v>
      </c>
      <c r="BB10" s="368" t="s">
        <v>271</v>
      </c>
      <c r="BC10" s="369" t="s">
        <v>272</v>
      </c>
      <c r="BD10" s="50"/>
      <c r="BE10" s="51"/>
      <c r="BF10" s="51"/>
      <c r="BG10" s="51"/>
      <c r="BH10" s="52"/>
      <c r="BI10" s="367">
        <v>11.8</v>
      </c>
      <c r="BJ10" s="368">
        <v>211</v>
      </c>
      <c r="BK10" s="368">
        <v>2489.8000000000002</v>
      </c>
      <c r="BL10" s="368" t="s">
        <v>271</v>
      </c>
      <c r="BM10" s="369" t="s">
        <v>285</v>
      </c>
      <c r="BN10" s="53"/>
      <c r="BO10" s="53"/>
      <c r="BP10" s="306"/>
    </row>
    <row r="11" spans="1:68" ht="33.75" customHeight="1" x14ac:dyDescent="0.4">
      <c r="A11" s="38"/>
      <c r="B11" s="54"/>
      <c r="C11" s="55"/>
      <c r="D11" s="133">
        <f>D10</f>
        <v>10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11.9</v>
      </c>
      <c r="L11" s="106">
        <f t="shared" si="1"/>
        <v>12</v>
      </c>
      <c r="M11" s="107">
        <f t="shared" si="2"/>
        <v>12.1</v>
      </c>
      <c r="N11" s="107">
        <f t="shared" si="3"/>
        <v>12.2</v>
      </c>
      <c r="O11" s="108">
        <f t="shared" si="4"/>
        <v>12.3</v>
      </c>
      <c r="P11" s="50"/>
      <c r="Q11" s="51"/>
      <c r="R11" s="51"/>
      <c r="S11" s="51"/>
      <c r="T11" s="52"/>
      <c r="U11" s="177"/>
      <c r="V11" s="178"/>
      <c r="W11" s="178"/>
      <c r="X11" s="178"/>
      <c r="Y11" s="178"/>
      <c r="Z11" s="50"/>
      <c r="AA11" s="51"/>
      <c r="AB11" s="51"/>
      <c r="AC11" s="51"/>
      <c r="AD11" s="51"/>
      <c r="AE11" s="177"/>
      <c r="AF11" s="178"/>
      <c r="AG11" s="178"/>
      <c r="AH11" s="178"/>
      <c r="AI11" s="190"/>
      <c r="AJ11" s="50"/>
      <c r="AK11" s="51"/>
      <c r="AL11" s="51"/>
      <c r="AM11" s="51"/>
      <c r="AN11" s="52"/>
      <c r="AO11" s="177"/>
      <c r="AP11" s="178"/>
      <c r="AQ11" s="178"/>
      <c r="AR11" s="178"/>
      <c r="AS11" s="178"/>
      <c r="AT11" s="50"/>
      <c r="AU11" s="51"/>
      <c r="AV11" s="51"/>
      <c r="AW11" s="51"/>
      <c r="AX11" s="51"/>
      <c r="AY11" s="177"/>
      <c r="AZ11" s="178"/>
      <c r="BA11" s="178"/>
      <c r="BB11" s="178"/>
      <c r="BC11" s="178"/>
      <c r="BD11" s="50"/>
      <c r="BE11" s="51"/>
      <c r="BF11" s="51"/>
      <c r="BG11" s="51"/>
      <c r="BH11" s="52"/>
      <c r="BI11" s="177"/>
      <c r="BJ11" s="178"/>
      <c r="BK11" s="178"/>
      <c r="BL11" s="178"/>
      <c r="BM11" s="190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305"/>
    </row>
    <row r="12" spans="1:68" ht="33.75" customHeight="1" x14ac:dyDescent="0.4">
      <c r="A12" s="38"/>
      <c r="B12" s="56"/>
      <c r="C12" s="58"/>
      <c r="D12" s="133">
        <f>D10</f>
        <v>10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11.9</v>
      </c>
      <c r="L12" s="106">
        <f t="shared" si="1"/>
        <v>12</v>
      </c>
      <c r="M12" s="107">
        <f t="shared" si="2"/>
        <v>12.1</v>
      </c>
      <c r="N12" s="107">
        <f t="shared" si="3"/>
        <v>12.2</v>
      </c>
      <c r="O12" s="108">
        <f t="shared" si="4"/>
        <v>12.3</v>
      </c>
      <c r="P12" s="50"/>
      <c r="Q12" s="51"/>
      <c r="R12" s="51"/>
      <c r="S12" s="51"/>
      <c r="T12" s="52"/>
      <c r="U12" s="177"/>
      <c r="V12" s="178"/>
      <c r="W12" s="178"/>
      <c r="X12" s="178"/>
      <c r="Y12" s="178"/>
      <c r="Z12" s="50"/>
      <c r="AA12" s="51"/>
      <c r="AB12" s="51"/>
      <c r="AC12" s="51"/>
      <c r="AD12" s="51"/>
      <c r="AE12" s="177"/>
      <c r="AF12" s="178"/>
      <c r="AG12" s="178"/>
      <c r="AH12" s="178"/>
      <c r="AI12" s="190"/>
      <c r="AJ12" s="50"/>
      <c r="AK12" s="51"/>
      <c r="AL12" s="51"/>
      <c r="AM12" s="51"/>
      <c r="AN12" s="52"/>
      <c r="AO12" s="177"/>
      <c r="AP12" s="178"/>
      <c r="AQ12" s="178"/>
      <c r="AR12" s="178"/>
      <c r="AS12" s="178"/>
      <c r="AT12" s="50"/>
      <c r="AU12" s="51"/>
      <c r="AV12" s="51"/>
      <c r="AW12" s="51"/>
      <c r="AX12" s="51"/>
      <c r="AY12" s="177"/>
      <c r="AZ12" s="178"/>
      <c r="BA12" s="178"/>
      <c r="BB12" s="178"/>
      <c r="BC12" s="178"/>
      <c r="BD12" s="50"/>
      <c r="BE12" s="51"/>
      <c r="BF12" s="51"/>
      <c r="BG12" s="51"/>
      <c r="BH12" s="52"/>
      <c r="BI12" s="177"/>
      <c r="BJ12" s="178"/>
      <c r="BK12" s="178"/>
      <c r="BL12" s="178"/>
      <c r="BM12" s="190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305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3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3"/>
        <v>0</v>
      </c>
      <c r="O13" s="108">
        <f t="shared" si="4"/>
        <v>0</v>
      </c>
      <c r="P13" s="66"/>
      <c r="Q13" s="67"/>
      <c r="R13" s="68"/>
      <c r="S13" s="67"/>
      <c r="T13" s="69"/>
      <c r="U13" s="179"/>
      <c r="V13" s="180"/>
      <c r="W13" s="178"/>
      <c r="X13" s="180"/>
      <c r="Y13" s="180"/>
      <c r="Z13" s="66"/>
      <c r="AA13" s="67"/>
      <c r="AB13" s="68"/>
      <c r="AC13" s="67"/>
      <c r="AD13" s="67"/>
      <c r="AE13" s="179"/>
      <c r="AF13" s="180"/>
      <c r="AG13" s="178"/>
      <c r="AH13" s="180"/>
      <c r="AI13" s="191"/>
      <c r="AJ13" s="66"/>
      <c r="AK13" s="67"/>
      <c r="AL13" s="68"/>
      <c r="AM13" s="67"/>
      <c r="AN13" s="69"/>
      <c r="AO13" s="179"/>
      <c r="AP13" s="180"/>
      <c r="AQ13" s="178"/>
      <c r="AR13" s="180"/>
      <c r="AS13" s="180"/>
      <c r="AT13" s="66"/>
      <c r="AU13" s="67"/>
      <c r="AV13" s="68"/>
      <c r="AW13" s="67"/>
      <c r="AX13" s="67"/>
      <c r="AY13" s="179"/>
      <c r="AZ13" s="180"/>
      <c r="BA13" s="178"/>
      <c r="BB13" s="180"/>
      <c r="BC13" s="180"/>
      <c r="BD13" s="66"/>
      <c r="BE13" s="67"/>
      <c r="BF13" s="68"/>
      <c r="BG13" s="67"/>
      <c r="BH13" s="69"/>
      <c r="BI13" s="179"/>
      <c r="BJ13" s="180"/>
      <c r="BK13" s="178"/>
      <c r="BL13" s="180"/>
      <c r="BM13" s="191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305"/>
    </row>
    <row r="14" spans="1:68" ht="52.5" customHeight="1" x14ac:dyDescent="0.4">
      <c r="A14" s="38"/>
      <c r="B14" s="39" t="s">
        <v>118</v>
      </c>
      <c r="C14" s="40" t="str">
        <f>'рекоменд.цены на Август 2019'!B17</f>
        <v>Столовая морковь н/у, кг</v>
      </c>
      <c r="D14" s="133">
        <v>15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18.45</v>
      </c>
      <c r="L14" s="106">
        <f t="shared" si="1"/>
        <v>18.600000000000001</v>
      </c>
      <c r="M14" s="107">
        <f t="shared" si="2"/>
        <v>18.75</v>
      </c>
      <c r="N14" s="107">
        <f t="shared" si="3"/>
        <v>18.899999999999999</v>
      </c>
      <c r="O14" s="108">
        <f t="shared" si="4"/>
        <v>19.05</v>
      </c>
      <c r="P14" s="337"/>
      <c r="Q14" s="338"/>
      <c r="R14" s="338"/>
      <c r="S14" s="338"/>
      <c r="T14" s="339"/>
      <c r="U14" s="50"/>
      <c r="V14" s="51"/>
      <c r="W14" s="51"/>
      <c r="X14" s="51"/>
      <c r="Y14" s="52"/>
      <c r="Z14" s="367">
        <v>18.3</v>
      </c>
      <c r="AA14" s="368">
        <v>14</v>
      </c>
      <c r="AB14" s="368">
        <f t="shared" ref="AB14" si="6">IF(Z14=0," ",IF(ISBLANK(Z14)," ",Z14*AA14))</f>
        <v>256.2</v>
      </c>
      <c r="AC14" s="368" t="s">
        <v>271</v>
      </c>
      <c r="AD14" s="369" t="s">
        <v>281</v>
      </c>
      <c r="AE14" s="232"/>
      <c r="AF14" s="233"/>
      <c r="AG14" s="233"/>
      <c r="AH14" s="233"/>
      <c r="AI14" s="234"/>
      <c r="AJ14" s="50"/>
      <c r="AK14" s="51"/>
      <c r="AL14" s="51"/>
      <c r="AM14" s="51"/>
      <c r="AN14" s="52"/>
      <c r="AO14" s="232"/>
      <c r="AP14" s="233"/>
      <c r="AQ14" s="233"/>
      <c r="AR14" s="233"/>
      <c r="AS14" s="234"/>
      <c r="AT14" s="337"/>
      <c r="AU14" s="338"/>
      <c r="AV14" s="338"/>
      <c r="AW14" s="338"/>
      <c r="AX14" s="339"/>
      <c r="AY14" s="367">
        <v>18.3</v>
      </c>
      <c r="AZ14" s="368">
        <v>24.7</v>
      </c>
      <c r="BA14" s="368">
        <v>452.01</v>
      </c>
      <c r="BB14" s="368" t="s">
        <v>271</v>
      </c>
      <c r="BC14" s="369" t="s">
        <v>272</v>
      </c>
      <c r="BD14" s="50"/>
      <c r="BE14" s="51"/>
      <c r="BF14" s="51"/>
      <c r="BG14" s="51"/>
      <c r="BH14" s="52"/>
      <c r="BI14" s="367">
        <v>18.3</v>
      </c>
      <c r="BJ14" s="368">
        <v>28.8</v>
      </c>
      <c r="BK14" s="368">
        <v>527.04</v>
      </c>
      <c r="BL14" s="368" t="s">
        <v>271</v>
      </c>
      <c r="BM14" s="369" t="s">
        <v>285</v>
      </c>
      <c r="BN14" s="53"/>
      <c r="BO14" s="53"/>
      <c r="BP14" s="306"/>
    </row>
    <row r="15" spans="1:68" ht="27" customHeight="1" x14ac:dyDescent="0.4">
      <c r="A15" s="38"/>
      <c r="B15" s="54"/>
      <c r="C15" s="55"/>
      <c r="D15" s="133">
        <f>D14</f>
        <v>15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18.45</v>
      </c>
      <c r="L15" s="106">
        <f t="shared" si="1"/>
        <v>18.600000000000001</v>
      </c>
      <c r="M15" s="107">
        <f t="shared" si="2"/>
        <v>18.75</v>
      </c>
      <c r="N15" s="107">
        <f t="shared" si="3"/>
        <v>18.899999999999999</v>
      </c>
      <c r="O15" s="108">
        <f t="shared" si="4"/>
        <v>19.05</v>
      </c>
      <c r="P15" s="50"/>
      <c r="Q15" s="51"/>
      <c r="R15" s="51"/>
      <c r="S15" s="51"/>
      <c r="T15" s="52"/>
      <c r="U15" s="177"/>
      <c r="V15" s="178"/>
      <c r="W15" s="178"/>
      <c r="X15" s="178"/>
      <c r="Y15" s="178"/>
      <c r="Z15" s="50"/>
      <c r="AA15" s="51"/>
      <c r="AB15" s="51"/>
      <c r="AC15" s="51"/>
      <c r="AD15" s="51"/>
      <c r="AE15" s="177"/>
      <c r="AF15" s="178"/>
      <c r="AG15" s="178"/>
      <c r="AH15" s="178"/>
      <c r="AI15" s="190"/>
      <c r="AJ15" s="50"/>
      <c r="AK15" s="51"/>
      <c r="AL15" s="51"/>
      <c r="AM15" s="51"/>
      <c r="AN15" s="52"/>
      <c r="AO15" s="177"/>
      <c r="AP15" s="178"/>
      <c r="AQ15" s="178"/>
      <c r="AR15" s="178"/>
      <c r="AS15" s="178"/>
      <c r="AT15" s="50"/>
      <c r="AU15" s="51"/>
      <c r="AV15" s="51"/>
      <c r="AW15" s="51"/>
      <c r="AX15" s="51"/>
      <c r="AY15" s="177"/>
      <c r="AZ15" s="178"/>
      <c r="BA15" s="178"/>
      <c r="BB15" s="178"/>
      <c r="BC15" s="178"/>
      <c r="BD15" s="50"/>
      <c r="BE15" s="51"/>
      <c r="BF15" s="51"/>
      <c r="BG15" s="51"/>
      <c r="BH15" s="52"/>
      <c r="BI15" s="177"/>
      <c r="BJ15" s="178"/>
      <c r="BK15" s="178"/>
      <c r="BL15" s="178"/>
      <c r="BM15" s="190"/>
      <c r="BN15" s="53"/>
      <c r="BO15" s="53"/>
      <c r="BP15" s="305"/>
    </row>
    <row r="16" spans="1:68" ht="27" customHeight="1" x14ac:dyDescent="0.4">
      <c r="A16" s="38"/>
      <c r="B16" s="56"/>
      <c r="C16" s="55"/>
      <c r="D16" s="133">
        <f>D14</f>
        <v>15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18.45</v>
      </c>
      <c r="L16" s="106">
        <f t="shared" si="1"/>
        <v>18.600000000000001</v>
      </c>
      <c r="M16" s="107">
        <f t="shared" si="2"/>
        <v>18.75</v>
      </c>
      <c r="N16" s="107">
        <f t="shared" si="3"/>
        <v>18.899999999999999</v>
      </c>
      <c r="O16" s="108">
        <f t="shared" si="4"/>
        <v>19.05</v>
      </c>
      <c r="P16" s="50"/>
      <c r="Q16" s="51"/>
      <c r="R16" s="51"/>
      <c r="S16" s="51"/>
      <c r="T16" s="52"/>
      <c r="U16" s="177"/>
      <c r="V16" s="178"/>
      <c r="W16" s="178"/>
      <c r="X16" s="178"/>
      <c r="Y16" s="178"/>
      <c r="Z16" s="50"/>
      <c r="AA16" s="51"/>
      <c r="AB16" s="51"/>
      <c r="AC16" s="51"/>
      <c r="AD16" s="51"/>
      <c r="AE16" s="177"/>
      <c r="AF16" s="178"/>
      <c r="AG16" s="178"/>
      <c r="AH16" s="178"/>
      <c r="AI16" s="190"/>
      <c r="AJ16" s="50"/>
      <c r="AK16" s="51"/>
      <c r="AL16" s="51"/>
      <c r="AM16" s="51"/>
      <c r="AN16" s="52"/>
      <c r="AO16" s="177"/>
      <c r="AP16" s="178"/>
      <c r="AQ16" s="178"/>
      <c r="AR16" s="178"/>
      <c r="AS16" s="178"/>
      <c r="AT16" s="50"/>
      <c r="AU16" s="51"/>
      <c r="AV16" s="51"/>
      <c r="AW16" s="51"/>
      <c r="AX16" s="51"/>
      <c r="AY16" s="177"/>
      <c r="AZ16" s="178"/>
      <c r="BA16" s="178"/>
      <c r="BB16" s="178"/>
      <c r="BC16" s="178"/>
      <c r="BD16" s="50"/>
      <c r="BE16" s="51"/>
      <c r="BF16" s="51"/>
      <c r="BG16" s="51"/>
      <c r="BH16" s="52"/>
      <c r="BI16" s="177"/>
      <c r="BJ16" s="178"/>
      <c r="BK16" s="178"/>
      <c r="BL16" s="178"/>
      <c r="BM16" s="190"/>
      <c r="BN16" s="53"/>
      <c r="BO16" s="53"/>
      <c r="BP16" s="305"/>
    </row>
    <row r="17" spans="1:68" ht="27" customHeight="1" x14ac:dyDescent="0.4">
      <c r="A17" s="38"/>
      <c r="B17" s="71" t="s">
        <v>19</v>
      </c>
      <c r="C17" s="72" t="str">
        <f>'рекоменд.цены на Август 2019'!B18</f>
        <v>Столовая свекла н/у, кг</v>
      </c>
      <c r="D17" s="133">
        <v>13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16.64</v>
      </c>
      <c r="L17" s="106">
        <f t="shared" si="1"/>
        <v>16.77</v>
      </c>
      <c r="M17" s="107">
        <f t="shared" si="2"/>
        <v>16.899999999999999</v>
      </c>
      <c r="N17" s="107">
        <f t="shared" si="3"/>
        <v>17.03</v>
      </c>
      <c r="O17" s="108">
        <f t="shared" si="4"/>
        <v>17.16</v>
      </c>
      <c r="P17" s="337"/>
      <c r="Q17" s="338"/>
      <c r="R17" s="338"/>
      <c r="S17" s="338"/>
      <c r="T17" s="339"/>
      <c r="U17" s="50"/>
      <c r="V17" s="51"/>
      <c r="W17" s="51"/>
      <c r="X17" s="51"/>
      <c r="Y17" s="52"/>
      <c r="Z17" s="367">
        <v>16.510000000000002</v>
      </c>
      <c r="AA17" s="368">
        <v>9.4</v>
      </c>
      <c r="AB17" s="368">
        <f>IF(Z17=0," ",IF(ISBLANK(Z17)," ",Z17*AA17))</f>
        <v>155.19400000000002</v>
      </c>
      <c r="AC17" s="368" t="s">
        <v>271</v>
      </c>
      <c r="AD17" s="369" t="s">
        <v>281</v>
      </c>
      <c r="AE17" s="232"/>
      <c r="AF17" s="233"/>
      <c r="AG17" s="233"/>
      <c r="AH17" s="233"/>
      <c r="AI17" s="234"/>
      <c r="AJ17" s="50"/>
      <c r="AK17" s="51"/>
      <c r="AL17" s="51"/>
      <c r="AM17" s="51"/>
      <c r="AN17" s="52"/>
      <c r="AO17" s="232"/>
      <c r="AP17" s="233"/>
      <c r="AQ17" s="233"/>
      <c r="AR17" s="233"/>
      <c r="AS17" s="234"/>
      <c r="AT17" s="337"/>
      <c r="AU17" s="338"/>
      <c r="AV17" s="338"/>
      <c r="AW17" s="338"/>
      <c r="AX17" s="339"/>
      <c r="AY17" s="50"/>
      <c r="AZ17" s="51"/>
      <c r="BA17" s="51"/>
      <c r="BB17" s="51"/>
      <c r="BC17" s="52"/>
      <c r="BD17" s="50"/>
      <c r="BE17" s="51"/>
      <c r="BF17" s="51"/>
      <c r="BG17" s="51"/>
      <c r="BH17" s="52"/>
      <c r="BI17" s="367">
        <v>16.510000000000002</v>
      </c>
      <c r="BJ17" s="368">
        <v>45.6</v>
      </c>
      <c r="BK17" s="368">
        <v>752.86</v>
      </c>
      <c r="BL17" s="368" t="s">
        <v>271</v>
      </c>
      <c r="BM17" s="369" t="s">
        <v>285</v>
      </c>
      <c r="BN17" s="53"/>
      <c r="BO17" s="53"/>
      <c r="BP17" s="306"/>
    </row>
    <row r="18" spans="1:68" ht="27" customHeight="1" x14ac:dyDescent="0.4">
      <c r="A18" s="38"/>
      <c r="B18" s="73"/>
      <c r="C18" s="74"/>
      <c r="D18" s="133">
        <f>D17</f>
        <v>13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16.64</v>
      </c>
      <c r="L18" s="106">
        <f t="shared" si="1"/>
        <v>16.77</v>
      </c>
      <c r="M18" s="107">
        <f t="shared" si="2"/>
        <v>16.899999999999999</v>
      </c>
      <c r="N18" s="107">
        <f t="shared" si="3"/>
        <v>17.03</v>
      </c>
      <c r="O18" s="108">
        <f t="shared" si="4"/>
        <v>17.16</v>
      </c>
      <c r="P18" s="50"/>
      <c r="Q18" s="51"/>
      <c r="R18" s="51"/>
      <c r="S18" s="51"/>
      <c r="T18" s="52"/>
      <c r="U18" s="177"/>
      <c r="V18" s="178"/>
      <c r="W18" s="178"/>
      <c r="X18" s="178"/>
      <c r="Y18" s="178"/>
      <c r="Z18" s="232"/>
      <c r="AA18" s="233"/>
      <c r="AB18" s="233"/>
      <c r="AC18" s="233"/>
      <c r="AD18" s="234"/>
      <c r="AE18" s="232"/>
      <c r="AF18" s="233"/>
      <c r="AG18" s="233"/>
      <c r="AH18" s="233"/>
      <c r="AI18" s="234"/>
      <c r="AJ18" s="50"/>
      <c r="AK18" s="51"/>
      <c r="AL18" s="51"/>
      <c r="AM18" s="51"/>
      <c r="AN18" s="52"/>
      <c r="AO18" s="50"/>
      <c r="AP18" s="51"/>
      <c r="AQ18" s="51"/>
      <c r="AR18" s="51"/>
      <c r="AS18" s="52"/>
      <c r="AT18" s="50"/>
      <c r="AU18" s="51"/>
      <c r="AV18" s="51"/>
      <c r="AW18" s="51"/>
      <c r="AX18" s="52"/>
      <c r="AY18" s="50"/>
      <c r="AZ18" s="51"/>
      <c r="BA18" s="51"/>
      <c r="BB18" s="51"/>
      <c r="BC18" s="52"/>
      <c r="BD18" s="50"/>
      <c r="BE18" s="51"/>
      <c r="BF18" s="51"/>
      <c r="BG18" s="51"/>
      <c r="BH18" s="52"/>
      <c r="BI18" s="177"/>
      <c r="BJ18" s="178"/>
      <c r="BK18" s="178"/>
      <c r="BL18" s="178"/>
      <c r="BM18" s="190"/>
      <c r="BN18" s="53"/>
      <c r="BO18" s="53"/>
      <c r="BP18" s="305"/>
    </row>
    <row r="19" spans="1:68" ht="27" customHeight="1" x14ac:dyDescent="0.4">
      <c r="A19" s="38"/>
      <c r="B19" s="73"/>
      <c r="C19" s="74"/>
      <c r="D19" s="133">
        <f>D17</f>
        <v>13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16.64</v>
      </c>
      <c r="L19" s="106">
        <f t="shared" si="1"/>
        <v>16.77</v>
      </c>
      <c r="M19" s="107">
        <f t="shared" si="2"/>
        <v>16.899999999999999</v>
      </c>
      <c r="N19" s="107">
        <f t="shared" si="3"/>
        <v>17.03</v>
      </c>
      <c r="O19" s="108">
        <f t="shared" si="4"/>
        <v>17.16</v>
      </c>
      <c r="P19" s="50"/>
      <c r="Q19" s="51"/>
      <c r="R19" s="51"/>
      <c r="S19" s="51"/>
      <c r="T19" s="52"/>
      <c r="U19" s="177"/>
      <c r="V19" s="178"/>
      <c r="W19" s="178"/>
      <c r="X19" s="178"/>
      <c r="Y19" s="178"/>
      <c r="Z19" s="232"/>
      <c r="AA19" s="233"/>
      <c r="AB19" s="233"/>
      <c r="AC19" s="233"/>
      <c r="AD19" s="234"/>
      <c r="AE19" s="232"/>
      <c r="AF19" s="233"/>
      <c r="AG19" s="233"/>
      <c r="AH19" s="233"/>
      <c r="AI19" s="234"/>
      <c r="AJ19" s="50"/>
      <c r="AK19" s="51"/>
      <c r="AL19" s="51"/>
      <c r="AM19" s="51"/>
      <c r="AN19" s="52"/>
      <c r="AO19" s="50"/>
      <c r="AP19" s="51"/>
      <c r="AQ19" s="51"/>
      <c r="AR19" s="51"/>
      <c r="AS19" s="52"/>
      <c r="AT19" s="50"/>
      <c r="AU19" s="51"/>
      <c r="AV19" s="51"/>
      <c r="AW19" s="51"/>
      <c r="AX19" s="52"/>
      <c r="AY19" s="50"/>
      <c r="AZ19" s="51"/>
      <c r="BA19" s="51"/>
      <c r="BB19" s="51"/>
      <c r="BC19" s="52"/>
      <c r="BD19" s="50"/>
      <c r="BE19" s="51"/>
      <c r="BF19" s="51"/>
      <c r="BG19" s="51"/>
      <c r="BH19" s="52"/>
      <c r="BI19" s="177"/>
      <c r="BJ19" s="178"/>
      <c r="BK19" s="178"/>
      <c r="BL19" s="178"/>
      <c r="BM19" s="190"/>
      <c r="BN19" s="53"/>
      <c r="BO19" s="53"/>
      <c r="BP19" s="305"/>
    </row>
    <row r="20" spans="1:68" ht="56.25" customHeight="1" x14ac:dyDescent="0.4">
      <c r="A20" s="38" t="s">
        <v>20</v>
      </c>
      <c r="B20" s="71" t="s">
        <v>21</v>
      </c>
      <c r="C20" s="72" t="str">
        <f>'рекоменд.цены на Август 2019'!B19</f>
        <v>Лук репчатый н/у, кг</v>
      </c>
      <c r="D20" s="133">
        <v>14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17.920000000000002</v>
      </c>
      <c r="L20" s="106">
        <f t="shared" si="1"/>
        <v>18.2</v>
      </c>
      <c r="M20" s="107">
        <f t="shared" si="2"/>
        <v>18.48</v>
      </c>
      <c r="N20" s="107">
        <f t="shared" si="3"/>
        <v>18.62</v>
      </c>
      <c r="O20" s="108">
        <f t="shared" si="4"/>
        <v>18.759999999999998</v>
      </c>
      <c r="P20" s="337"/>
      <c r="Q20" s="338"/>
      <c r="R20" s="338"/>
      <c r="S20" s="338"/>
      <c r="T20" s="339"/>
      <c r="U20" s="50"/>
      <c r="V20" s="51"/>
      <c r="W20" s="51"/>
      <c r="X20" s="51"/>
      <c r="Y20" s="52"/>
      <c r="Z20" s="367">
        <v>17.78</v>
      </c>
      <c r="AA20" s="368">
        <v>12.6</v>
      </c>
      <c r="AB20" s="368">
        <f t="shared" ref="AB20:AB27" si="7">IF(Z20=0," ",IF(ISBLANK(Z20)," ",Z20*AA20))</f>
        <v>224.02800000000002</v>
      </c>
      <c r="AC20" s="368" t="s">
        <v>271</v>
      </c>
      <c r="AD20" s="369" t="s">
        <v>281</v>
      </c>
      <c r="AE20" s="232"/>
      <c r="AF20" s="233"/>
      <c r="AG20" s="233"/>
      <c r="AH20" s="233"/>
      <c r="AI20" s="234"/>
      <c r="AJ20" s="50"/>
      <c r="AK20" s="51"/>
      <c r="AL20" s="51"/>
      <c r="AM20" s="51"/>
      <c r="AN20" s="52"/>
      <c r="AO20" s="50"/>
      <c r="AP20" s="51"/>
      <c r="AQ20" s="51"/>
      <c r="AR20" s="51"/>
      <c r="AS20" s="52"/>
      <c r="AT20" s="337"/>
      <c r="AU20" s="338"/>
      <c r="AV20" s="338"/>
      <c r="AW20" s="338"/>
      <c r="AX20" s="339"/>
      <c r="AY20" s="367">
        <v>17.78</v>
      </c>
      <c r="AZ20" s="368">
        <v>59.4</v>
      </c>
      <c r="BA20" s="368">
        <v>1056.1300000000001</v>
      </c>
      <c r="BB20" s="368" t="s">
        <v>271</v>
      </c>
      <c r="BC20" s="369" t="s">
        <v>272</v>
      </c>
      <c r="BD20" s="50"/>
      <c r="BE20" s="51"/>
      <c r="BF20" s="51"/>
      <c r="BG20" s="51"/>
      <c r="BH20" s="52"/>
      <c r="BI20" s="367">
        <v>17.78</v>
      </c>
      <c r="BJ20" s="368">
        <v>29.6</v>
      </c>
      <c r="BK20" s="368">
        <v>526.29</v>
      </c>
      <c r="BL20" s="368" t="s">
        <v>271</v>
      </c>
      <c r="BM20" s="369" t="s">
        <v>285</v>
      </c>
      <c r="BN20" s="53">
        <f t="shared" ref="BN20:BN51" si="8">MIN($P20,$U20,$Z20,$AE20,$AJ20,$AO20,$AT20,$AY20,$BD20,$BI20)</f>
        <v>17.78</v>
      </c>
      <c r="BO20" s="53">
        <f t="shared" ref="BO20:BO51" si="9">MAX($P20,$U20,$Z20,$AE20,$AJ20,$AO20,$AT20,$AY20,$BD20,$BI20)</f>
        <v>17.78</v>
      </c>
      <c r="BP20" s="306"/>
    </row>
    <row r="21" spans="1:68" ht="27" customHeight="1" x14ac:dyDescent="0.4">
      <c r="A21" s="38"/>
      <c r="B21" s="73"/>
      <c r="C21" s="74"/>
      <c r="D21" s="133">
        <f>D20</f>
        <v>14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17.920000000000002</v>
      </c>
      <c r="L21" s="106">
        <f t="shared" si="1"/>
        <v>18.2</v>
      </c>
      <c r="M21" s="107">
        <f t="shared" si="2"/>
        <v>18.48</v>
      </c>
      <c r="N21" s="107">
        <f t="shared" si="3"/>
        <v>18.62</v>
      </c>
      <c r="O21" s="108">
        <f t="shared" si="4"/>
        <v>18.759999999999998</v>
      </c>
      <c r="P21" s="50"/>
      <c r="Q21" s="51"/>
      <c r="R21" s="51"/>
      <c r="S21" s="51"/>
      <c r="T21" s="52"/>
      <c r="U21" s="177"/>
      <c r="V21" s="178"/>
      <c r="W21" s="178"/>
      <c r="X21" s="178"/>
      <c r="Y21" s="178"/>
      <c r="Z21" s="367"/>
      <c r="AA21" s="368"/>
      <c r="AB21" s="368" t="str">
        <f t="shared" si="7"/>
        <v xml:space="preserve"> </v>
      </c>
      <c r="AC21" s="368"/>
      <c r="AD21" s="369"/>
      <c r="AE21" s="232"/>
      <c r="AF21" s="233"/>
      <c r="AG21" s="233"/>
      <c r="AH21" s="233"/>
      <c r="AI21" s="234"/>
      <c r="AJ21" s="50"/>
      <c r="AK21" s="51"/>
      <c r="AL21" s="51"/>
      <c r="AM21" s="51"/>
      <c r="AN21" s="52"/>
      <c r="AO21" s="50"/>
      <c r="AP21" s="51"/>
      <c r="AQ21" s="51"/>
      <c r="AR21" s="51"/>
      <c r="AS21" s="52"/>
      <c r="AT21" s="50"/>
      <c r="AU21" s="51"/>
      <c r="AV21" s="51"/>
      <c r="AW21" s="51"/>
      <c r="AX21" s="52"/>
      <c r="AY21" s="367"/>
      <c r="AZ21" s="368"/>
      <c r="BA21" s="368" t="str">
        <f t="shared" ref="BA21:BA26" si="10">IF(AY21=0," ",IF(ISBLANK(AY21)," ",AY21*AZ21))</f>
        <v xml:space="preserve"> </v>
      </c>
      <c r="BB21" s="368"/>
      <c r="BC21" s="369"/>
      <c r="BD21" s="50"/>
      <c r="BE21" s="51"/>
      <c r="BF21" s="51"/>
      <c r="BG21" s="51"/>
      <c r="BH21" s="52"/>
      <c r="BI21" s="367"/>
      <c r="BJ21" s="368"/>
      <c r="BK21" s="368"/>
      <c r="BL21" s="368"/>
      <c r="BM21" s="369"/>
      <c r="BN21" s="53">
        <f t="shared" si="8"/>
        <v>0</v>
      </c>
      <c r="BO21" s="53">
        <f t="shared" si="9"/>
        <v>0</v>
      </c>
      <c r="BP21" s="305"/>
    </row>
    <row r="22" spans="1:68" ht="27" customHeight="1" x14ac:dyDescent="0.4">
      <c r="A22" s="38"/>
      <c r="B22" s="73"/>
      <c r="C22" s="74"/>
      <c r="D22" s="133">
        <f>D20</f>
        <v>14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17.920000000000002</v>
      </c>
      <c r="L22" s="106">
        <f t="shared" si="1"/>
        <v>18.2</v>
      </c>
      <c r="M22" s="107">
        <f t="shared" si="2"/>
        <v>18.48</v>
      </c>
      <c r="N22" s="107">
        <f t="shared" si="3"/>
        <v>18.62</v>
      </c>
      <c r="O22" s="108">
        <f t="shared" si="4"/>
        <v>18.759999999999998</v>
      </c>
      <c r="P22" s="50"/>
      <c r="Q22" s="51"/>
      <c r="R22" s="51"/>
      <c r="S22" s="51"/>
      <c r="T22" s="52"/>
      <c r="U22" s="177"/>
      <c r="V22" s="178"/>
      <c r="W22" s="178"/>
      <c r="X22" s="178"/>
      <c r="Y22" s="178"/>
      <c r="Z22" s="367"/>
      <c r="AA22" s="368"/>
      <c r="AB22" s="368" t="str">
        <f t="shared" si="7"/>
        <v xml:space="preserve"> </v>
      </c>
      <c r="AC22" s="368"/>
      <c r="AD22" s="369"/>
      <c r="AE22" s="232"/>
      <c r="AF22" s="233"/>
      <c r="AG22" s="233"/>
      <c r="AH22" s="233"/>
      <c r="AI22" s="234"/>
      <c r="AJ22" s="50"/>
      <c r="AK22" s="51"/>
      <c r="AL22" s="51"/>
      <c r="AM22" s="51"/>
      <c r="AN22" s="52"/>
      <c r="AO22" s="50"/>
      <c r="AP22" s="51"/>
      <c r="AQ22" s="51"/>
      <c r="AR22" s="51"/>
      <c r="AS22" s="52"/>
      <c r="AT22" s="50"/>
      <c r="AU22" s="51"/>
      <c r="AV22" s="51"/>
      <c r="AW22" s="51"/>
      <c r="AX22" s="52"/>
      <c r="AY22" s="367"/>
      <c r="AZ22" s="368"/>
      <c r="BA22" s="368" t="str">
        <f t="shared" si="10"/>
        <v xml:space="preserve"> </v>
      </c>
      <c r="BB22" s="368"/>
      <c r="BC22" s="369"/>
      <c r="BD22" s="50"/>
      <c r="BE22" s="51"/>
      <c r="BF22" s="51"/>
      <c r="BG22" s="51"/>
      <c r="BH22" s="52"/>
      <c r="BI22" s="367"/>
      <c r="BJ22" s="368"/>
      <c r="BK22" s="368"/>
      <c r="BL22" s="368"/>
      <c r="BM22" s="369"/>
      <c r="BN22" s="53">
        <f t="shared" si="8"/>
        <v>0</v>
      </c>
      <c r="BO22" s="53">
        <f t="shared" si="9"/>
        <v>0</v>
      </c>
      <c r="BP22" s="305"/>
    </row>
    <row r="23" spans="1:68" ht="59.25" customHeight="1" x14ac:dyDescent="0.4">
      <c r="A23" s="38" t="s">
        <v>22</v>
      </c>
      <c r="B23" s="71" t="s">
        <v>23</v>
      </c>
      <c r="C23" s="72" t="str">
        <f>'рекоменд.цены на Август 2019'!B20</f>
        <v>Капуста н/у, кг</v>
      </c>
      <c r="D23" s="133">
        <v>12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14.280000000000001</v>
      </c>
      <c r="L23" s="106">
        <f t="shared" si="1"/>
        <v>14.4</v>
      </c>
      <c r="M23" s="107">
        <f t="shared" si="2"/>
        <v>14.52</v>
      </c>
      <c r="N23" s="107">
        <f t="shared" si="3"/>
        <v>14.64</v>
      </c>
      <c r="O23" s="108">
        <f t="shared" si="4"/>
        <v>14.64</v>
      </c>
      <c r="P23" s="232"/>
      <c r="Q23" s="233"/>
      <c r="R23" s="233"/>
      <c r="S23" s="233"/>
      <c r="T23" s="234"/>
      <c r="U23" s="50"/>
      <c r="V23" s="51"/>
      <c r="W23" s="51"/>
      <c r="X23" s="51"/>
      <c r="Y23" s="52"/>
      <c r="Z23" s="367">
        <v>14.16</v>
      </c>
      <c r="AA23" s="368">
        <v>25.3</v>
      </c>
      <c r="AB23" s="368">
        <f t="shared" si="7"/>
        <v>358.24799999999999</v>
      </c>
      <c r="AC23" s="368" t="s">
        <v>271</v>
      </c>
      <c r="AD23" s="369" t="s">
        <v>281</v>
      </c>
      <c r="AE23" s="232"/>
      <c r="AF23" s="233"/>
      <c r="AG23" s="233"/>
      <c r="AH23" s="233"/>
      <c r="AI23" s="234"/>
      <c r="AJ23" s="232"/>
      <c r="AK23" s="233"/>
      <c r="AL23" s="233"/>
      <c r="AM23" s="233"/>
      <c r="AN23" s="234"/>
      <c r="AO23" s="232"/>
      <c r="AP23" s="233"/>
      <c r="AQ23" s="233"/>
      <c r="AR23" s="233"/>
      <c r="AS23" s="234"/>
      <c r="AT23" s="337"/>
      <c r="AU23" s="338"/>
      <c r="AV23" s="338"/>
      <c r="AW23" s="338"/>
      <c r="AX23" s="339"/>
      <c r="AY23" s="367">
        <v>14.16</v>
      </c>
      <c r="AZ23" s="368">
        <v>93.7</v>
      </c>
      <c r="BA23" s="368">
        <f t="shared" si="10"/>
        <v>1326.7920000000001</v>
      </c>
      <c r="BB23" s="368" t="s">
        <v>271</v>
      </c>
      <c r="BC23" s="369" t="s">
        <v>272</v>
      </c>
      <c r="BD23" s="50"/>
      <c r="BE23" s="51"/>
      <c r="BF23" s="51"/>
      <c r="BG23" s="51"/>
      <c r="BH23" s="52"/>
      <c r="BI23" s="367">
        <v>14.16</v>
      </c>
      <c r="BJ23" s="368">
        <v>58.1</v>
      </c>
      <c r="BK23" s="368">
        <v>822.7</v>
      </c>
      <c r="BL23" s="368" t="s">
        <v>271</v>
      </c>
      <c r="BM23" s="369" t="s">
        <v>285</v>
      </c>
      <c r="BN23" s="53">
        <f t="shared" si="8"/>
        <v>14.16</v>
      </c>
      <c r="BO23" s="53">
        <f t="shared" si="9"/>
        <v>14.16</v>
      </c>
      <c r="BP23" s="306"/>
    </row>
    <row r="24" spans="1:68" ht="27" customHeight="1" x14ac:dyDescent="0.4">
      <c r="A24" s="38"/>
      <c r="B24" s="73"/>
      <c r="C24" s="74"/>
      <c r="D24" s="133">
        <f>D23</f>
        <v>12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14.280000000000001</v>
      </c>
      <c r="L24" s="106">
        <f t="shared" si="1"/>
        <v>14.4</v>
      </c>
      <c r="M24" s="107">
        <f t="shared" si="2"/>
        <v>14.52</v>
      </c>
      <c r="N24" s="107">
        <f t="shared" si="3"/>
        <v>14.64</v>
      </c>
      <c r="O24" s="108">
        <f t="shared" si="4"/>
        <v>14.64</v>
      </c>
      <c r="P24" s="232"/>
      <c r="Q24" s="233"/>
      <c r="R24" s="233"/>
      <c r="S24" s="233"/>
      <c r="T24" s="234"/>
      <c r="U24" s="50"/>
      <c r="V24" s="51"/>
      <c r="W24" s="51"/>
      <c r="X24" s="51"/>
      <c r="Y24" s="52"/>
      <c r="Z24" s="367"/>
      <c r="AA24" s="368"/>
      <c r="AB24" s="368" t="str">
        <f t="shared" si="7"/>
        <v xml:space="preserve"> </v>
      </c>
      <c r="AC24" s="368"/>
      <c r="AD24" s="369"/>
      <c r="AE24" s="232"/>
      <c r="AF24" s="233"/>
      <c r="AG24" s="233"/>
      <c r="AH24" s="233"/>
      <c r="AI24" s="234"/>
      <c r="AJ24" s="232"/>
      <c r="AK24" s="233"/>
      <c r="AL24" s="233"/>
      <c r="AM24" s="233"/>
      <c r="AN24" s="234"/>
      <c r="AO24" s="232"/>
      <c r="AP24" s="233"/>
      <c r="AQ24" s="233"/>
      <c r="AR24" s="233"/>
      <c r="AS24" s="234"/>
      <c r="AT24" s="50"/>
      <c r="AU24" s="51"/>
      <c r="AV24" s="51"/>
      <c r="AW24" s="51"/>
      <c r="AX24" s="52"/>
      <c r="AY24" s="367"/>
      <c r="AZ24" s="368"/>
      <c r="BA24" s="368"/>
      <c r="BB24" s="368"/>
      <c r="BC24" s="369"/>
      <c r="BD24" s="50"/>
      <c r="BE24" s="51"/>
      <c r="BF24" s="51"/>
      <c r="BG24" s="51"/>
      <c r="BH24" s="52"/>
      <c r="BI24" s="367"/>
      <c r="BJ24" s="368"/>
      <c r="BK24" s="368"/>
      <c r="BL24" s="368"/>
      <c r="BM24" s="369"/>
      <c r="BN24" s="53">
        <f t="shared" si="8"/>
        <v>0</v>
      </c>
      <c r="BO24" s="53">
        <f t="shared" si="9"/>
        <v>0</v>
      </c>
      <c r="BP24" s="305"/>
    </row>
    <row r="25" spans="1:68" ht="27" customHeight="1" x14ac:dyDescent="0.4">
      <c r="A25" s="38"/>
      <c r="B25" s="75"/>
      <c r="C25" s="76"/>
      <c r="D25" s="133">
        <f>D23</f>
        <v>12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14.280000000000001</v>
      </c>
      <c r="L25" s="106">
        <f t="shared" si="1"/>
        <v>14.4</v>
      </c>
      <c r="M25" s="107">
        <f t="shared" si="2"/>
        <v>14.52</v>
      </c>
      <c r="N25" s="107">
        <f t="shared" si="3"/>
        <v>14.64</v>
      </c>
      <c r="O25" s="108">
        <f t="shared" si="4"/>
        <v>14.64</v>
      </c>
      <c r="P25" s="232"/>
      <c r="Q25" s="233"/>
      <c r="R25" s="233"/>
      <c r="S25" s="233"/>
      <c r="T25" s="234"/>
      <c r="U25" s="50"/>
      <c r="V25" s="51"/>
      <c r="W25" s="51"/>
      <c r="X25" s="51"/>
      <c r="Y25" s="52"/>
      <c r="Z25" s="367"/>
      <c r="AA25" s="368"/>
      <c r="AB25" s="368" t="str">
        <f t="shared" si="7"/>
        <v xml:space="preserve"> </v>
      </c>
      <c r="AC25" s="368"/>
      <c r="AD25" s="369"/>
      <c r="AE25" s="232"/>
      <c r="AF25" s="233"/>
      <c r="AG25" s="233"/>
      <c r="AH25" s="233"/>
      <c r="AI25" s="234"/>
      <c r="AJ25" s="232"/>
      <c r="AK25" s="233"/>
      <c r="AL25" s="233"/>
      <c r="AM25" s="233"/>
      <c r="AN25" s="234"/>
      <c r="AO25" s="232"/>
      <c r="AP25" s="233"/>
      <c r="AQ25" s="233"/>
      <c r="AR25" s="233"/>
      <c r="AS25" s="234"/>
      <c r="AT25" s="50"/>
      <c r="AU25" s="51"/>
      <c r="AV25" s="51"/>
      <c r="AW25" s="51"/>
      <c r="AX25" s="52"/>
      <c r="AY25" s="367"/>
      <c r="AZ25" s="368"/>
      <c r="BA25" s="368" t="str">
        <f t="shared" si="10"/>
        <v xml:space="preserve"> </v>
      </c>
      <c r="BB25" s="368"/>
      <c r="BC25" s="369"/>
      <c r="BD25" s="50"/>
      <c r="BE25" s="51"/>
      <c r="BF25" s="51"/>
      <c r="BG25" s="51"/>
      <c r="BH25" s="52"/>
      <c r="BI25" s="367"/>
      <c r="BJ25" s="368"/>
      <c r="BK25" s="368"/>
      <c r="BL25" s="368"/>
      <c r="BM25" s="369"/>
      <c r="BN25" s="53">
        <f t="shared" si="8"/>
        <v>0</v>
      </c>
      <c r="BO25" s="53">
        <f t="shared" si="9"/>
        <v>0</v>
      </c>
      <c r="BP25" s="305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3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3"/>
        <v>0</v>
      </c>
      <c r="O26" s="108">
        <f t="shared" si="4"/>
        <v>0</v>
      </c>
      <c r="P26" s="235"/>
      <c r="Q26" s="236"/>
      <c r="R26" s="233"/>
      <c r="S26" s="236"/>
      <c r="T26" s="238"/>
      <c r="U26" s="66"/>
      <c r="V26" s="67"/>
      <c r="W26" s="68"/>
      <c r="X26" s="67"/>
      <c r="Y26" s="69"/>
      <c r="Z26" s="340"/>
      <c r="AA26" s="341"/>
      <c r="AB26" s="342" t="str">
        <f t="shared" si="7"/>
        <v xml:space="preserve"> </v>
      </c>
      <c r="AC26" s="341"/>
      <c r="AD26" s="343"/>
      <c r="AE26" s="235"/>
      <c r="AF26" s="236"/>
      <c r="AG26" s="237"/>
      <c r="AH26" s="236"/>
      <c r="AI26" s="238"/>
      <c r="AJ26" s="235"/>
      <c r="AK26" s="236"/>
      <c r="AL26" s="237"/>
      <c r="AM26" s="236"/>
      <c r="AN26" s="238"/>
      <c r="AO26" s="235"/>
      <c r="AP26" s="236"/>
      <c r="AQ26" s="237"/>
      <c r="AR26" s="236"/>
      <c r="AS26" s="238"/>
      <c r="AT26" s="66"/>
      <c r="AU26" s="67"/>
      <c r="AV26" s="68"/>
      <c r="AW26" s="67"/>
      <c r="AX26" s="69"/>
      <c r="AY26" s="340"/>
      <c r="AZ26" s="341"/>
      <c r="BA26" s="342" t="str">
        <f t="shared" si="10"/>
        <v xml:space="preserve"> </v>
      </c>
      <c r="BB26" s="341"/>
      <c r="BC26" s="343"/>
      <c r="BD26" s="66"/>
      <c r="BE26" s="67"/>
      <c r="BF26" s="68"/>
      <c r="BG26" s="67"/>
      <c r="BH26" s="69"/>
      <c r="BI26" s="340"/>
      <c r="BJ26" s="341"/>
      <c r="BK26" s="342"/>
      <c r="BL26" s="341"/>
      <c r="BM26" s="343"/>
      <c r="BN26" s="53">
        <f t="shared" si="8"/>
        <v>0</v>
      </c>
      <c r="BO26" s="53">
        <f t="shared" si="9"/>
        <v>0</v>
      </c>
      <c r="BP26" s="305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Август 2019'!B22</f>
        <v>Куриные яйца 1 категории, 10 шт</v>
      </c>
      <c r="D27" s="133">
        <v>40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47.6</v>
      </c>
      <c r="L27" s="106">
        <f t="shared" si="1"/>
        <v>48</v>
      </c>
      <c r="M27" s="107">
        <f t="shared" si="2"/>
        <v>48.4</v>
      </c>
      <c r="N27" s="107">
        <f t="shared" si="3"/>
        <v>48.8</v>
      </c>
      <c r="O27" s="108">
        <f t="shared" si="4"/>
        <v>49.2</v>
      </c>
      <c r="P27" s="337"/>
      <c r="Q27" s="338"/>
      <c r="R27" s="338"/>
      <c r="S27" s="338"/>
      <c r="T27" s="339"/>
      <c r="U27" s="232"/>
      <c r="V27" s="233"/>
      <c r="W27" s="233"/>
      <c r="X27" s="233"/>
      <c r="Y27" s="234"/>
      <c r="Z27" s="367">
        <v>4.5599999999999996</v>
      </c>
      <c r="AA27" s="368">
        <v>30</v>
      </c>
      <c r="AB27" s="368">
        <f t="shared" si="7"/>
        <v>136.79999999999998</v>
      </c>
      <c r="AC27" s="368" t="s">
        <v>273</v>
      </c>
      <c r="AD27" s="369" t="s">
        <v>282</v>
      </c>
      <c r="AE27" s="232"/>
      <c r="AF27" s="233"/>
      <c r="AG27" s="233"/>
      <c r="AH27" s="233"/>
      <c r="AI27" s="234"/>
      <c r="AJ27" s="232"/>
      <c r="AK27" s="233"/>
      <c r="AL27" s="233"/>
      <c r="AM27" s="233"/>
      <c r="AN27" s="234"/>
      <c r="AO27" s="367">
        <f>AQ27/AP27</f>
        <v>39.900000000000006</v>
      </c>
      <c r="AP27" s="368">
        <v>9</v>
      </c>
      <c r="AQ27" s="368">
        <v>359.1</v>
      </c>
      <c r="AR27" s="368" t="s">
        <v>230</v>
      </c>
      <c r="AS27" s="369" t="s">
        <v>248</v>
      </c>
      <c r="AT27" s="50"/>
      <c r="AU27" s="51"/>
      <c r="AV27" s="51"/>
      <c r="AW27" s="51"/>
      <c r="AX27" s="52"/>
      <c r="AY27" s="367">
        <v>45.6</v>
      </c>
      <c r="AZ27" s="368">
        <v>36</v>
      </c>
      <c r="BA27" s="368">
        <v>1641.6</v>
      </c>
      <c r="BB27" s="368" t="s">
        <v>273</v>
      </c>
      <c r="BC27" s="369" t="s">
        <v>272</v>
      </c>
      <c r="BD27" s="50"/>
      <c r="BE27" s="51"/>
      <c r="BF27" s="51"/>
      <c r="BG27" s="51"/>
      <c r="BH27" s="52"/>
      <c r="BI27" s="367">
        <v>4.5599999999999996</v>
      </c>
      <c r="BJ27" s="368">
        <v>360</v>
      </c>
      <c r="BK27" s="368">
        <v>1641.6</v>
      </c>
      <c r="BL27" s="368" t="s">
        <v>273</v>
      </c>
      <c r="BM27" s="369" t="s">
        <v>285</v>
      </c>
      <c r="BN27" s="53">
        <f t="shared" si="8"/>
        <v>4.5599999999999996</v>
      </c>
      <c r="BO27" s="53">
        <f t="shared" si="9"/>
        <v>45.6</v>
      </c>
      <c r="BP27" s="305"/>
    </row>
    <row r="28" spans="1:68" ht="40.5" customHeight="1" x14ac:dyDescent="0.4">
      <c r="A28" s="38"/>
      <c r="B28" s="73"/>
      <c r="C28" s="74"/>
      <c r="D28" s="133">
        <f>D27</f>
        <v>40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47.6</v>
      </c>
      <c r="L28" s="106">
        <f t="shared" si="1"/>
        <v>48</v>
      </c>
      <c r="M28" s="107">
        <f t="shared" si="2"/>
        <v>48.4</v>
      </c>
      <c r="N28" s="107">
        <f t="shared" si="3"/>
        <v>48.8</v>
      </c>
      <c r="O28" s="108">
        <f t="shared" si="4"/>
        <v>49.2</v>
      </c>
      <c r="P28" s="50"/>
      <c r="Q28" s="51"/>
      <c r="R28" s="51"/>
      <c r="S28" s="51"/>
      <c r="T28" s="52"/>
      <c r="U28" s="177"/>
      <c r="V28" s="178"/>
      <c r="W28" s="178"/>
      <c r="X28" s="178"/>
      <c r="Y28" s="178"/>
      <c r="Z28" s="50"/>
      <c r="AA28" s="51"/>
      <c r="AB28" s="51"/>
      <c r="AC28" s="51"/>
      <c r="AD28" s="52"/>
      <c r="AE28" s="177"/>
      <c r="AF28" s="178"/>
      <c r="AG28" s="178"/>
      <c r="AH28" s="178"/>
      <c r="AI28" s="190"/>
      <c r="AJ28" s="50"/>
      <c r="AK28" s="51"/>
      <c r="AL28" s="51"/>
      <c r="AM28" s="51"/>
      <c r="AN28" s="52"/>
      <c r="AO28" s="177"/>
      <c r="AP28" s="178"/>
      <c r="AQ28" s="178"/>
      <c r="AR28" s="178"/>
      <c r="AS28" s="178"/>
      <c r="AT28" s="50"/>
      <c r="AU28" s="51"/>
      <c r="AV28" s="51"/>
      <c r="AW28" s="51"/>
      <c r="AX28" s="51"/>
      <c r="AY28" s="177"/>
      <c r="AZ28" s="178"/>
      <c r="BA28" s="178"/>
      <c r="BB28" s="178"/>
      <c r="BC28" s="178"/>
      <c r="BD28" s="207"/>
      <c r="BE28" s="207"/>
      <c r="BF28" s="207"/>
      <c r="BG28" s="207"/>
      <c r="BH28" s="207"/>
      <c r="BI28" s="177"/>
      <c r="BJ28" s="178"/>
      <c r="BK28" s="178"/>
      <c r="BL28" s="178"/>
      <c r="BM28" s="190"/>
      <c r="BN28" s="53">
        <f t="shared" si="8"/>
        <v>0</v>
      </c>
      <c r="BO28" s="53">
        <f t="shared" si="9"/>
        <v>0</v>
      </c>
      <c r="BP28" s="305"/>
    </row>
    <row r="29" spans="1:68" ht="41.1" customHeight="1" x14ac:dyDescent="0.4">
      <c r="A29" s="38"/>
      <c r="B29" s="75"/>
      <c r="C29" s="76"/>
      <c r="D29" s="133">
        <f>D27</f>
        <v>40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47.6</v>
      </c>
      <c r="L29" s="106">
        <f t="shared" si="1"/>
        <v>48</v>
      </c>
      <c r="M29" s="107">
        <f t="shared" si="2"/>
        <v>48.4</v>
      </c>
      <c r="N29" s="107">
        <f t="shared" si="3"/>
        <v>48.8</v>
      </c>
      <c r="O29" s="108">
        <f t="shared" si="4"/>
        <v>49.2</v>
      </c>
      <c r="P29" s="50"/>
      <c r="Q29" s="51"/>
      <c r="R29" s="51"/>
      <c r="S29" s="51"/>
      <c r="T29" s="52"/>
      <c r="U29" s="177"/>
      <c r="V29" s="178"/>
      <c r="W29" s="178"/>
      <c r="X29" s="178"/>
      <c r="Y29" s="178"/>
      <c r="Z29" s="50"/>
      <c r="AA29" s="51"/>
      <c r="AB29" s="51"/>
      <c r="AC29" s="51"/>
      <c r="AD29" s="51"/>
      <c r="AE29" s="177"/>
      <c r="AF29" s="178"/>
      <c r="AG29" s="178"/>
      <c r="AH29" s="178"/>
      <c r="AI29" s="190"/>
      <c r="AJ29" s="50"/>
      <c r="AK29" s="51"/>
      <c r="AL29" s="51"/>
      <c r="AM29" s="51"/>
      <c r="AN29" s="52"/>
      <c r="AO29" s="177"/>
      <c r="AP29" s="178"/>
      <c r="AQ29" s="178"/>
      <c r="AR29" s="178"/>
      <c r="AS29" s="178"/>
      <c r="AT29" s="50"/>
      <c r="AU29" s="51"/>
      <c r="AV29" s="51"/>
      <c r="AW29" s="51"/>
      <c r="AX29" s="51"/>
      <c r="AY29" s="177"/>
      <c r="AZ29" s="178"/>
      <c r="BA29" s="178"/>
      <c r="BB29" s="178"/>
      <c r="BC29" s="178"/>
      <c r="BD29" s="50"/>
      <c r="BE29" s="51"/>
      <c r="BF29" s="51"/>
      <c r="BG29" s="51"/>
      <c r="BH29" s="52"/>
      <c r="BI29" s="177"/>
      <c r="BJ29" s="178"/>
      <c r="BK29" s="178"/>
      <c r="BL29" s="178"/>
      <c r="BM29" s="190"/>
      <c r="BN29" s="53">
        <f t="shared" si="8"/>
        <v>0</v>
      </c>
      <c r="BO29" s="53">
        <f t="shared" si="9"/>
        <v>0</v>
      </c>
      <c r="BP29" s="305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Август 2019'!B23</f>
        <v>Куриные яйца 2 категории, 10 шт</v>
      </c>
      <c r="D30" s="133">
        <v>30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35.700000000000003</v>
      </c>
      <c r="L30" s="106">
        <f t="shared" si="1"/>
        <v>36</v>
      </c>
      <c r="M30" s="107">
        <f t="shared" si="2"/>
        <v>36.299999999999997</v>
      </c>
      <c r="N30" s="107">
        <f t="shared" si="3"/>
        <v>36.6</v>
      </c>
      <c r="O30" s="108">
        <f t="shared" si="4"/>
        <v>36.9</v>
      </c>
      <c r="P30" s="50"/>
      <c r="Q30" s="51"/>
      <c r="R30" s="51"/>
      <c r="S30" s="51"/>
      <c r="T30" s="52"/>
      <c r="U30" s="177"/>
      <c r="V30" s="178"/>
      <c r="W30" s="178"/>
      <c r="X30" s="178"/>
      <c r="Y30" s="178"/>
      <c r="Z30" s="50"/>
      <c r="AA30" s="51"/>
      <c r="AB30" s="51"/>
      <c r="AC30" s="51"/>
      <c r="AD30" s="51"/>
      <c r="AE30" s="177"/>
      <c r="AF30" s="178"/>
      <c r="AG30" s="178"/>
      <c r="AH30" s="178"/>
      <c r="AI30" s="190"/>
      <c r="AJ30" s="50"/>
      <c r="AK30" s="51"/>
      <c r="AL30" s="51"/>
      <c r="AM30" s="51"/>
      <c r="AN30" s="52"/>
      <c r="AO30" s="177"/>
      <c r="AP30" s="178"/>
      <c r="AQ30" s="178"/>
      <c r="AR30" s="178"/>
      <c r="AS30" s="178"/>
      <c r="AT30" s="50"/>
      <c r="AU30" s="51"/>
      <c r="AV30" s="51"/>
      <c r="AW30" s="51"/>
      <c r="AX30" s="51"/>
      <c r="AY30" s="177"/>
      <c r="AZ30" s="178"/>
      <c r="BA30" s="178"/>
      <c r="BB30" s="178"/>
      <c r="BC30" s="178"/>
      <c r="BD30" s="50"/>
      <c r="BE30" s="51"/>
      <c r="BF30" s="51"/>
      <c r="BG30" s="51"/>
      <c r="BH30" s="52"/>
      <c r="BI30" s="177"/>
      <c r="BJ30" s="178"/>
      <c r="BK30" s="178"/>
      <c r="BL30" s="178"/>
      <c r="BM30" s="190"/>
      <c r="BN30" s="53">
        <f t="shared" si="8"/>
        <v>0</v>
      </c>
      <c r="BO30" s="53">
        <f t="shared" si="9"/>
        <v>0</v>
      </c>
      <c r="BP30" s="305"/>
    </row>
    <row r="31" spans="1:68" ht="41.1" customHeight="1" x14ac:dyDescent="0.4">
      <c r="A31" s="38"/>
      <c r="B31" s="79"/>
      <c r="C31" s="80"/>
      <c r="D31" s="133">
        <f>D30</f>
        <v>30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35.700000000000003</v>
      </c>
      <c r="L31" s="106">
        <f t="shared" si="1"/>
        <v>36</v>
      </c>
      <c r="M31" s="107">
        <f t="shared" si="2"/>
        <v>36.299999999999997</v>
      </c>
      <c r="N31" s="107">
        <f t="shared" si="3"/>
        <v>36.6</v>
      </c>
      <c r="O31" s="108">
        <f t="shared" si="4"/>
        <v>36.9</v>
      </c>
      <c r="P31" s="50"/>
      <c r="Q31" s="51"/>
      <c r="R31" s="51"/>
      <c r="S31" s="51"/>
      <c r="T31" s="52"/>
      <c r="U31" s="177"/>
      <c r="V31" s="178"/>
      <c r="W31" s="178"/>
      <c r="X31" s="178"/>
      <c r="Y31" s="178"/>
      <c r="Z31" s="50"/>
      <c r="AA31" s="51"/>
      <c r="AB31" s="51"/>
      <c r="AC31" s="51"/>
      <c r="AD31" s="51"/>
      <c r="AE31" s="177"/>
      <c r="AF31" s="178"/>
      <c r="AG31" s="178"/>
      <c r="AH31" s="178"/>
      <c r="AI31" s="190"/>
      <c r="AJ31" s="50"/>
      <c r="AK31" s="51"/>
      <c r="AL31" s="51"/>
      <c r="AM31" s="51"/>
      <c r="AN31" s="52"/>
      <c r="AO31" s="177"/>
      <c r="AP31" s="178"/>
      <c r="AQ31" s="178"/>
      <c r="AR31" s="178"/>
      <c r="AS31" s="178"/>
      <c r="AT31" s="50"/>
      <c r="AU31" s="51"/>
      <c r="AV31" s="51"/>
      <c r="AW31" s="51"/>
      <c r="AX31" s="51"/>
      <c r="AY31" s="177"/>
      <c r="AZ31" s="178"/>
      <c r="BA31" s="178"/>
      <c r="BB31" s="178"/>
      <c r="BC31" s="178"/>
      <c r="BD31" s="50"/>
      <c r="BE31" s="51"/>
      <c r="BF31" s="51"/>
      <c r="BG31" s="51"/>
      <c r="BH31" s="52"/>
      <c r="BI31" s="177"/>
      <c r="BJ31" s="178"/>
      <c r="BK31" s="178"/>
      <c r="BL31" s="178"/>
      <c r="BM31" s="190"/>
      <c r="BN31" s="53">
        <f t="shared" si="8"/>
        <v>0</v>
      </c>
      <c r="BO31" s="53">
        <f t="shared" si="9"/>
        <v>0</v>
      </c>
      <c r="BP31" s="305"/>
    </row>
    <row r="32" spans="1:68" ht="41.1" customHeight="1" x14ac:dyDescent="0.4">
      <c r="A32" s="38"/>
      <c r="B32" s="79"/>
      <c r="C32" s="80"/>
      <c r="D32" s="133">
        <f>D30</f>
        <v>30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35.700000000000003</v>
      </c>
      <c r="L32" s="106">
        <f t="shared" si="1"/>
        <v>36</v>
      </c>
      <c r="M32" s="107">
        <f t="shared" si="2"/>
        <v>36.299999999999997</v>
      </c>
      <c r="N32" s="107">
        <f t="shared" si="3"/>
        <v>36.6</v>
      </c>
      <c r="O32" s="108">
        <f t="shared" si="4"/>
        <v>36.9</v>
      </c>
      <c r="P32" s="50"/>
      <c r="Q32" s="51"/>
      <c r="R32" s="51"/>
      <c r="S32" s="51"/>
      <c r="T32" s="52"/>
      <c r="U32" s="177"/>
      <c r="V32" s="178"/>
      <c r="W32" s="178"/>
      <c r="X32" s="178"/>
      <c r="Y32" s="178"/>
      <c r="Z32" s="50"/>
      <c r="AA32" s="51"/>
      <c r="AB32" s="51"/>
      <c r="AC32" s="51"/>
      <c r="AD32" s="51"/>
      <c r="AE32" s="177"/>
      <c r="AF32" s="178"/>
      <c r="AG32" s="178"/>
      <c r="AH32" s="178"/>
      <c r="AI32" s="190"/>
      <c r="AJ32" s="50"/>
      <c r="AK32" s="51"/>
      <c r="AL32" s="51"/>
      <c r="AM32" s="51"/>
      <c r="AN32" s="52"/>
      <c r="AO32" s="177"/>
      <c r="AP32" s="178"/>
      <c r="AQ32" s="178"/>
      <c r="AR32" s="178"/>
      <c r="AS32" s="178"/>
      <c r="AT32" s="50"/>
      <c r="AU32" s="51"/>
      <c r="AV32" s="51"/>
      <c r="AW32" s="51"/>
      <c r="AX32" s="51"/>
      <c r="AY32" s="177"/>
      <c r="AZ32" s="178"/>
      <c r="BA32" s="178"/>
      <c r="BB32" s="178"/>
      <c r="BC32" s="178"/>
      <c r="BD32" s="50"/>
      <c r="BE32" s="51"/>
      <c r="BF32" s="51"/>
      <c r="BG32" s="51"/>
      <c r="BH32" s="52"/>
      <c r="BI32" s="177"/>
      <c r="BJ32" s="178"/>
      <c r="BK32" s="178"/>
      <c r="BL32" s="178"/>
      <c r="BM32" s="190"/>
      <c r="BN32" s="53">
        <f t="shared" si="8"/>
        <v>0</v>
      </c>
      <c r="BO32" s="53">
        <f t="shared" si="9"/>
        <v>0</v>
      </c>
      <c r="BP32" s="305"/>
    </row>
    <row r="33" spans="1:68" s="70" customFormat="1" ht="41.1" customHeight="1" x14ac:dyDescent="0.4">
      <c r="A33" s="59">
        <v>14.4</v>
      </c>
      <c r="B33" s="81" t="s">
        <v>32</v>
      </c>
      <c r="C33" s="167" t="str">
        <f>'рекоменд.цены на Август 2019'!B24</f>
        <v>Соль</v>
      </c>
      <c r="D33" s="133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si="2"/>
        <v>0</v>
      </c>
      <c r="N33" s="107">
        <f t="shared" si="3"/>
        <v>0</v>
      </c>
      <c r="O33" s="108">
        <f t="shared" si="4"/>
        <v>0</v>
      </c>
      <c r="P33" s="66"/>
      <c r="Q33" s="67"/>
      <c r="R33" s="68"/>
      <c r="S33" s="67"/>
      <c r="T33" s="69"/>
      <c r="U33" s="179"/>
      <c r="V33" s="180"/>
      <c r="W33" s="178"/>
      <c r="X33" s="180"/>
      <c r="Y33" s="180"/>
      <c r="Z33" s="66"/>
      <c r="AA33" s="67"/>
      <c r="AB33" s="68"/>
      <c r="AC33" s="67"/>
      <c r="AD33" s="67"/>
      <c r="AE33" s="179"/>
      <c r="AF33" s="180"/>
      <c r="AG33" s="178"/>
      <c r="AH33" s="180"/>
      <c r="AI33" s="191"/>
      <c r="AJ33" s="66"/>
      <c r="AK33" s="67"/>
      <c r="AL33" s="68"/>
      <c r="AM33" s="67"/>
      <c r="AN33" s="69"/>
      <c r="AO33" s="179"/>
      <c r="AP33" s="180"/>
      <c r="AQ33" s="178"/>
      <c r="AR33" s="180"/>
      <c r="AS33" s="180"/>
      <c r="AT33" s="66"/>
      <c r="AU33" s="67"/>
      <c r="AV33" s="68"/>
      <c r="AW33" s="67"/>
      <c r="AX33" s="67"/>
      <c r="AY33" s="179"/>
      <c r="AZ33" s="180"/>
      <c r="BA33" s="178"/>
      <c r="BB33" s="180"/>
      <c r="BC33" s="180"/>
      <c r="BD33" s="66"/>
      <c r="BE33" s="67"/>
      <c r="BF33" s="68"/>
      <c r="BG33" s="67"/>
      <c r="BH33" s="69"/>
      <c r="BI33" s="179"/>
      <c r="BJ33" s="180"/>
      <c r="BK33" s="178"/>
      <c r="BL33" s="180"/>
      <c r="BM33" s="191"/>
      <c r="BN33" s="53">
        <f t="shared" si="8"/>
        <v>0</v>
      </c>
      <c r="BO33" s="53">
        <f t="shared" si="9"/>
        <v>0</v>
      </c>
      <c r="BP33" s="305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Август 2019'!B25</f>
        <v>Соль поваренная пищевая, кг</v>
      </c>
      <c r="D34" s="133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2"/>
        <v>10.507</v>
      </c>
      <c r="N34" s="107">
        <f t="shared" si="3"/>
        <v>10.586</v>
      </c>
      <c r="O34" s="108">
        <f t="shared" si="4"/>
        <v>10.665000000000001</v>
      </c>
      <c r="P34" s="84"/>
      <c r="Q34" s="85"/>
      <c r="R34" s="51"/>
      <c r="S34" s="85"/>
      <c r="T34" s="52"/>
      <c r="U34" s="84"/>
      <c r="V34" s="85"/>
      <c r="W34" s="51"/>
      <c r="X34" s="51"/>
      <c r="Y34" s="52"/>
      <c r="Z34" s="84"/>
      <c r="AA34" s="85"/>
      <c r="AB34" s="51"/>
      <c r="AC34" s="85"/>
      <c r="AD34" s="85"/>
      <c r="AE34" s="179"/>
      <c r="AF34" s="180"/>
      <c r="AG34" s="178"/>
      <c r="AH34" s="180"/>
      <c r="AI34" s="191"/>
      <c r="AJ34" s="84"/>
      <c r="AK34" s="85"/>
      <c r="AL34" s="51"/>
      <c r="AM34" s="85"/>
      <c r="AN34" s="86"/>
      <c r="AO34" s="179"/>
      <c r="AP34" s="180"/>
      <c r="AQ34" s="178"/>
      <c r="AR34" s="180"/>
      <c r="AS34" s="180"/>
      <c r="AT34" s="84"/>
      <c r="AU34" s="85"/>
      <c r="AV34" s="51"/>
      <c r="AW34" s="85"/>
      <c r="AX34" s="85"/>
      <c r="AY34" s="84"/>
      <c r="AZ34" s="85"/>
      <c r="BA34" s="51"/>
      <c r="BB34" s="85"/>
      <c r="BC34" s="86"/>
      <c r="BD34" s="84"/>
      <c r="BE34" s="85"/>
      <c r="BF34" s="51"/>
      <c r="BG34" s="85"/>
      <c r="BH34" s="86"/>
      <c r="BI34" s="84"/>
      <c r="BJ34" s="85"/>
      <c r="BK34" s="51"/>
      <c r="BL34" s="85"/>
      <c r="BM34" s="86"/>
      <c r="BN34" s="53">
        <f t="shared" si="8"/>
        <v>0</v>
      </c>
      <c r="BO34" s="53">
        <f t="shared" si="9"/>
        <v>0</v>
      </c>
      <c r="BP34" s="305"/>
    </row>
    <row r="35" spans="1:68" s="87" customFormat="1" ht="41.1" customHeight="1" x14ac:dyDescent="0.4">
      <c r="A35" s="83"/>
      <c r="B35" s="79"/>
      <c r="C35" s="80"/>
      <c r="D35" s="133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2"/>
        <v>10.507</v>
      </c>
      <c r="N35" s="107">
        <f t="shared" si="3"/>
        <v>10.586</v>
      </c>
      <c r="O35" s="108">
        <f t="shared" si="4"/>
        <v>10.665000000000001</v>
      </c>
      <c r="P35" s="84"/>
      <c r="Q35" s="85"/>
      <c r="R35" s="51"/>
      <c r="S35" s="85"/>
      <c r="T35" s="86"/>
      <c r="U35" s="179"/>
      <c r="V35" s="180"/>
      <c r="W35" s="178"/>
      <c r="X35" s="180"/>
      <c r="Y35" s="180"/>
      <c r="Z35" s="84"/>
      <c r="AA35" s="85"/>
      <c r="AB35" s="51"/>
      <c r="AC35" s="85"/>
      <c r="AD35" s="85"/>
      <c r="AE35" s="179"/>
      <c r="AF35" s="180"/>
      <c r="AG35" s="178"/>
      <c r="AH35" s="180"/>
      <c r="AI35" s="191"/>
      <c r="AJ35" s="84"/>
      <c r="AK35" s="85"/>
      <c r="AL35" s="51"/>
      <c r="AM35" s="85"/>
      <c r="AN35" s="86"/>
      <c r="AO35" s="179"/>
      <c r="AP35" s="180"/>
      <c r="AQ35" s="178"/>
      <c r="AR35" s="180"/>
      <c r="AS35" s="180"/>
      <c r="AT35" s="84"/>
      <c r="AU35" s="85"/>
      <c r="AV35" s="51"/>
      <c r="AW35" s="85"/>
      <c r="AX35" s="85"/>
      <c r="AY35" s="179"/>
      <c r="AZ35" s="180"/>
      <c r="BA35" s="178"/>
      <c r="BB35" s="180"/>
      <c r="BC35" s="180"/>
      <c r="BD35" s="84"/>
      <c r="BE35" s="85"/>
      <c r="BF35" s="51"/>
      <c r="BG35" s="85"/>
      <c r="BH35" s="86"/>
      <c r="BI35" s="179"/>
      <c r="BJ35" s="180"/>
      <c r="BK35" s="178"/>
      <c r="BL35" s="180"/>
      <c r="BM35" s="191"/>
      <c r="BN35" s="53">
        <f t="shared" si="8"/>
        <v>0</v>
      </c>
      <c r="BO35" s="53">
        <f t="shared" si="9"/>
        <v>0</v>
      </c>
      <c r="BP35" s="305"/>
    </row>
    <row r="36" spans="1:68" ht="41.1" customHeight="1" x14ac:dyDescent="0.4">
      <c r="A36" s="38" t="s">
        <v>34</v>
      </c>
      <c r="B36" s="79"/>
      <c r="C36" s="80"/>
      <c r="D36" s="133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2"/>
        <v>10.507</v>
      </c>
      <c r="N36" s="107">
        <f t="shared" si="3"/>
        <v>10.586</v>
      </c>
      <c r="O36" s="108">
        <f t="shared" si="4"/>
        <v>10.665000000000001</v>
      </c>
      <c r="P36" s="50"/>
      <c r="Q36" s="51"/>
      <c r="R36" s="51"/>
      <c r="S36" s="51"/>
      <c r="T36" s="52"/>
      <c r="U36" s="177"/>
      <c r="V36" s="178"/>
      <c r="W36" s="178"/>
      <c r="X36" s="178"/>
      <c r="Y36" s="178"/>
      <c r="Z36" s="50"/>
      <c r="AA36" s="51"/>
      <c r="AB36" s="51"/>
      <c r="AC36" s="51"/>
      <c r="AD36" s="51"/>
      <c r="AE36" s="177"/>
      <c r="AF36" s="178"/>
      <c r="AG36" s="178"/>
      <c r="AH36" s="178"/>
      <c r="AI36" s="190"/>
      <c r="AJ36" s="50"/>
      <c r="AK36" s="51"/>
      <c r="AL36" s="51"/>
      <c r="AM36" s="51"/>
      <c r="AN36" s="52"/>
      <c r="AO36" s="177"/>
      <c r="AP36" s="178"/>
      <c r="AQ36" s="178"/>
      <c r="AR36" s="178"/>
      <c r="AS36" s="178"/>
      <c r="AT36" s="50"/>
      <c r="AU36" s="51"/>
      <c r="AV36" s="51"/>
      <c r="AW36" s="51"/>
      <c r="AX36" s="51"/>
      <c r="AY36" s="177"/>
      <c r="AZ36" s="178"/>
      <c r="BA36" s="178"/>
      <c r="BB36" s="178"/>
      <c r="BC36" s="178"/>
      <c r="BD36" s="50"/>
      <c r="BE36" s="51"/>
      <c r="BF36" s="51"/>
      <c r="BG36" s="51"/>
      <c r="BH36" s="52"/>
      <c r="BI36" s="177"/>
      <c r="BJ36" s="178"/>
      <c r="BK36" s="178"/>
      <c r="BL36" s="178"/>
      <c r="BM36" s="190"/>
      <c r="BN36" s="53">
        <f t="shared" si="8"/>
        <v>0</v>
      </c>
      <c r="BO36" s="53">
        <f t="shared" si="9"/>
        <v>0</v>
      </c>
      <c r="BP36" s="305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3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2"/>
        <v>0</v>
      </c>
      <c r="N37" s="107">
        <f t="shared" si="3"/>
        <v>0</v>
      </c>
      <c r="O37" s="108">
        <f t="shared" si="4"/>
        <v>0</v>
      </c>
      <c r="P37" s="66"/>
      <c r="Q37" s="67"/>
      <c r="R37" s="68"/>
      <c r="S37" s="67"/>
      <c r="T37" s="69"/>
      <c r="U37" s="179"/>
      <c r="V37" s="180"/>
      <c r="W37" s="178"/>
      <c r="X37" s="180"/>
      <c r="Y37" s="180"/>
      <c r="Z37" s="66"/>
      <c r="AA37" s="67"/>
      <c r="AB37" s="68"/>
      <c r="AC37" s="67"/>
      <c r="AD37" s="67"/>
      <c r="AE37" s="179"/>
      <c r="AF37" s="180"/>
      <c r="AG37" s="178"/>
      <c r="AH37" s="180"/>
      <c r="AI37" s="191"/>
      <c r="AJ37" s="66"/>
      <c r="AK37" s="67"/>
      <c r="AL37" s="68"/>
      <c r="AM37" s="67"/>
      <c r="AN37" s="69"/>
      <c r="AO37" s="179"/>
      <c r="AP37" s="180"/>
      <c r="AQ37" s="178"/>
      <c r="AR37" s="180"/>
      <c r="AS37" s="180"/>
      <c r="AT37" s="66"/>
      <c r="AU37" s="67"/>
      <c r="AV37" s="68"/>
      <c r="AW37" s="67"/>
      <c r="AX37" s="67"/>
      <c r="AY37" s="179"/>
      <c r="AZ37" s="180"/>
      <c r="BA37" s="178"/>
      <c r="BB37" s="180"/>
      <c r="BC37" s="180"/>
      <c r="BD37" s="66"/>
      <c r="BE37" s="67"/>
      <c r="BF37" s="68"/>
      <c r="BG37" s="67"/>
      <c r="BH37" s="69"/>
      <c r="BI37" s="179"/>
      <c r="BJ37" s="180"/>
      <c r="BK37" s="178"/>
      <c r="BL37" s="180"/>
      <c r="BM37" s="191"/>
      <c r="BN37" s="53">
        <f t="shared" si="8"/>
        <v>0</v>
      </c>
      <c r="BO37" s="53">
        <f t="shared" si="9"/>
        <v>0</v>
      </c>
      <c r="BP37" s="305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Август 2019'!B27</f>
        <v>Мясо КРС высшей упитанности в убойном весе</v>
      </c>
      <c r="D38" s="133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2"/>
        <v>212.47200000000001</v>
      </c>
      <c r="N38" s="107">
        <f t="shared" si="3"/>
        <v>214.51500000000001</v>
      </c>
      <c r="O38" s="108">
        <f t="shared" si="4"/>
        <v>214.51500000000001</v>
      </c>
      <c r="P38" s="50"/>
      <c r="Q38" s="51"/>
      <c r="R38" s="51"/>
      <c r="S38" s="51"/>
      <c r="T38" s="52"/>
      <c r="U38" s="177"/>
      <c r="V38" s="178"/>
      <c r="W38" s="178"/>
      <c r="X38" s="178"/>
      <c r="Y38" s="178"/>
      <c r="Z38" s="50"/>
      <c r="AA38" s="51"/>
      <c r="AB38" s="51"/>
      <c r="AC38" s="51"/>
      <c r="AD38" s="51"/>
      <c r="AE38" s="177"/>
      <c r="AF38" s="178"/>
      <c r="AG38" s="178"/>
      <c r="AH38" s="178"/>
      <c r="AI38" s="190"/>
      <c r="AJ38" s="50"/>
      <c r="AK38" s="51"/>
      <c r="AL38" s="51"/>
      <c r="AM38" s="51"/>
      <c r="AN38" s="52"/>
      <c r="AO38" s="177"/>
      <c r="AP38" s="178"/>
      <c r="AQ38" s="178"/>
      <c r="AR38" s="178"/>
      <c r="AS38" s="178"/>
      <c r="AT38" s="50"/>
      <c r="AU38" s="51"/>
      <c r="AV38" s="51"/>
      <c r="AW38" s="51"/>
      <c r="AX38" s="51"/>
      <c r="AY38" s="177"/>
      <c r="AZ38" s="178"/>
      <c r="BA38" s="178"/>
      <c r="BB38" s="178"/>
      <c r="BC38" s="178"/>
      <c r="BD38" s="50"/>
      <c r="BE38" s="51"/>
      <c r="BF38" s="51"/>
      <c r="BG38" s="51"/>
      <c r="BH38" s="52"/>
      <c r="BI38" s="177"/>
      <c r="BJ38" s="178"/>
      <c r="BK38" s="178"/>
      <c r="BL38" s="178"/>
      <c r="BM38" s="190"/>
      <c r="BN38" s="53">
        <f t="shared" si="8"/>
        <v>0</v>
      </c>
      <c r="BO38" s="53">
        <f t="shared" si="9"/>
        <v>0</v>
      </c>
      <c r="BP38" s="305"/>
    </row>
    <row r="39" spans="1:68" ht="33.75" customHeight="1" x14ac:dyDescent="0.4">
      <c r="A39" s="38"/>
      <c r="B39" s="79"/>
      <c r="C39" s="80"/>
      <c r="D39" s="133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2"/>
        <v>212.47200000000001</v>
      </c>
      <c r="N39" s="107">
        <f t="shared" si="3"/>
        <v>214.51500000000001</v>
      </c>
      <c r="O39" s="108">
        <f t="shared" si="4"/>
        <v>214.51500000000001</v>
      </c>
      <c r="P39" s="50"/>
      <c r="Q39" s="51"/>
      <c r="R39" s="51"/>
      <c r="S39" s="51"/>
      <c r="T39" s="52"/>
      <c r="U39" s="177"/>
      <c r="V39" s="178"/>
      <c r="W39" s="178"/>
      <c r="X39" s="178"/>
      <c r="Y39" s="178"/>
      <c r="Z39" s="50"/>
      <c r="AA39" s="51"/>
      <c r="AB39" s="51"/>
      <c r="AC39" s="51"/>
      <c r="AD39" s="51"/>
      <c r="AE39" s="177"/>
      <c r="AF39" s="178"/>
      <c r="AG39" s="178"/>
      <c r="AH39" s="178"/>
      <c r="AI39" s="190"/>
      <c r="AJ39" s="50"/>
      <c r="AK39" s="51"/>
      <c r="AL39" s="51"/>
      <c r="AM39" s="51"/>
      <c r="AN39" s="52"/>
      <c r="AO39" s="177"/>
      <c r="AP39" s="178"/>
      <c r="AQ39" s="178"/>
      <c r="AR39" s="178"/>
      <c r="AS39" s="178"/>
      <c r="AT39" s="50"/>
      <c r="AU39" s="51"/>
      <c r="AV39" s="51"/>
      <c r="AW39" s="51"/>
      <c r="AX39" s="51"/>
      <c r="AY39" s="177"/>
      <c r="AZ39" s="178"/>
      <c r="BA39" s="178"/>
      <c r="BB39" s="178"/>
      <c r="BC39" s="178"/>
      <c r="BD39" s="50"/>
      <c r="BE39" s="51"/>
      <c r="BF39" s="51"/>
      <c r="BG39" s="51"/>
      <c r="BH39" s="52"/>
      <c r="BI39" s="177"/>
      <c r="BJ39" s="178"/>
      <c r="BK39" s="178"/>
      <c r="BL39" s="178"/>
      <c r="BM39" s="190"/>
      <c r="BN39" s="53">
        <f t="shared" si="8"/>
        <v>0</v>
      </c>
      <c r="BO39" s="53">
        <f t="shared" si="9"/>
        <v>0</v>
      </c>
      <c r="BP39" s="305"/>
    </row>
    <row r="40" spans="1:68" ht="33.75" customHeight="1" x14ac:dyDescent="0.4">
      <c r="A40" s="38"/>
      <c r="B40" s="79"/>
      <c r="C40" s="80"/>
      <c r="D40" s="133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2"/>
        <v>212.47200000000001</v>
      </c>
      <c r="N40" s="107">
        <f t="shared" si="3"/>
        <v>214.51500000000001</v>
      </c>
      <c r="O40" s="108">
        <f t="shared" si="4"/>
        <v>214.51500000000001</v>
      </c>
      <c r="P40" s="50"/>
      <c r="Q40" s="51"/>
      <c r="R40" s="51"/>
      <c r="S40" s="51"/>
      <c r="T40" s="52"/>
      <c r="U40" s="177"/>
      <c r="V40" s="178"/>
      <c r="W40" s="178"/>
      <c r="X40" s="178"/>
      <c r="Y40" s="178"/>
      <c r="Z40" s="50"/>
      <c r="AA40" s="51"/>
      <c r="AB40" s="51"/>
      <c r="AC40" s="51"/>
      <c r="AD40" s="51"/>
      <c r="AE40" s="177"/>
      <c r="AF40" s="178"/>
      <c r="AG40" s="178"/>
      <c r="AH40" s="178"/>
      <c r="AI40" s="190"/>
      <c r="AJ40" s="50"/>
      <c r="AK40" s="51"/>
      <c r="AL40" s="51"/>
      <c r="AM40" s="51"/>
      <c r="AN40" s="52"/>
      <c r="AO40" s="177"/>
      <c r="AP40" s="178"/>
      <c r="AQ40" s="178"/>
      <c r="AR40" s="178"/>
      <c r="AS40" s="178"/>
      <c r="AT40" s="50"/>
      <c r="AU40" s="51"/>
      <c r="AV40" s="51"/>
      <c r="AW40" s="51"/>
      <c r="AX40" s="51"/>
      <c r="AY40" s="177"/>
      <c r="AZ40" s="178"/>
      <c r="BA40" s="178"/>
      <c r="BB40" s="178"/>
      <c r="BC40" s="178"/>
      <c r="BD40" s="50"/>
      <c r="BE40" s="51"/>
      <c r="BF40" s="51"/>
      <c r="BG40" s="51"/>
      <c r="BH40" s="52"/>
      <c r="BI40" s="177"/>
      <c r="BJ40" s="178"/>
      <c r="BK40" s="178"/>
      <c r="BL40" s="178"/>
      <c r="BM40" s="190"/>
      <c r="BN40" s="53">
        <f t="shared" si="8"/>
        <v>0</v>
      </c>
      <c r="BO40" s="53">
        <f t="shared" si="9"/>
        <v>0</v>
      </c>
      <c r="BP40" s="305"/>
    </row>
    <row r="41" spans="1:68" ht="42" customHeight="1" x14ac:dyDescent="0.4">
      <c r="A41" s="38"/>
      <c r="B41" s="79" t="s">
        <v>41</v>
      </c>
      <c r="C41" s="80" t="str">
        <f>'рекоменд.цены на Август 2019'!B28</f>
        <v>Мясо КРС средней упитанности в убойном весе</v>
      </c>
      <c r="D41" s="133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2"/>
        <v>203.00799999999998</v>
      </c>
      <c r="N41" s="107">
        <f t="shared" si="3"/>
        <v>204.95999999999998</v>
      </c>
      <c r="O41" s="108">
        <f t="shared" si="4"/>
        <v>204.95999999999998</v>
      </c>
      <c r="P41" s="50"/>
      <c r="Q41" s="51"/>
      <c r="R41" s="51"/>
      <c r="S41" s="51"/>
      <c r="T41" s="52"/>
      <c r="U41" s="177"/>
      <c r="V41" s="178"/>
      <c r="W41" s="178"/>
      <c r="X41" s="178"/>
      <c r="Y41" s="178"/>
      <c r="Z41" s="50"/>
      <c r="AA41" s="51"/>
      <c r="AB41" s="51"/>
      <c r="AC41" s="51"/>
      <c r="AD41" s="51"/>
      <c r="AE41" s="177"/>
      <c r="AF41" s="178"/>
      <c r="AG41" s="178"/>
      <c r="AH41" s="178"/>
      <c r="AI41" s="190"/>
      <c r="AJ41" s="50"/>
      <c r="AK41" s="51"/>
      <c r="AL41" s="51"/>
      <c r="AM41" s="51"/>
      <c r="AN41" s="52"/>
      <c r="AO41" s="177"/>
      <c r="AP41" s="178"/>
      <c r="AQ41" s="178"/>
      <c r="AR41" s="178"/>
      <c r="AS41" s="178"/>
      <c r="AT41" s="50"/>
      <c r="AU41" s="51"/>
      <c r="AV41" s="51"/>
      <c r="AW41" s="51"/>
      <c r="AX41" s="51"/>
      <c r="AY41" s="177"/>
      <c r="AZ41" s="178"/>
      <c r="BA41" s="178"/>
      <c r="BB41" s="178"/>
      <c r="BC41" s="178"/>
      <c r="BD41" s="50"/>
      <c r="BE41" s="51"/>
      <c r="BF41" s="51"/>
      <c r="BG41" s="51"/>
      <c r="BH41" s="52"/>
      <c r="BI41" s="177"/>
      <c r="BJ41" s="178"/>
      <c r="BK41" s="178"/>
      <c r="BL41" s="178"/>
      <c r="BM41" s="190"/>
      <c r="BN41" s="53">
        <f t="shared" si="8"/>
        <v>0</v>
      </c>
      <c r="BO41" s="53">
        <f t="shared" si="9"/>
        <v>0</v>
      </c>
      <c r="BP41" s="305"/>
    </row>
    <row r="42" spans="1:68" ht="33.75" customHeight="1" x14ac:dyDescent="0.4">
      <c r="A42" s="38"/>
      <c r="B42" s="79"/>
      <c r="C42" s="80"/>
      <c r="D42" s="133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ref="K42:K69" si="11">$D42+($D42*(SUM($E42%,F42%)))</f>
        <v>199.10399999999998</v>
      </c>
      <c r="L42" s="106">
        <f t="shared" ref="L42:L69" si="12">$D42+(($D42*SUM($E42,G42)/100))</f>
        <v>201.05599999999998</v>
      </c>
      <c r="M42" s="107">
        <f t="shared" ref="M42:M69" si="13">$D42+(($D42*($E42+H42)/100))</f>
        <v>203.00799999999998</v>
      </c>
      <c r="N42" s="107">
        <f t="shared" ref="N42:N69" si="14">$D42+(($D42*($E42+I42)/100))</f>
        <v>204.95999999999998</v>
      </c>
      <c r="O42" s="108">
        <f t="shared" ref="O42:O69" si="15">$D42+(($D42*($E42+J42)/100))</f>
        <v>204.95999999999998</v>
      </c>
      <c r="P42" s="50"/>
      <c r="Q42" s="51"/>
      <c r="R42" s="51"/>
      <c r="S42" s="51"/>
      <c r="T42" s="52"/>
      <c r="U42" s="177"/>
      <c r="V42" s="178"/>
      <c r="W42" s="178"/>
      <c r="X42" s="178"/>
      <c r="Y42" s="178"/>
      <c r="Z42" s="50"/>
      <c r="AA42" s="51"/>
      <c r="AB42" s="51"/>
      <c r="AC42" s="51"/>
      <c r="AD42" s="51"/>
      <c r="AE42" s="177"/>
      <c r="AF42" s="178"/>
      <c r="AG42" s="178"/>
      <c r="AH42" s="178"/>
      <c r="AI42" s="190"/>
      <c r="AJ42" s="50"/>
      <c r="AK42" s="51"/>
      <c r="AL42" s="51"/>
      <c r="AM42" s="51"/>
      <c r="AN42" s="52"/>
      <c r="AO42" s="177"/>
      <c r="AP42" s="178"/>
      <c r="AQ42" s="178"/>
      <c r="AR42" s="178"/>
      <c r="AS42" s="178"/>
      <c r="AT42" s="50"/>
      <c r="AU42" s="51"/>
      <c r="AV42" s="51"/>
      <c r="AW42" s="51"/>
      <c r="AX42" s="51"/>
      <c r="AY42" s="177"/>
      <c r="AZ42" s="178"/>
      <c r="BA42" s="178"/>
      <c r="BB42" s="178"/>
      <c r="BC42" s="178"/>
      <c r="BD42" s="50"/>
      <c r="BE42" s="51"/>
      <c r="BF42" s="51"/>
      <c r="BG42" s="51"/>
      <c r="BH42" s="52"/>
      <c r="BI42" s="177"/>
      <c r="BJ42" s="178"/>
      <c r="BK42" s="178"/>
      <c r="BL42" s="178"/>
      <c r="BM42" s="190"/>
      <c r="BN42" s="53">
        <f t="shared" si="8"/>
        <v>0</v>
      </c>
      <c r="BO42" s="53">
        <f t="shared" si="9"/>
        <v>0</v>
      </c>
      <c r="BP42" s="305"/>
    </row>
    <row r="43" spans="1:68" ht="33.75" customHeight="1" x14ac:dyDescent="0.4">
      <c r="A43" s="38"/>
      <c r="B43" s="79"/>
      <c r="C43" s="80"/>
      <c r="D43" s="133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11"/>
        <v>199.10399999999998</v>
      </c>
      <c r="L43" s="106">
        <f t="shared" si="12"/>
        <v>201.05599999999998</v>
      </c>
      <c r="M43" s="107">
        <f t="shared" si="13"/>
        <v>203.00799999999998</v>
      </c>
      <c r="N43" s="107">
        <f t="shared" si="14"/>
        <v>204.95999999999998</v>
      </c>
      <c r="O43" s="108">
        <f t="shared" si="15"/>
        <v>204.95999999999998</v>
      </c>
      <c r="P43" s="50"/>
      <c r="Q43" s="51"/>
      <c r="R43" s="51"/>
      <c r="S43" s="51"/>
      <c r="T43" s="52"/>
      <c r="U43" s="177"/>
      <c r="V43" s="178"/>
      <c r="W43" s="178"/>
      <c r="X43" s="178"/>
      <c r="Y43" s="178"/>
      <c r="Z43" s="50"/>
      <c r="AA43" s="51"/>
      <c r="AB43" s="51"/>
      <c r="AC43" s="51"/>
      <c r="AD43" s="51"/>
      <c r="AE43" s="177"/>
      <c r="AF43" s="178"/>
      <c r="AG43" s="178"/>
      <c r="AH43" s="178"/>
      <c r="AI43" s="190"/>
      <c r="AJ43" s="50"/>
      <c r="AK43" s="51"/>
      <c r="AL43" s="51"/>
      <c r="AM43" s="51"/>
      <c r="AN43" s="52"/>
      <c r="AO43" s="177"/>
      <c r="AP43" s="178"/>
      <c r="AQ43" s="178"/>
      <c r="AR43" s="178"/>
      <c r="AS43" s="178"/>
      <c r="AT43" s="50"/>
      <c r="AU43" s="51"/>
      <c r="AV43" s="51"/>
      <c r="AW43" s="51"/>
      <c r="AX43" s="51"/>
      <c r="AY43" s="177"/>
      <c r="AZ43" s="178"/>
      <c r="BA43" s="178"/>
      <c r="BB43" s="178"/>
      <c r="BC43" s="178"/>
      <c r="BD43" s="50"/>
      <c r="BE43" s="51"/>
      <c r="BF43" s="51"/>
      <c r="BG43" s="51"/>
      <c r="BH43" s="52"/>
      <c r="BI43" s="177"/>
      <c r="BJ43" s="178"/>
      <c r="BK43" s="178"/>
      <c r="BL43" s="178"/>
      <c r="BM43" s="190"/>
      <c r="BN43" s="53">
        <f t="shared" si="8"/>
        <v>0</v>
      </c>
      <c r="BO43" s="53">
        <f t="shared" si="9"/>
        <v>0</v>
      </c>
      <c r="BP43" s="305"/>
    </row>
    <row r="44" spans="1:68" ht="42" customHeight="1" x14ac:dyDescent="0.4">
      <c r="A44" s="38"/>
      <c r="B44" s="79" t="s">
        <v>42</v>
      </c>
      <c r="C44" s="80" t="str">
        <f>'рекоменд.цены на Август 2019'!B29</f>
        <v>Мясо бычков высшей упитанности в убойном весе</v>
      </c>
      <c r="D44" s="133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11"/>
        <v>220.11600000000001</v>
      </c>
      <c r="L44" s="106">
        <f t="shared" si="12"/>
        <v>222.274</v>
      </c>
      <c r="M44" s="107">
        <f t="shared" si="13"/>
        <v>224.43200000000002</v>
      </c>
      <c r="N44" s="107">
        <f t="shared" si="14"/>
        <v>226.59</v>
      </c>
      <c r="O44" s="108">
        <f t="shared" si="15"/>
        <v>226.59</v>
      </c>
      <c r="P44" s="50"/>
      <c r="Q44" s="51"/>
      <c r="R44" s="51"/>
      <c r="S44" s="51"/>
      <c r="T44" s="52"/>
      <c r="U44" s="177"/>
      <c r="V44" s="178"/>
      <c r="W44" s="178"/>
      <c r="X44" s="178"/>
      <c r="Y44" s="178"/>
      <c r="Z44" s="50"/>
      <c r="AA44" s="51"/>
      <c r="AB44" s="51"/>
      <c r="AC44" s="51"/>
      <c r="AD44" s="51"/>
      <c r="AE44" s="177"/>
      <c r="AF44" s="178"/>
      <c r="AG44" s="178"/>
      <c r="AH44" s="178"/>
      <c r="AI44" s="190"/>
      <c r="AJ44" s="50"/>
      <c r="AK44" s="51"/>
      <c r="AL44" s="51"/>
      <c r="AM44" s="51"/>
      <c r="AN44" s="52"/>
      <c r="AO44" s="177"/>
      <c r="AP44" s="178"/>
      <c r="AQ44" s="178"/>
      <c r="AR44" s="178"/>
      <c r="AS44" s="178"/>
      <c r="AT44" s="50"/>
      <c r="AU44" s="51"/>
      <c r="AV44" s="51"/>
      <c r="AW44" s="51"/>
      <c r="AX44" s="51"/>
      <c r="AY44" s="177"/>
      <c r="AZ44" s="178"/>
      <c r="BA44" s="178"/>
      <c r="BB44" s="178"/>
      <c r="BC44" s="178"/>
      <c r="BD44" s="50"/>
      <c r="BE44" s="51"/>
      <c r="BF44" s="51"/>
      <c r="BG44" s="51"/>
      <c r="BH44" s="52"/>
      <c r="BI44" s="177"/>
      <c r="BJ44" s="178"/>
      <c r="BK44" s="178"/>
      <c r="BL44" s="178"/>
      <c r="BM44" s="190"/>
      <c r="BN44" s="53">
        <f t="shared" si="8"/>
        <v>0</v>
      </c>
      <c r="BO44" s="53">
        <f t="shared" si="9"/>
        <v>0</v>
      </c>
      <c r="BP44" s="305"/>
    </row>
    <row r="45" spans="1:68" ht="33.75" customHeight="1" x14ac:dyDescent="0.4">
      <c r="A45" s="38"/>
      <c r="B45" s="79"/>
      <c r="C45" s="80"/>
      <c r="D45" s="133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11"/>
        <v>220.11600000000001</v>
      </c>
      <c r="L45" s="106">
        <f t="shared" si="12"/>
        <v>222.274</v>
      </c>
      <c r="M45" s="107">
        <f t="shared" si="13"/>
        <v>224.43200000000002</v>
      </c>
      <c r="N45" s="107">
        <f t="shared" si="14"/>
        <v>226.59</v>
      </c>
      <c r="O45" s="108">
        <f t="shared" si="15"/>
        <v>226.59</v>
      </c>
      <c r="P45" s="50"/>
      <c r="Q45" s="51"/>
      <c r="R45" s="51"/>
      <c r="S45" s="51"/>
      <c r="T45" s="52"/>
      <c r="U45" s="177"/>
      <c r="V45" s="178"/>
      <c r="W45" s="178"/>
      <c r="X45" s="178"/>
      <c r="Y45" s="178"/>
      <c r="Z45" s="50"/>
      <c r="AA45" s="51"/>
      <c r="AB45" s="51"/>
      <c r="AC45" s="51"/>
      <c r="AD45" s="51"/>
      <c r="AE45" s="177"/>
      <c r="AF45" s="178"/>
      <c r="AG45" s="178"/>
      <c r="AH45" s="178"/>
      <c r="AI45" s="190"/>
      <c r="AJ45" s="50"/>
      <c r="AK45" s="51"/>
      <c r="AL45" s="51"/>
      <c r="AM45" s="51"/>
      <c r="AN45" s="52"/>
      <c r="AO45" s="177"/>
      <c r="AP45" s="178"/>
      <c r="AQ45" s="178"/>
      <c r="AR45" s="178"/>
      <c r="AS45" s="178"/>
      <c r="AT45" s="50"/>
      <c r="AU45" s="51"/>
      <c r="AV45" s="51"/>
      <c r="AW45" s="51"/>
      <c r="AX45" s="51"/>
      <c r="AY45" s="177"/>
      <c r="AZ45" s="178"/>
      <c r="BA45" s="178"/>
      <c r="BB45" s="178"/>
      <c r="BC45" s="178"/>
      <c r="BD45" s="50"/>
      <c r="BE45" s="51"/>
      <c r="BF45" s="51"/>
      <c r="BG45" s="51"/>
      <c r="BH45" s="52"/>
      <c r="BI45" s="177"/>
      <c r="BJ45" s="178"/>
      <c r="BK45" s="178"/>
      <c r="BL45" s="178"/>
      <c r="BM45" s="190"/>
      <c r="BN45" s="53">
        <f t="shared" si="8"/>
        <v>0</v>
      </c>
      <c r="BO45" s="53">
        <f t="shared" si="9"/>
        <v>0</v>
      </c>
      <c r="BP45" s="305"/>
    </row>
    <row r="46" spans="1:68" ht="33.75" customHeight="1" x14ac:dyDescent="0.4">
      <c r="A46" s="38"/>
      <c r="B46" s="79"/>
      <c r="C46" s="80"/>
      <c r="D46" s="133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11"/>
        <v>220.11600000000001</v>
      </c>
      <c r="L46" s="106">
        <f t="shared" si="12"/>
        <v>222.274</v>
      </c>
      <c r="M46" s="107">
        <f t="shared" si="13"/>
        <v>224.43200000000002</v>
      </c>
      <c r="N46" s="107">
        <f t="shared" si="14"/>
        <v>226.59</v>
      </c>
      <c r="O46" s="108">
        <f t="shared" si="15"/>
        <v>226.59</v>
      </c>
      <c r="P46" s="50"/>
      <c r="Q46" s="51"/>
      <c r="R46" s="51"/>
      <c r="S46" s="51"/>
      <c r="T46" s="52"/>
      <c r="U46" s="177"/>
      <c r="V46" s="178"/>
      <c r="W46" s="178"/>
      <c r="X46" s="178"/>
      <c r="Y46" s="178"/>
      <c r="Z46" s="50"/>
      <c r="AA46" s="51"/>
      <c r="AB46" s="51"/>
      <c r="AC46" s="51"/>
      <c r="AD46" s="51"/>
      <c r="AE46" s="177"/>
      <c r="AF46" s="178"/>
      <c r="AG46" s="178"/>
      <c r="AH46" s="178"/>
      <c r="AI46" s="190"/>
      <c r="AJ46" s="50"/>
      <c r="AK46" s="51"/>
      <c r="AL46" s="51"/>
      <c r="AM46" s="51"/>
      <c r="AN46" s="52"/>
      <c r="AO46" s="177"/>
      <c r="AP46" s="178"/>
      <c r="AQ46" s="178"/>
      <c r="AR46" s="178"/>
      <c r="AS46" s="178"/>
      <c r="AT46" s="50"/>
      <c r="AU46" s="51"/>
      <c r="AV46" s="51"/>
      <c r="AW46" s="51"/>
      <c r="AX46" s="51"/>
      <c r="AY46" s="177"/>
      <c r="AZ46" s="178"/>
      <c r="BA46" s="178"/>
      <c r="BB46" s="178"/>
      <c r="BC46" s="178"/>
      <c r="BD46" s="50"/>
      <c r="BE46" s="51"/>
      <c r="BF46" s="51"/>
      <c r="BG46" s="51"/>
      <c r="BH46" s="52"/>
      <c r="BI46" s="177"/>
      <c r="BJ46" s="178"/>
      <c r="BK46" s="178"/>
      <c r="BL46" s="178"/>
      <c r="BM46" s="190"/>
      <c r="BN46" s="53">
        <f t="shared" si="8"/>
        <v>0</v>
      </c>
      <c r="BO46" s="53">
        <f t="shared" si="9"/>
        <v>0</v>
      </c>
      <c r="BP46" s="305"/>
    </row>
    <row r="47" spans="1:68" ht="37.5" customHeight="1" x14ac:dyDescent="0.4">
      <c r="A47" s="38"/>
      <c r="B47" s="79" t="s">
        <v>43</v>
      </c>
      <c r="C47" s="80" t="str">
        <f>'рекоменд.цены на Август 2019'!B30</f>
        <v>Мясо молодняка высшей упитанности в убойном весе</v>
      </c>
      <c r="D47" s="133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11"/>
        <v>215.83199999999999</v>
      </c>
      <c r="L47" s="106">
        <f t="shared" si="12"/>
        <v>217.94800000000001</v>
      </c>
      <c r="M47" s="107">
        <f t="shared" si="13"/>
        <v>220.06399999999999</v>
      </c>
      <c r="N47" s="107">
        <f t="shared" si="14"/>
        <v>222.18</v>
      </c>
      <c r="O47" s="108">
        <f t="shared" si="15"/>
        <v>222.18</v>
      </c>
      <c r="P47" s="50"/>
      <c r="Q47" s="51"/>
      <c r="R47" s="51"/>
      <c r="S47" s="51"/>
      <c r="T47" s="52"/>
      <c r="U47" s="177"/>
      <c r="V47" s="178"/>
      <c r="W47" s="178"/>
      <c r="X47" s="178"/>
      <c r="Y47" s="178"/>
      <c r="Z47" s="50"/>
      <c r="AA47" s="51"/>
      <c r="AB47" s="51"/>
      <c r="AC47" s="51"/>
      <c r="AD47" s="51"/>
      <c r="AE47" s="177"/>
      <c r="AF47" s="178"/>
      <c r="AG47" s="178"/>
      <c r="AH47" s="178"/>
      <c r="AI47" s="190"/>
      <c r="AJ47" s="50"/>
      <c r="AK47" s="51"/>
      <c r="AL47" s="51"/>
      <c r="AM47" s="51"/>
      <c r="AN47" s="52"/>
      <c r="AO47" s="177"/>
      <c r="AP47" s="178"/>
      <c r="AQ47" s="178"/>
      <c r="AR47" s="178"/>
      <c r="AS47" s="178"/>
      <c r="AT47" s="50"/>
      <c r="AU47" s="51"/>
      <c r="AV47" s="51"/>
      <c r="AW47" s="51"/>
      <c r="AX47" s="51"/>
      <c r="AY47" s="177"/>
      <c r="AZ47" s="178"/>
      <c r="BA47" s="178"/>
      <c r="BB47" s="178"/>
      <c r="BC47" s="178"/>
      <c r="BD47" s="50"/>
      <c r="BE47" s="51"/>
      <c r="BF47" s="51"/>
      <c r="BG47" s="51"/>
      <c r="BH47" s="52"/>
      <c r="BI47" s="177"/>
      <c r="BJ47" s="178"/>
      <c r="BK47" s="178"/>
      <c r="BL47" s="178"/>
      <c r="BM47" s="190"/>
      <c r="BN47" s="53">
        <f t="shared" si="8"/>
        <v>0</v>
      </c>
      <c r="BO47" s="53">
        <f t="shared" si="9"/>
        <v>0</v>
      </c>
      <c r="BP47" s="305"/>
    </row>
    <row r="48" spans="1:68" ht="33.75" customHeight="1" x14ac:dyDescent="0.4">
      <c r="A48" s="38"/>
      <c r="B48" s="79"/>
      <c r="C48" s="80"/>
      <c r="D48" s="133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11"/>
        <v>215.83199999999999</v>
      </c>
      <c r="L48" s="106">
        <f t="shared" si="12"/>
        <v>217.94800000000001</v>
      </c>
      <c r="M48" s="107">
        <f t="shared" si="13"/>
        <v>220.06399999999999</v>
      </c>
      <c r="N48" s="107">
        <f t="shared" si="14"/>
        <v>222.18</v>
      </c>
      <c r="O48" s="108">
        <f t="shared" si="15"/>
        <v>222.18</v>
      </c>
      <c r="P48" s="50"/>
      <c r="Q48" s="51"/>
      <c r="R48" s="51"/>
      <c r="S48" s="51"/>
      <c r="T48" s="52"/>
      <c r="U48" s="177"/>
      <c r="V48" s="178"/>
      <c r="W48" s="178"/>
      <c r="X48" s="178"/>
      <c r="Y48" s="178"/>
      <c r="Z48" s="50"/>
      <c r="AA48" s="51"/>
      <c r="AB48" s="51"/>
      <c r="AC48" s="51"/>
      <c r="AD48" s="51"/>
      <c r="AE48" s="177"/>
      <c r="AF48" s="178"/>
      <c r="AG48" s="178"/>
      <c r="AH48" s="178"/>
      <c r="AI48" s="190"/>
      <c r="AJ48" s="50"/>
      <c r="AK48" s="51"/>
      <c r="AL48" s="51"/>
      <c r="AM48" s="51"/>
      <c r="AN48" s="52"/>
      <c r="AO48" s="177"/>
      <c r="AP48" s="178"/>
      <c r="AQ48" s="178"/>
      <c r="AR48" s="178"/>
      <c r="AS48" s="178"/>
      <c r="AT48" s="50"/>
      <c r="AU48" s="51"/>
      <c r="AV48" s="51"/>
      <c r="AW48" s="51"/>
      <c r="AX48" s="51"/>
      <c r="AY48" s="177"/>
      <c r="AZ48" s="178"/>
      <c r="BA48" s="178"/>
      <c r="BB48" s="178"/>
      <c r="BC48" s="178"/>
      <c r="BD48" s="50"/>
      <c r="BE48" s="51"/>
      <c r="BF48" s="51"/>
      <c r="BG48" s="51"/>
      <c r="BH48" s="52"/>
      <c r="BI48" s="177"/>
      <c r="BJ48" s="178"/>
      <c r="BK48" s="178"/>
      <c r="BL48" s="178"/>
      <c r="BM48" s="190"/>
      <c r="BN48" s="53">
        <f t="shared" si="8"/>
        <v>0</v>
      </c>
      <c r="BO48" s="53">
        <f t="shared" si="9"/>
        <v>0</v>
      </c>
      <c r="BP48" s="305"/>
    </row>
    <row r="49" spans="1:68" ht="33.75" customHeight="1" x14ac:dyDescent="0.4">
      <c r="A49" s="38"/>
      <c r="B49" s="79"/>
      <c r="C49" s="80"/>
      <c r="D49" s="133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11"/>
        <v>215.83199999999999</v>
      </c>
      <c r="L49" s="106">
        <f t="shared" si="12"/>
        <v>217.94800000000001</v>
      </c>
      <c r="M49" s="107">
        <f t="shared" si="13"/>
        <v>220.06399999999999</v>
      </c>
      <c r="N49" s="107">
        <f t="shared" si="14"/>
        <v>222.18</v>
      </c>
      <c r="O49" s="108">
        <f t="shared" si="15"/>
        <v>222.18</v>
      </c>
      <c r="P49" s="50"/>
      <c r="Q49" s="51"/>
      <c r="R49" s="51"/>
      <c r="S49" s="51"/>
      <c r="T49" s="52"/>
      <c r="U49" s="177"/>
      <c r="V49" s="178"/>
      <c r="W49" s="178"/>
      <c r="X49" s="178"/>
      <c r="Y49" s="178"/>
      <c r="Z49" s="50"/>
      <c r="AA49" s="51"/>
      <c r="AB49" s="51"/>
      <c r="AC49" s="51"/>
      <c r="AD49" s="51"/>
      <c r="AE49" s="177"/>
      <c r="AF49" s="178"/>
      <c r="AG49" s="178"/>
      <c r="AH49" s="178"/>
      <c r="AI49" s="190"/>
      <c r="AJ49" s="50"/>
      <c r="AK49" s="51"/>
      <c r="AL49" s="51"/>
      <c r="AM49" s="51"/>
      <c r="AN49" s="52"/>
      <c r="AO49" s="177"/>
      <c r="AP49" s="178"/>
      <c r="AQ49" s="178"/>
      <c r="AR49" s="178"/>
      <c r="AS49" s="178"/>
      <c r="AT49" s="50"/>
      <c r="AU49" s="51"/>
      <c r="AV49" s="51"/>
      <c r="AW49" s="51"/>
      <c r="AX49" s="51"/>
      <c r="AY49" s="177"/>
      <c r="AZ49" s="178"/>
      <c r="BA49" s="178"/>
      <c r="BB49" s="178"/>
      <c r="BC49" s="178"/>
      <c r="BD49" s="50"/>
      <c r="BE49" s="51"/>
      <c r="BF49" s="51"/>
      <c r="BG49" s="51"/>
      <c r="BH49" s="52"/>
      <c r="BI49" s="177"/>
      <c r="BJ49" s="178"/>
      <c r="BK49" s="178"/>
      <c r="BL49" s="178"/>
      <c r="BM49" s="190"/>
      <c r="BN49" s="53">
        <f t="shared" si="8"/>
        <v>0</v>
      </c>
      <c r="BO49" s="53">
        <f t="shared" si="9"/>
        <v>0</v>
      </c>
      <c r="BP49" s="305"/>
    </row>
    <row r="50" spans="1:68" ht="45" customHeight="1" x14ac:dyDescent="0.4">
      <c r="A50" s="38"/>
      <c r="B50" s="79" t="s">
        <v>44</v>
      </c>
      <c r="C50" s="80" t="str">
        <f>'рекоменд.цены на Август 2019'!B31</f>
        <v>Мясо молодняка средней упитанности в убойном весе</v>
      </c>
      <c r="D50" s="133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11"/>
        <v>215.83199999999999</v>
      </c>
      <c r="L50" s="106">
        <f t="shared" si="12"/>
        <v>217.94800000000001</v>
      </c>
      <c r="M50" s="107">
        <f t="shared" si="13"/>
        <v>220.06399999999999</v>
      </c>
      <c r="N50" s="107">
        <f t="shared" si="14"/>
        <v>222.18</v>
      </c>
      <c r="O50" s="108">
        <f t="shared" si="15"/>
        <v>222.18</v>
      </c>
      <c r="P50" s="50"/>
      <c r="Q50" s="51"/>
      <c r="R50" s="51"/>
      <c r="S50" s="51"/>
      <c r="T50" s="52"/>
      <c r="U50" s="177"/>
      <c r="V50" s="178"/>
      <c r="W50" s="178"/>
      <c r="X50" s="178"/>
      <c r="Y50" s="178"/>
      <c r="Z50" s="50"/>
      <c r="AA50" s="51"/>
      <c r="AB50" s="51"/>
      <c r="AC50" s="51"/>
      <c r="AD50" s="51"/>
      <c r="AE50" s="177"/>
      <c r="AF50" s="178"/>
      <c r="AG50" s="178"/>
      <c r="AH50" s="178"/>
      <c r="AI50" s="190"/>
      <c r="AJ50" s="50"/>
      <c r="AK50" s="51"/>
      <c r="AL50" s="51"/>
      <c r="AM50" s="51"/>
      <c r="AN50" s="52"/>
      <c r="AO50" s="177"/>
      <c r="AP50" s="178"/>
      <c r="AQ50" s="178"/>
      <c r="AR50" s="178"/>
      <c r="AS50" s="178"/>
      <c r="AT50" s="50"/>
      <c r="AU50" s="51"/>
      <c r="AV50" s="51"/>
      <c r="AW50" s="51"/>
      <c r="AX50" s="51"/>
      <c r="AY50" s="177"/>
      <c r="AZ50" s="178"/>
      <c r="BA50" s="178"/>
      <c r="BB50" s="178"/>
      <c r="BC50" s="178"/>
      <c r="BD50" s="50"/>
      <c r="BE50" s="51"/>
      <c r="BF50" s="51"/>
      <c r="BG50" s="51"/>
      <c r="BH50" s="52"/>
      <c r="BI50" s="177"/>
      <c r="BJ50" s="178"/>
      <c r="BK50" s="178"/>
      <c r="BL50" s="178"/>
      <c r="BM50" s="190"/>
      <c r="BN50" s="53">
        <f t="shared" si="8"/>
        <v>0</v>
      </c>
      <c r="BO50" s="53">
        <f t="shared" si="9"/>
        <v>0</v>
      </c>
      <c r="BP50" s="305"/>
    </row>
    <row r="51" spans="1:68" ht="33.75" customHeight="1" x14ac:dyDescent="0.4">
      <c r="A51" s="38"/>
      <c r="B51" s="79"/>
      <c r="C51" s="80"/>
      <c r="D51" s="133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11"/>
        <v>215.83199999999999</v>
      </c>
      <c r="L51" s="106">
        <f t="shared" si="12"/>
        <v>217.94800000000001</v>
      </c>
      <c r="M51" s="107">
        <f t="shared" si="13"/>
        <v>220.06399999999999</v>
      </c>
      <c r="N51" s="107">
        <f t="shared" si="14"/>
        <v>222.18</v>
      </c>
      <c r="O51" s="108">
        <f t="shared" si="15"/>
        <v>222.18</v>
      </c>
      <c r="P51" s="50"/>
      <c r="Q51" s="51"/>
      <c r="R51" s="51"/>
      <c r="S51" s="51"/>
      <c r="T51" s="52"/>
      <c r="U51" s="177"/>
      <c r="V51" s="178"/>
      <c r="W51" s="178"/>
      <c r="X51" s="178"/>
      <c r="Y51" s="178"/>
      <c r="Z51" s="50"/>
      <c r="AA51" s="51"/>
      <c r="AB51" s="51"/>
      <c r="AC51" s="51"/>
      <c r="AD51" s="51"/>
      <c r="AE51" s="177"/>
      <c r="AF51" s="178"/>
      <c r="AG51" s="178"/>
      <c r="AH51" s="178"/>
      <c r="AI51" s="190"/>
      <c r="AJ51" s="50"/>
      <c r="AK51" s="51"/>
      <c r="AL51" s="51"/>
      <c r="AM51" s="51"/>
      <c r="AN51" s="52"/>
      <c r="AO51" s="177"/>
      <c r="AP51" s="178"/>
      <c r="AQ51" s="178"/>
      <c r="AR51" s="178"/>
      <c r="AS51" s="178"/>
      <c r="AT51" s="50"/>
      <c r="AU51" s="51"/>
      <c r="AV51" s="51"/>
      <c r="AW51" s="51"/>
      <c r="AX51" s="51"/>
      <c r="AY51" s="177"/>
      <c r="AZ51" s="178"/>
      <c r="BA51" s="178"/>
      <c r="BB51" s="178"/>
      <c r="BC51" s="178"/>
      <c r="BD51" s="50"/>
      <c r="BE51" s="51"/>
      <c r="BF51" s="51"/>
      <c r="BG51" s="51"/>
      <c r="BH51" s="52"/>
      <c r="BI51" s="177"/>
      <c r="BJ51" s="178"/>
      <c r="BK51" s="178"/>
      <c r="BL51" s="178"/>
      <c r="BM51" s="190"/>
      <c r="BN51" s="53">
        <f t="shared" si="8"/>
        <v>0</v>
      </c>
      <c r="BO51" s="53">
        <f t="shared" si="9"/>
        <v>0</v>
      </c>
      <c r="BP51" s="305"/>
    </row>
    <row r="52" spans="1:68" ht="33.75" customHeight="1" x14ac:dyDescent="0.4">
      <c r="A52" s="38"/>
      <c r="B52" s="79"/>
      <c r="C52" s="80"/>
      <c r="D52" s="133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11"/>
        <v>215.83199999999999</v>
      </c>
      <c r="L52" s="106">
        <f t="shared" si="12"/>
        <v>217.94800000000001</v>
      </c>
      <c r="M52" s="107">
        <f t="shared" si="13"/>
        <v>220.06399999999999</v>
      </c>
      <c r="N52" s="107">
        <f t="shared" si="14"/>
        <v>222.18</v>
      </c>
      <c r="O52" s="108">
        <f t="shared" si="15"/>
        <v>222.18</v>
      </c>
      <c r="P52" s="50"/>
      <c r="Q52" s="51"/>
      <c r="R52" s="51"/>
      <c r="S52" s="51"/>
      <c r="T52" s="52"/>
      <c r="U52" s="177"/>
      <c r="V52" s="178"/>
      <c r="W52" s="178"/>
      <c r="X52" s="178"/>
      <c r="Y52" s="178"/>
      <c r="Z52" s="50"/>
      <c r="AA52" s="51"/>
      <c r="AB52" s="51"/>
      <c r="AC52" s="51"/>
      <c r="AD52" s="51"/>
      <c r="AE52" s="177"/>
      <c r="AF52" s="178"/>
      <c r="AG52" s="178"/>
      <c r="AH52" s="178"/>
      <c r="AI52" s="190"/>
      <c r="AJ52" s="50"/>
      <c r="AK52" s="51"/>
      <c r="AL52" s="51"/>
      <c r="AM52" s="51"/>
      <c r="AN52" s="52"/>
      <c r="AO52" s="177"/>
      <c r="AP52" s="178"/>
      <c r="AQ52" s="178"/>
      <c r="AR52" s="178"/>
      <c r="AS52" s="178"/>
      <c r="AT52" s="50"/>
      <c r="AU52" s="51"/>
      <c r="AV52" s="51"/>
      <c r="AW52" s="51"/>
      <c r="AX52" s="51"/>
      <c r="AY52" s="177"/>
      <c r="AZ52" s="178"/>
      <c r="BA52" s="178"/>
      <c r="BB52" s="178"/>
      <c r="BC52" s="178"/>
      <c r="BD52" s="50"/>
      <c r="BE52" s="51"/>
      <c r="BF52" s="51"/>
      <c r="BG52" s="51"/>
      <c r="BH52" s="52"/>
      <c r="BI52" s="177"/>
      <c r="BJ52" s="178"/>
      <c r="BK52" s="178"/>
      <c r="BL52" s="178"/>
      <c r="BM52" s="190"/>
      <c r="BN52" s="53">
        <f t="shared" ref="BN52:BN76" si="16">MIN($P52,$U52,$Z52,$AE52,$AJ52,$AO52,$AT52,$AY52,$BD52,$BI52)</f>
        <v>0</v>
      </c>
      <c r="BO52" s="53">
        <f t="shared" ref="BO52:BO76" si="17">MAX($P52,$U52,$Z52,$AE52,$AJ52,$AO52,$AT52,$AY52,$BD52,$BI52)</f>
        <v>0</v>
      </c>
      <c r="BP52" s="305"/>
    </row>
    <row r="53" spans="1:68" ht="33.75" customHeight="1" x14ac:dyDescent="0.4">
      <c r="A53" s="38"/>
      <c r="B53" s="79" t="s">
        <v>45</v>
      </c>
      <c r="C53" s="80" t="str">
        <f>'рекоменд.цены на Август 2019'!B32</f>
        <v>Свинина 2 категории в убойном весе, кг</v>
      </c>
      <c r="D53" s="133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11"/>
        <v>130.96800000000002</v>
      </c>
      <c r="L53" s="106">
        <f t="shared" si="12"/>
        <v>132.25200000000001</v>
      </c>
      <c r="M53" s="107">
        <f t="shared" si="13"/>
        <v>133.536</v>
      </c>
      <c r="N53" s="107">
        <f t="shared" si="14"/>
        <v>134.82</v>
      </c>
      <c r="O53" s="108">
        <f t="shared" si="15"/>
        <v>134.82</v>
      </c>
      <c r="P53" s="50"/>
      <c r="Q53" s="51"/>
      <c r="R53" s="51"/>
      <c r="S53" s="51"/>
      <c r="T53" s="52"/>
      <c r="U53" s="177"/>
      <c r="V53" s="178"/>
      <c r="W53" s="178"/>
      <c r="X53" s="178"/>
      <c r="Y53" s="178"/>
      <c r="Z53" s="50"/>
      <c r="AA53" s="51"/>
      <c r="AB53" s="51"/>
      <c r="AC53" s="51"/>
      <c r="AD53" s="51"/>
      <c r="AE53" s="177"/>
      <c r="AF53" s="178"/>
      <c r="AG53" s="178"/>
      <c r="AH53" s="178"/>
      <c r="AI53" s="190"/>
      <c r="AJ53" s="50"/>
      <c r="AK53" s="51"/>
      <c r="AL53" s="51"/>
      <c r="AM53" s="51"/>
      <c r="AN53" s="52"/>
      <c r="AO53" s="177"/>
      <c r="AP53" s="178"/>
      <c r="AQ53" s="178"/>
      <c r="AR53" s="178"/>
      <c r="AS53" s="178"/>
      <c r="AT53" s="50"/>
      <c r="AU53" s="51"/>
      <c r="AV53" s="51"/>
      <c r="AW53" s="51"/>
      <c r="AX53" s="51"/>
      <c r="AY53" s="177"/>
      <c r="AZ53" s="178"/>
      <c r="BA53" s="178"/>
      <c r="BB53" s="178"/>
      <c r="BC53" s="178"/>
      <c r="BD53" s="50"/>
      <c r="BE53" s="51"/>
      <c r="BF53" s="51"/>
      <c r="BG53" s="51"/>
      <c r="BH53" s="52"/>
      <c r="BI53" s="177"/>
      <c r="BJ53" s="178"/>
      <c r="BK53" s="178"/>
      <c r="BL53" s="178"/>
      <c r="BM53" s="190"/>
      <c r="BN53" s="53">
        <f t="shared" si="16"/>
        <v>0</v>
      </c>
      <c r="BO53" s="53">
        <f t="shared" si="17"/>
        <v>0</v>
      </c>
      <c r="BP53" s="305"/>
    </row>
    <row r="54" spans="1:68" ht="33.75" customHeight="1" x14ac:dyDescent="0.4">
      <c r="A54" s="38"/>
      <c r="B54" s="79"/>
      <c r="C54" s="80"/>
      <c r="D54" s="133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11"/>
        <v>130.96800000000002</v>
      </c>
      <c r="L54" s="106">
        <f t="shared" si="12"/>
        <v>132.25200000000001</v>
      </c>
      <c r="M54" s="107">
        <f t="shared" si="13"/>
        <v>133.536</v>
      </c>
      <c r="N54" s="107">
        <f t="shared" si="14"/>
        <v>134.82</v>
      </c>
      <c r="O54" s="108">
        <f t="shared" si="15"/>
        <v>134.82</v>
      </c>
      <c r="P54" s="50"/>
      <c r="Q54" s="51"/>
      <c r="R54" s="51"/>
      <c r="S54" s="51"/>
      <c r="T54" s="52"/>
      <c r="U54" s="177"/>
      <c r="V54" s="178"/>
      <c r="W54" s="178"/>
      <c r="X54" s="178"/>
      <c r="Y54" s="178"/>
      <c r="Z54" s="50"/>
      <c r="AA54" s="51"/>
      <c r="AB54" s="51"/>
      <c r="AC54" s="51"/>
      <c r="AD54" s="51"/>
      <c r="AE54" s="177"/>
      <c r="AF54" s="178"/>
      <c r="AG54" s="178"/>
      <c r="AH54" s="178"/>
      <c r="AI54" s="190"/>
      <c r="AJ54" s="50"/>
      <c r="AK54" s="51"/>
      <c r="AL54" s="51"/>
      <c r="AM54" s="51"/>
      <c r="AN54" s="52"/>
      <c r="AO54" s="177"/>
      <c r="AP54" s="178"/>
      <c r="AQ54" s="178"/>
      <c r="AR54" s="178"/>
      <c r="AS54" s="178"/>
      <c r="AT54" s="50"/>
      <c r="AU54" s="51"/>
      <c r="AV54" s="51"/>
      <c r="AW54" s="51"/>
      <c r="AX54" s="51"/>
      <c r="AY54" s="177"/>
      <c r="AZ54" s="178"/>
      <c r="BA54" s="178"/>
      <c r="BB54" s="178"/>
      <c r="BC54" s="178"/>
      <c r="BD54" s="50"/>
      <c r="BE54" s="51"/>
      <c r="BF54" s="51"/>
      <c r="BG54" s="51"/>
      <c r="BH54" s="52"/>
      <c r="BI54" s="177"/>
      <c r="BJ54" s="178"/>
      <c r="BK54" s="178"/>
      <c r="BL54" s="178"/>
      <c r="BM54" s="190"/>
      <c r="BN54" s="53">
        <f t="shared" si="16"/>
        <v>0</v>
      </c>
      <c r="BO54" s="53">
        <f t="shared" si="17"/>
        <v>0</v>
      </c>
      <c r="BP54" s="305"/>
    </row>
    <row r="55" spans="1:68" ht="33.75" customHeight="1" x14ac:dyDescent="0.4">
      <c r="A55" s="38"/>
      <c r="B55" s="79"/>
      <c r="C55" s="80"/>
      <c r="D55" s="133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11"/>
        <v>130.96800000000002</v>
      </c>
      <c r="L55" s="106">
        <f t="shared" si="12"/>
        <v>132.25200000000001</v>
      </c>
      <c r="M55" s="107">
        <f t="shared" si="13"/>
        <v>133.536</v>
      </c>
      <c r="N55" s="107">
        <f t="shared" si="14"/>
        <v>134.82</v>
      </c>
      <c r="O55" s="108">
        <f t="shared" si="15"/>
        <v>134.82</v>
      </c>
      <c r="P55" s="50"/>
      <c r="Q55" s="51"/>
      <c r="R55" s="51"/>
      <c r="S55" s="51"/>
      <c r="T55" s="52"/>
      <c r="U55" s="177"/>
      <c r="V55" s="178"/>
      <c r="W55" s="178"/>
      <c r="X55" s="178"/>
      <c r="Y55" s="178"/>
      <c r="Z55" s="50"/>
      <c r="AA55" s="51"/>
      <c r="AB55" s="51"/>
      <c r="AC55" s="51"/>
      <c r="AD55" s="51"/>
      <c r="AE55" s="177"/>
      <c r="AF55" s="178"/>
      <c r="AG55" s="178"/>
      <c r="AH55" s="178"/>
      <c r="AI55" s="190"/>
      <c r="AJ55" s="50"/>
      <c r="AK55" s="51"/>
      <c r="AL55" s="51"/>
      <c r="AM55" s="51"/>
      <c r="AN55" s="52"/>
      <c r="AO55" s="177"/>
      <c r="AP55" s="178"/>
      <c r="AQ55" s="178"/>
      <c r="AR55" s="178"/>
      <c r="AS55" s="178"/>
      <c r="AT55" s="50"/>
      <c r="AU55" s="51"/>
      <c r="AV55" s="51"/>
      <c r="AW55" s="51"/>
      <c r="AX55" s="51"/>
      <c r="AY55" s="177"/>
      <c r="AZ55" s="178"/>
      <c r="BA55" s="178"/>
      <c r="BB55" s="178"/>
      <c r="BC55" s="178"/>
      <c r="BD55" s="50"/>
      <c r="BE55" s="51"/>
      <c r="BF55" s="51"/>
      <c r="BG55" s="51"/>
      <c r="BH55" s="52"/>
      <c r="BI55" s="177"/>
      <c r="BJ55" s="178"/>
      <c r="BK55" s="178"/>
      <c r="BL55" s="178"/>
      <c r="BM55" s="190"/>
      <c r="BN55" s="53">
        <f t="shared" si="16"/>
        <v>0</v>
      </c>
      <c r="BO55" s="53">
        <f t="shared" si="17"/>
        <v>0</v>
      </c>
      <c r="BP55" s="305"/>
    </row>
    <row r="56" spans="1:68" ht="47.25" customHeight="1" x14ac:dyDescent="0.4">
      <c r="A56" s="38"/>
      <c r="B56" s="79" t="s">
        <v>124</v>
      </c>
      <c r="C56" s="80" t="str">
        <f>'рекоменд.цены на Август 2019'!B33</f>
        <v>Говядина 1 категории в полутушах (ГОСТ Р 54315-2011)*, кг</v>
      </c>
      <c r="D56" s="133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11"/>
        <v>264.28200000000004</v>
      </c>
      <c r="L56" s="106">
        <f t="shared" si="12"/>
        <v>266.87300000000005</v>
      </c>
      <c r="M56" s="107">
        <f t="shared" si="13"/>
        <v>269.464</v>
      </c>
      <c r="N56" s="107">
        <f t="shared" si="14"/>
        <v>272.05500000000001</v>
      </c>
      <c r="O56" s="108">
        <f t="shared" si="15"/>
        <v>272.05500000000001</v>
      </c>
      <c r="P56" s="50"/>
      <c r="Q56" s="51"/>
      <c r="R56" s="51"/>
      <c r="S56" s="51"/>
      <c r="T56" s="52"/>
      <c r="U56" s="177"/>
      <c r="V56" s="178"/>
      <c r="W56" s="178"/>
      <c r="X56" s="178"/>
      <c r="Y56" s="178"/>
      <c r="Z56" s="50"/>
      <c r="AA56" s="51"/>
      <c r="AB56" s="51"/>
      <c r="AC56" s="51"/>
      <c r="AD56" s="51"/>
      <c r="AE56" s="177"/>
      <c r="AF56" s="178"/>
      <c r="AG56" s="178"/>
      <c r="AH56" s="178"/>
      <c r="AI56" s="190"/>
      <c r="AJ56" s="50"/>
      <c r="AK56" s="51"/>
      <c r="AL56" s="51"/>
      <c r="AM56" s="51"/>
      <c r="AN56" s="52"/>
      <c r="AO56" s="177"/>
      <c r="AP56" s="178"/>
      <c r="AQ56" s="178"/>
      <c r="AR56" s="178"/>
      <c r="AS56" s="178"/>
      <c r="AT56" s="50"/>
      <c r="AU56" s="51"/>
      <c r="AV56" s="51"/>
      <c r="AW56" s="51"/>
      <c r="AX56" s="51"/>
      <c r="AY56" s="50"/>
      <c r="AZ56" s="51"/>
      <c r="BA56" s="51"/>
      <c r="BB56" s="51"/>
      <c r="BC56" s="52"/>
      <c r="BD56" s="50"/>
      <c r="BE56" s="51"/>
      <c r="BF56" s="51"/>
      <c r="BG56" s="51"/>
      <c r="BH56" s="52"/>
      <c r="BI56" s="50"/>
      <c r="BJ56" s="51"/>
      <c r="BK56" s="51"/>
      <c r="BL56" s="51"/>
      <c r="BM56" s="52"/>
      <c r="BN56" s="53">
        <f t="shared" si="16"/>
        <v>0</v>
      </c>
      <c r="BO56" s="53">
        <f t="shared" si="17"/>
        <v>0</v>
      </c>
      <c r="BP56" s="305"/>
    </row>
    <row r="57" spans="1:68" ht="33.75" customHeight="1" x14ac:dyDescent="0.4">
      <c r="A57" s="38" t="s">
        <v>39</v>
      </c>
      <c r="B57" s="79"/>
      <c r="C57" s="80"/>
      <c r="D57" s="133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11"/>
        <v>264.28200000000004</v>
      </c>
      <c r="L57" s="106">
        <f t="shared" si="12"/>
        <v>266.87300000000005</v>
      </c>
      <c r="M57" s="107">
        <f t="shared" si="13"/>
        <v>269.464</v>
      </c>
      <c r="N57" s="107">
        <f t="shared" si="14"/>
        <v>272.05500000000001</v>
      </c>
      <c r="O57" s="108">
        <f t="shared" si="15"/>
        <v>272.05500000000001</v>
      </c>
      <c r="P57" s="50"/>
      <c r="Q57" s="51"/>
      <c r="R57" s="51"/>
      <c r="S57" s="51"/>
      <c r="T57" s="52"/>
      <c r="U57" s="177"/>
      <c r="V57" s="178"/>
      <c r="W57" s="178"/>
      <c r="X57" s="178"/>
      <c r="Y57" s="178"/>
      <c r="Z57" s="50"/>
      <c r="AA57" s="51"/>
      <c r="AB57" s="51"/>
      <c r="AC57" s="51"/>
      <c r="AD57" s="51"/>
      <c r="AE57" s="177"/>
      <c r="AF57" s="178"/>
      <c r="AG57" s="178"/>
      <c r="AH57" s="178"/>
      <c r="AI57" s="190"/>
      <c r="AJ57" s="50"/>
      <c r="AK57" s="51"/>
      <c r="AL57" s="51"/>
      <c r="AM57" s="51"/>
      <c r="AN57" s="52"/>
      <c r="AO57" s="177"/>
      <c r="AP57" s="178"/>
      <c r="AQ57" s="178"/>
      <c r="AR57" s="178"/>
      <c r="AS57" s="178"/>
      <c r="AT57" s="50"/>
      <c r="AU57" s="51"/>
      <c r="AV57" s="51"/>
      <c r="AW57" s="51"/>
      <c r="AX57" s="51"/>
      <c r="AY57" s="177"/>
      <c r="AZ57" s="178"/>
      <c r="BA57" s="178"/>
      <c r="BB57" s="178"/>
      <c r="BC57" s="178"/>
      <c r="BD57" s="50"/>
      <c r="BE57" s="51"/>
      <c r="BF57" s="51"/>
      <c r="BG57" s="51"/>
      <c r="BH57" s="52"/>
      <c r="BI57" s="177"/>
      <c r="BJ57" s="178"/>
      <c r="BK57" s="178"/>
      <c r="BL57" s="178"/>
      <c r="BM57" s="190"/>
      <c r="BN57" s="53">
        <f t="shared" si="16"/>
        <v>0</v>
      </c>
      <c r="BO57" s="53">
        <f t="shared" si="17"/>
        <v>0</v>
      </c>
      <c r="BP57" s="305"/>
    </row>
    <row r="58" spans="1:68" ht="51.75" customHeight="1" x14ac:dyDescent="0.4">
      <c r="A58" s="38"/>
      <c r="B58" s="79" t="s">
        <v>125</v>
      </c>
      <c r="C58" s="80" t="str">
        <f>'рекоменд.цены на Август 2019'!B34</f>
        <v>Говядина 1 категории передний отруб   (ГОСТ Р 54315-2011)*, кг</v>
      </c>
      <c r="D58" s="133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11"/>
        <v>237.35399999999998</v>
      </c>
      <c r="L58" s="106">
        <f t="shared" si="12"/>
        <v>239.68099999999998</v>
      </c>
      <c r="M58" s="107">
        <f t="shared" si="13"/>
        <v>242.00799999999998</v>
      </c>
      <c r="N58" s="107">
        <f t="shared" si="14"/>
        <v>244.33499999999998</v>
      </c>
      <c r="O58" s="108">
        <f t="shared" si="15"/>
        <v>244.33499999999998</v>
      </c>
      <c r="P58" s="50"/>
      <c r="Q58" s="51"/>
      <c r="R58" s="51"/>
      <c r="S58" s="51"/>
      <c r="T58" s="52"/>
      <c r="U58" s="177"/>
      <c r="V58" s="178"/>
      <c r="W58" s="178"/>
      <c r="X58" s="178"/>
      <c r="Y58" s="178"/>
      <c r="Z58" s="50"/>
      <c r="AA58" s="51"/>
      <c r="AB58" s="51"/>
      <c r="AC58" s="51"/>
      <c r="AD58" s="51"/>
      <c r="AE58" s="177"/>
      <c r="AF58" s="178"/>
      <c r="AG58" s="178"/>
      <c r="AH58" s="178"/>
      <c r="AI58" s="190"/>
      <c r="AJ58" s="50"/>
      <c r="AK58" s="51"/>
      <c r="AL58" s="51"/>
      <c r="AM58" s="51"/>
      <c r="AN58" s="52"/>
      <c r="AO58" s="177"/>
      <c r="AP58" s="178"/>
      <c r="AQ58" s="178"/>
      <c r="AR58" s="178"/>
      <c r="AS58" s="178"/>
      <c r="AT58" s="50"/>
      <c r="AU58" s="51"/>
      <c r="AV58" s="51"/>
      <c r="AW58" s="51"/>
      <c r="AX58" s="51"/>
      <c r="AY58" s="177"/>
      <c r="AZ58" s="178"/>
      <c r="BA58" s="178"/>
      <c r="BB58" s="178"/>
      <c r="BC58" s="178"/>
      <c r="BD58" s="207"/>
      <c r="BE58" s="207"/>
      <c r="BF58" s="207"/>
      <c r="BG58" s="207"/>
      <c r="BH58" s="207"/>
      <c r="BI58" s="177"/>
      <c r="BJ58" s="178"/>
      <c r="BK58" s="178"/>
      <c r="BL58" s="178"/>
      <c r="BM58" s="190"/>
      <c r="BN58" s="53">
        <f t="shared" si="16"/>
        <v>0</v>
      </c>
      <c r="BO58" s="53">
        <f t="shared" si="17"/>
        <v>0</v>
      </c>
      <c r="BP58" s="305"/>
    </row>
    <row r="59" spans="1:68" ht="33.75" customHeight="1" x14ac:dyDescent="0.4">
      <c r="A59" s="38"/>
      <c r="B59" s="79"/>
      <c r="C59" s="80"/>
      <c r="D59" s="133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11"/>
        <v>237.35399999999998</v>
      </c>
      <c r="L59" s="106">
        <f t="shared" si="12"/>
        <v>239.68099999999998</v>
      </c>
      <c r="M59" s="107">
        <f t="shared" si="13"/>
        <v>242.00799999999998</v>
      </c>
      <c r="N59" s="107">
        <f t="shared" si="14"/>
        <v>244.33499999999998</v>
      </c>
      <c r="O59" s="108">
        <f t="shared" si="15"/>
        <v>244.33499999999998</v>
      </c>
      <c r="P59" s="50"/>
      <c r="Q59" s="51"/>
      <c r="R59" s="51"/>
      <c r="S59" s="51"/>
      <c r="T59" s="52"/>
      <c r="U59" s="177"/>
      <c r="V59" s="178"/>
      <c r="W59" s="178"/>
      <c r="X59" s="178"/>
      <c r="Y59" s="178"/>
      <c r="Z59" s="50"/>
      <c r="AA59" s="51"/>
      <c r="AB59" s="51"/>
      <c r="AC59" s="51"/>
      <c r="AD59" s="51"/>
      <c r="AE59" s="177"/>
      <c r="AF59" s="178"/>
      <c r="AG59" s="178"/>
      <c r="AH59" s="178"/>
      <c r="AI59" s="190"/>
      <c r="AJ59" s="50"/>
      <c r="AK59" s="51"/>
      <c r="AL59" s="51"/>
      <c r="AM59" s="51"/>
      <c r="AN59" s="52"/>
      <c r="AO59" s="177"/>
      <c r="AP59" s="178"/>
      <c r="AQ59" s="178"/>
      <c r="AR59" s="178"/>
      <c r="AS59" s="178"/>
      <c r="AT59" s="50"/>
      <c r="AU59" s="51"/>
      <c r="AV59" s="51"/>
      <c r="AW59" s="51"/>
      <c r="AX59" s="51"/>
      <c r="AY59" s="177"/>
      <c r="AZ59" s="178"/>
      <c r="BA59" s="178"/>
      <c r="BB59" s="178"/>
      <c r="BC59" s="178"/>
      <c r="BD59" s="50"/>
      <c r="BE59" s="51"/>
      <c r="BF59" s="51"/>
      <c r="BG59" s="51"/>
      <c r="BH59" s="52"/>
      <c r="BI59" s="177"/>
      <c r="BJ59" s="178"/>
      <c r="BK59" s="178"/>
      <c r="BL59" s="178"/>
      <c r="BM59" s="190"/>
      <c r="BN59" s="53">
        <f t="shared" si="16"/>
        <v>0</v>
      </c>
      <c r="BO59" s="53">
        <f t="shared" si="17"/>
        <v>0</v>
      </c>
      <c r="BP59" s="305"/>
    </row>
    <row r="60" spans="1:68" ht="41.1" customHeight="1" x14ac:dyDescent="0.4">
      <c r="A60" s="38" t="s">
        <v>39</v>
      </c>
      <c r="B60" s="79"/>
      <c r="C60" s="80"/>
      <c r="D60" s="133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11"/>
        <v>237.35399999999998</v>
      </c>
      <c r="L60" s="106">
        <f t="shared" si="12"/>
        <v>239.68099999999998</v>
      </c>
      <c r="M60" s="107">
        <f t="shared" si="13"/>
        <v>242.00799999999998</v>
      </c>
      <c r="N60" s="107">
        <f t="shared" si="14"/>
        <v>244.33499999999998</v>
      </c>
      <c r="O60" s="108">
        <f t="shared" si="15"/>
        <v>244.33499999999998</v>
      </c>
      <c r="P60" s="50"/>
      <c r="Q60" s="51"/>
      <c r="R60" s="51"/>
      <c r="S60" s="51"/>
      <c r="T60" s="52"/>
      <c r="U60" s="177"/>
      <c r="V60" s="178"/>
      <c r="W60" s="178"/>
      <c r="X60" s="178"/>
      <c r="Y60" s="178"/>
      <c r="Z60" s="50"/>
      <c r="AA60" s="51"/>
      <c r="AB60" s="51"/>
      <c r="AC60" s="51"/>
      <c r="AD60" s="51"/>
      <c r="AE60" s="177"/>
      <c r="AF60" s="178"/>
      <c r="AG60" s="178"/>
      <c r="AH60" s="178"/>
      <c r="AI60" s="190"/>
      <c r="AJ60" s="50"/>
      <c r="AK60" s="51"/>
      <c r="AL60" s="51"/>
      <c r="AM60" s="51"/>
      <c r="AN60" s="52"/>
      <c r="AO60" s="177"/>
      <c r="AP60" s="178"/>
      <c r="AQ60" s="178"/>
      <c r="AR60" s="178"/>
      <c r="AS60" s="178"/>
      <c r="AT60" s="50"/>
      <c r="AU60" s="51"/>
      <c r="AV60" s="51"/>
      <c r="AW60" s="51"/>
      <c r="AX60" s="51"/>
      <c r="AY60" s="177"/>
      <c r="AZ60" s="178"/>
      <c r="BA60" s="178"/>
      <c r="BB60" s="178"/>
      <c r="BC60" s="178"/>
      <c r="BD60" s="50"/>
      <c r="BE60" s="51"/>
      <c r="BF60" s="51"/>
      <c r="BG60" s="51"/>
      <c r="BH60" s="52"/>
      <c r="BI60" s="177"/>
      <c r="BJ60" s="178"/>
      <c r="BK60" s="178"/>
      <c r="BL60" s="178"/>
      <c r="BM60" s="190"/>
      <c r="BN60" s="53">
        <f t="shared" si="16"/>
        <v>0</v>
      </c>
      <c r="BO60" s="53">
        <f t="shared" si="17"/>
        <v>0</v>
      </c>
      <c r="BP60" s="305"/>
    </row>
    <row r="61" spans="1:68" ht="47.25" customHeight="1" x14ac:dyDescent="0.4">
      <c r="A61" s="38"/>
      <c r="B61" s="79" t="s">
        <v>126</v>
      </c>
      <c r="C61" s="80" t="str">
        <f>'рекоменд.цены на Август 2019'!B35</f>
        <v>Говядина 1 категории задняя четверть  (ГОСТ Р 54315-2011)*, кг</v>
      </c>
      <c r="D61" s="133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11"/>
        <v>291.20999999999998</v>
      </c>
      <c r="L61" s="106">
        <f t="shared" si="12"/>
        <v>294.065</v>
      </c>
      <c r="M61" s="107">
        <f t="shared" si="13"/>
        <v>296.92</v>
      </c>
      <c r="N61" s="107">
        <f t="shared" si="14"/>
        <v>299.77499999999998</v>
      </c>
      <c r="O61" s="108">
        <f t="shared" si="15"/>
        <v>299.77499999999998</v>
      </c>
      <c r="P61" s="50"/>
      <c r="Q61" s="51"/>
      <c r="R61" s="51"/>
      <c r="S61" s="51"/>
      <c r="T61" s="52"/>
      <c r="U61" s="177"/>
      <c r="V61" s="178"/>
      <c r="W61" s="178"/>
      <c r="X61" s="178"/>
      <c r="Y61" s="178"/>
      <c r="Z61" s="50"/>
      <c r="AA61" s="51"/>
      <c r="AB61" s="51"/>
      <c r="AC61" s="51"/>
      <c r="AD61" s="51"/>
      <c r="AE61" s="177"/>
      <c r="AF61" s="178"/>
      <c r="AG61" s="178"/>
      <c r="AH61" s="178"/>
      <c r="AI61" s="190"/>
      <c r="AJ61" s="50"/>
      <c r="AK61" s="51"/>
      <c r="AL61" s="51"/>
      <c r="AM61" s="51"/>
      <c r="AN61" s="52"/>
      <c r="AO61" s="177"/>
      <c r="AP61" s="178"/>
      <c r="AQ61" s="178"/>
      <c r="AR61" s="178"/>
      <c r="AS61" s="178"/>
      <c r="AT61" s="50"/>
      <c r="AU61" s="51"/>
      <c r="AV61" s="51"/>
      <c r="AW61" s="51"/>
      <c r="AX61" s="52"/>
      <c r="AY61" s="177"/>
      <c r="AZ61" s="178"/>
      <c r="BA61" s="178"/>
      <c r="BB61" s="178"/>
      <c r="BC61" s="178"/>
      <c r="BD61" s="207"/>
      <c r="BE61" s="207"/>
      <c r="BF61" s="207"/>
      <c r="BG61" s="207"/>
      <c r="BH61" s="207"/>
      <c r="BI61" s="177"/>
      <c r="BJ61" s="178"/>
      <c r="BK61" s="178"/>
      <c r="BL61" s="178"/>
      <c r="BM61" s="190"/>
      <c r="BN61" s="53">
        <f t="shared" si="16"/>
        <v>0</v>
      </c>
      <c r="BO61" s="53">
        <f t="shared" si="17"/>
        <v>0</v>
      </c>
      <c r="BP61" s="305"/>
    </row>
    <row r="62" spans="1:68" ht="30.75" customHeight="1" x14ac:dyDescent="0.4">
      <c r="A62" s="38"/>
      <c r="B62" s="79"/>
      <c r="C62" s="80"/>
      <c r="D62" s="133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11"/>
        <v>291.20999999999998</v>
      </c>
      <c r="L62" s="106">
        <f t="shared" si="12"/>
        <v>294.065</v>
      </c>
      <c r="M62" s="107">
        <f t="shared" si="13"/>
        <v>296.92</v>
      </c>
      <c r="N62" s="107">
        <f t="shared" si="14"/>
        <v>299.77499999999998</v>
      </c>
      <c r="O62" s="108">
        <f t="shared" si="15"/>
        <v>299.77499999999998</v>
      </c>
      <c r="P62" s="50"/>
      <c r="Q62" s="51"/>
      <c r="R62" s="51"/>
      <c r="S62" s="51"/>
      <c r="T62" s="52"/>
      <c r="U62" s="177"/>
      <c r="V62" s="178"/>
      <c r="W62" s="178"/>
      <c r="X62" s="178"/>
      <c r="Y62" s="178"/>
      <c r="Z62" s="50"/>
      <c r="AA62" s="51"/>
      <c r="AB62" s="51"/>
      <c r="AC62" s="51"/>
      <c r="AD62" s="51"/>
      <c r="AE62" s="177"/>
      <c r="AF62" s="178"/>
      <c r="AG62" s="178"/>
      <c r="AH62" s="178"/>
      <c r="AI62" s="190"/>
      <c r="AJ62" s="50"/>
      <c r="AK62" s="51"/>
      <c r="AL62" s="51"/>
      <c r="AM62" s="51"/>
      <c r="AN62" s="52"/>
      <c r="AO62" s="177"/>
      <c r="AP62" s="178"/>
      <c r="AQ62" s="178"/>
      <c r="AR62" s="178"/>
      <c r="AS62" s="178"/>
      <c r="AT62" s="50"/>
      <c r="AU62" s="51"/>
      <c r="AV62" s="51"/>
      <c r="AW62" s="51"/>
      <c r="AX62" s="51"/>
      <c r="AY62" s="177"/>
      <c r="AZ62" s="178"/>
      <c r="BA62" s="178"/>
      <c r="BB62" s="178"/>
      <c r="BC62" s="178"/>
      <c r="BD62" s="50"/>
      <c r="BE62" s="51"/>
      <c r="BF62" s="51"/>
      <c r="BG62" s="51"/>
      <c r="BH62" s="52"/>
      <c r="BI62" s="177"/>
      <c r="BJ62" s="178"/>
      <c r="BK62" s="178"/>
      <c r="BL62" s="178"/>
      <c r="BM62" s="190"/>
      <c r="BN62" s="53">
        <f t="shared" si="16"/>
        <v>0</v>
      </c>
      <c r="BO62" s="53">
        <f t="shared" si="17"/>
        <v>0</v>
      </c>
      <c r="BP62" s="305"/>
    </row>
    <row r="63" spans="1:68" ht="28.5" customHeight="1" x14ac:dyDescent="0.4">
      <c r="A63" s="38" t="s">
        <v>39</v>
      </c>
      <c r="B63" s="79"/>
      <c r="C63" s="80"/>
      <c r="D63" s="133">
        <f>D61</f>
        <v>285.5</v>
      </c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f t="shared" si="11"/>
        <v>291.20999999999998</v>
      </c>
      <c r="L63" s="106">
        <f t="shared" si="12"/>
        <v>294.065</v>
      </c>
      <c r="M63" s="107">
        <f t="shared" si="13"/>
        <v>296.92</v>
      </c>
      <c r="N63" s="107">
        <f t="shared" si="14"/>
        <v>299.77499999999998</v>
      </c>
      <c r="O63" s="108">
        <f t="shared" si="15"/>
        <v>299.77499999999998</v>
      </c>
      <c r="P63" s="50"/>
      <c r="Q63" s="51"/>
      <c r="R63" s="51"/>
      <c r="S63" s="51"/>
      <c r="T63" s="52"/>
      <c r="U63" s="177"/>
      <c r="V63" s="178"/>
      <c r="W63" s="178"/>
      <c r="X63" s="178"/>
      <c r="Y63" s="178"/>
      <c r="Z63" s="50"/>
      <c r="AA63" s="51"/>
      <c r="AB63" s="51"/>
      <c r="AC63" s="51"/>
      <c r="AD63" s="51"/>
      <c r="AE63" s="177"/>
      <c r="AF63" s="178"/>
      <c r="AG63" s="178"/>
      <c r="AH63" s="178"/>
      <c r="AI63" s="190"/>
      <c r="AJ63" s="50"/>
      <c r="AK63" s="51"/>
      <c r="AL63" s="51"/>
      <c r="AM63" s="51"/>
      <c r="AN63" s="52"/>
      <c r="AO63" s="177"/>
      <c r="AP63" s="178"/>
      <c r="AQ63" s="178"/>
      <c r="AR63" s="178"/>
      <c r="AS63" s="178"/>
      <c r="AT63" s="50"/>
      <c r="AU63" s="51"/>
      <c r="AV63" s="51"/>
      <c r="AW63" s="51"/>
      <c r="AX63" s="51"/>
      <c r="AY63" s="177"/>
      <c r="AZ63" s="178"/>
      <c r="BA63" s="178"/>
      <c r="BB63" s="178"/>
      <c r="BC63" s="178"/>
      <c r="BD63" s="50"/>
      <c r="BE63" s="51"/>
      <c r="BF63" s="51"/>
      <c r="BG63" s="51"/>
      <c r="BH63" s="52"/>
      <c r="BI63" s="177"/>
      <c r="BJ63" s="178"/>
      <c r="BK63" s="178"/>
      <c r="BL63" s="178"/>
      <c r="BM63" s="190"/>
      <c r="BN63" s="53">
        <f t="shared" si="16"/>
        <v>0</v>
      </c>
      <c r="BO63" s="53">
        <f t="shared" si="17"/>
        <v>0</v>
      </c>
      <c r="BP63" s="305"/>
    </row>
    <row r="64" spans="1:68" ht="42" customHeight="1" x14ac:dyDescent="0.4">
      <c r="A64" s="38"/>
      <c r="B64" s="79" t="s">
        <v>127</v>
      </c>
      <c r="C64" s="80" t="str">
        <f>'рекоменд.цены на Август 2019'!B36</f>
        <v>Свинина 2 категории (ГОСТ Р53221-2008)*, кг</v>
      </c>
      <c r="D64" s="133">
        <v>207.5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si="11"/>
        <v>211.65</v>
      </c>
      <c r="L64" s="106">
        <f t="shared" si="12"/>
        <v>213.72499999999999</v>
      </c>
      <c r="M64" s="107">
        <f t="shared" si="13"/>
        <v>215.8</v>
      </c>
      <c r="N64" s="107">
        <f t="shared" si="14"/>
        <v>217.875</v>
      </c>
      <c r="O64" s="108">
        <f t="shared" si="15"/>
        <v>217.875</v>
      </c>
      <c r="P64" s="337"/>
      <c r="Q64" s="338"/>
      <c r="R64" s="338"/>
      <c r="S64" s="338"/>
      <c r="T64" s="339"/>
      <c r="U64" s="177"/>
      <c r="V64" s="178"/>
      <c r="W64" s="178"/>
      <c r="X64" s="178"/>
      <c r="Y64" s="178"/>
      <c r="Z64" s="50"/>
      <c r="AA64" s="51"/>
      <c r="AB64" s="51"/>
      <c r="AC64" s="51"/>
      <c r="AD64" s="52"/>
      <c r="AE64" s="177"/>
      <c r="AF64" s="178"/>
      <c r="AG64" s="178"/>
      <c r="AH64" s="178"/>
      <c r="AI64" s="190"/>
      <c r="AJ64" s="50"/>
      <c r="AK64" s="51"/>
      <c r="AL64" s="51"/>
      <c r="AM64" s="51"/>
      <c r="AN64" s="52"/>
      <c r="AO64" s="177"/>
      <c r="AP64" s="178"/>
      <c r="AQ64" s="178"/>
      <c r="AR64" s="178"/>
      <c r="AS64" s="178"/>
      <c r="AT64" s="50"/>
      <c r="AU64" s="51"/>
      <c r="AV64" s="51"/>
      <c r="AW64" s="51"/>
      <c r="AX64" s="51"/>
      <c r="AY64" s="177"/>
      <c r="AZ64" s="178"/>
      <c r="BA64" s="178"/>
      <c r="BB64" s="178"/>
      <c r="BC64" s="178"/>
      <c r="BD64" s="50"/>
      <c r="BE64" s="51"/>
      <c r="BF64" s="51"/>
      <c r="BG64" s="51"/>
      <c r="BH64" s="52"/>
      <c r="BI64" s="177"/>
      <c r="BJ64" s="178"/>
      <c r="BK64" s="178"/>
      <c r="BL64" s="178"/>
      <c r="BM64" s="190"/>
      <c r="BN64" s="53">
        <f t="shared" si="16"/>
        <v>0</v>
      </c>
      <c r="BO64" s="53">
        <f t="shared" si="17"/>
        <v>0</v>
      </c>
      <c r="BP64" s="305"/>
    </row>
    <row r="65" spans="1:68" ht="28.5" customHeight="1" x14ac:dyDescent="0.4">
      <c r="A65" s="38"/>
      <c r="B65" s="79"/>
      <c r="C65" s="80"/>
      <c r="D65" s="133">
        <f>D64</f>
        <v>207.5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11"/>
        <v>211.65</v>
      </c>
      <c r="L65" s="106">
        <f t="shared" si="12"/>
        <v>213.72499999999999</v>
      </c>
      <c r="M65" s="107">
        <f t="shared" si="13"/>
        <v>215.8</v>
      </c>
      <c r="N65" s="107">
        <f t="shared" si="14"/>
        <v>217.875</v>
      </c>
      <c r="O65" s="108">
        <f t="shared" si="15"/>
        <v>217.875</v>
      </c>
      <c r="P65" s="50"/>
      <c r="Q65" s="51"/>
      <c r="R65" s="51"/>
      <c r="S65" s="51"/>
      <c r="T65" s="52"/>
      <c r="U65" s="177"/>
      <c r="V65" s="178"/>
      <c r="W65" s="178"/>
      <c r="X65" s="178"/>
      <c r="Y65" s="178"/>
      <c r="Z65" s="50"/>
      <c r="AA65" s="51"/>
      <c r="AB65" s="51"/>
      <c r="AC65" s="51"/>
      <c r="AD65" s="52"/>
      <c r="AE65" s="177"/>
      <c r="AF65" s="178"/>
      <c r="AG65" s="178"/>
      <c r="AH65" s="178"/>
      <c r="AI65" s="190"/>
      <c r="AJ65" s="50"/>
      <c r="AK65" s="51"/>
      <c r="AL65" s="51"/>
      <c r="AM65" s="51"/>
      <c r="AN65" s="52"/>
      <c r="AO65" s="177"/>
      <c r="AP65" s="178"/>
      <c r="AQ65" s="178"/>
      <c r="AR65" s="178"/>
      <c r="AS65" s="178"/>
      <c r="AT65" s="50"/>
      <c r="AU65" s="51"/>
      <c r="AV65" s="51"/>
      <c r="AW65" s="51"/>
      <c r="AX65" s="51"/>
      <c r="AY65" s="177"/>
      <c r="AZ65" s="178"/>
      <c r="BA65" s="178"/>
      <c r="BB65" s="178"/>
      <c r="BC65" s="178"/>
      <c r="BD65" s="50"/>
      <c r="BE65" s="51"/>
      <c r="BF65" s="51"/>
      <c r="BG65" s="51"/>
      <c r="BH65" s="52"/>
      <c r="BI65" s="177"/>
      <c r="BJ65" s="178"/>
      <c r="BK65" s="178"/>
      <c r="BL65" s="178"/>
      <c r="BM65" s="190"/>
      <c r="BN65" s="53">
        <f t="shared" si="16"/>
        <v>0</v>
      </c>
      <c r="BO65" s="53">
        <f t="shared" si="17"/>
        <v>0</v>
      </c>
      <c r="BP65" s="305"/>
    </row>
    <row r="66" spans="1:68" ht="28.5" customHeight="1" x14ac:dyDescent="0.4">
      <c r="A66" s="38" t="s">
        <v>39</v>
      </c>
      <c r="B66" s="79"/>
      <c r="C66" s="80"/>
      <c r="D66" s="133">
        <f>D64</f>
        <v>207.5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11"/>
        <v>211.65</v>
      </c>
      <c r="L66" s="106">
        <f t="shared" si="12"/>
        <v>213.72499999999999</v>
      </c>
      <c r="M66" s="107">
        <f t="shared" si="13"/>
        <v>215.8</v>
      </c>
      <c r="N66" s="107">
        <f t="shared" si="14"/>
        <v>217.875</v>
      </c>
      <c r="O66" s="108">
        <f t="shared" si="15"/>
        <v>217.875</v>
      </c>
      <c r="P66" s="50"/>
      <c r="Q66" s="51"/>
      <c r="R66" s="51"/>
      <c r="S66" s="51"/>
      <c r="T66" s="52"/>
      <c r="U66" s="177"/>
      <c r="V66" s="178"/>
      <c r="W66" s="178"/>
      <c r="X66" s="178"/>
      <c r="Y66" s="178"/>
      <c r="Z66" s="50"/>
      <c r="AA66" s="51"/>
      <c r="AB66" s="51"/>
      <c r="AC66" s="51"/>
      <c r="AD66" s="52"/>
      <c r="AE66" s="177"/>
      <c r="AF66" s="178"/>
      <c r="AG66" s="178"/>
      <c r="AH66" s="178"/>
      <c r="AI66" s="190"/>
      <c r="AJ66" s="50"/>
      <c r="AK66" s="51"/>
      <c r="AL66" s="51"/>
      <c r="AM66" s="51"/>
      <c r="AN66" s="52"/>
      <c r="AO66" s="177"/>
      <c r="AP66" s="178"/>
      <c r="AQ66" s="178"/>
      <c r="AR66" s="178"/>
      <c r="AS66" s="178"/>
      <c r="AT66" s="50"/>
      <c r="AU66" s="51"/>
      <c r="AV66" s="51"/>
      <c r="AW66" s="51"/>
      <c r="AX66" s="51"/>
      <c r="AY66" s="177"/>
      <c r="AZ66" s="178"/>
      <c r="BA66" s="178"/>
      <c r="BB66" s="178"/>
      <c r="BC66" s="178"/>
      <c r="BD66" s="50"/>
      <c r="BE66" s="51"/>
      <c r="BF66" s="51"/>
      <c r="BG66" s="51"/>
      <c r="BH66" s="52"/>
      <c r="BI66" s="177"/>
      <c r="BJ66" s="178"/>
      <c r="BK66" s="178"/>
      <c r="BL66" s="178"/>
      <c r="BM66" s="190"/>
      <c r="BN66" s="53">
        <f t="shared" si="16"/>
        <v>0</v>
      </c>
      <c r="BO66" s="53">
        <f t="shared" si="17"/>
        <v>0</v>
      </c>
      <c r="BP66" s="305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3"/>
      <c r="E67" s="109"/>
      <c r="F67" s="110"/>
      <c r="G67" s="111"/>
      <c r="H67" s="111"/>
      <c r="I67" s="111"/>
      <c r="J67" s="112"/>
      <c r="K67" s="105">
        <f t="shared" si="11"/>
        <v>0</v>
      </c>
      <c r="L67" s="106">
        <f t="shared" si="12"/>
        <v>0</v>
      </c>
      <c r="M67" s="107">
        <f t="shared" si="13"/>
        <v>0</v>
      </c>
      <c r="N67" s="107">
        <f t="shared" si="14"/>
        <v>0</v>
      </c>
      <c r="O67" s="108">
        <f t="shared" si="15"/>
        <v>0</v>
      </c>
      <c r="P67" s="66"/>
      <c r="Q67" s="67"/>
      <c r="R67" s="68"/>
      <c r="S67" s="67"/>
      <c r="T67" s="69"/>
      <c r="U67" s="179"/>
      <c r="V67" s="180"/>
      <c r="W67" s="178"/>
      <c r="X67" s="180"/>
      <c r="Y67" s="180"/>
      <c r="Z67" s="66"/>
      <c r="AA67" s="67"/>
      <c r="AB67" s="68"/>
      <c r="AC67" s="67"/>
      <c r="AD67" s="69"/>
      <c r="AE67" s="179"/>
      <c r="AF67" s="180"/>
      <c r="AG67" s="178"/>
      <c r="AH67" s="180"/>
      <c r="AI67" s="191"/>
      <c r="AJ67" s="66"/>
      <c r="AK67" s="67"/>
      <c r="AL67" s="68"/>
      <c r="AM67" s="67"/>
      <c r="AN67" s="69"/>
      <c r="AO67" s="179"/>
      <c r="AP67" s="180"/>
      <c r="AQ67" s="178"/>
      <c r="AR67" s="180"/>
      <c r="AS67" s="180"/>
      <c r="AT67" s="66"/>
      <c r="AU67" s="67"/>
      <c r="AV67" s="68"/>
      <c r="AW67" s="67"/>
      <c r="AX67" s="67"/>
      <c r="AY67" s="179"/>
      <c r="AZ67" s="180"/>
      <c r="BA67" s="178"/>
      <c r="BB67" s="180"/>
      <c r="BC67" s="180"/>
      <c r="BD67" s="66"/>
      <c r="BE67" s="67"/>
      <c r="BF67" s="68"/>
      <c r="BG67" s="67"/>
      <c r="BH67" s="69"/>
      <c r="BI67" s="179"/>
      <c r="BJ67" s="180"/>
      <c r="BK67" s="178"/>
      <c r="BL67" s="180"/>
      <c r="BM67" s="191"/>
      <c r="BN67" s="53">
        <f t="shared" si="16"/>
        <v>0</v>
      </c>
      <c r="BO67" s="53">
        <f t="shared" si="17"/>
        <v>0</v>
      </c>
      <c r="BP67" s="305"/>
    </row>
    <row r="68" spans="1:68" ht="56.25" customHeight="1" x14ac:dyDescent="0.4">
      <c r="A68" s="38" t="s">
        <v>49</v>
      </c>
      <c r="B68" s="79" t="s">
        <v>50</v>
      </c>
      <c r="C68" s="80" t="str">
        <f>'рекоменд.цены на Август 2019'!B38</f>
        <v>Мясо цыплят бройлеров, кг</v>
      </c>
      <c r="D68" s="133">
        <v>124.5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11"/>
        <v>136.94999999999999</v>
      </c>
      <c r="L68" s="106">
        <f t="shared" si="12"/>
        <v>138.19499999999999</v>
      </c>
      <c r="M68" s="107">
        <f t="shared" si="13"/>
        <v>139.44</v>
      </c>
      <c r="N68" s="107">
        <f t="shared" si="14"/>
        <v>140.685</v>
      </c>
      <c r="O68" s="108">
        <f t="shared" si="15"/>
        <v>141.93</v>
      </c>
      <c r="P68" s="337"/>
      <c r="Q68" s="338"/>
      <c r="R68" s="338"/>
      <c r="S68" s="338"/>
      <c r="T68" s="339"/>
      <c r="U68" s="50"/>
      <c r="V68" s="51"/>
      <c r="W68" s="51"/>
      <c r="X68" s="51"/>
      <c r="Y68" s="52"/>
      <c r="Z68" s="232"/>
      <c r="AA68" s="233"/>
      <c r="AB68" s="233"/>
      <c r="AC68" s="233"/>
      <c r="AD68" s="234"/>
      <c r="AE68" s="232"/>
      <c r="AF68" s="233"/>
      <c r="AG68" s="233"/>
      <c r="AH68" s="233"/>
      <c r="AI68" s="234"/>
      <c r="AJ68" s="50"/>
      <c r="AK68" s="51"/>
      <c r="AL68" s="51"/>
      <c r="AM68" s="51"/>
      <c r="AN68" s="52"/>
      <c r="AO68" s="367">
        <f>AQ68/AP68</f>
        <v>110</v>
      </c>
      <c r="AP68" s="368">
        <v>13.5</v>
      </c>
      <c r="AQ68" s="368">
        <v>1485</v>
      </c>
      <c r="AR68" s="368" t="s">
        <v>250</v>
      </c>
      <c r="AS68" s="369" t="s">
        <v>251</v>
      </c>
      <c r="AT68" s="367">
        <v>128.09</v>
      </c>
      <c r="AU68" s="368">
        <v>13</v>
      </c>
      <c r="AV68" s="368">
        <f>AT68*AU68</f>
        <v>1665.17</v>
      </c>
      <c r="AW68" s="368" t="s">
        <v>253</v>
      </c>
      <c r="AX68" s="369" t="s">
        <v>269</v>
      </c>
      <c r="AY68" s="367">
        <v>135.69999999999999</v>
      </c>
      <c r="AZ68" s="368">
        <v>26</v>
      </c>
      <c r="BA68" s="368">
        <v>3528.2</v>
      </c>
      <c r="BB68" s="368" t="s">
        <v>273</v>
      </c>
      <c r="BC68" s="369" t="s">
        <v>272</v>
      </c>
      <c r="BD68" s="50"/>
      <c r="BE68" s="51"/>
      <c r="BF68" s="51"/>
      <c r="BG68" s="51"/>
      <c r="BH68" s="52"/>
      <c r="BI68" s="367">
        <v>136.9</v>
      </c>
      <c r="BJ68" s="368">
        <v>24.78</v>
      </c>
      <c r="BK68" s="368">
        <v>3392.38</v>
      </c>
      <c r="BL68" s="368" t="s">
        <v>286</v>
      </c>
      <c r="BM68" s="369" t="s">
        <v>285</v>
      </c>
      <c r="BN68" s="53">
        <f t="shared" si="16"/>
        <v>110</v>
      </c>
      <c r="BO68" s="53">
        <f t="shared" si="17"/>
        <v>136.9</v>
      </c>
      <c r="BP68" s="305"/>
    </row>
    <row r="69" spans="1:68" ht="27" customHeight="1" x14ac:dyDescent="0.4">
      <c r="A69" s="38"/>
      <c r="B69" s="79"/>
      <c r="C69" s="80"/>
      <c r="D69" s="133">
        <f>D68</f>
        <v>124.5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11"/>
        <v>136.94999999999999</v>
      </c>
      <c r="L69" s="106">
        <f t="shared" si="12"/>
        <v>138.19499999999999</v>
      </c>
      <c r="M69" s="107">
        <f t="shared" si="13"/>
        <v>139.44</v>
      </c>
      <c r="N69" s="107">
        <f t="shared" si="14"/>
        <v>140.685</v>
      </c>
      <c r="O69" s="108">
        <f t="shared" si="15"/>
        <v>141.93</v>
      </c>
      <c r="P69" s="50"/>
      <c r="Q69" s="51"/>
      <c r="R69" s="51"/>
      <c r="S69" s="51"/>
      <c r="T69" s="52"/>
      <c r="U69" s="50"/>
      <c r="V69" s="51"/>
      <c r="W69" s="51"/>
      <c r="X69" s="51"/>
      <c r="Y69" s="52"/>
      <c r="Z69" s="50"/>
      <c r="AA69" s="51"/>
      <c r="AB69" s="51"/>
      <c r="AC69" s="51"/>
      <c r="AD69" s="52"/>
      <c r="AE69" s="50"/>
      <c r="AF69" s="51"/>
      <c r="AG69" s="51"/>
      <c r="AH69" s="51"/>
      <c r="AI69" s="52"/>
      <c r="AJ69" s="50"/>
      <c r="AK69" s="51"/>
      <c r="AL69" s="51"/>
      <c r="AM69" s="51"/>
      <c r="AN69" s="52"/>
      <c r="AO69" s="177"/>
      <c r="AP69" s="178"/>
      <c r="AQ69" s="178"/>
      <c r="AR69" s="178"/>
      <c r="AS69" s="178"/>
      <c r="AT69" s="50"/>
      <c r="AU69" s="51"/>
      <c r="AV69" s="51"/>
      <c r="AW69" s="51"/>
      <c r="AX69" s="52"/>
      <c r="AY69" s="367"/>
      <c r="AZ69" s="368"/>
      <c r="BA69" s="368" t="str">
        <f t="shared" ref="BA69" si="18">IF(AY69=0," ",IF(ISBLANK(AY69)," ",AY69*AZ69))</f>
        <v xml:space="preserve"> </v>
      </c>
      <c r="BB69" s="368"/>
      <c r="BC69" s="369"/>
      <c r="BD69" s="50"/>
      <c r="BE69" s="51"/>
      <c r="BF69" s="51"/>
      <c r="BG69" s="51"/>
      <c r="BH69" s="52"/>
      <c r="BI69" s="177"/>
      <c r="BJ69" s="178"/>
      <c r="BK69" s="178"/>
      <c r="BL69" s="178"/>
      <c r="BM69" s="190"/>
      <c r="BN69" s="53">
        <f t="shared" si="16"/>
        <v>0</v>
      </c>
      <c r="BO69" s="53">
        <f t="shared" si="17"/>
        <v>0</v>
      </c>
      <c r="BP69" s="305"/>
    </row>
    <row r="70" spans="1:68" ht="27" customHeight="1" x14ac:dyDescent="0.4">
      <c r="A70" s="38"/>
      <c r="B70" s="79"/>
      <c r="C70" s="80"/>
      <c r="D70" s="133">
        <f>D69</f>
        <v>124.5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50"/>
      <c r="V70" s="51"/>
      <c r="W70" s="51"/>
      <c r="X70" s="51"/>
      <c r="Y70" s="52"/>
      <c r="Z70" s="50"/>
      <c r="AA70" s="51"/>
      <c r="AB70" s="51"/>
      <c r="AC70" s="51"/>
      <c r="AD70" s="52"/>
      <c r="AE70" s="50"/>
      <c r="AF70" s="51"/>
      <c r="AG70" s="51"/>
      <c r="AH70" s="51"/>
      <c r="AI70" s="52"/>
      <c r="AJ70" s="50"/>
      <c r="AK70" s="51"/>
      <c r="AL70" s="51"/>
      <c r="AM70" s="51"/>
      <c r="AN70" s="52"/>
      <c r="AO70" s="177"/>
      <c r="AP70" s="178"/>
      <c r="AQ70" s="178"/>
      <c r="AR70" s="178"/>
      <c r="AS70" s="178"/>
      <c r="AT70" s="50"/>
      <c r="AU70" s="51"/>
      <c r="AV70" s="51"/>
      <c r="AW70" s="51"/>
      <c r="AX70" s="52"/>
      <c r="AY70" s="367"/>
      <c r="AZ70" s="368"/>
      <c r="BA70" s="368"/>
      <c r="BB70" s="368"/>
      <c r="BC70" s="369"/>
      <c r="BD70" s="50"/>
      <c r="BE70" s="51"/>
      <c r="BF70" s="51"/>
      <c r="BG70" s="51"/>
      <c r="BH70" s="52"/>
      <c r="BI70" s="177"/>
      <c r="BJ70" s="178"/>
      <c r="BK70" s="178"/>
      <c r="BL70" s="178"/>
      <c r="BM70" s="190"/>
      <c r="BN70" s="53">
        <f t="shared" si="16"/>
        <v>0</v>
      </c>
      <c r="BO70" s="53">
        <f t="shared" si="17"/>
        <v>0</v>
      </c>
      <c r="BP70" s="305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3"/>
      <c r="E71" s="113"/>
      <c r="F71" s="114"/>
      <c r="G71" s="115"/>
      <c r="H71" s="115"/>
      <c r="I71" s="115"/>
      <c r="J71" s="116"/>
      <c r="K71" s="105">
        <f t="shared" ref="K71:K96" si="19">$D71+($D71*(SUM($E71%,F71%)))</f>
        <v>0</v>
      </c>
      <c r="L71" s="106">
        <f t="shared" ref="L71:L96" si="20">$D71+(($D71*SUM($E71,G71)/100))</f>
        <v>0</v>
      </c>
      <c r="M71" s="107">
        <f t="shared" ref="M71:M96" si="21">$D71+(($D71*($E71+H71)/100))</f>
        <v>0</v>
      </c>
      <c r="N71" s="107">
        <f t="shared" ref="N71:N96" si="22">$D71+(($D71*($E71+I71)/100))</f>
        <v>0</v>
      </c>
      <c r="O71" s="108">
        <f t="shared" ref="O71:O96" si="23">$D71+(($D71*($E71+J71)/100))</f>
        <v>0</v>
      </c>
      <c r="P71" s="93"/>
      <c r="Q71" s="94"/>
      <c r="R71" s="68"/>
      <c r="S71" s="94"/>
      <c r="T71" s="95"/>
      <c r="U71" s="93"/>
      <c r="V71" s="94"/>
      <c r="W71" s="68"/>
      <c r="X71" s="94"/>
      <c r="Y71" s="95"/>
      <c r="Z71" s="93"/>
      <c r="AA71" s="94"/>
      <c r="AB71" s="68"/>
      <c r="AC71" s="94"/>
      <c r="AD71" s="95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181"/>
      <c r="AP71" s="182"/>
      <c r="AQ71" s="178"/>
      <c r="AR71" s="182"/>
      <c r="AS71" s="182"/>
      <c r="AT71" s="93"/>
      <c r="AU71" s="94"/>
      <c r="AV71" s="68"/>
      <c r="AW71" s="94"/>
      <c r="AX71" s="95"/>
      <c r="AY71" s="239"/>
      <c r="AZ71" s="240"/>
      <c r="BA71" s="342" t="str">
        <f t="shared" ref="BA71" si="24">IF(AY71=0," ",IF(ISBLANK(AY71)," ",AY71*AZ71))</f>
        <v xml:space="preserve"> </v>
      </c>
      <c r="BB71" s="240"/>
      <c r="BC71" s="241"/>
      <c r="BD71" s="93"/>
      <c r="BE71" s="94"/>
      <c r="BF71" s="68"/>
      <c r="BG71" s="94"/>
      <c r="BH71" s="95"/>
      <c r="BI71" s="181"/>
      <c r="BJ71" s="182"/>
      <c r="BK71" s="178"/>
      <c r="BL71" s="182"/>
      <c r="BM71" s="192"/>
      <c r="BN71" s="53">
        <f t="shared" si="16"/>
        <v>0</v>
      </c>
      <c r="BO71" s="53">
        <f t="shared" si="17"/>
        <v>0</v>
      </c>
      <c r="BP71" s="305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Август 2019'!B40</f>
        <v>Подсолнечное масло и его фракции, рафинированные, но без изменения химического состава, л</v>
      </c>
      <c r="D72" s="133">
        <v>69.099999999999994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9"/>
        <v>73.245999999999995</v>
      </c>
      <c r="L72" s="106">
        <f t="shared" si="20"/>
        <v>73.936999999999998</v>
      </c>
      <c r="M72" s="107">
        <f t="shared" si="21"/>
        <v>74.628</v>
      </c>
      <c r="N72" s="107">
        <f t="shared" si="22"/>
        <v>75.318999999999988</v>
      </c>
      <c r="O72" s="108">
        <f t="shared" si="23"/>
        <v>76.009999999999991</v>
      </c>
      <c r="P72" s="232"/>
      <c r="Q72" s="233"/>
      <c r="R72" s="233"/>
      <c r="S72" s="233"/>
      <c r="T72" s="234"/>
      <c r="U72" s="337"/>
      <c r="V72" s="338"/>
      <c r="W72" s="338"/>
      <c r="X72" s="338"/>
      <c r="Y72" s="339"/>
      <c r="Z72" s="50"/>
      <c r="AA72" s="51"/>
      <c r="AB72" s="51"/>
      <c r="AC72" s="51"/>
      <c r="AD72" s="52"/>
      <c r="AE72" s="50"/>
      <c r="AF72" s="51"/>
      <c r="AG72" s="51"/>
      <c r="AH72" s="51"/>
      <c r="AI72" s="52"/>
      <c r="AJ72" s="50"/>
      <c r="AK72" s="51"/>
      <c r="AL72" s="51"/>
      <c r="AM72" s="51"/>
      <c r="AN72" s="52"/>
      <c r="AO72" s="177"/>
      <c r="AP72" s="178"/>
      <c r="AQ72" s="178"/>
      <c r="AR72" s="178"/>
      <c r="AS72" s="178"/>
      <c r="AT72" s="50"/>
      <c r="AU72" s="51"/>
      <c r="AV72" s="51"/>
      <c r="AW72" s="51"/>
      <c r="AX72" s="52"/>
      <c r="AY72" s="367">
        <v>72.540000000000006</v>
      </c>
      <c r="AZ72" s="368">
        <v>13.5</v>
      </c>
      <c r="BA72" s="368">
        <v>979.35</v>
      </c>
      <c r="BB72" s="368" t="s">
        <v>273</v>
      </c>
      <c r="BC72" s="369" t="s">
        <v>272</v>
      </c>
      <c r="BD72" s="50"/>
      <c r="BE72" s="51"/>
      <c r="BF72" s="51"/>
      <c r="BG72" s="51"/>
      <c r="BH72" s="52"/>
      <c r="BI72" s="50"/>
      <c r="BJ72" s="51"/>
      <c r="BK72" s="51"/>
      <c r="BL72" s="51"/>
      <c r="BM72" s="52"/>
      <c r="BN72" s="53">
        <f t="shared" si="16"/>
        <v>72.540000000000006</v>
      </c>
      <c r="BO72" s="53">
        <f t="shared" si="17"/>
        <v>72.540000000000006</v>
      </c>
      <c r="BP72" s="306"/>
    </row>
    <row r="73" spans="1:68" ht="33.75" customHeight="1" x14ac:dyDescent="0.4">
      <c r="A73" s="38"/>
      <c r="B73" s="79"/>
      <c r="C73" s="80"/>
      <c r="D73" s="133">
        <f>D72</f>
        <v>69.099999999999994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9"/>
        <v>73.245999999999995</v>
      </c>
      <c r="L73" s="106">
        <f t="shared" si="20"/>
        <v>73.936999999999998</v>
      </c>
      <c r="M73" s="107">
        <f t="shared" si="21"/>
        <v>74.628</v>
      </c>
      <c r="N73" s="107">
        <f t="shared" si="22"/>
        <v>75.318999999999988</v>
      </c>
      <c r="O73" s="108">
        <f t="shared" si="23"/>
        <v>76.009999999999991</v>
      </c>
      <c r="P73" s="50"/>
      <c r="Q73" s="51"/>
      <c r="R73" s="51"/>
      <c r="S73" s="51"/>
      <c r="T73" s="52"/>
      <c r="U73" s="50"/>
      <c r="V73" s="51"/>
      <c r="W73" s="51"/>
      <c r="X73" s="51"/>
      <c r="Y73" s="52"/>
      <c r="Z73" s="50"/>
      <c r="AA73" s="51"/>
      <c r="AB73" s="51"/>
      <c r="AC73" s="51"/>
      <c r="AD73" s="51"/>
      <c r="AE73" s="177"/>
      <c r="AF73" s="178"/>
      <c r="AG73" s="178"/>
      <c r="AH73" s="178"/>
      <c r="AI73" s="190"/>
      <c r="AJ73" s="50"/>
      <c r="AK73" s="51"/>
      <c r="AL73" s="51"/>
      <c r="AM73" s="51"/>
      <c r="AN73" s="52"/>
      <c r="AO73" s="177"/>
      <c r="AP73" s="178"/>
      <c r="AQ73" s="178"/>
      <c r="AR73" s="178"/>
      <c r="AS73" s="178"/>
      <c r="AT73" s="50"/>
      <c r="AU73" s="51"/>
      <c r="AV73" s="51"/>
      <c r="AW73" s="51"/>
      <c r="AX73" s="51"/>
      <c r="AY73" s="50"/>
      <c r="AZ73" s="51"/>
      <c r="BA73" s="51"/>
      <c r="BB73" s="51"/>
      <c r="BC73" s="52"/>
      <c r="BD73" s="50"/>
      <c r="BE73" s="51"/>
      <c r="BF73" s="51"/>
      <c r="BG73" s="51"/>
      <c r="BH73" s="52"/>
      <c r="BI73" s="177"/>
      <c r="BJ73" s="178"/>
      <c r="BK73" s="178"/>
      <c r="BL73" s="178"/>
      <c r="BM73" s="190"/>
      <c r="BN73" s="53">
        <f t="shared" si="16"/>
        <v>0</v>
      </c>
      <c r="BO73" s="53">
        <f t="shared" si="17"/>
        <v>0</v>
      </c>
      <c r="BP73" s="305"/>
    </row>
    <row r="74" spans="1:68" ht="33.75" customHeight="1" x14ac:dyDescent="0.4">
      <c r="A74" s="38"/>
      <c r="B74" s="79"/>
      <c r="C74" s="80"/>
      <c r="D74" s="133">
        <f>D72</f>
        <v>69.099999999999994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9"/>
        <v>73.245999999999995</v>
      </c>
      <c r="L74" s="106">
        <f t="shared" si="20"/>
        <v>73.936999999999998</v>
      </c>
      <c r="M74" s="107">
        <f t="shared" si="21"/>
        <v>74.628</v>
      </c>
      <c r="N74" s="107">
        <f t="shared" si="22"/>
        <v>75.318999999999988</v>
      </c>
      <c r="O74" s="108">
        <f t="shared" si="23"/>
        <v>76.009999999999991</v>
      </c>
      <c r="P74" s="50"/>
      <c r="Q74" s="51"/>
      <c r="R74" s="51"/>
      <c r="S74" s="51"/>
      <c r="T74" s="52"/>
      <c r="U74" s="50"/>
      <c r="V74" s="51"/>
      <c r="W74" s="51"/>
      <c r="X74" s="51"/>
      <c r="Y74" s="52"/>
      <c r="Z74" s="50"/>
      <c r="AA74" s="51"/>
      <c r="AB74" s="51"/>
      <c r="AC74" s="51"/>
      <c r="AD74" s="51"/>
      <c r="AE74" s="177"/>
      <c r="AF74" s="178"/>
      <c r="AG74" s="178"/>
      <c r="AH74" s="178"/>
      <c r="AI74" s="190"/>
      <c r="AJ74" s="50"/>
      <c r="AK74" s="51"/>
      <c r="AL74" s="51"/>
      <c r="AM74" s="51"/>
      <c r="AN74" s="52"/>
      <c r="AO74" s="177"/>
      <c r="AP74" s="178"/>
      <c r="AQ74" s="178"/>
      <c r="AR74" s="178"/>
      <c r="AS74" s="178"/>
      <c r="AT74" s="50"/>
      <c r="AU74" s="51"/>
      <c r="AV74" s="51"/>
      <c r="AW74" s="51"/>
      <c r="AX74" s="51"/>
      <c r="AY74" s="50"/>
      <c r="AZ74" s="51"/>
      <c r="BA74" s="51"/>
      <c r="BB74" s="51"/>
      <c r="BC74" s="52"/>
      <c r="BD74" s="50"/>
      <c r="BE74" s="51"/>
      <c r="BF74" s="51"/>
      <c r="BG74" s="51"/>
      <c r="BH74" s="52"/>
      <c r="BI74" s="177"/>
      <c r="BJ74" s="178"/>
      <c r="BK74" s="178"/>
      <c r="BL74" s="178"/>
      <c r="BM74" s="190"/>
      <c r="BN74" s="53">
        <f t="shared" si="16"/>
        <v>0</v>
      </c>
      <c r="BO74" s="53">
        <f t="shared" si="17"/>
        <v>0</v>
      </c>
      <c r="BP74" s="305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3"/>
      <c r="E75" s="109"/>
      <c r="F75" s="110"/>
      <c r="G75" s="111"/>
      <c r="H75" s="111"/>
      <c r="I75" s="111"/>
      <c r="J75" s="112"/>
      <c r="K75" s="105">
        <f t="shared" si="19"/>
        <v>0</v>
      </c>
      <c r="L75" s="106">
        <f t="shared" si="20"/>
        <v>0</v>
      </c>
      <c r="M75" s="107">
        <f t="shared" si="21"/>
        <v>0</v>
      </c>
      <c r="N75" s="107">
        <f t="shared" si="22"/>
        <v>0</v>
      </c>
      <c r="O75" s="108">
        <f t="shared" si="23"/>
        <v>0</v>
      </c>
      <c r="P75" s="66"/>
      <c r="Q75" s="67"/>
      <c r="R75" s="68"/>
      <c r="S75" s="67"/>
      <c r="T75" s="69"/>
      <c r="U75" s="66"/>
      <c r="V75" s="67"/>
      <c r="W75" s="68"/>
      <c r="X75" s="67"/>
      <c r="Y75" s="69"/>
      <c r="Z75" s="66"/>
      <c r="AA75" s="67"/>
      <c r="AB75" s="68"/>
      <c r="AC75" s="67"/>
      <c r="AD75" s="67"/>
      <c r="AE75" s="179"/>
      <c r="AF75" s="180"/>
      <c r="AG75" s="178"/>
      <c r="AH75" s="180"/>
      <c r="AI75" s="191"/>
      <c r="AJ75" s="66"/>
      <c r="AK75" s="67"/>
      <c r="AL75" s="68"/>
      <c r="AM75" s="67"/>
      <c r="AN75" s="69"/>
      <c r="AO75" s="179"/>
      <c r="AP75" s="180"/>
      <c r="AQ75" s="178"/>
      <c r="AR75" s="180"/>
      <c r="AS75" s="180"/>
      <c r="AT75" s="66"/>
      <c r="AU75" s="67"/>
      <c r="AV75" s="68"/>
      <c r="AW75" s="67"/>
      <c r="AX75" s="67"/>
      <c r="AY75" s="66"/>
      <c r="AZ75" s="67"/>
      <c r="BA75" s="68"/>
      <c r="BB75" s="67"/>
      <c r="BC75" s="69"/>
      <c r="BD75" s="66"/>
      <c r="BE75" s="67"/>
      <c r="BF75" s="68"/>
      <c r="BG75" s="67"/>
      <c r="BH75" s="69"/>
      <c r="BI75" s="179"/>
      <c r="BJ75" s="180"/>
      <c r="BK75" s="178"/>
      <c r="BL75" s="180"/>
      <c r="BM75" s="191"/>
      <c r="BN75" s="53">
        <f t="shared" si="16"/>
        <v>0</v>
      </c>
      <c r="BO75" s="53">
        <f t="shared" si="17"/>
        <v>0</v>
      </c>
      <c r="BP75" s="305"/>
    </row>
    <row r="76" spans="1:68" ht="68.25" customHeight="1" x14ac:dyDescent="0.4">
      <c r="A76" s="38" t="s">
        <v>60</v>
      </c>
      <c r="B76" s="79" t="s">
        <v>62</v>
      </c>
      <c r="C76" s="80" t="str">
        <f>'рекоменд.цены на Август 2019'!B42</f>
        <v>Молоко 2,5% жирности (в пленке, пастеризованное), в расфасовке 0,9 л</v>
      </c>
      <c r="D76" s="133">
        <v>34.5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9"/>
        <v>40.020000000000003</v>
      </c>
      <c r="L76" s="106">
        <f t="shared" si="20"/>
        <v>40.365000000000002</v>
      </c>
      <c r="M76" s="107">
        <f t="shared" si="21"/>
        <v>40.71</v>
      </c>
      <c r="N76" s="107">
        <f t="shared" si="22"/>
        <v>41.055</v>
      </c>
      <c r="O76" s="108">
        <f t="shared" si="23"/>
        <v>41.4</v>
      </c>
      <c r="P76" s="337"/>
      <c r="Q76" s="338"/>
      <c r="R76" s="338"/>
      <c r="S76" s="338"/>
      <c r="T76" s="339"/>
      <c r="U76" s="232"/>
      <c r="V76" s="233"/>
      <c r="W76" s="233"/>
      <c r="X76" s="233"/>
      <c r="Y76" s="234"/>
      <c r="Z76" s="367">
        <v>40</v>
      </c>
      <c r="AA76" s="368">
        <v>49.5</v>
      </c>
      <c r="AB76" s="368">
        <f t="shared" ref="AB76" si="25">IF(Z76=0," ",IF(ISBLANK(Z76)," ",Z76*AA76))</f>
        <v>1980</v>
      </c>
      <c r="AC76" s="368" t="s">
        <v>273</v>
      </c>
      <c r="AD76" s="369" t="s">
        <v>282</v>
      </c>
      <c r="AE76" s="367"/>
      <c r="AF76" s="368"/>
      <c r="AG76" s="368"/>
      <c r="AH76" s="368"/>
      <c r="AI76" s="369"/>
      <c r="AJ76" s="367"/>
      <c r="AK76" s="368"/>
      <c r="AL76" s="368"/>
      <c r="AM76" s="368"/>
      <c r="AN76" s="369"/>
      <c r="AO76" s="367">
        <f>AQ76/AP76</f>
        <v>27</v>
      </c>
      <c r="AP76" s="368">
        <v>43</v>
      </c>
      <c r="AQ76" s="368">
        <v>1161</v>
      </c>
      <c r="AR76" s="368" t="s">
        <v>230</v>
      </c>
      <c r="AS76" s="369" t="s">
        <v>249</v>
      </c>
      <c r="AT76" s="50"/>
      <c r="AU76" s="51"/>
      <c r="AV76" s="51"/>
      <c r="AW76" s="51"/>
      <c r="AX76" s="51"/>
      <c r="AY76" s="232"/>
      <c r="AZ76" s="233"/>
      <c r="BA76" s="233"/>
      <c r="BB76" s="233"/>
      <c r="BC76" s="234"/>
      <c r="BD76" s="232"/>
      <c r="BE76" s="233"/>
      <c r="BF76" s="233"/>
      <c r="BG76" s="233"/>
      <c r="BH76" s="234"/>
      <c r="BI76" s="367">
        <v>39.67</v>
      </c>
      <c r="BJ76" s="368">
        <v>18</v>
      </c>
      <c r="BK76" s="368">
        <v>793.4</v>
      </c>
      <c r="BL76" s="368" t="s">
        <v>273</v>
      </c>
      <c r="BM76" s="369" t="s">
        <v>285</v>
      </c>
      <c r="BN76" s="53">
        <f t="shared" si="16"/>
        <v>27</v>
      </c>
      <c r="BO76" s="53">
        <f t="shared" si="17"/>
        <v>40</v>
      </c>
      <c r="BP76" s="305"/>
    </row>
    <row r="77" spans="1:68" ht="41.1" customHeight="1" x14ac:dyDescent="0.4">
      <c r="A77" s="38"/>
      <c r="B77" s="79"/>
      <c r="C77" s="80"/>
      <c r="D77" s="133">
        <f>D76</f>
        <v>34.5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9"/>
        <v>40.020000000000003</v>
      </c>
      <c r="L77" s="106">
        <f t="shared" si="20"/>
        <v>40.365000000000002</v>
      </c>
      <c r="M77" s="107">
        <f t="shared" si="21"/>
        <v>40.71</v>
      </c>
      <c r="N77" s="107">
        <f t="shared" si="22"/>
        <v>41.055</v>
      </c>
      <c r="O77" s="108">
        <f t="shared" si="23"/>
        <v>41.4</v>
      </c>
      <c r="P77" s="232"/>
      <c r="Q77" s="233"/>
      <c r="R77" s="233"/>
      <c r="S77" s="233"/>
      <c r="T77" s="234"/>
      <c r="U77" s="232"/>
      <c r="V77" s="233"/>
      <c r="W77" s="233"/>
      <c r="X77" s="233"/>
      <c r="Y77" s="234"/>
      <c r="Z77" s="367"/>
      <c r="AA77" s="368"/>
      <c r="AB77" s="368"/>
      <c r="AC77" s="368"/>
      <c r="AD77" s="369"/>
      <c r="AE77" s="177"/>
      <c r="AF77" s="178"/>
      <c r="AG77" s="178"/>
      <c r="AH77" s="178"/>
      <c r="AI77" s="190"/>
      <c r="AJ77" s="50"/>
      <c r="AK77" s="51"/>
      <c r="AL77" s="51"/>
      <c r="AM77" s="51"/>
      <c r="AN77" s="52"/>
      <c r="AO77" s="177"/>
      <c r="AP77" s="178"/>
      <c r="AQ77" s="178"/>
      <c r="AR77" s="178"/>
      <c r="AS77" s="178"/>
      <c r="AT77" s="50"/>
      <c r="AU77" s="51"/>
      <c r="AV77" s="51"/>
      <c r="AW77" s="51"/>
      <c r="AX77" s="51"/>
      <c r="AY77" s="232"/>
      <c r="AZ77" s="233"/>
      <c r="BA77" s="233"/>
      <c r="BB77" s="233"/>
      <c r="BC77" s="234"/>
      <c r="BD77" s="50"/>
      <c r="BE77" s="51"/>
      <c r="BF77" s="51"/>
      <c r="BG77" s="51"/>
      <c r="BH77" s="52"/>
      <c r="BI77" s="232"/>
      <c r="BJ77" s="233"/>
      <c r="BK77" s="233"/>
      <c r="BL77" s="233"/>
      <c r="BM77" s="234"/>
      <c r="BN77" s="53" t="e">
        <f>MIN($P77,$U77,#REF!,$AE77,$AJ77,$AO77,$AT77,$AY77,$BD77,$BI77)</f>
        <v>#REF!</v>
      </c>
      <c r="BO77" s="53" t="e">
        <f>MAX($P77,$U77,#REF!,$AE77,$AJ77,$AO77,$AT77,$AY77,$BD77,$BI77)</f>
        <v>#REF!</v>
      </c>
      <c r="BP77" s="305"/>
    </row>
    <row r="78" spans="1:68" ht="41.1" customHeight="1" x14ac:dyDescent="0.4">
      <c r="A78" s="38"/>
      <c r="B78" s="79"/>
      <c r="C78" s="80"/>
      <c r="D78" s="133">
        <f>D76</f>
        <v>34.5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9"/>
        <v>40.020000000000003</v>
      </c>
      <c r="L78" s="106">
        <f t="shared" si="20"/>
        <v>40.365000000000002</v>
      </c>
      <c r="M78" s="107">
        <f t="shared" si="21"/>
        <v>40.71</v>
      </c>
      <c r="N78" s="107">
        <f t="shared" si="22"/>
        <v>41.055</v>
      </c>
      <c r="O78" s="108">
        <f t="shared" si="23"/>
        <v>41.4</v>
      </c>
      <c r="P78" s="232"/>
      <c r="Q78" s="233"/>
      <c r="R78" s="233"/>
      <c r="S78" s="233"/>
      <c r="T78" s="234"/>
      <c r="U78" s="232"/>
      <c r="V78" s="233"/>
      <c r="W78" s="233"/>
      <c r="X78" s="233"/>
      <c r="Y78" s="234"/>
      <c r="Z78" s="232"/>
      <c r="AA78" s="233"/>
      <c r="AB78" s="233"/>
      <c r="AC78" s="233"/>
      <c r="AD78" s="234"/>
      <c r="AE78" s="177"/>
      <c r="AF78" s="178"/>
      <c r="AG78" s="178"/>
      <c r="AH78" s="178"/>
      <c r="AI78" s="190"/>
      <c r="AJ78" s="50"/>
      <c r="AK78" s="51"/>
      <c r="AL78" s="51"/>
      <c r="AM78" s="51"/>
      <c r="AN78" s="52"/>
      <c r="AO78" s="177"/>
      <c r="AP78" s="178"/>
      <c r="AQ78" s="178"/>
      <c r="AR78" s="178"/>
      <c r="AS78" s="178"/>
      <c r="AT78" s="50"/>
      <c r="AU78" s="51"/>
      <c r="AV78" s="51"/>
      <c r="AW78" s="51"/>
      <c r="AX78" s="51"/>
      <c r="AY78" s="232"/>
      <c r="AZ78" s="233"/>
      <c r="BA78" s="233"/>
      <c r="BB78" s="233"/>
      <c r="BC78" s="234"/>
      <c r="BD78" s="50"/>
      <c r="BE78" s="51"/>
      <c r="BF78" s="51"/>
      <c r="BG78" s="51"/>
      <c r="BH78" s="52"/>
      <c r="BI78" s="232"/>
      <c r="BJ78" s="233"/>
      <c r="BK78" s="233"/>
      <c r="BL78" s="233"/>
      <c r="BM78" s="234"/>
      <c r="BN78" s="53">
        <f t="shared" ref="BN78:BN117" si="26">MIN($P78,$U78,$Z78,$AE78,$AJ78,$AO78,$AT78,$AY78,$BD78,$BI78)</f>
        <v>0</v>
      </c>
      <c r="BO78" s="53">
        <f t="shared" ref="BO78:BO117" si="27">MAX($P78,$U78,$Z78,$AE78,$AJ78,$AO78,$AT78,$AY78,$BD78,$BI78)</f>
        <v>0</v>
      </c>
      <c r="BP78" s="305"/>
    </row>
    <row r="79" spans="1:68" s="130" customFormat="1" ht="58.5" customHeight="1" x14ac:dyDescent="0.4">
      <c r="A79" s="129"/>
      <c r="B79" s="79" t="s">
        <v>128</v>
      </c>
      <c r="C79" s="80" t="str">
        <f>'рекоменд.цены на Август 2019'!B43</f>
        <v>Молоко 3,2% жирности (в пленке, пастеризованное), в расфасовке 0,9 л</v>
      </c>
      <c r="D79" s="133">
        <v>37.5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9"/>
        <v>43.5</v>
      </c>
      <c r="L79" s="106">
        <f t="shared" si="20"/>
        <v>43.875</v>
      </c>
      <c r="M79" s="107">
        <f t="shared" si="21"/>
        <v>44.25</v>
      </c>
      <c r="N79" s="107">
        <f t="shared" si="22"/>
        <v>44.625</v>
      </c>
      <c r="O79" s="108">
        <f t="shared" si="23"/>
        <v>45</v>
      </c>
      <c r="P79" s="232"/>
      <c r="Q79" s="233"/>
      <c r="R79" s="233"/>
      <c r="S79" s="233"/>
      <c r="T79" s="234"/>
      <c r="U79" s="232"/>
      <c r="V79" s="233"/>
      <c r="W79" s="233"/>
      <c r="X79" s="233"/>
      <c r="Y79" s="234"/>
      <c r="Z79" s="232"/>
      <c r="AA79" s="233"/>
      <c r="AB79" s="233"/>
      <c r="AC79" s="233"/>
      <c r="AD79" s="234"/>
      <c r="AE79" s="177"/>
      <c r="AF79" s="178"/>
      <c r="AG79" s="178"/>
      <c r="AH79" s="178"/>
      <c r="AI79" s="190"/>
      <c r="AJ79" s="50"/>
      <c r="AK79" s="51"/>
      <c r="AL79" s="51"/>
      <c r="AM79" s="51"/>
      <c r="AN79" s="52"/>
      <c r="AO79" s="177"/>
      <c r="AP79" s="178"/>
      <c r="AQ79" s="178"/>
      <c r="AR79" s="178"/>
      <c r="AS79" s="178"/>
      <c r="AT79" s="232"/>
      <c r="AU79" s="233"/>
      <c r="AV79" s="233"/>
      <c r="AW79" s="233"/>
      <c r="AX79" s="234"/>
      <c r="AY79" s="232"/>
      <c r="AZ79" s="233"/>
      <c r="BA79" s="233"/>
      <c r="BB79" s="233"/>
      <c r="BC79" s="234"/>
      <c r="BD79" s="50"/>
      <c r="BE79" s="51"/>
      <c r="BF79" s="51"/>
      <c r="BG79" s="51"/>
      <c r="BH79" s="52"/>
      <c r="BI79" s="232"/>
      <c r="BJ79" s="233"/>
      <c r="BK79" s="233"/>
      <c r="BL79" s="233"/>
      <c r="BM79" s="234"/>
      <c r="BN79" s="53">
        <f t="shared" si="26"/>
        <v>0</v>
      </c>
      <c r="BO79" s="53">
        <f t="shared" si="27"/>
        <v>0</v>
      </c>
      <c r="BP79" s="305"/>
    </row>
    <row r="80" spans="1:68" s="130" customFormat="1" ht="41.1" customHeight="1" x14ac:dyDescent="0.4">
      <c r="A80" s="129"/>
      <c r="B80" s="79"/>
      <c r="C80" s="80"/>
      <c r="D80" s="133">
        <f>D79</f>
        <v>37.5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9"/>
        <v>43.5</v>
      </c>
      <c r="L80" s="106">
        <f t="shared" si="20"/>
        <v>43.875</v>
      </c>
      <c r="M80" s="107">
        <f t="shared" si="21"/>
        <v>44.25</v>
      </c>
      <c r="N80" s="107">
        <f t="shared" si="22"/>
        <v>44.625</v>
      </c>
      <c r="O80" s="108">
        <f t="shared" si="23"/>
        <v>45</v>
      </c>
      <c r="P80" s="232"/>
      <c r="Q80" s="233"/>
      <c r="R80" s="233"/>
      <c r="S80" s="233"/>
      <c r="T80" s="234"/>
      <c r="U80" s="232"/>
      <c r="V80" s="233"/>
      <c r="W80" s="233"/>
      <c r="X80" s="233"/>
      <c r="Y80" s="234"/>
      <c r="Z80" s="232"/>
      <c r="AA80" s="233"/>
      <c r="AB80" s="233"/>
      <c r="AC80" s="233"/>
      <c r="AD80" s="234"/>
      <c r="AE80" s="177"/>
      <c r="AF80" s="178"/>
      <c r="AG80" s="178"/>
      <c r="AH80" s="178"/>
      <c r="AI80" s="190"/>
      <c r="AJ80" s="50"/>
      <c r="AK80" s="51"/>
      <c r="AL80" s="51"/>
      <c r="AM80" s="51"/>
      <c r="AN80" s="52"/>
      <c r="AO80" s="177"/>
      <c r="AP80" s="178"/>
      <c r="AQ80" s="178"/>
      <c r="AR80" s="178"/>
      <c r="AS80" s="178"/>
      <c r="AT80" s="232"/>
      <c r="AU80" s="233"/>
      <c r="AV80" s="233"/>
      <c r="AW80" s="233"/>
      <c r="AX80" s="234"/>
      <c r="AY80" s="232"/>
      <c r="AZ80" s="233"/>
      <c r="BA80" s="233"/>
      <c r="BB80" s="233"/>
      <c r="BC80" s="234"/>
      <c r="BD80" s="50"/>
      <c r="BE80" s="51"/>
      <c r="BF80" s="51"/>
      <c r="BG80" s="51"/>
      <c r="BH80" s="52"/>
      <c r="BI80" s="232"/>
      <c r="BJ80" s="233"/>
      <c r="BK80" s="233"/>
      <c r="BL80" s="233"/>
      <c r="BM80" s="234"/>
      <c r="BN80" s="53">
        <f t="shared" si="26"/>
        <v>0</v>
      </c>
      <c r="BO80" s="53">
        <f t="shared" si="27"/>
        <v>0</v>
      </c>
      <c r="BP80" s="305"/>
    </row>
    <row r="81" spans="1:68" s="130" customFormat="1" ht="41.1" customHeight="1" x14ac:dyDescent="0.4">
      <c r="A81" s="129"/>
      <c r="B81" s="79"/>
      <c r="C81" s="80"/>
      <c r="D81" s="133">
        <f>D79</f>
        <v>37.5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9"/>
        <v>43.5</v>
      </c>
      <c r="L81" s="106">
        <f t="shared" si="20"/>
        <v>43.875</v>
      </c>
      <c r="M81" s="107">
        <f t="shared" si="21"/>
        <v>44.25</v>
      </c>
      <c r="N81" s="107">
        <f t="shared" si="22"/>
        <v>44.625</v>
      </c>
      <c r="O81" s="108">
        <f t="shared" si="23"/>
        <v>45</v>
      </c>
      <c r="P81" s="232"/>
      <c r="Q81" s="233"/>
      <c r="R81" s="233"/>
      <c r="S81" s="233"/>
      <c r="T81" s="234"/>
      <c r="U81" s="232"/>
      <c r="V81" s="233"/>
      <c r="W81" s="233"/>
      <c r="X81" s="233"/>
      <c r="Y81" s="234"/>
      <c r="Z81" s="232"/>
      <c r="AA81" s="233"/>
      <c r="AB81" s="233"/>
      <c r="AC81" s="233"/>
      <c r="AD81" s="234"/>
      <c r="AE81" s="177"/>
      <c r="AF81" s="178"/>
      <c r="AG81" s="178"/>
      <c r="AH81" s="178"/>
      <c r="AI81" s="190"/>
      <c r="AJ81" s="50"/>
      <c r="AK81" s="51"/>
      <c r="AL81" s="51"/>
      <c r="AM81" s="51"/>
      <c r="AN81" s="52"/>
      <c r="AO81" s="177"/>
      <c r="AP81" s="178"/>
      <c r="AQ81" s="178"/>
      <c r="AR81" s="178"/>
      <c r="AS81" s="178"/>
      <c r="AT81" s="232"/>
      <c r="AU81" s="233"/>
      <c r="AV81" s="233"/>
      <c r="AW81" s="233"/>
      <c r="AX81" s="234"/>
      <c r="AY81" s="232"/>
      <c r="AZ81" s="233"/>
      <c r="BA81" s="233"/>
      <c r="BB81" s="233"/>
      <c r="BC81" s="234"/>
      <c r="BD81" s="50"/>
      <c r="BE81" s="51"/>
      <c r="BF81" s="51"/>
      <c r="BG81" s="51"/>
      <c r="BH81" s="52"/>
      <c r="BI81" s="232"/>
      <c r="BJ81" s="233"/>
      <c r="BK81" s="233"/>
      <c r="BL81" s="233"/>
      <c r="BM81" s="234"/>
      <c r="BN81" s="53">
        <f t="shared" si="26"/>
        <v>0</v>
      </c>
      <c r="BO81" s="53">
        <f t="shared" si="27"/>
        <v>0</v>
      </c>
      <c r="BP81" s="305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Август 2019'!B44</f>
        <v>Сливочное масло, кг</v>
      </c>
      <c r="D82" s="133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9"/>
        <v>407</v>
      </c>
      <c r="L82" s="106">
        <f t="shared" si="20"/>
        <v>410.7</v>
      </c>
      <c r="M82" s="107">
        <f t="shared" si="21"/>
        <v>414.4</v>
      </c>
      <c r="N82" s="107">
        <f t="shared" si="22"/>
        <v>418.1</v>
      </c>
      <c r="O82" s="108">
        <f t="shared" si="23"/>
        <v>421.8</v>
      </c>
      <c r="P82" s="337"/>
      <c r="Q82" s="338"/>
      <c r="R82" s="338"/>
      <c r="S82" s="338"/>
      <c r="T82" s="339"/>
      <c r="U82" s="232"/>
      <c r="V82" s="233"/>
      <c r="W82" s="233"/>
      <c r="X82" s="233"/>
      <c r="Y82" s="234"/>
      <c r="Z82" s="367"/>
      <c r="AA82" s="368"/>
      <c r="AB82" s="368"/>
      <c r="AC82" s="368"/>
      <c r="AD82" s="369"/>
      <c r="AE82" s="367"/>
      <c r="AF82" s="368"/>
      <c r="AG82" s="368"/>
      <c r="AH82" s="368"/>
      <c r="AI82" s="369"/>
      <c r="AJ82" s="232"/>
      <c r="AK82" s="233"/>
      <c r="AL82" s="233"/>
      <c r="AM82" s="233"/>
      <c r="AN82" s="234"/>
      <c r="AO82" s="232"/>
      <c r="AP82" s="233"/>
      <c r="AQ82" s="233"/>
      <c r="AR82" s="233"/>
      <c r="AS82" s="234"/>
      <c r="AT82" s="232"/>
      <c r="AU82" s="233"/>
      <c r="AV82" s="233"/>
      <c r="AW82" s="233"/>
      <c r="AX82" s="234"/>
      <c r="AY82" s="367">
        <v>403</v>
      </c>
      <c r="AZ82" s="368">
        <v>10</v>
      </c>
      <c r="BA82" s="368">
        <v>4030</v>
      </c>
      <c r="BB82" s="368" t="s">
        <v>273</v>
      </c>
      <c r="BC82" s="369" t="s">
        <v>272</v>
      </c>
      <c r="BD82" s="50"/>
      <c r="BE82" s="51"/>
      <c r="BF82" s="51"/>
      <c r="BG82" s="51"/>
      <c r="BH82" s="52"/>
      <c r="BI82" s="367">
        <v>400</v>
      </c>
      <c r="BJ82" s="368">
        <v>40</v>
      </c>
      <c r="BK82" s="368">
        <v>16000</v>
      </c>
      <c r="BL82" s="368" t="s">
        <v>273</v>
      </c>
      <c r="BM82" s="369" t="s">
        <v>285</v>
      </c>
      <c r="BN82" s="53">
        <f t="shared" si="26"/>
        <v>400</v>
      </c>
      <c r="BO82" s="53">
        <f t="shared" si="27"/>
        <v>403</v>
      </c>
      <c r="BP82" s="305"/>
    </row>
    <row r="83" spans="1:68" ht="41.1" customHeight="1" x14ac:dyDescent="0.4">
      <c r="A83" s="38"/>
      <c r="B83" s="79"/>
      <c r="C83" s="80"/>
      <c r="D83" s="133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9"/>
        <v>407</v>
      </c>
      <c r="L83" s="106">
        <f t="shared" si="20"/>
        <v>410.7</v>
      </c>
      <c r="M83" s="107">
        <f t="shared" si="21"/>
        <v>414.4</v>
      </c>
      <c r="N83" s="107">
        <f t="shared" si="22"/>
        <v>418.1</v>
      </c>
      <c r="O83" s="108">
        <f t="shared" si="23"/>
        <v>421.8</v>
      </c>
      <c r="P83" s="50"/>
      <c r="Q83" s="51"/>
      <c r="R83" s="51"/>
      <c r="S83" s="51"/>
      <c r="T83" s="52"/>
      <c r="U83" s="232"/>
      <c r="V83" s="233"/>
      <c r="W83" s="233"/>
      <c r="X83" s="233"/>
      <c r="Y83" s="234"/>
      <c r="Z83" s="232"/>
      <c r="AA83" s="233"/>
      <c r="AB83" s="233"/>
      <c r="AC83" s="233"/>
      <c r="AD83" s="234"/>
      <c r="AE83" s="232"/>
      <c r="AF83" s="233"/>
      <c r="AG83" s="233"/>
      <c r="AH83" s="233"/>
      <c r="AI83" s="234"/>
      <c r="AJ83" s="232"/>
      <c r="AK83" s="233"/>
      <c r="AL83" s="233"/>
      <c r="AM83" s="233"/>
      <c r="AN83" s="234"/>
      <c r="AO83" s="50"/>
      <c r="AP83" s="51"/>
      <c r="AQ83" s="51"/>
      <c r="AR83" s="51"/>
      <c r="AS83" s="52"/>
      <c r="AT83" s="232"/>
      <c r="AU83" s="233"/>
      <c r="AV83" s="233"/>
      <c r="AW83" s="233"/>
      <c r="AX83" s="234"/>
      <c r="AY83" s="367"/>
      <c r="AZ83" s="368"/>
      <c r="BA83" s="368" t="str">
        <f t="shared" ref="BA83:BA95" si="28">IF(AY83=0," ",IF(ISBLANK(AY83)," ",AY83*AZ83))</f>
        <v xml:space="preserve"> </v>
      </c>
      <c r="BB83" s="368"/>
      <c r="BC83" s="369"/>
      <c r="BD83" s="50"/>
      <c r="BE83" s="51"/>
      <c r="BF83" s="51"/>
      <c r="BG83" s="51"/>
      <c r="BH83" s="52"/>
      <c r="BI83" s="232"/>
      <c r="BJ83" s="233"/>
      <c r="BK83" s="233"/>
      <c r="BL83" s="233"/>
      <c r="BM83" s="234"/>
      <c r="BN83" s="53">
        <f t="shared" si="26"/>
        <v>0</v>
      </c>
      <c r="BO83" s="53">
        <f t="shared" si="27"/>
        <v>0</v>
      </c>
      <c r="BP83" s="305"/>
    </row>
    <row r="84" spans="1:68" ht="41.1" customHeight="1" x14ac:dyDescent="0.4">
      <c r="A84" s="38"/>
      <c r="B84" s="79"/>
      <c r="C84" s="80"/>
      <c r="D84" s="133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9"/>
        <v>407</v>
      </c>
      <c r="L84" s="106">
        <f t="shared" si="20"/>
        <v>410.7</v>
      </c>
      <c r="M84" s="107">
        <f t="shared" si="21"/>
        <v>414.4</v>
      </c>
      <c r="N84" s="107">
        <f t="shared" si="22"/>
        <v>418.1</v>
      </c>
      <c r="O84" s="108">
        <f t="shared" si="23"/>
        <v>421.8</v>
      </c>
      <c r="P84" s="50"/>
      <c r="Q84" s="51"/>
      <c r="R84" s="51"/>
      <c r="S84" s="51"/>
      <c r="T84" s="52"/>
      <c r="U84" s="232"/>
      <c r="V84" s="233"/>
      <c r="W84" s="233"/>
      <c r="X84" s="233"/>
      <c r="Y84" s="234"/>
      <c r="Z84" s="232"/>
      <c r="AA84" s="233"/>
      <c r="AB84" s="233"/>
      <c r="AC84" s="233"/>
      <c r="AD84" s="234"/>
      <c r="AE84" s="232"/>
      <c r="AF84" s="233"/>
      <c r="AG84" s="233"/>
      <c r="AH84" s="233"/>
      <c r="AI84" s="234"/>
      <c r="AJ84" s="232"/>
      <c r="AK84" s="233"/>
      <c r="AL84" s="233"/>
      <c r="AM84" s="233"/>
      <c r="AN84" s="234"/>
      <c r="AO84" s="50"/>
      <c r="AP84" s="51"/>
      <c r="AQ84" s="51"/>
      <c r="AR84" s="51"/>
      <c r="AS84" s="52"/>
      <c r="AT84" s="232"/>
      <c r="AU84" s="233"/>
      <c r="AV84" s="233"/>
      <c r="AW84" s="233"/>
      <c r="AX84" s="234"/>
      <c r="AY84" s="367"/>
      <c r="AZ84" s="368"/>
      <c r="BA84" s="368" t="str">
        <f t="shared" si="28"/>
        <v xml:space="preserve"> </v>
      </c>
      <c r="BB84" s="368"/>
      <c r="BC84" s="369"/>
      <c r="BD84" s="50"/>
      <c r="BE84" s="51"/>
      <c r="BF84" s="51"/>
      <c r="BG84" s="51"/>
      <c r="BH84" s="52"/>
      <c r="BI84" s="232"/>
      <c r="BJ84" s="233"/>
      <c r="BK84" s="233"/>
      <c r="BL84" s="233"/>
      <c r="BM84" s="234"/>
      <c r="BN84" s="53">
        <f t="shared" si="26"/>
        <v>0</v>
      </c>
      <c r="BO84" s="53">
        <f t="shared" si="27"/>
        <v>0</v>
      </c>
      <c r="BP84" s="305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3"/>
      <c r="E85" s="109"/>
      <c r="F85" s="110"/>
      <c r="G85" s="111"/>
      <c r="H85" s="111"/>
      <c r="I85" s="111"/>
      <c r="J85" s="112"/>
      <c r="K85" s="105">
        <f t="shared" si="19"/>
        <v>0</v>
      </c>
      <c r="L85" s="106">
        <f t="shared" si="20"/>
        <v>0</v>
      </c>
      <c r="M85" s="107">
        <f t="shared" si="21"/>
        <v>0</v>
      </c>
      <c r="N85" s="107">
        <f t="shared" si="22"/>
        <v>0</v>
      </c>
      <c r="O85" s="108">
        <f t="shared" si="23"/>
        <v>0</v>
      </c>
      <c r="P85" s="66"/>
      <c r="Q85" s="67"/>
      <c r="R85" s="68"/>
      <c r="S85" s="67"/>
      <c r="T85" s="69"/>
      <c r="U85" s="235"/>
      <c r="V85" s="236"/>
      <c r="W85" s="237"/>
      <c r="X85" s="236"/>
      <c r="Y85" s="238"/>
      <c r="Z85" s="235"/>
      <c r="AA85" s="236"/>
      <c r="AB85" s="237"/>
      <c r="AC85" s="236"/>
      <c r="AD85" s="238"/>
      <c r="AE85" s="235"/>
      <c r="AF85" s="236"/>
      <c r="AG85" s="237"/>
      <c r="AH85" s="236"/>
      <c r="AI85" s="238"/>
      <c r="AJ85" s="235"/>
      <c r="AK85" s="236"/>
      <c r="AL85" s="237"/>
      <c r="AM85" s="236"/>
      <c r="AN85" s="238"/>
      <c r="AO85" s="66"/>
      <c r="AP85" s="67"/>
      <c r="AQ85" s="68"/>
      <c r="AR85" s="67"/>
      <c r="AS85" s="69"/>
      <c r="AT85" s="235"/>
      <c r="AU85" s="236"/>
      <c r="AV85" s="237"/>
      <c r="AW85" s="236"/>
      <c r="AX85" s="238"/>
      <c r="AY85" s="340"/>
      <c r="AZ85" s="341"/>
      <c r="BA85" s="342" t="str">
        <f t="shared" si="28"/>
        <v xml:space="preserve"> </v>
      </c>
      <c r="BB85" s="341"/>
      <c r="BC85" s="343"/>
      <c r="BD85" s="66"/>
      <c r="BE85" s="67"/>
      <c r="BF85" s="68"/>
      <c r="BG85" s="67"/>
      <c r="BH85" s="69"/>
      <c r="BI85" s="235"/>
      <c r="BJ85" s="236"/>
      <c r="BK85" s="237"/>
      <c r="BL85" s="236"/>
      <c r="BM85" s="238"/>
      <c r="BN85" s="53">
        <f t="shared" si="26"/>
        <v>0</v>
      </c>
      <c r="BO85" s="53">
        <f t="shared" si="27"/>
        <v>0</v>
      </c>
      <c r="BP85" s="305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Август 2019'!B46</f>
        <v>Пропаренный шелушеный рис, кг</v>
      </c>
      <c r="D86" s="133">
        <v>45.4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9"/>
        <v>47.67</v>
      </c>
      <c r="L86" s="106">
        <f t="shared" si="20"/>
        <v>48.123999999999995</v>
      </c>
      <c r="M86" s="107">
        <f t="shared" si="21"/>
        <v>48.577999999999996</v>
      </c>
      <c r="N86" s="107">
        <f t="shared" si="22"/>
        <v>49.031999999999996</v>
      </c>
      <c r="O86" s="108">
        <f t="shared" si="23"/>
        <v>49.485999999999997</v>
      </c>
      <c r="P86" s="232"/>
      <c r="Q86" s="233"/>
      <c r="R86" s="233"/>
      <c r="S86" s="233"/>
      <c r="T86" s="234"/>
      <c r="U86" s="232"/>
      <c r="V86" s="233"/>
      <c r="W86" s="233"/>
      <c r="X86" s="233"/>
      <c r="Y86" s="234"/>
      <c r="Z86" s="232"/>
      <c r="AA86" s="233"/>
      <c r="AB86" s="233"/>
      <c r="AC86" s="233"/>
      <c r="AD86" s="234"/>
      <c r="AE86" s="232"/>
      <c r="AF86" s="233"/>
      <c r="AG86" s="233"/>
      <c r="AH86" s="233"/>
      <c r="AI86" s="234"/>
      <c r="AJ86" s="232"/>
      <c r="AK86" s="233"/>
      <c r="AL86" s="233"/>
      <c r="AM86" s="230"/>
      <c r="AN86" s="231"/>
      <c r="AO86" s="367"/>
      <c r="AP86" s="368"/>
      <c r="AQ86" s="368"/>
      <c r="AR86" s="368"/>
      <c r="AS86" s="369"/>
      <c r="AT86" s="232"/>
      <c r="AU86" s="233"/>
      <c r="AV86" s="233"/>
      <c r="AW86" s="233"/>
      <c r="AX86" s="234"/>
      <c r="AY86" s="367">
        <v>47.21</v>
      </c>
      <c r="AZ86" s="368">
        <v>25</v>
      </c>
      <c r="BA86" s="368">
        <v>1180.25</v>
      </c>
      <c r="BB86" s="368" t="s">
        <v>273</v>
      </c>
      <c r="BC86" s="369" t="s">
        <v>272</v>
      </c>
      <c r="BD86" s="50"/>
      <c r="BE86" s="51"/>
      <c r="BF86" s="51"/>
      <c r="BG86" s="51"/>
      <c r="BH86" s="52"/>
      <c r="BI86" s="367">
        <v>47.6</v>
      </c>
      <c r="BJ86" s="368">
        <v>25</v>
      </c>
      <c r="BK86" s="368">
        <v>1190</v>
      </c>
      <c r="BL86" s="368" t="s">
        <v>286</v>
      </c>
      <c r="BM86" s="369" t="s">
        <v>285</v>
      </c>
      <c r="BN86" s="53">
        <f t="shared" si="26"/>
        <v>47.21</v>
      </c>
      <c r="BO86" s="53">
        <f t="shared" si="27"/>
        <v>47.6</v>
      </c>
      <c r="BP86" s="305"/>
    </row>
    <row r="87" spans="1:68" ht="41.1" customHeight="1" x14ac:dyDescent="0.4">
      <c r="A87" s="38"/>
      <c r="B87" s="79"/>
      <c r="C87" s="80"/>
      <c r="D87" s="133">
        <f>D86</f>
        <v>45.4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9"/>
        <v>47.67</v>
      </c>
      <c r="L87" s="106">
        <f t="shared" si="20"/>
        <v>48.123999999999995</v>
      </c>
      <c r="M87" s="107">
        <f t="shared" si="21"/>
        <v>48.577999999999996</v>
      </c>
      <c r="N87" s="107">
        <f t="shared" si="22"/>
        <v>49.031999999999996</v>
      </c>
      <c r="O87" s="108">
        <f t="shared" si="23"/>
        <v>49.485999999999997</v>
      </c>
      <c r="P87" s="50"/>
      <c r="Q87" s="51"/>
      <c r="R87" s="51"/>
      <c r="S87" s="51"/>
      <c r="T87" s="52"/>
      <c r="U87" s="232"/>
      <c r="V87" s="233"/>
      <c r="W87" s="233"/>
      <c r="X87" s="233"/>
      <c r="Y87" s="234"/>
      <c r="Z87" s="232"/>
      <c r="AA87" s="233"/>
      <c r="AB87" s="233"/>
      <c r="AC87" s="233"/>
      <c r="AD87" s="234"/>
      <c r="AE87" s="232"/>
      <c r="AF87" s="233"/>
      <c r="AG87" s="233"/>
      <c r="AH87" s="233"/>
      <c r="AI87" s="234"/>
      <c r="AJ87" s="232"/>
      <c r="AK87" s="233"/>
      <c r="AL87" s="233"/>
      <c r="AM87" s="233"/>
      <c r="AN87" s="234"/>
      <c r="AO87" s="50"/>
      <c r="AP87" s="51"/>
      <c r="AQ87" s="51"/>
      <c r="AR87" s="51"/>
      <c r="AS87" s="52"/>
      <c r="AT87" s="50"/>
      <c r="AU87" s="51"/>
      <c r="AV87" s="51"/>
      <c r="AW87" s="51"/>
      <c r="AX87" s="52"/>
      <c r="AY87" s="367"/>
      <c r="AZ87" s="368"/>
      <c r="BA87" s="368" t="str">
        <f t="shared" si="28"/>
        <v xml:space="preserve"> </v>
      </c>
      <c r="BB87" s="368"/>
      <c r="BC87" s="369"/>
      <c r="BD87" s="50"/>
      <c r="BE87" s="51"/>
      <c r="BF87" s="51"/>
      <c r="BG87" s="51"/>
      <c r="BH87" s="52"/>
      <c r="BI87" s="367"/>
      <c r="BJ87" s="368"/>
      <c r="BK87" s="368"/>
      <c r="BL87" s="368"/>
      <c r="BM87" s="369"/>
      <c r="BN87" s="53">
        <f t="shared" si="26"/>
        <v>0</v>
      </c>
      <c r="BO87" s="53">
        <f t="shared" si="27"/>
        <v>0</v>
      </c>
      <c r="BP87" s="305"/>
    </row>
    <row r="88" spans="1:68" ht="41.1" customHeight="1" x14ac:dyDescent="0.4">
      <c r="A88" s="38"/>
      <c r="B88" s="79"/>
      <c r="C88" s="80"/>
      <c r="D88" s="133">
        <f>D86</f>
        <v>45.4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9"/>
        <v>47.67</v>
      </c>
      <c r="L88" s="106">
        <f t="shared" si="20"/>
        <v>48.123999999999995</v>
      </c>
      <c r="M88" s="107">
        <f t="shared" si="21"/>
        <v>48.577999999999996</v>
      </c>
      <c r="N88" s="107">
        <f t="shared" si="22"/>
        <v>49.031999999999996</v>
      </c>
      <c r="O88" s="108">
        <f t="shared" si="23"/>
        <v>49.485999999999997</v>
      </c>
      <c r="P88" s="50"/>
      <c r="Q88" s="51"/>
      <c r="R88" s="51"/>
      <c r="S88" s="51"/>
      <c r="T88" s="52"/>
      <c r="U88" s="232"/>
      <c r="V88" s="233"/>
      <c r="W88" s="233"/>
      <c r="X88" s="233"/>
      <c r="Y88" s="234"/>
      <c r="Z88" s="232"/>
      <c r="AA88" s="233"/>
      <c r="AB88" s="233"/>
      <c r="AC88" s="233"/>
      <c r="AD88" s="234"/>
      <c r="AE88" s="232"/>
      <c r="AF88" s="233"/>
      <c r="AG88" s="233"/>
      <c r="AH88" s="233"/>
      <c r="AI88" s="234"/>
      <c r="AJ88" s="232"/>
      <c r="AK88" s="233"/>
      <c r="AL88" s="233"/>
      <c r="AM88" s="233"/>
      <c r="AN88" s="234"/>
      <c r="AO88" s="50"/>
      <c r="AP88" s="51"/>
      <c r="AQ88" s="51"/>
      <c r="AR88" s="51"/>
      <c r="AS88" s="52"/>
      <c r="AT88" s="50"/>
      <c r="AU88" s="51"/>
      <c r="AV88" s="51"/>
      <c r="AW88" s="51"/>
      <c r="AX88" s="52"/>
      <c r="AY88" s="367"/>
      <c r="AZ88" s="368"/>
      <c r="BA88" s="368" t="str">
        <f t="shared" si="28"/>
        <v xml:space="preserve"> </v>
      </c>
      <c r="BB88" s="368"/>
      <c r="BC88" s="369"/>
      <c r="BD88" s="50"/>
      <c r="BE88" s="51"/>
      <c r="BF88" s="51"/>
      <c r="BG88" s="51"/>
      <c r="BH88" s="52"/>
      <c r="BI88" s="367"/>
      <c r="BJ88" s="368"/>
      <c r="BK88" s="368"/>
      <c r="BL88" s="368"/>
      <c r="BM88" s="369"/>
      <c r="BN88" s="53">
        <f t="shared" si="26"/>
        <v>0</v>
      </c>
      <c r="BO88" s="53">
        <f t="shared" si="27"/>
        <v>0</v>
      </c>
      <c r="BP88" s="305"/>
    </row>
    <row r="89" spans="1:68" ht="48.75" customHeight="1" x14ac:dyDescent="0.4">
      <c r="A89" s="38" t="s">
        <v>70</v>
      </c>
      <c r="B89" s="79" t="s">
        <v>71</v>
      </c>
      <c r="C89" s="80" t="str">
        <f>'рекоменд.цены на Август 2019'!B47</f>
        <v>Мука пшеничная хлебопекарная высший сорт (в таре), кг</v>
      </c>
      <c r="D89" s="133">
        <v>19.7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9"/>
        <v>23.442999999999998</v>
      </c>
      <c r="L89" s="106">
        <f t="shared" si="20"/>
        <v>23.64</v>
      </c>
      <c r="M89" s="107">
        <f t="shared" si="21"/>
        <v>23.837</v>
      </c>
      <c r="N89" s="107">
        <f t="shared" si="22"/>
        <v>24.033999999999999</v>
      </c>
      <c r="O89" s="108">
        <f t="shared" si="23"/>
        <v>24.230999999999998</v>
      </c>
      <c r="P89" s="232"/>
      <c r="Q89" s="233"/>
      <c r="R89" s="233"/>
      <c r="S89" s="233"/>
      <c r="T89" s="234"/>
      <c r="U89" s="232"/>
      <c r="V89" s="233"/>
      <c r="W89" s="233"/>
      <c r="X89" s="233"/>
      <c r="Y89" s="234"/>
      <c r="Z89" s="367"/>
      <c r="AA89" s="368"/>
      <c r="AB89" s="368"/>
      <c r="AC89" s="368"/>
      <c r="AD89" s="369"/>
      <c r="AE89" s="232"/>
      <c r="AF89" s="233"/>
      <c r="AG89" s="233"/>
      <c r="AH89" s="233"/>
      <c r="AI89" s="234"/>
      <c r="AJ89" s="232"/>
      <c r="AK89" s="233"/>
      <c r="AL89" s="233"/>
      <c r="AM89" s="230"/>
      <c r="AN89" s="231"/>
      <c r="AO89" s="367">
        <f>AQ89/AP89</f>
        <v>23.6</v>
      </c>
      <c r="AP89" s="368">
        <v>10</v>
      </c>
      <c r="AQ89" s="368">
        <v>236</v>
      </c>
      <c r="AR89" s="368" t="s">
        <v>230</v>
      </c>
      <c r="AS89" s="369" t="s">
        <v>248</v>
      </c>
      <c r="AT89" s="232"/>
      <c r="AU89" s="233"/>
      <c r="AV89" s="233"/>
      <c r="AW89" s="233"/>
      <c r="AX89" s="234"/>
      <c r="AY89" s="367">
        <v>23.24</v>
      </c>
      <c r="AZ89" s="368">
        <v>10</v>
      </c>
      <c r="BA89" s="368">
        <v>232.4</v>
      </c>
      <c r="BB89" s="368" t="s">
        <v>273</v>
      </c>
      <c r="BC89" s="369" t="s">
        <v>272</v>
      </c>
      <c r="BD89" s="50"/>
      <c r="BE89" s="51"/>
      <c r="BF89" s="51"/>
      <c r="BG89" s="51"/>
      <c r="BH89" s="52"/>
      <c r="BI89" s="367">
        <v>23.4</v>
      </c>
      <c r="BJ89" s="368">
        <v>50</v>
      </c>
      <c r="BK89" s="368">
        <v>1170</v>
      </c>
      <c r="BL89" s="368" t="s">
        <v>286</v>
      </c>
      <c r="BM89" s="369" t="s">
        <v>285</v>
      </c>
      <c r="BN89" s="53">
        <f t="shared" si="26"/>
        <v>23.24</v>
      </c>
      <c r="BO89" s="53">
        <f t="shared" si="27"/>
        <v>23.6</v>
      </c>
      <c r="BP89" s="306"/>
    </row>
    <row r="90" spans="1:68" ht="48.75" customHeight="1" x14ac:dyDescent="0.4">
      <c r="A90" s="38"/>
      <c r="B90" s="79"/>
      <c r="C90" s="80"/>
      <c r="D90" s="133">
        <f>D89</f>
        <v>19.7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9"/>
        <v>23.442999999999998</v>
      </c>
      <c r="L90" s="106">
        <f t="shared" si="20"/>
        <v>23.64</v>
      </c>
      <c r="M90" s="107">
        <f t="shared" si="21"/>
        <v>23.837</v>
      </c>
      <c r="N90" s="107">
        <f t="shared" si="22"/>
        <v>24.033999999999999</v>
      </c>
      <c r="O90" s="108">
        <f t="shared" si="23"/>
        <v>24.230999999999998</v>
      </c>
      <c r="P90" s="50"/>
      <c r="Q90" s="51"/>
      <c r="R90" s="51"/>
      <c r="S90" s="51"/>
      <c r="T90" s="52"/>
      <c r="U90" s="232"/>
      <c r="V90" s="233"/>
      <c r="W90" s="233"/>
      <c r="X90" s="233"/>
      <c r="Y90" s="234"/>
      <c r="Z90" s="232"/>
      <c r="AA90" s="233"/>
      <c r="AB90" s="233"/>
      <c r="AC90" s="233"/>
      <c r="AD90" s="234"/>
      <c r="AE90" s="177"/>
      <c r="AF90" s="178"/>
      <c r="AG90" s="178"/>
      <c r="AH90" s="178"/>
      <c r="AI90" s="190"/>
      <c r="AJ90" s="232"/>
      <c r="AK90" s="233"/>
      <c r="AL90" s="233"/>
      <c r="AM90" s="233"/>
      <c r="AN90" s="234"/>
      <c r="AO90" s="50"/>
      <c r="AP90" s="51"/>
      <c r="AQ90" s="51"/>
      <c r="AR90" s="51"/>
      <c r="AS90" s="52"/>
      <c r="AT90" s="50"/>
      <c r="AU90" s="51"/>
      <c r="AV90" s="51"/>
      <c r="AW90" s="51"/>
      <c r="AX90" s="52"/>
      <c r="AY90" s="367"/>
      <c r="AZ90" s="368"/>
      <c r="BA90" s="368" t="str">
        <f t="shared" si="28"/>
        <v xml:space="preserve"> </v>
      </c>
      <c r="BB90" s="368"/>
      <c r="BC90" s="369"/>
      <c r="BD90" s="50"/>
      <c r="BE90" s="51"/>
      <c r="BF90" s="51"/>
      <c r="BG90" s="51"/>
      <c r="BH90" s="52"/>
      <c r="BI90" s="367"/>
      <c r="BJ90" s="368"/>
      <c r="BK90" s="368"/>
      <c r="BL90" s="368"/>
      <c r="BM90" s="369"/>
      <c r="BN90" s="53">
        <f t="shared" si="26"/>
        <v>0</v>
      </c>
      <c r="BO90" s="53">
        <f t="shared" si="27"/>
        <v>0</v>
      </c>
      <c r="BP90" s="305"/>
    </row>
    <row r="91" spans="1:68" ht="48.75" customHeight="1" x14ac:dyDescent="0.4">
      <c r="A91" s="38"/>
      <c r="B91" s="79"/>
      <c r="C91" s="80"/>
      <c r="D91" s="133">
        <f>D89</f>
        <v>19.7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9"/>
        <v>23.442999999999998</v>
      </c>
      <c r="L91" s="106">
        <f t="shared" si="20"/>
        <v>23.64</v>
      </c>
      <c r="M91" s="107">
        <f t="shared" si="21"/>
        <v>23.837</v>
      </c>
      <c r="N91" s="107">
        <f t="shared" si="22"/>
        <v>24.033999999999999</v>
      </c>
      <c r="O91" s="108">
        <f t="shared" si="23"/>
        <v>24.230999999999998</v>
      </c>
      <c r="P91" s="50"/>
      <c r="Q91" s="51"/>
      <c r="R91" s="51"/>
      <c r="S91" s="51"/>
      <c r="T91" s="52"/>
      <c r="U91" s="232"/>
      <c r="V91" s="233"/>
      <c r="W91" s="233"/>
      <c r="X91" s="233"/>
      <c r="Y91" s="234"/>
      <c r="Z91" s="232"/>
      <c r="AA91" s="233"/>
      <c r="AB91" s="233"/>
      <c r="AC91" s="233"/>
      <c r="AD91" s="234"/>
      <c r="AE91" s="177"/>
      <c r="AF91" s="178"/>
      <c r="AG91" s="178"/>
      <c r="AH91" s="178"/>
      <c r="AI91" s="190"/>
      <c r="AJ91" s="232"/>
      <c r="AK91" s="233"/>
      <c r="AL91" s="233"/>
      <c r="AM91" s="233"/>
      <c r="AN91" s="234"/>
      <c r="AO91" s="50"/>
      <c r="AP91" s="51"/>
      <c r="AQ91" s="51"/>
      <c r="AR91" s="51"/>
      <c r="AS91" s="52"/>
      <c r="AT91" s="50"/>
      <c r="AU91" s="51"/>
      <c r="AV91" s="51"/>
      <c r="AW91" s="51"/>
      <c r="AX91" s="52"/>
      <c r="AY91" s="367"/>
      <c r="AZ91" s="368"/>
      <c r="BA91" s="368" t="str">
        <f t="shared" si="28"/>
        <v xml:space="preserve"> </v>
      </c>
      <c r="BB91" s="368"/>
      <c r="BC91" s="369"/>
      <c r="BD91" s="50"/>
      <c r="BE91" s="51"/>
      <c r="BF91" s="51"/>
      <c r="BG91" s="51"/>
      <c r="BH91" s="52"/>
      <c r="BI91" s="367"/>
      <c r="BJ91" s="368"/>
      <c r="BK91" s="368"/>
      <c r="BL91" s="368"/>
      <c r="BM91" s="369"/>
      <c r="BN91" s="53">
        <f t="shared" si="26"/>
        <v>0</v>
      </c>
      <c r="BO91" s="53">
        <f t="shared" si="27"/>
        <v>0</v>
      </c>
      <c r="BP91" s="305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Август 2019'!B48</f>
        <v>Мука ржано - обдирная, кг</v>
      </c>
      <c r="D92" s="133">
        <v>16.7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9"/>
        <v>19.872999999999998</v>
      </c>
      <c r="L92" s="106">
        <f t="shared" si="20"/>
        <v>20.04</v>
      </c>
      <c r="M92" s="107">
        <f t="shared" si="21"/>
        <v>20.207000000000001</v>
      </c>
      <c r="N92" s="107">
        <f t="shared" si="22"/>
        <v>20.373999999999999</v>
      </c>
      <c r="O92" s="108">
        <f t="shared" si="23"/>
        <v>20.541</v>
      </c>
      <c r="P92" s="50"/>
      <c r="Q92" s="51"/>
      <c r="R92" s="51"/>
      <c r="S92" s="51"/>
      <c r="T92" s="52"/>
      <c r="U92" s="232"/>
      <c r="V92" s="233"/>
      <c r="W92" s="233"/>
      <c r="X92" s="233"/>
      <c r="Y92" s="234"/>
      <c r="Z92" s="232"/>
      <c r="AA92" s="233"/>
      <c r="AB92" s="233"/>
      <c r="AC92" s="233"/>
      <c r="AD92" s="234"/>
      <c r="AE92" s="177"/>
      <c r="AF92" s="178"/>
      <c r="AG92" s="178"/>
      <c r="AH92" s="178"/>
      <c r="AI92" s="190"/>
      <c r="AJ92" s="232"/>
      <c r="AK92" s="233"/>
      <c r="AL92" s="233"/>
      <c r="AM92" s="233"/>
      <c r="AN92" s="234"/>
      <c r="AO92" s="50"/>
      <c r="AP92" s="51"/>
      <c r="AQ92" s="51"/>
      <c r="AR92" s="51"/>
      <c r="AS92" s="52"/>
      <c r="AT92" s="50"/>
      <c r="AU92" s="51"/>
      <c r="AV92" s="51"/>
      <c r="AW92" s="51"/>
      <c r="AX92" s="52"/>
      <c r="AY92" s="367"/>
      <c r="AZ92" s="368"/>
      <c r="BA92" s="368" t="str">
        <f t="shared" si="28"/>
        <v xml:space="preserve"> </v>
      </c>
      <c r="BB92" s="368"/>
      <c r="BC92" s="369"/>
      <c r="BD92" s="50"/>
      <c r="BE92" s="51"/>
      <c r="BF92" s="51"/>
      <c r="BG92" s="51"/>
      <c r="BH92" s="52"/>
      <c r="BI92" s="367"/>
      <c r="BJ92" s="368"/>
      <c r="BK92" s="368"/>
      <c r="BL92" s="368"/>
      <c r="BM92" s="369"/>
      <c r="BN92" s="53">
        <f t="shared" si="26"/>
        <v>0</v>
      </c>
      <c r="BO92" s="53">
        <f t="shared" si="27"/>
        <v>0</v>
      </c>
      <c r="BP92" s="305"/>
    </row>
    <row r="93" spans="1:68" ht="41.1" customHeight="1" x14ac:dyDescent="0.4">
      <c r="A93" s="38"/>
      <c r="B93" s="79"/>
      <c r="C93" s="80"/>
      <c r="D93" s="133">
        <f>D92</f>
        <v>16.7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9"/>
        <v>19.872999999999998</v>
      </c>
      <c r="L93" s="106">
        <f t="shared" si="20"/>
        <v>20.04</v>
      </c>
      <c r="M93" s="107">
        <f t="shared" si="21"/>
        <v>20.207000000000001</v>
      </c>
      <c r="N93" s="107">
        <f t="shared" si="22"/>
        <v>20.373999999999999</v>
      </c>
      <c r="O93" s="108">
        <f t="shared" si="23"/>
        <v>20.541</v>
      </c>
      <c r="P93" s="50"/>
      <c r="Q93" s="51"/>
      <c r="R93" s="51"/>
      <c r="S93" s="51"/>
      <c r="T93" s="52"/>
      <c r="U93" s="232"/>
      <c r="V93" s="233"/>
      <c r="W93" s="233"/>
      <c r="X93" s="233"/>
      <c r="Y93" s="234"/>
      <c r="Z93" s="232"/>
      <c r="AA93" s="233"/>
      <c r="AB93" s="233"/>
      <c r="AC93" s="233"/>
      <c r="AD93" s="234"/>
      <c r="AE93" s="177"/>
      <c r="AF93" s="178"/>
      <c r="AG93" s="178"/>
      <c r="AH93" s="178"/>
      <c r="AI93" s="190"/>
      <c r="AJ93" s="232"/>
      <c r="AK93" s="233"/>
      <c r="AL93" s="233"/>
      <c r="AM93" s="233"/>
      <c r="AN93" s="234"/>
      <c r="AO93" s="50"/>
      <c r="AP93" s="51"/>
      <c r="AQ93" s="51"/>
      <c r="AR93" s="51"/>
      <c r="AS93" s="52"/>
      <c r="AT93" s="50"/>
      <c r="AU93" s="51"/>
      <c r="AV93" s="51"/>
      <c r="AW93" s="51"/>
      <c r="AX93" s="52"/>
      <c r="AY93" s="367"/>
      <c r="AZ93" s="368"/>
      <c r="BA93" s="368" t="str">
        <f t="shared" si="28"/>
        <v xml:space="preserve"> </v>
      </c>
      <c r="BB93" s="368"/>
      <c r="BC93" s="369"/>
      <c r="BD93" s="50"/>
      <c r="BE93" s="51"/>
      <c r="BF93" s="51"/>
      <c r="BG93" s="51"/>
      <c r="BH93" s="52"/>
      <c r="BI93" s="367"/>
      <c r="BJ93" s="368"/>
      <c r="BK93" s="368"/>
      <c r="BL93" s="368"/>
      <c r="BM93" s="369"/>
      <c r="BN93" s="53">
        <f t="shared" si="26"/>
        <v>0</v>
      </c>
      <c r="BO93" s="53">
        <f t="shared" si="27"/>
        <v>0</v>
      </c>
      <c r="BP93" s="305"/>
    </row>
    <row r="94" spans="1:68" ht="41.1" customHeight="1" x14ac:dyDescent="0.4">
      <c r="A94" s="38"/>
      <c r="B94" s="79"/>
      <c r="C94" s="80"/>
      <c r="D94" s="133">
        <f>D92</f>
        <v>16.7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9"/>
        <v>19.872999999999998</v>
      </c>
      <c r="L94" s="106">
        <f t="shared" si="20"/>
        <v>20.04</v>
      </c>
      <c r="M94" s="107">
        <f t="shared" si="21"/>
        <v>20.207000000000001</v>
      </c>
      <c r="N94" s="107">
        <f t="shared" si="22"/>
        <v>20.373999999999999</v>
      </c>
      <c r="O94" s="108">
        <f t="shared" si="23"/>
        <v>20.541</v>
      </c>
      <c r="P94" s="50"/>
      <c r="Q94" s="51"/>
      <c r="R94" s="51"/>
      <c r="S94" s="51"/>
      <c r="T94" s="52"/>
      <c r="U94" s="232"/>
      <c r="V94" s="233"/>
      <c r="W94" s="233"/>
      <c r="X94" s="233"/>
      <c r="Y94" s="234"/>
      <c r="Z94" s="232"/>
      <c r="AA94" s="233"/>
      <c r="AB94" s="233"/>
      <c r="AC94" s="233"/>
      <c r="AD94" s="234"/>
      <c r="AE94" s="177"/>
      <c r="AF94" s="178"/>
      <c r="AG94" s="178"/>
      <c r="AH94" s="178"/>
      <c r="AI94" s="190"/>
      <c r="AJ94" s="232"/>
      <c r="AK94" s="233"/>
      <c r="AL94" s="233"/>
      <c r="AM94" s="233"/>
      <c r="AN94" s="234"/>
      <c r="AO94" s="50"/>
      <c r="AP94" s="51"/>
      <c r="AQ94" s="51"/>
      <c r="AR94" s="51"/>
      <c r="AS94" s="52"/>
      <c r="AT94" s="50"/>
      <c r="AU94" s="51"/>
      <c r="AV94" s="51"/>
      <c r="AW94" s="51"/>
      <c r="AX94" s="52"/>
      <c r="AY94" s="367"/>
      <c r="AZ94" s="368"/>
      <c r="BA94" s="368" t="str">
        <f t="shared" si="28"/>
        <v xml:space="preserve"> </v>
      </c>
      <c r="BB94" s="368"/>
      <c r="BC94" s="369"/>
      <c r="BD94" s="50"/>
      <c r="BE94" s="51"/>
      <c r="BF94" s="51"/>
      <c r="BG94" s="51"/>
      <c r="BH94" s="52"/>
      <c r="BI94" s="367"/>
      <c r="BJ94" s="368"/>
      <c r="BK94" s="368"/>
      <c r="BL94" s="368"/>
      <c r="BM94" s="369"/>
      <c r="BN94" s="53">
        <f t="shared" si="26"/>
        <v>0</v>
      </c>
      <c r="BO94" s="53">
        <f t="shared" si="27"/>
        <v>0</v>
      </c>
      <c r="BP94" s="305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Август 2019'!B49</f>
        <v>Гречневая крупа, кг</v>
      </c>
      <c r="D95" s="133">
        <v>29.9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9"/>
        <v>31.992999999999999</v>
      </c>
      <c r="L95" s="106">
        <f t="shared" si="20"/>
        <v>32.292000000000002</v>
      </c>
      <c r="M95" s="107">
        <f t="shared" si="21"/>
        <v>32.591000000000001</v>
      </c>
      <c r="N95" s="107">
        <f t="shared" si="22"/>
        <v>32.89</v>
      </c>
      <c r="O95" s="108">
        <f t="shared" si="23"/>
        <v>33.189</v>
      </c>
      <c r="P95" s="50"/>
      <c r="Q95" s="51"/>
      <c r="R95" s="51"/>
      <c r="S95" s="51"/>
      <c r="T95" s="52"/>
      <c r="U95" s="337"/>
      <c r="V95" s="338"/>
      <c r="W95" s="338"/>
      <c r="X95" s="338"/>
      <c r="Y95" s="339"/>
      <c r="Z95" s="232"/>
      <c r="AA95" s="233"/>
      <c r="AB95" s="233"/>
      <c r="AC95" s="233"/>
      <c r="AD95" s="234"/>
      <c r="AE95" s="177"/>
      <c r="AF95" s="178"/>
      <c r="AG95" s="178"/>
      <c r="AH95" s="178"/>
      <c r="AI95" s="190"/>
      <c r="AJ95" s="229"/>
      <c r="AK95" s="230"/>
      <c r="AL95" s="233"/>
      <c r="AM95" s="230"/>
      <c r="AN95" s="231"/>
      <c r="AO95" s="367"/>
      <c r="AP95" s="368"/>
      <c r="AQ95" s="368"/>
      <c r="AR95" s="368"/>
      <c r="AS95" s="369"/>
      <c r="AT95" s="50"/>
      <c r="AU95" s="51"/>
      <c r="AV95" s="51"/>
      <c r="AW95" s="51"/>
      <c r="AX95" s="52"/>
      <c r="AY95" s="367">
        <v>31.69</v>
      </c>
      <c r="AZ95" s="368">
        <v>25</v>
      </c>
      <c r="BA95" s="368">
        <f t="shared" si="28"/>
        <v>792.25</v>
      </c>
      <c r="BB95" s="368" t="s">
        <v>273</v>
      </c>
      <c r="BC95" s="369" t="s">
        <v>272</v>
      </c>
      <c r="BD95" s="50"/>
      <c r="BE95" s="51"/>
      <c r="BF95" s="51"/>
      <c r="BG95" s="51"/>
      <c r="BH95" s="52"/>
      <c r="BI95" s="367">
        <v>31.9</v>
      </c>
      <c r="BJ95" s="368">
        <v>25</v>
      </c>
      <c r="BK95" s="368">
        <v>797.5</v>
      </c>
      <c r="BL95" s="368" t="s">
        <v>286</v>
      </c>
      <c r="BM95" s="369" t="s">
        <v>285</v>
      </c>
      <c r="BN95" s="53">
        <f t="shared" si="26"/>
        <v>31.69</v>
      </c>
      <c r="BO95" s="53">
        <f t="shared" si="27"/>
        <v>31.9</v>
      </c>
      <c r="BP95" s="305"/>
    </row>
    <row r="96" spans="1:68" ht="41.1" customHeight="1" x14ac:dyDescent="0.4">
      <c r="A96" s="38"/>
      <c r="B96" s="79"/>
      <c r="C96" s="80"/>
      <c r="D96" s="133">
        <f>D95</f>
        <v>29.9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9"/>
        <v>31.992999999999999</v>
      </c>
      <c r="L96" s="106">
        <f t="shared" si="20"/>
        <v>32.292000000000002</v>
      </c>
      <c r="M96" s="107">
        <f t="shared" si="21"/>
        <v>32.591000000000001</v>
      </c>
      <c r="N96" s="107">
        <f t="shared" si="22"/>
        <v>32.89</v>
      </c>
      <c r="O96" s="108">
        <f t="shared" si="23"/>
        <v>33.189</v>
      </c>
      <c r="P96" s="50"/>
      <c r="Q96" s="51"/>
      <c r="R96" s="51"/>
      <c r="S96" s="51"/>
      <c r="T96" s="52"/>
      <c r="U96" s="232"/>
      <c r="V96" s="233"/>
      <c r="W96" s="233"/>
      <c r="X96" s="233"/>
      <c r="Y96" s="234"/>
      <c r="Z96" s="232"/>
      <c r="AA96" s="233"/>
      <c r="AB96" s="233"/>
      <c r="AC96" s="233"/>
      <c r="AD96" s="234"/>
      <c r="AE96" s="177"/>
      <c r="AF96" s="178"/>
      <c r="AG96" s="178"/>
      <c r="AH96" s="178"/>
      <c r="AI96" s="190"/>
      <c r="AJ96" s="232"/>
      <c r="AK96" s="233"/>
      <c r="AL96" s="233"/>
      <c r="AM96" s="233"/>
      <c r="AN96" s="234"/>
      <c r="AO96" s="50"/>
      <c r="AP96" s="51"/>
      <c r="AQ96" s="51"/>
      <c r="AR96" s="51"/>
      <c r="AS96" s="52"/>
      <c r="AT96" s="50"/>
      <c r="AU96" s="51"/>
      <c r="AV96" s="51"/>
      <c r="AW96" s="51"/>
      <c r="AX96" s="52"/>
      <c r="AY96" s="232"/>
      <c r="AZ96" s="233"/>
      <c r="BA96" s="233"/>
      <c r="BB96" s="233"/>
      <c r="BC96" s="234"/>
      <c r="BD96" s="50"/>
      <c r="BE96" s="51"/>
      <c r="BF96" s="51"/>
      <c r="BG96" s="51"/>
      <c r="BH96" s="52"/>
      <c r="BI96" s="367"/>
      <c r="BJ96" s="368"/>
      <c r="BK96" s="368"/>
      <c r="BL96" s="368"/>
      <c r="BM96" s="369"/>
      <c r="BN96" s="53">
        <f t="shared" si="26"/>
        <v>0</v>
      </c>
      <c r="BO96" s="53">
        <f t="shared" si="27"/>
        <v>0</v>
      </c>
      <c r="BP96" s="305"/>
    </row>
    <row r="97" spans="1:68" ht="41.1" customHeight="1" x14ac:dyDescent="0.4">
      <c r="A97" s="38"/>
      <c r="B97" s="79"/>
      <c r="C97" s="80"/>
      <c r="D97" s="133">
        <f>D95</f>
        <v>29.9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ref="K97:K117" si="29">$D97+($D97*(SUM($E97%,F97%)))</f>
        <v>31.992999999999999</v>
      </c>
      <c r="L97" s="106">
        <f t="shared" ref="L97:L117" si="30">$D97+(($D97*SUM($E97,G97)/100))</f>
        <v>32.292000000000002</v>
      </c>
      <c r="M97" s="107">
        <f t="shared" ref="M97:M117" si="31">$D97+(($D97*($E97+H97)/100))</f>
        <v>32.591000000000001</v>
      </c>
      <c r="N97" s="107">
        <f t="shared" ref="N97:N117" si="32">$D97+(($D97*($E97+I97)/100))</f>
        <v>32.89</v>
      </c>
      <c r="O97" s="108">
        <f t="shared" ref="O97:O117" si="33">$D97+(($D97*($E97+J97)/100))</f>
        <v>33.189</v>
      </c>
      <c r="P97" s="50"/>
      <c r="Q97" s="51"/>
      <c r="R97" s="51"/>
      <c r="S97" s="51"/>
      <c r="T97" s="52"/>
      <c r="U97" s="232"/>
      <c r="V97" s="233"/>
      <c r="W97" s="233"/>
      <c r="X97" s="233"/>
      <c r="Y97" s="234"/>
      <c r="Z97" s="232"/>
      <c r="AA97" s="233"/>
      <c r="AB97" s="233"/>
      <c r="AC97" s="233"/>
      <c r="AD97" s="234"/>
      <c r="AE97" s="177"/>
      <c r="AF97" s="178"/>
      <c r="AG97" s="178"/>
      <c r="AH97" s="178"/>
      <c r="AI97" s="190"/>
      <c r="AJ97" s="232"/>
      <c r="AK97" s="233"/>
      <c r="AL97" s="233"/>
      <c r="AM97" s="233"/>
      <c r="AN97" s="234"/>
      <c r="AO97" s="50"/>
      <c r="AP97" s="51"/>
      <c r="AQ97" s="51"/>
      <c r="AR97" s="51"/>
      <c r="AS97" s="52"/>
      <c r="AT97" s="50"/>
      <c r="AU97" s="51"/>
      <c r="AV97" s="51"/>
      <c r="AW97" s="51"/>
      <c r="AX97" s="52"/>
      <c r="AY97" s="232"/>
      <c r="AZ97" s="233"/>
      <c r="BA97" s="233"/>
      <c r="BB97" s="233"/>
      <c r="BC97" s="234"/>
      <c r="BD97" s="50"/>
      <c r="BE97" s="51"/>
      <c r="BF97" s="51"/>
      <c r="BG97" s="51"/>
      <c r="BH97" s="52"/>
      <c r="BI97" s="367"/>
      <c r="BJ97" s="368"/>
      <c r="BK97" s="368"/>
      <c r="BL97" s="368"/>
      <c r="BM97" s="369"/>
      <c r="BN97" s="53">
        <f t="shared" si="26"/>
        <v>0</v>
      </c>
      <c r="BO97" s="53">
        <f t="shared" si="27"/>
        <v>0</v>
      </c>
      <c r="BP97" s="305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Август 2019'!B50</f>
        <v>Пшено (крупа из просо), кг</v>
      </c>
      <c r="D98" s="133">
        <v>55.5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29"/>
        <v>57.164999999999999</v>
      </c>
      <c r="L98" s="106">
        <f t="shared" si="30"/>
        <v>57.72</v>
      </c>
      <c r="M98" s="107">
        <f t="shared" si="31"/>
        <v>58.274999999999999</v>
      </c>
      <c r="N98" s="107">
        <f t="shared" si="32"/>
        <v>58.83</v>
      </c>
      <c r="O98" s="108">
        <f t="shared" si="33"/>
        <v>59.384999999999998</v>
      </c>
      <c r="P98" s="232"/>
      <c r="Q98" s="233"/>
      <c r="R98" s="233"/>
      <c r="S98" s="233"/>
      <c r="T98" s="234"/>
      <c r="U98" s="232"/>
      <c r="V98" s="233"/>
      <c r="W98" s="233"/>
      <c r="X98" s="233"/>
      <c r="Y98" s="234"/>
      <c r="Z98" s="232"/>
      <c r="AA98" s="233"/>
      <c r="AB98" s="233"/>
      <c r="AC98" s="233"/>
      <c r="AD98" s="234"/>
      <c r="AE98" s="177"/>
      <c r="AF98" s="178"/>
      <c r="AG98" s="178"/>
      <c r="AH98" s="178"/>
      <c r="AI98" s="190"/>
      <c r="AJ98" s="232"/>
      <c r="AK98" s="233"/>
      <c r="AL98" s="233"/>
      <c r="AM98" s="233"/>
      <c r="AN98" s="234"/>
      <c r="AO98" s="50"/>
      <c r="AP98" s="51"/>
      <c r="AQ98" s="51"/>
      <c r="AR98" s="51"/>
      <c r="AS98" s="52"/>
      <c r="AT98" s="50"/>
      <c r="AU98" s="51"/>
      <c r="AV98" s="51"/>
      <c r="AW98" s="51"/>
      <c r="AX98" s="52"/>
      <c r="AY98" s="232"/>
      <c r="AZ98" s="233"/>
      <c r="BA98" s="233"/>
      <c r="BB98" s="233"/>
      <c r="BC98" s="234"/>
      <c r="BD98" s="50"/>
      <c r="BE98" s="51"/>
      <c r="BF98" s="51"/>
      <c r="BG98" s="51"/>
      <c r="BH98" s="52"/>
      <c r="BI98" s="367">
        <v>57.1</v>
      </c>
      <c r="BJ98" s="368">
        <v>25</v>
      </c>
      <c r="BK98" s="368">
        <v>1427.5</v>
      </c>
      <c r="BL98" s="368" t="s">
        <v>286</v>
      </c>
      <c r="BM98" s="369" t="s">
        <v>285</v>
      </c>
      <c r="BN98" s="53">
        <f t="shared" si="26"/>
        <v>57.1</v>
      </c>
      <c r="BO98" s="53">
        <f t="shared" si="27"/>
        <v>57.1</v>
      </c>
      <c r="BP98" s="305"/>
    </row>
    <row r="99" spans="1:68" ht="41.1" customHeight="1" x14ac:dyDescent="0.4">
      <c r="A99" s="38"/>
      <c r="B99" s="79"/>
      <c r="C99" s="80"/>
      <c r="D99" s="133">
        <f>D98</f>
        <v>55.5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29"/>
        <v>57.164999999999999</v>
      </c>
      <c r="L99" s="106">
        <f t="shared" si="30"/>
        <v>57.72</v>
      </c>
      <c r="M99" s="107">
        <f t="shared" si="31"/>
        <v>58.274999999999999</v>
      </c>
      <c r="N99" s="107">
        <f t="shared" si="32"/>
        <v>58.83</v>
      </c>
      <c r="O99" s="108">
        <f t="shared" si="33"/>
        <v>59.384999999999998</v>
      </c>
      <c r="P99" s="50"/>
      <c r="Q99" s="51"/>
      <c r="R99" s="51"/>
      <c r="S99" s="51"/>
      <c r="T99" s="52"/>
      <c r="U99" s="232"/>
      <c r="V99" s="233"/>
      <c r="W99" s="233"/>
      <c r="X99" s="233"/>
      <c r="Y99" s="234"/>
      <c r="Z99" s="232"/>
      <c r="AA99" s="233"/>
      <c r="AB99" s="233"/>
      <c r="AC99" s="233"/>
      <c r="AD99" s="234"/>
      <c r="AE99" s="177"/>
      <c r="AF99" s="178"/>
      <c r="AG99" s="178"/>
      <c r="AH99" s="178"/>
      <c r="AI99" s="190"/>
      <c r="AJ99" s="232"/>
      <c r="AK99" s="233"/>
      <c r="AL99" s="233"/>
      <c r="AM99" s="233"/>
      <c r="AN99" s="234"/>
      <c r="AO99" s="50"/>
      <c r="AP99" s="51"/>
      <c r="AQ99" s="51"/>
      <c r="AR99" s="51"/>
      <c r="AS99" s="52"/>
      <c r="AT99" s="50"/>
      <c r="AU99" s="51"/>
      <c r="AV99" s="51"/>
      <c r="AW99" s="51"/>
      <c r="AX99" s="52"/>
      <c r="AY99" s="232"/>
      <c r="AZ99" s="233"/>
      <c r="BA99" s="233"/>
      <c r="BB99" s="233"/>
      <c r="BC99" s="234"/>
      <c r="BD99" s="50"/>
      <c r="BE99" s="51"/>
      <c r="BF99" s="51"/>
      <c r="BG99" s="51"/>
      <c r="BH99" s="52"/>
      <c r="BI99" s="232"/>
      <c r="BJ99" s="233"/>
      <c r="BK99" s="233"/>
      <c r="BL99" s="233"/>
      <c r="BM99" s="234"/>
      <c r="BN99" s="53">
        <f t="shared" si="26"/>
        <v>0</v>
      </c>
      <c r="BO99" s="53">
        <f t="shared" si="27"/>
        <v>0</v>
      </c>
      <c r="BP99" s="305"/>
    </row>
    <row r="100" spans="1:68" ht="41.1" customHeight="1" x14ac:dyDescent="0.4">
      <c r="A100" s="38"/>
      <c r="B100" s="79"/>
      <c r="C100" s="80"/>
      <c r="D100" s="133">
        <f>D98</f>
        <v>55.5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29"/>
        <v>57.164999999999999</v>
      </c>
      <c r="L100" s="106">
        <f t="shared" si="30"/>
        <v>57.72</v>
      </c>
      <c r="M100" s="107">
        <f t="shared" si="31"/>
        <v>58.274999999999999</v>
      </c>
      <c r="N100" s="107">
        <f t="shared" si="32"/>
        <v>58.83</v>
      </c>
      <c r="O100" s="108">
        <f t="shared" si="33"/>
        <v>59.384999999999998</v>
      </c>
      <c r="P100" s="50"/>
      <c r="Q100" s="51"/>
      <c r="R100" s="51"/>
      <c r="S100" s="51"/>
      <c r="T100" s="52"/>
      <c r="U100" s="232"/>
      <c r="V100" s="233"/>
      <c r="W100" s="233"/>
      <c r="X100" s="233"/>
      <c r="Y100" s="234"/>
      <c r="Z100" s="232"/>
      <c r="AA100" s="233"/>
      <c r="AB100" s="233"/>
      <c r="AC100" s="233"/>
      <c r="AD100" s="234"/>
      <c r="AE100" s="177"/>
      <c r="AF100" s="178"/>
      <c r="AG100" s="178"/>
      <c r="AH100" s="178"/>
      <c r="AI100" s="190"/>
      <c r="AJ100" s="232"/>
      <c r="AK100" s="233"/>
      <c r="AL100" s="233"/>
      <c r="AM100" s="233"/>
      <c r="AN100" s="234"/>
      <c r="AO100" s="50"/>
      <c r="AP100" s="51"/>
      <c r="AQ100" s="51"/>
      <c r="AR100" s="51"/>
      <c r="AS100" s="52"/>
      <c r="AT100" s="50"/>
      <c r="AU100" s="51"/>
      <c r="AV100" s="51"/>
      <c r="AW100" s="51"/>
      <c r="AX100" s="52"/>
      <c r="AY100" s="232"/>
      <c r="AZ100" s="233"/>
      <c r="BA100" s="233"/>
      <c r="BB100" s="233"/>
      <c r="BC100" s="234"/>
      <c r="BD100" s="50"/>
      <c r="BE100" s="51"/>
      <c r="BF100" s="51"/>
      <c r="BG100" s="51"/>
      <c r="BH100" s="52"/>
      <c r="BI100" s="232"/>
      <c r="BJ100" s="233"/>
      <c r="BK100" s="233"/>
      <c r="BL100" s="233"/>
      <c r="BM100" s="234"/>
      <c r="BN100" s="53">
        <f t="shared" si="26"/>
        <v>0</v>
      </c>
      <c r="BO100" s="53">
        <f t="shared" si="27"/>
        <v>0</v>
      </c>
      <c r="BP100" s="305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3"/>
      <c r="E101" s="109"/>
      <c r="F101" s="110"/>
      <c r="G101" s="111"/>
      <c r="H101" s="111"/>
      <c r="I101" s="111"/>
      <c r="J101" s="112"/>
      <c r="K101" s="105">
        <f t="shared" si="29"/>
        <v>0</v>
      </c>
      <c r="L101" s="106">
        <f t="shared" si="30"/>
        <v>0</v>
      </c>
      <c r="M101" s="107">
        <f t="shared" si="31"/>
        <v>0</v>
      </c>
      <c r="N101" s="107">
        <f t="shared" si="32"/>
        <v>0</v>
      </c>
      <c r="O101" s="108">
        <f t="shared" si="33"/>
        <v>0</v>
      </c>
      <c r="P101" s="66"/>
      <c r="Q101" s="67"/>
      <c r="R101" s="341"/>
      <c r="S101" s="341"/>
      <c r="T101" s="69"/>
      <c r="U101" s="235"/>
      <c r="V101" s="236"/>
      <c r="W101" s="237"/>
      <c r="X101" s="236"/>
      <c r="Y101" s="238"/>
      <c r="Z101" s="235"/>
      <c r="AA101" s="236"/>
      <c r="AB101" s="237"/>
      <c r="AC101" s="236"/>
      <c r="AD101" s="238"/>
      <c r="AE101" s="179"/>
      <c r="AF101" s="180"/>
      <c r="AG101" s="178"/>
      <c r="AH101" s="180"/>
      <c r="AI101" s="191"/>
      <c r="AJ101" s="235"/>
      <c r="AK101" s="236"/>
      <c r="AL101" s="237"/>
      <c r="AM101" s="236"/>
      <c r="AN101" s="238"/>
      <c r="AO101" s="66"/>
      <c r="AP101" s="67"/>
      <c r="AQ101" s="68"/>
      <c r="AR101" s="67"/>
      <c r="AS101" s="69"/>
      <c r="AT101" s="66"/>
      <c r="AU101" s="67"/>
      <c r="AV101" s="68"/>
      <c r="AW101" s="67"/>
      <c r="AX101" s="69"/>
      <c r="AY101" s="235"/>
      <c r="AZ101" s="236"/>
      <c r="BA101" s="237"/>
      <c r="BB101" s="236"/>
      <c r="BC101" s="238"/>
      <c r="BD101" s="66"/>
      <c r="BE101" s="67"/>
      <c r="BF101" s="68"/>
      <c r="BG101" s="67"/>
      <c r="BH101" s="69"/>
      <c r="BI101" s="235"/>
      <c r="BJ101" s="236"/>
      <c r="BK101" s="237"/>
      <c r="BL101" s="236"/>
      <c r="BM101" s="238"/>
      <c r="BN101" s="53">
        <f t="shared" si="26"/>
        <v>0</v>
      </c>
      <c r="BO101" s="53">
        <f t="shared" si="27"/>
        <v>0</v>
      </c>
      <c r="BP101" s="305"/>
    </row>
    <row r="102" spans="1:68" ht="41.1" customHeight="1" x14ac:dyDescent="0.4">
      <c r="A102" s="38" t="s">
        <v>83</v>
      </c>
      <c r="B102" s="79" t="s">
        <v>84</v>
      </c>
      <c r="C102" s="80" t="str">
        <f>'рекоменд.цены на Август 2019'!B52</f>
        <v>Хлеб ржано - пшеничный формовой, 0,7 кг</v>
      </c>
      <c r="D102" s="133">
        <f>'рекоменд.цены на Август 2019'!F52</f>
        <v>21.1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29"/>
        <v>21.733000000000001</v>
      </c>
      <c r="L102" s="106">
        <f t="shared" si="30"/>
        <v>21.944000000000003</v>
      </c>
      <c r="M102" s="107">
        <f t="shared" si="31"/>
        <v>22.155000000000001</v>
      </c>
      <c r="N102" s="107">
        <f t="shared" si="32"/>
        <v>22.366</v>
      </c>
      <c r="O102" s="108">
        <f t="shared" si="33"/>
        <v>22.577000000000002</v>
      </c>
      <c r="P102" s="50"/>
      <c r="Q102" s="51"/>
      <c r="R102" s="51"/>
      <c r="S102" s="51"/>
      <c r="T102" s="52"/>
      <c r="U102" s="232"/>
      <c r="V102" s="233"/>
      <c r="W102" s="233"/>
      <c r="X102" s="233"/>
      <c r="Y102" s="234"/>
      <c r="Z102" s="232"/>
      <c r="AA102" s="233"/>
      <c r="AB102" s="233"/>
      <c r="AC102" s="233"/>
      <c r="AD102" s="234"/>
      <c r="AE102" s="177"/>
      <c r="AF102" s="178"/>
      <c r="AG102" s="178"/>
      <c r="AH102" s="178"/>
      <c r="AI102" s="190"/>
      <c r="AJ102" s="232"/>
      <c r="AK102" s="233"/>
      <c r="AL102" s="233"/>
      <c r="AM102" s="233"/>
      <c r="AN102" s="234"/>
      <c r="AO102" s="50"/>
      <c r="AP102" s="51"/>
      <c r="AQ102" s="51"/>
      <c r="AR102" s="51"/>
      <c r="AS102" s="52"/>
      <c r="AT102" s="367">
        <v>20.5</v>
      </c>
      <c r="AU102" s="368">
        <v>23</v>
      </c>
      <c r="AV102" s="368">
        <f>AT102*AU102</f>
        <v>471.5</v>
      </c>
      <c r="AW102" s="368" t="s">
        <v>259</v>
      </c>
      <c r="AX102" s="369" t="s">
        <v>270</v>
      </c>
      <c r="AY102" s="232"/>
      <c r="AZ102" s="233"/>
      <c r="BA102" s="233"/>
      <c r="BB102" s="233"/>
      <c r="BC102" s="234"/>
      <c r="BD102" s="232"/>
      <c r="BE102" s="233"/>
      <c r="BF102" s="233"/>
      <c r="BG102" s="233"/>
      <c r="BH102" s="234"/>
      <c r="BI102" s="232"/>
      <c r="BJ102" s="233"/>
      <c r="BK102" s="233"/>
      <c r="BL102" s="233"/>
      <c r="BM102" s="234"/>
      <c r="BN102" s="53">
        <f t="shared" si="26"/>
        <v>20.5</v>
      </c>
      <c r="BO102" s="53">
        <f t="shared" si="27"/>
        <v>20.5</v>
      </c>
      <c r="BP102" s="305"/>
    </row>
    <row r="103" spans="1:68" ht="41.1" customHeight="1" x14ac:dyDescent="0.4">
      <c r="A103" s="38"/>
      <c r="B103" s="79"/>
      <c r="C103" s="80"/>
      <c r="D103" s="133">
        <f>D102</f>
        <v>21.1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29"/>
        <v>21.733000000000001</v>
      </c>
      <c r="L103" s="106">
        <f t="shared" si="30"/>
        <v>21.944000000000003</v>
      </c>
      <c r="M103" s="107">
        <f t="shared" si="31"/>
        <v>22.155000000000001</v>
      </c>
      <c r="N103" s="107">
        <f t="shared" si="32"/>
        <v>22.366</v>
      </c>
      <c r="O103" s="108">
        <f t="shared" si="33"/>
        <v>22.577000000000002</v>
      </c>
      <c r="P103" s="50"/>
      <c r="Q103" s="51"/>
      <c r="R103" s="51"/>
      <c r="S103" s="51"/>
      <c r="T103" s="52"/>
      <c r="U103" s="232"/>
      <c r="V103" s="233"/>
      <c r="W103" s="233"/>
      <c r="X103" s="233"/>
      <c r="Y103" s="234"/>
      <c r="Z103" s="232"/>
      <c r="AA103" s="233"/>
      <c r="AB103" s="233"/>
      <c r="AC103" s="233"/>
      <c r="AD103" s="234"/>
      <c r="AE103" s="177"/>
      <c r="AF103" s="178"/>
      <c r="AG103" s="178"/>
      <c r="AH103" s="178"/>
      <c r="AI103" s="190"/>
      <c r="AJ103" s="232"/>
      <c r="AK103" s="233"/>
      <c r="AL103" s="233"/>
      <c r="AM103" s="233"/>
      <c r="AN103" s="234"/>
      <c r="AO103" s="50"/>
      <c r="AP103" s="51"/>
      <c r="AQ103" s="51"/>
      <c r="AR103" s="51"/>
      <c r="AS103" s="52"/>
      <c r="AT103" s="232"/>
      <c r="AU103" s="233"/>
      <c r="AV103" s="233"/>
      <c r="AW103" s="233"/>
      <c r="AX103" s="234"/>
      <c r="AY103" s="232"/>
      <c r="AZ103" s="233"/>
      <c r="BA103" s="233"/>
      <c r="BB103" s="233"/>
      <c r="BC103" s="234"/>
      <c r="BD103" s="232"/>
      <c r="BE103" s="233"/>
      <c r="BF103" s="233"/>
      <c r="BG103" s="233"/>
      <c r="BH103" s="234"/>
      <c r="BI103" s="232"/>
      <c r="BJ103" s="233"/>
      <c r="BK103" s="233"/>
      <c r="BL103" s="233"/>
      <c r="BM103" s="234"/>
      <c r="BN103" s="53">
        <f t="shared" si="26"/>
        <v>0</v>
      </c>
      <c r="BO103" s="53">
        <f t="shared" si="27"/>
        <v>0</v>
      </c>
      <c r="BP103" s="305"/>
    </row>
    <row r="104" spans="1:68" ht="41.1" customHeight="1" x14ac:dyDescent="0.4">
      <c r="A104" s="38"/>
      <c r="B104" s="79"/>
      <c r="C104" s="80"/>
      <c r="D104" s="133">
        <f>D102</f>
        <v>21.1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29"/>
        <v>21.733000000000001</v>
      </c>
      <c r="L104" s="106">
        <f t="shared" si="30"/>
        <v>21.944000000000003</v>
      </c>
      <c r="M104" s="107">
        <f t="shared" si="31"/>
        <v>22.155000000000001</v>
      </c>
      <c r="N104" s="107">
        <f t="shared" si="32"/>
        <v>22.366</v>
      </c>
      <c r="O104" s="108">
        <f t="shared" si="33"/>
        <v>22.577000000000002</v>
      </c>
      <c r="P104" s="50"/>
      <c r="Q104" s="51"/>
      <c r="R104" s="51"/>
      <c r="S104" s="51"/>
      <c r="T104" s="52"/>
      <c r="U104" s="232"/>
      <c r="V104" s="233"/>
      <c r="W104" s="233"/>
      <c r="X104" s="233"/>
      <c r="Y104" s="234"/>
      <c r="Z104" s="232"/>
      <c r="AA104" s="233"/>
      <c r="AB104" s="233"/>
      <c r="AC104" s="233"/>
      <c r="AD104" s="234"/>
      <c r="AE104" s="177"/>
      <c r="AF104" s="178"/>
      <c r="AG104" s="178"/>
      <c r="AH104" s="178"/>
      <c r="AI104" s="190"/>
      <c r="AJ104" s="232"/>
      <c r="AK104" s="233"/>
      <c r="AL104" s="233"/>
      <c r="AM104" s="233"/>
      <c r="AN104" s="234"/>
      <c r="AO104" s="50"/>
      <c r="AP104" s="51"/>
      <c r="AQ104" s="51"/>
      <c r="AR104" s="51"/>
      <c r="AS104" s="52"/>
      <c r="AT104" s="232"/>
      <c r="AU104" s="233"/>
      <c r="AV104" s="233"/>
      <c r="AW104" s="233"/>
      <c r="AX104" s="234"/>
      <c r="AY104" s="232"/>
      <c r="AZ104" s="233"/>
      <c r="BA104" s="233"/>
      <c r="BB104" s="233"/>
      <c r="BC104" s="234"/>
      <c r="BD104" s="232"/>
      <c r="BE104" s="233"/>
      <c r="BF104" s="233"/>
      <c r="BG104" s="233"/>
      <c r="BH104" s="234"/>
      <c r="BI104" s="232"/>
      <c r="BJ104" s="233"/>
      <c r="BK104" s="233"/>
      <c r="BL104" s="233"/>
      <c r="BM104" s="234"/>
      <c r="BN104" s="53">
        <f t="shared" si="26"/>
        <v>0</v>
      </c>
      <c r="BO104" s="53">
        <f t="shared" si="27"/>
        <v>0</v>
      </c>
      <c r="BP104" s="305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Август 2019'!B53</f>
        <v>Хлеб "Дарницкий" подовый,0,7 кг</v>
      </c>
      <c r="D105" s="133">
        <f>'рекоменд.цены на Август 2019'!F53</f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29"/>
        <v>23.071999999999999</v>
      </c>
      <c r="L105" s="106">
        <f t="shared" si="30"/>
        <v>23.295999999999999</v>
      </c>
      <c r="M105" s="107">
        <f t="shared" si="31"/>
        <v>23.52</v>
      </c>
      <c r="N105" s="107">
        <f t="shared" si="32"/>
        <v>23.744</v>
      </c>
      <c r="O105" s="108">
        <f t="shared" si="33"/>
        <v>23.968</v>
      </c>
      <c r="P105" s="337"/>
      <c r="Q105" s="338"/>
      <c r="R105" s="338"/>
      <c r="S105" s="338"/>
      <c r="T105" s="339"/>
      <c r="U105" s="337"/>
      <c r="V105" s="338"/>
      <c r="W105" s="338"/>
      <c r="X105" s="338"/>
      <c r="Y105" s="339"/>
      <c r="Z105" s="367">
        <v>21.1</v>
      </c>
      <c r="AA105" s="368">
        <v>10</v>
      </c>
      <c r="AB105" s="368">
        <f t="shared" ref="AB105:AB108" si="34">IF(Z105=0," ",IF(ISBLANK(Z105)," ",Z105*AA105))</f>
        <v>211</v>
      </c>
      <c r="AC105" s="368" t="s">
        <v>275</v>
      </c>
      <c r="AD105" s="369" t="s">
        <v>283</v>
      </c>
      <c r="AE105" s="367"/>
      <c r="AF105" s="368"/>
      <c r="AG105" s="368"/>
      <c r="AH105" s="368"/>
      <c r="AI105" s="369"/>
      <c r="AJ105" s="367"/>
      <c r="AK105" s="368"/>
      <c r="AL105" s="368"/>
      <c r="AM105" s="368"/>
      <c r="AN105" s="369"/>
      <c r="AO105" s="367">
        <f>AQ105/AP105</f>
        <v>20.3</v>
      </c>
      <c r="AP105" s="368">
        <v>6</v>
      </c>
      <c r="AQ105" s="368">
        <v>121.8</v>
      </c>
      <c r="AR105" s="368" t="s">
        <v>240</v>
      </c>
      <c r="AS105" s="369" t="s">
        <v>252</v>
      </c>
      <c r="AT105" s="232"/>
      <c r="AU105" s="233"/>
      <c r="AV105" s="233"/>
      <c r="AW105" s="233"/>
      <c r="AX105" s="234"/>
      <c r="AY105" s="232"/>
      <c r="AZ105" s="233"/>
      <c r="BA105" s="233"/>
      <c r="BB105" s="233"/>
      <c r="BC105" s="234"/>
      <c r="BD105" s="232"/>
      <c r="BE105" s="233"/>
      <c r="BF105" s="233"/>
      <c r="BG105" s="233"/>
      <c r="BH105" s="234"/>
      <c r="BI105" s="232"/>
      <c r="BJ105" s="233"/>
      <c r="BK105" s="233"/>
      <c r="BL105" s="233"/>
      <c r="BM105" s="234"/>
      <c r="BN105" s="53">
        <f t="shared" si="26"/>
        <v>20.3</v>
      </c>
      <c r="BO105" s="53">
        <f t="shared" si="27"/>
        <v>21.1</v>
      </c>
      <c r="BP105" s="305"/>
    </row>
    <row r="106" spans="1:68" ht="41.1" customHeight="1" x14ac:dyDescent="0.4">
      <c r="A106" s="38"/>
      <c r="B106" s="79"/>
      <c r="C106" s="80"/>
      <c r="D106" s="133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29"/>
        <v>23.071999999999999</v>
      </c>
      <c r="L106" s="106">
        <f t="shared" si="30"/>
        <v>23.295999999999999</v>
      </c>
      <c r="M106" s="107">
        <f t="shared" si="31"/>
        <v>23.52</v>
      </c>
      <c r="N106" s="107">
        <f t="shared" si="32"/>
        <v>23.744</v>
      </c>
      <c r="O106" s="108">
        <f t="shared" si="33"/>
        <v>23.968</v>
      </c>
      <c r="P106" s="232"/>
      <c r="Q106" s="233"/>
      <c r="R106" s="233"/>
      <c r="S106" s="233"/>
      <c r="T106" s="234"/>
      <c r="U106" s="232"/>
      <c r="V106" s="233"/>
      <c r="W106" s="233"/>
      <c r="X106" s="233"/>
      <c r="Y106" s="234"/>
      <c r="Z106" s="367"/>
      <c r="AA106" s="368"/>
      <c r="AB106" s="368" t="str">
        <f t="shared" si="34"/>
        <v xml:space="preserve"> </v>
      </c>
      <c r="AC106" s="368"/>
      <c r="AD106" s="369"/>
      <c r="AE106" s="232"/>
      <c r="AF106" s="233"/>
      <c r="AG106" s="233"/>
      <c r="AH106" s="233"/>
      <c r="AI106" s="234"/>
      <c r="AJ106" s="232"/>
      <c r="AK106" s="233"/>
      <c r="AL106" s="233"/>
      <c r="AM106" s="233"/>
      <c r="AN106" s="234"/>
      <c r="AO106" s="232"/>
      <c r="AP106" s="233"/>
      <c r="AQ106" s="233"/>
      <c r="AR106" s="233"/>
      <c r="AS106" s="234"/>
      <c r="AT106" s="232"/>
      <c r="AU106" s="233"/>
      <c r="AV106" s="233"/>
      <c r="AW106" s="233"/>
      <c r="AX106" s="234"/>
      <c r="AY106" s="232"/>
      <c r="AZ106" s="233"/>
      <c r="BA106" s="233"/>
      <c r="BB106" s="233"/>
      <c r="BC106" s="234"/>
      <c r="BD106" s="232"/>
      <c r="BE106" s="233"/>
      <c r="BF106" s="233"/>
      <c r="BG106" s="233"/>
      <c r="BH106" s="234"/>
      <c r="BI106" s="232"/>
      <c r="BJ106" s="233"/>
      <c r="BK106" s="233"/>
      <c r="BL106" s="233"/>
      <c r="BM106" s="234"/>
      <c r="BN106" s="53">
        <f t="shared" si="26"/>
        <v>0</v>
      </c>
      <c r="BO106" s="53">
        <f t="shared" si="27"/>
        <v>0</v>
      </c>
      <c r="BP106" s="305"/>
    </row>
    <row r="107" spans="1:68" ht="41.1" customHeight="1" x14ac:dyDescent="0.4">
      <c r="A107" s="38"/>
      <c r="B107" s="79"/>
      <c r="C107" s="80"/>
      <c r="D107" s="133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29"/>
        <v>23.071999999999999</v>
      </c>
      <c r="L107" s="106">
        <f t="shared" si="30"/>
        <v>23.295999999999999</v>
      </c>
      <c r="M107" s="107">
        <f t="shared" si="31"/>
        <v>23.52</v>
      </c>
      <c r="N107" s="107">
        <f t="shared" si="32"/>
        <v>23.744</v>
      </c>
      <c r="O107" s="108">
        <f t="shared" si="33"/>
        <v>23.968</v>
      </c>
      <c r="P107" s="232"/>
      <c r="Q107" s="233"/>
      <c r="R107" s="233"/>
      <c r="S107" s="233"/>
      <c r="T107" s="234"/>
      <c r="U107" s="232"/>
      <c r="V107" s="233"/>
      <c r="W107" s="233"/>
      <c r="X107" s="233"/>
      <c r="Y107" s="234"/>
      <c r="Z107" s="367"/>
      <c r="AA107" s="368"/>
      <c r="AB107" s="368" t="str">
        <f t="shared" si="34"/>
        <v xml:space="preserve"> </v>
      </c>
      <c r="AC107" s="368"/>
      <c r="AD107" s="369"/>
      <c r="AE107" s="232"/>
      <c r="AF107" s="233"/>
      <c r="AG107" s="233"/>
      <c r="AH107" s="233"/>
      <c r="AI107" s="234"/>
      <c r="AJ107" s="232"/>
      <c r="AK107" s="233"/>
      <c r="AL107" s="233"/>
      <c r="AM107" s="233"/>
      <c r="AN107" s="234"/>
      <c r="AO107" s="232"/>
      <c r="AP107" s="233"/>
      <c r="AQ107" s="233"/>
      <c r="AR107" s="233"/>
      <c r="AS107" s="234"/>
      <c r="AT107" s="232"/>
      <c r="AU107" s="233"/>
      <c r="AV107" s="233"/>
      <c r="AW107" s="233"/>
      <c r="AX107" s="234"/>
      <c r="AY107" s="232"/>
      <c r="AZ107" s="233"/>
      <c r="BA107" s="233"/>
      <c r="BB107" s="233"/>
      <c r="BC107" s="234"/>
      <c r="BD107" s="232"/>
      <c r="BE107" s="233"/>
      <c r="BF107" s="233"/>
      <c r="BG107" s="233"/>
      <c r="BH107" s="234"/>
      <c r="BI107" s="232"/>
      <c r="BJ107" s="233"/>
      <c r="BK107" s="233"/>
      <c r="BL107" s="233"/>
      <c r="BM107" s="234"/>
      <c r="BN107" s="53">
        <f t="shared" si="26"/>
        <v>0</v>
      </c>
      <c r="BO107" s="53">
        <f t="shared" si="27"/>
        <v>0</v>
      </c>
      <c r="BP107" s="305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Август 2019'!B54</f>
        <v>Хлеб пшеничный формовой, 0,45 - 0,5 кг</v>
      </c>
      <c r="D108" s="133">
        <f>'рекоменд.цены на Август 2019'!F54</f>
        <v>22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29"/>
        <v>22.66</v>
      </c>
      <c r="L108" s="106">
        <f t="shared" si="30"/>
        <v>22.88</v>
      </c>
      <c r="M108" s="107">
        <f t="shared" si="31"/>
        <v>23.1</v>
      </c>
      <c r="N108" s="107">
        <f t="shared" si="32"/>
        <v>23.32</v>
      </c>
      <c r="O108" s="108">
        <f t="shared" si="33"/>
        <v>23.54</v>
      </c>
      <c r="P108" s="232"/>
      <c r="Q108" s="233"/>
      <c r="R108" s="233"/>
      <c r="S108" s="233"/>
      <c r="T108" s="234"/>
      <c r="U108" s="232"/>
      <c r="V108" s="233"/>
      <c r="W108" s="233"/>
      <c r="X108" s="233"/>
      <c r="Y108" s="234"/>
      <c r="Z108" s="367">
        <v>20.9</v>
      </c>
      <c r="AA108" s="368">
        <v>24</v>
      </c>
      <c r="AB108" s="368">
        <f t="shared" si="34"/>
        <v>501.59999999999997</v>
      </c>
      <c r="AC108" s="368" t="s">
        <v>275</v>
      </c>
      <c r="AD108" s="369" t="s">
        <v>283</v>
      </c>
      <c r="AE108" s="232"/>
      <c r="AF108" s="233"/>
      <c r="AG108" s="233"/>
      <c r="AH108" s="233"/>
      <c r="AI108" s="234"/>
      <c r="AJ108" s="232"/>
      <c r="AK108" s="233"/>
      <c r="AL108" s="233"/>
      <c r="AM108" s="233"/>
      <c r="AN108" s="234"/>
      <c r="AO108" s="232"/>
      <c r="AP108" s="233"/>
      <c r="AQ108" s="233"/>
      <c r="AR108" s="233"/>
      <c r="AS108" s="234"/>
      <c r="AT108" s="232"/>
      <c r="AU108" s="233"/>
      <c r="AV108" s="233"/>
      <c r="AW108" s="233"/>
      <c r="AX108" s="234"/>
      <c r="AY108" s="232"/>
      <c r="AZ108" s="233"/>
      <c r="BA108" s="233"/>
      <c r="BB108" s="233"/>
      <c r="BC108" s="234"/>
      <c r="BD108" s="232"/>
      <c r="BE108" s="233"/>
      <c r="BF108" s="233"/>
      <c r="BG108" s="233"/>
      <c r="BH108" s="234"/>
      <c r="BI108" s="232"/>
      <c r="BJ108" s="233"/>
      <c r="BK108" s="233"/>
      <c r="BL108" s="233"/>
      <c r="BM108" s="234"/>
      <c r="BN108" s="53">
        <f t="shared" si="26"/>
        <v>20.9</v>
      </c>
      <c r="BO108" s="53">
        <f t="shared" si="27"/>
        <v>20.9</v>
      </c>
      <c r="BP108" s="305"/>
    </row>
    <row r="109" spans="1:68" ht="41.1" customHeight="1" x14ac:dyDescent="0.4">
      <c r="A109" s="38"/>
      <c r="B109" s="79"/>
      <c r="C109" s="80"/>
      <c r="D109" s="133">
        <f>D108</f>
        <v>22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29"/>
        <v>22.66</v>
      </c>
      <c r="L109" s="106">
        <f t="shared" si="30"/>
        <v>22.88</v>
      </c>
      <c r="M109" s="107">
        <f t="shared" si="31"/>
        <v>23.1</v>
      </c>
      <c r="N109" s="107">
        <f t="shared" si="32"/>
        <v>23.32</v>
      </c>
      <c r="O109" s="108">
        <f t="shared" si="33"/>
        <v>23.54</v>
      </c>
      <c r="P109" s="232"/>
      <c r="Q109" s="233"/>
      <c r="R109" s="233"/>
      <c r="S109" s="233"/>
      <c r="T109" s="234"/>
      <c r="U109" s="232"/>
      <c r="V109" s="233"/>
      <c r="W109" s="233"/>
      <c r="X109" s="233"/>
      <c r="Y109" s="234"/>
      <c r="Z109" s="50"/>
      <c r="AA109" s="51"/>
      <c r="AB109" s="51"/>
      <c r="AC109" s="51"/>
      <c r="AD109" s="52"/>
      <c r="AE109" s="232"/>
      <c r="AF109" s="233"/>
      <c r="AG109" s="233"/>
      <c r="AH109" s="233"/>
      <c r="AI109" s="234"/>
      <c r="AJ109" s="232"/>
      <c r="AK109" s="233"/>
      <c r="AL109" s="233"/>
      <c r="AM109" s="233"/>
      <c r="AN109" s="234"/>
      <c r="AO109" s="232"/>
      <c r="AP109" s="233"/>
      <c r="AQ109" s="233"/>
      <c r="AR109" s="233"/>
      <c r="AS109" s="234"/>
      <c r="AT109" s="232"/>
      <c r="AU109" s="233"/>
      <c r="AV109" s="233"/>
      <c r="AW109" s="233"/>
      <c r="AX109" s="234"/>
      <c r="AY109" s="232"/>
      <c r="AZ109" s="233"/>
      <c r="BA109" s="233"/>
      <c r="BB109" s="233"/>
      <c r="BC109" s="234"/>
      <c r="BD109" s="232"/>
      <c r="BE109" s="233"/>
      <c r="BF109" s="233"/>
      <c r="BG109" s="233"/>
      <c r="BH109" s="234"/>
      <c r="BI109" s="232"/>
      <c r="BJ109" s="233"/>
      <c r="BK109" s="233"/>
      <c r="BL109" s="233"/>
      <c r="BM109" s="234"/>
      <c r="BN109" s="53">
        <f t="shared" si="26"/>
        <v>0</v>
      </c>
      <c r="BO109" s="53">
        <f t="shared" si="27"/>
        <v>0</v>
      </c>
      <c r="BP109" s="305"/>
    </row>
    <row r="110" spans="1:68" ht="41.1" customHeight="1" x14ac:dyDescent="0.4">
      <c r="A110" s="38"/>
      <c r="B110" s="79"/>
      <c r="C110" s="80"/>
      <c r="D110" s="133">
        <f>D108</f>
        <v>22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29"/>
        <v>22.66</v>
      </c>
      <c r="L110" s="106">
        <f t="shared" si="30"/>
        <v>22.88</v>
      </c>
      <c r="M110" s="107">
        <f t="shared" si="31"/>
        <v>23.1</v>
      </c>
      <c r="N110" s="107">
        <f t="shared" si="32"/>
        <v>23.32</v>
      </c>
      <c r="O110" s="108">
        <f t="shared" si="33"/>
        <v>23.54</v>
      </c>
      <c r="P110" s="232"/>
      <c r="Q110" s="233"/>
      <c r="R110" s="233"/>
      <c r="S110" s="233"/>
      <c r="T110" s="234"/>
      <c r="U110" s="232"/>
      <c r="V110" s="233"/>
      <c r="W110" s="233"/>
      <c r="X110" s="233"/>
      <c r="Y110" s="234"/>
      <c r="Z110" s="50"/>
      <c r="AA110" s="51"/>
      <c r="AB110" s="51"/>
      <c r="AC110" s="51"/>
      <c r="AD110" s="52"/>
      <c r="AE110" s="232"/>
      <c r="AF110" s="233"/>
      <c r="AG110" s="233"/>
      <c r="AH110" s="233"/>
      <c r="AI110" s="234"/>
      <c r="AJ110" s="232"/>
      <c r="AK110" s="233"/>
      <c r="AL110" s="233"/>
      <c r="AM110" s="233"/>
      <c r="AN110" s="234"/>
      <c r="AO110" s="232"/>
      <c r="AP110" s="233"/>
      <c r="AQ110" s="233"/>
      <c r="AR110" s="233"/>
      <c r="AS110" s="234"/>
      <c r="AT110" s="232"/>
      <c r="AU110" s="233"/>
      <c r="AV110" s="233"/>
      <c r="AW110" s="233"/>
      <c r="AX110" s="234"/>
      <c r="AY110" s="232"/>
      <c r="AZ110" s="233"/>
      <c r="BA110" s="233"/>
      <c r="BB110" s="233"/>
      <c r="BC110" s="234"/>
      <c r="BD110" s="232"/>
      <c r="BE110" s="233"/>
      <c r="BF110" s="233"/>
      <c r="BG110" s="233"/>
      <c r="BH110" s="234"/>
      <c r="BI110" s="232"/>
      <c r="BJ110" s="233"/>
      <c r="BK110" s="233"/>
      <c r="BL110" s="233"/>
      <c r="BM110" s="234"/>
      <c r="BN110" s="53">
        <f t="shared" si="26"/>
        <v>0</v>
      </c>
      <c r="BO110" s="53">
        <f t="shared" si="27"/>
        <v>0</v>
      </c>
      <c r="BP110" s="305"/>
    </row>
    <row r="111" spans="1:68" ht="63" customHeight="1" x14ac:dyDescent="0.4">
      <c r="A111" s="38" t="s">
        <v>88</v>
      </c>
      <c r="B111" s="79" t="s">
        <v>89</v>
      </c>
      <c r="C111" s="80" t="str">
        <f>'рекоменд.цены на Август 2019'!B55</f>
        <v>Батон нарезной из муки высшего сорта, 0,35 - 0,4 кг</v>
      </c>
      <c r="D111" s="133">
        <f>'рекоменд.цены на Август 2019'!F55</f>
        <v>20.3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29"/>
        <v>21.518000000000001</v>
      </c>
      <c r="L111" s="106">
        <f t="shared" si="30"/>
        <v>21.721</v>
      </c>
      <c r="M111" s="107">
        <f t="shared" si="31"/>
        <v>21.923999999999999</v>
      </c>
      <c r="N111" s="107">
        <f t="shared" si="32"/>
        <v>22.127000000000002</v>
      </c>
      <c r="O111" s="108">
        <f t="shared" si="33"/>
        <v>22.330000000000002</v>
      </c>
      <c r="P111" s="337"/>
      <c r="Q111" s="338"/>
      <c r="R111" s="338"/>
      <c r="S111" s="338"/>
      <c r="T111" s="339"/>
      <c r="U111" s="50"/>
      <c r="V111" s="51"/>
      <c r="W111" s="51"/>
      <c r="X111" s="51"/>
      <c r="Y111" s="52"/>
      <c r="Z111" s="50"/>
      <c r="AA111" s="51"/>
      <c r="AB111" s="51"/>
      <c r="AC111" s="51"/>
      <c r="AD111" s="52"/>
      <c r="AE111" s="367"/>
      <c r="AF111" s="368"/>
      <c r="AG111" s="368"/>
      <c r="AH111" s="368"/>
      <c r="AI111" s="369"/>
      <c r="AJ111" s="367"/>
      <c r="AK111" s="368"/>
      <c r="AL111" s="368"/>
      <c r="AM111" s="368"/>
      <c r="AN111" s="369"/>
      <c r="AO111" s="367">
        <f>AQ111/AP111</f>
        <v>20.399999999999999</v>
      </c>
      <c r="AP111" s="368">
        <v>15</v>
      </c>
      <c r="AQ111" s="368">
        <v>306</v>
      </c>
      <c r="AR111" s="368" t="s">
        <v>240</v>
      </c>
      <c r="AS111" s="369" t="s">
        <v>252</v>
      </c>
      <c r="AT111" s="367">
        <v>20.5</v>
      </c>
      <c r="AU111" s="368">
        <v>45</v>
      </c>
      <c r="AV111" s="368">
        <f>AT111*AU111</f>
        <v>922.5</v>
      </c>
      <c r="AW111" s="368" t="s">
        <v>259</v>
      </c>
      <c r="AX111" s="369" t="s">
        <v>270</v>
      </c>
      <c r="AY111" s="232"/>
      <c r="AZ111" s="233"/>
      <c r="BA111" s="233"/>
      <c r="BB111" s="233"/>
      <c r="BC111" s="210"/>
      <c r="BD111" s="232"/>
      <c r="BE111" s="233"/>
      <c r="BF111" s="233"/>
      <c r="BG111" s="233"/>
      <c r="BH111" s="234"/>
      <c r="BI111" s="232"/>
      <c r="BJ111" s="233"/>
      <c r="BK111" s="233"/>
      <c r="BL111" s="233"/>
      <c r="BM111" s="234"/>
      <c r="BN111" s="53">
        <f t="shared" si="26"/>
        <v>20.399999999999999</v>
      </c>
      <c r="BO111" s="53">
        <f t="shared" si="27"/>
        <v>20.5</v>
      </c>
      <c r="BP111" s="305"/>
    </row>
    <row r="112" spans="1:68" ht="41.1" customHeight="1" x14ac:dyDescent="0.4">
      <c r="A112" s="38"/>
      <c r="B112" s="79"/>
      <c r="C112" s="80"/>
      <c r="D112" s="133">
        <f>D111</f>
        <v>20.3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29"/>
        <v>21.518000000000001</v>
      </c>
      <c r="L112" s="106">
        <f t="shared" si="30"/>
        <v>21.721</v>
      </c>
      <c r="M112" s="107">
        <f t="shared" si="31"/>
        <v>21.923999999999999</v>
      </c>
      <c r="N112" s="107">
        <f t="shared" si="32"/>
        <v>22.127000000000002</v>
      </c>
      <c r="O112" s="108">
        <f t="shared" si="33"/>
        <v>22.330000000000002</v>
      </c>
      <c r="P112" s="232"/>
      <c r="Q112" s="233"/>
      <c r="R112" s="233"/>
      <c r="S112" s="233"/>
      <c r="T112" s="234"/>
      <c r="U112" s="50"/>
      <c r="V112" s="51"/>
      <c r="W112" s="51"/>
      <c r="X112" s="51"/>
      <c r="Y112" s="52"/>
      <c r="Z112" s="50"/>
      <c r="AA112" s="51"/>
      <c r="AB112" s="51"/>
      <c r="AC112" s="51"/>
      <c r="AD112" s="52"/>
      <c r="AE112" s="50"/>
      <c r="AF112" s="51"/>
      <c r="AG112" s="51"/>
      <c r="AH112" s="51"/>
      <c r="AI112" s="52"/>
      <c r="AJ112" s="50"/>
      <c r="AK112" s="51"/>
      <c r="AL112" s="51"/>
      <c r="AM112" s="51"/>
      <c r="AN112" s="52"/>
      <c r="AO112" s="232"/>
      <c r="AP112" s="233"/>
      <c r="AQ112" s="233"/>
      <c r="AR112" s="233"/>
      <c r="AS112" s="234"/>
      <c r="AT112" s="50"/>
      <c r="AU112" s="51"/>
      <c r="AV112" s="51"/>
      <c r="AW112" s="51"/>
      <c r="AX112" s="52"/>
      <c r="AY112" s="232"/>
      <c r="AZ112" s="233"/>
      <c r="BA112" s="233"/>
      <c r="BB112" s="233"/>
      <c r="BC112" s="234"/>
      <c r="BD112" s="50"/>
      <c r="BE112" s="51"/>
      <c r="BF112" s="51"/>
      <c r="BG112" s="51"/>
      <c r="BH112" s="52"/>
      <c r="BI112" s="50"/>
      <c r="BJ112" s="51"/>
      <c r="BK112" s="51"/>
      <c r="BL112" s="51"/>
      <c r="BM112" s="52"/>
      <c r="BN112" s="53">
        <f t="shared" si="26"/>
        <v>0</v>
      </c>
      <c r="BO112" s="53">
        <f t="shared" si="27"/>
        <v>0</v>
      </c>
      <c r="BP112" s="305"/>
    </row>
    <row r="113" spans="1:68" ht="41.1" customHeight="1" x14ac:dyDescent="0.4">
      <c r="A113" s="38"/>
      <c r="B113" s="79"/>
      <c r="C113" s="80"/>
      <c r="D113" s="133">
        <f>D111</f>
        <v>20.3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29"/>
        <v>21.518000000000001</v>
      </c>
      <c r="L113" s="106">
        <f t="shared" si="30"/>
        <v>21.721</v>
      </c>
      <c r="M113" s="107">
        <f t="shared" si="31"/>
        <v>21.923999999999999</v>
      </c>
      <c r="N113" s="107">
        <f t="shared" si="32"/>
        <v>22.127000000000002</v>
      </c>
      <c r="O113" s="108">
        <f t="shared" si="33"/>
        <v>22.330000000000002</v>
      </c>
      <c r="P113" s="232"/>
      <c r="Q113" s="233"/>
      <c r="R113" s="233"/>
      <c r="S113" s="233"/>
      <c r="T113" s="234"/>
      <c r="U113" s="50"/>
      <c r="V113" s="51"/>
      <c r="W113" s="51"/>
      <c r="X113" s="51"/>
      <c r="Y113" s="52"/>
      <c r="Z113" s="50"/>
      <c r="AA113" s="51"/>
      <c r="AB113" s="51"/>
      <c r="AC113" s="51"/>
      <c r="AD113" s="52"/>
      <c r="AE113" s="50"/>
      <c r="AF113" s="51"/>
      <c r="AG113" s="51"/>
      <c r="AH113" s="51"/>
      <c r="AI113" s="52"/>
      <c r="AJ113" s="50"/>
      <c r="AK113" s="51"/>
      <c r="AL113" s="51"/>
      <c r="AM113" s="51"/>
      <c r="AN113" s="52"/>
      <c r="AO113" s="232"/>
      <c r="AP113" s="233"/>
      <c r="AQ113" s="233"/>
      <c r="AR113" s="233"/>
      <c r="AS113" s="234"/>
      <c r="AT113" s="50"/>
      <c r="AU113" s="51"/>
      <c r="AV113" s="51"/>
      <c r="AW113" s="51"/>
      <c r="AX113" s="52"/>
      <c r="AY113" s="232"/>
      <c r="AZ113" s="233"/>
      <c r="BA113" s="233"/>
      <c r="BB113" s="233"/>
      <c r="BC113" s="234"/>
      <c r="BD113" s="50"/>
      <c r="BE113" s="51"/>
      <c r="BF113" s="51"/>
      <c r="BG113" s="51"/>
      <c r="BH113" s="52"/>
      <c r="BI113" s="50"/>
      <c r="BJ113" s="51"/>
      <c r="BK113" s="51"/>
      <c r="BL113" s="51"/>
      <c r="BM113" s="52"/>
      <c r="BN113" s="53">
        <f t="shared" si="26"/>
        <v>0</v>
      </c>
      <c r="BO113" s="53">
        <f t="shared" si="27"/>
        <v>0</v>
      </c>
      <c r="BP113" s="305"/>
    </row>
    <row r="114" spans="1:68" s="70" customFormat="1" ht="54.95" customHeight="1" x14ac:dyDescent="0.4">
      <c r="A114" s="59" t="s">
        <v>91</v>
      </c>
      <c r="B114" s="81" t="s">
        <v>92</v>
      </c>
      <c r="C114" s="82" t="s">
        <v>93</v>
      </c>
      <c r="D114" s="133"/>
      <c r="E114" s="109"/>
      <c r="F114" s="110"/>
      <c r="G114" s="111"/>
      <c r="H114" s="111"/>
      <c r="I114" s="111"/>
      <c r="J114" s="112"/>
      <c r="K114" s="105">
        <f t="shared" si="29"/>
        <v>0</v>
      </c>
      <c r="L114" s="106">
        <f t="shared" si="30"/>
        <v>0</v>
      </c>
      <c r="M114" s="107">
        <f t="shared" si="31"/>
        <v>0</v>
      </c>
      <c r="N114" s="107">
        <f t="shared" si="32"/>
        <v>0</v>
      </c>
      <c r="O114" s="108">
        <f t="shared" si="33"/>
        <v>0</v>
      </c>
      <c r="P114" s="235"/>
      <c r="Q114" s="236"/>
      <c r="R114" s="237"/>
      <c r="S114" s="236"/>
      <c r="T114" s="238"/>
      <c r="U114" s="66"/>
      <c r="V114" s="67"/>
      <c r="W114" s="68"/>
      <c r="X114" s="67"/>
      <c r="Y114" s="69"/>
      <c r="Z114" s="66"/>
      <c r="AA114" s="67"/>
      <c r="AB114" s="68"/>
      <c r="AC114" s="67"/>
      <c r="AD114" s="69"/>
      <c r="AE114" s="66"/>
      <c r="AF114" s="67"/>
      <c r="AG114" s="68"/>
      <c r="AH114" s="67"/>
      <c r="AI114" s="69"/>
      <c r="AJ114" s="66"/>
      <c r="AK114" s="67"/>
      <c r="AL114" s="68"/>
      <c r="AM114" s="67"/>
      <c r="AN114" s="69"/>
      <c r="AO114" s="235"/>
      <c r="AP114" s="236"/>
      <c r="AQ114" s="237"/>
      <c r="AR114" s="236"/>
      <c r="AS114" s="238"/>
      <c r="AT114" s="66"/>
      <c r="AU114" s="67"/>
      <c r="AV114" s="68"/>
      <c r="AW114" s="67"/>
      <c r="AX114" s="69"/>
      <c r="AY114" s="235"/>
      <c r="AZ114" s="236"/>
      <c r="BA114" s="237"/>
      <c r="BB114" s="236"/>
      <c r="BC114" s="238"/>
      <c r="BD114" s="66"/>
      <c r="BE114" s="67"/>
      <c r="BF114" s="68"/>
      <c r="BG114" s="67"/>
      <c r="BH114" s="69"/>
      <c r="BI114" s="66"/>
      <c r="BJ114" s="67"/>
      <c r="BK114" s="68"/>
      <c r="BL114" s="67"/>
      <c r="BM114" s="69"/>
      <c r="BN114" s="53">
        <f t="shared" si="26"/>
        <v>0</v>
      </c>
      <c r="BO114" s="53">
        <f t="shared" si="27"/>
        <v>0</v>
      </c>
      <c r="BP114" s="305"/>
    </row>
    <row r="115" spans="1:68" ht="40.5" customHeight="1" thickBot="1" x14ac:dyDescent="0.45">
      <c r="A115" s="38" t="s">
        <v>94</v>
      </c>
      <c r="B115" s="96" t="s">
        <v>95</v>
      </c>
      <c r="C115" s="97" t="str">
        <f>'рекоменд.цены на Август 2019'!B57</f>
        <v>Сахар-песок, кг</v>
      </c>
      <c r="D115" s="133">
        <v>28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29"/>
        <v>29.4</v>
      </c>
      <c r="L115" s="106">
        <f t="shared" si="30"/>
        <v>29.68</v>
      </c>
      <c r="M115" s="107">
        <f t="shared" si="31"/>
        <v>29.96</v>
      </c>
      <c r="N115" s="107">
        <f t="shared" si="32"/>
        <v>30.240000000000002</v>
      </c>
      <c r="O115" s="108">
        <f t="shared" si="33"/>
        <v>30.52</v>
      </c>
      <c r="P115" s="337"/>
      <c r="Q115" s="338"/>
      <c r="R115" s="338"/>
      <c r="S115" s="338"/>
      <c r="T115" s="339"/>
      <c r="U115" s="50"/>
      <c r="V115" s="51"/>
      <c r="W115" s="51"/>
      <c r="X115" s="51"/>
      <c r="Y115" s="52"/>
      <c r="Z115" s="50"/>
      <c r="AA115" s="51"/>
      <c r="AB115" s="51"/>
      <c r="AC115" s="51"/>
      <c r="AD115" s="52"/>
      <c r="AE115" s="50"/>
      <c r="AF115" s="51"/>
      <c r="AG115" s="51"/>
      <c r="AH115" s="51"/>
      <c r="AI115" s="52"/>
      <c r="AJ115" s="50"/>
      <c r="AK115" s="51"/>
      <c r="AL115" s="51"/>
      <c r="AM115" s="51"/>
      <c r="AN115" s="52"/>
      <c r="AO115" s="232"/>
      <c r="AP115" s="233"/>
      <c r="AQ115" s="233"/>
      <c r="AR115" s="233"/>
      <c r="AS115" s="234"/>
      <c r="AT115" s="232"/>
      <c r="AU115" s="233"/>
      <c r="AV115" s="233"/>
      <c r="AW115" s="233"/>
      <c r="AX115" s="234"/>
      <c r="AY115" s="232"/>
      <c r="AZ115" s="233"/>
      <c r="BA115" s="233"/>
      <c r="BB115" s="233"/>
      <c r="BC115" s="234"/>
      <c r="BD115" s="207"/>
      <c r="BE115" s="207"/>
      <c r="BF115" s="207"/>
      <c r="BG115" s="207"/>
      <c r="BH115" s="207"/>
      <c r="BI115" s="367">
        <v>29.4</v>
      </c>
      <c r="BJ115" s="368">
        <v>50</v>
      </c>
      <c r="BK115" s="368">
        <v>2938.05</v>
      </c>
      <c r="BL115" s="368" t="s">
        <v>286</v>
      </c>
      <c r="BM115" s="369" t="s">
        <v>285</v>
      </c>
      <c r="BN115" s="53">
        <f t="shared" si="26"/>
        <v>29.4</v>
      </c>
      <c r="BO115" s="53">
        <f t="shared" si="27"/>
        <v>29.4</v>
      </c>
      <c r="BP115" s="306"/>
    </row>
    <row r="116" spans="1:68" ht="40.5" customHeight="1" thickTop="1" thickBot="1" x14ac:dyDescent="0.45">
      <c r="A116" s="99"/>
      <c r="B116" s="96"/>
      <c r="C116" s="97"/>
      <c r="D116" s="133">
        <f>D115</f>
        <v>28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29"/>
        <v>29.4</v>
      </c>
      <c r="L116" s="106">
        <f t="shared" si="30"/>
        <v>29.68</v>
      </c>
      <c r="M116" s="107">
        <f t="shared" si="31"/>
        <v>29.96</v>
      </c>
      <c r="N116" s="107">
        <f t="shared" si="32"/>
        <v>30.240000000000002</v>
      </c>
      <c r="O116" s="108">
        <f t="shared" si="33"/>
        <v>30.52</v>
      </c>
      <c r="P116" s="50"/>
      <c r="Q116" s="51"/>
      <c r="R116" s="51"/>
      <c r="S116" s="51"/>
      <c r="T116" s="52"/>
      <c r="U116" s="177"/>
      <c r="V116" s="178"/>
      <c r="W116" s="178"/>
      <c r="X116" s="178"/>
      <c r="Y116" s="178"/>
      <c r="Z116" s="50"/>
      <c r="AA116" s="51"/>
      <c r="AB116" s="51"/>
      <c r="AC116" s="51"/>
      <c r="AD116" s="51"/>
      <c r="AE116" s="50"/>
      <c r="AF116" s="51"/>
      <c r="AG116" s="51"/>
      <c r="AH116" s="51"/>
      <c r="AI116" s="52"/>
      <c r="AJ116" s="50"/>
      <c r="AK116" s="51"/>
      <c r="AL116" s="51"/>
      <c r="AM116" s="51"/>
      <c r="AN116" s="52"/>
      <c r="AO116" s="177"/>
      <c r="AP116" s="178"/>
      <c r="AQ116" s="178"/>
      <c r="AR116" s="178"/>
      <c r="AS116" s="178"/>
      <c r="AT116" s="50"/>
      <c r="AU116" s="51"/>
      <c r="AV116" s="51"/>
      <c r="AW116" s="51"/>
      <c r="AX116" s="51"/>
      <c r="AY116" s="177"/>
      <c r="AZ116" s="178"/>
      <c r="BA116" s="178"/>
      <c r="BB116" s="178"/>
      <c r="BC116" s="178"/>
      <c r="BD116" s="50"/>
      <c r="BE116" s="51"/>
      <c r="BF116" s="51"/>
      <c r="BG116" s="51"/>
      <c r="BH116" s="52"/>
      <c r="BI116" s="177"/>
      <c r="BJ116" s="178"/>
      <c r="BK116" s="178"/>
      <c r="BL116" s="178"/>
      <c r="BM116" s="190"/>
      <c r="BN116" s="53">
        <f t="shared" si="26"/>
        <v>0</v>
      </c>
      <c r="BO116" s="53">
        <f t="shared" si="27"/>
        <v>0</v>
      </c>
      <c r="BP116" s="305"/>
    </row>
    <row r="117" spans="1:68" ht="40.5" customHeight="1" thickTop="1" thickBot="1" x14ac:dyDescent="0.45">
      <c r="A117" s="99"/>
      <c r="B117" s="96"/>
      <c r="C117" s="97"/>
      <c r="D117" s="133">
        <f>D115</f>
        <v>28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29"/>
        <v>29.4</v>
      </c>
      <c r="L117" s="106">
        <f t="shared" si="30"/>
        <v>29.68</v>
      </c>
      <c r="M117" s="107">
        <f t="shared" si="31"/>
        <v>29.96</v>
      </c>
      <c r="N117" s="107">
        <f t="shared" si="32"/>
        <v>30.240000000000002</v>
      </c>
      <c r="O117" s="108">
        <f t="shared" si="33"/>
        <v>30.52</v>
      </c>
      <c r="P117" s="50"/>
      <c r="Q117" s="51"/>
      <c r="R117" s="51"/>
      <c r="S117" s="51"/>
      <c r="T117" s="52"/>
      <c r="U117" s="177"/>
      <c r="V117" s="178"/>
      <c r="W117" s="178"/>
      <c r="X117" s="178"/>
      <c r="Y117" s="178"/>
      <c r="Z117" s="50"/>
      <c r="AA117" s="51"/>
      <c r="AB117" s="51"/>
      <c r="AC117" s="51"/>
      <c r="AD117" s="51"/>
      <c r="AE117" s="177"/>
      <c r="AF117" s="178"/>
      <c r="AG117" s="178"/>
      <c r="AH117" s="178"/>
      <c r="AI117" s="190"/>
      <c r="AJ117" s="50"/>
      <c r="AK117" s="51"/>
      <c r="AL117" s="51"/>
      <c r="AM117" s="51"/>
      <c r="AN117" s="52"/>
      <c r="AO117" s="177"/>
      <c r="AP117" s="178"/>
      <c r="AQ117" s="178"/>
      <c r="AR117" s="178"/>
      <c r="AS117" s="178"/>
      <c r="AT117" s="50"/>
      <c r="AU117" s="51"/>
      <c r="AV117" s="51"/>
      <c r="AW117" s="51"/>
      <c r="AX117" s="51"/>
      <c r="AY117" s="177"/>
      <c r="AZ117" s="178"/>
      <c r="BA117" s="178"/>
      <c r="BB117" s="178"/>
      <c r="BC117" s="178"/>
      <c r="BD117" s="50"/>
      <c r="BE117" s="51"/>
      <c r="BF117" s="51"/>
      <c r="BG117" s="51"/>
      <c r="BH117" s="52"/>
      <c r="BI117" s="177"/>
      <c r="BJ117" s="178"/>
      <c r="BK117" s="178"/>
      <c r="BL117" s="178"/>
      <c r="BM117" s="190"/>
      <c r="BN117" s="53">
        <f t="shared" si="26"/>
        <v>0</v>
      </c>
      <c r="BO117" s="53">
        <f t="shared" si="27"/>
        <v>0</v>
      </c>
      <c r="BP117" s="305"/>
    </row>
    <row r="118" spans="1:68" s="138" customFormat="1" ht="36.75" customHeight="1" thickTop="1" thickBot="1" x14ac:dyDescent="0.45">
      <c r="B118" s="144">
        <v>2</v>
      </c>
      <c r="K118" s="140"/>
      <c r="L118" s="140"/>
      <c r="M118" s="140"/>
      <c r="N118" s="140"/>
      <c r="O118" s="140"/>
      <c r="BP118" s="305"/>
    </row>
    <row r="119" spans="1:68" ht="37.5" customHeight="1" thickTop="1" x14ac:dyDescent="0.4">
      <c r="B119" s="412" t="s">
        <v>0</v>
      </c>
      <c r="C119" s="414" t="s">
        <v>1</v>
      </c>
      <c r="D119" s="416" t="str">
        <f>D6</f>
        <v>Средняя цена без учета доставки на 23.08.2019, рублей</v>
      </c>
      <c r="E119" s="418" t="s">
        <v>6</v>
      </c>
      <c r="F119" s="420" t="s">
        <v>7</v>
      </c>
      <c r="G119" s="421"/>
      <c r="H119" s="421"/>
      <c r="I119" s="421"/>
      <c r="J119" s="422"/>
      <c r="K119" s="426" t="s">
        <v>8</v>
      </c>
      <c r="L119" s="427"/>
      <c r="M119" s="427"/>
      <c r="N119" s="427"/>
      <c r="O119" s="428"/>
      <c r="P119" s="406" t="str">
        <f>'1 неделя'!P119:T119</f>
        <v>БОУ "Цивильская общеобразовательная школа-интернат для обучающихся с ОВЗ №1"</v>
      </c>
      <c r="Q119" s="407"/>
      <c r="R119" s="407"/>
      <c r="S119" s="407"/>
      <c r="T119" s="408"/>
      <c r="U119" s="401" t="str">
        <f>'1 неделя'!U119:Y119</f>
        <v>ГАПОУ ЧР "Алатырский технологический колледж"</v>
      </c>
      <c r="V119" s="402"/>
      <c r="W119" s="402"/>
      <c r="X119" s="402"/>
      <c r="Y119" s="403"/>
      <c r="Z119" s="406" t="str">
        <f>'1 неделя'!Z119:AD119</f>
        <v>ГАПОУ ЧР "Мариинско-Посадский технологический техникум"</v>
      </c>
      <c r="AA119" s="407"/>
      <c r="AB119" s="407"/>
      <c r="AC119" s="407"/>
      <c r="AD119" s="408"/>
      <c r="AE119" s="401" t="str">
        <f>'1 неделя'!AE119:AI119</f>
        <v>ГАПОУ "Батыревский агротехнический техникум"</v>
      </c>
      <c r="AF119" s="402"/>
      <c r="AG119" s="402"/>
      <c r="AH119" s="402"/>
      <c r="AI119" s="403"/>
      <c r="AJ119" s="406" t="str">
        <f>'1 неделя'!AJ119:AN119</f>
        <v>ГАПОУ ЧР "КанТЭТ" г.Канаш</v>
      </c>
      <c r="AK119" s="407"/>
      <c r="AL119" s="407"/>
      <c r="AM119" s="407"/>
      <c r="AN119" s="408"/>
      <c r="AO119" s="401" t="str">
        <f>'1 неделя'!AO119:AS119</f>
        <v>ГАПОУ "Канашский строительный техникум"</v>
      </c>
      <c r="AP119" s="402"/>
      <c r="AQ119" s="402"/>
      <c r="AR119" s="402"/>
      <c r="AS119" s="403"/>
      <c r="AT119" s="406" t="str">
        <f>'1 неделя'!AT119:AX119</f>
        <v>ГАПОУ ЧР "Шумерлинский политехнический техникум" Минобразования Чувашии</v>
      </c>
      <c r="AU119" s="407"/>
      <c r="AV119" s="407"/>
      <c r="AW119" s="407"/>
      <c r="AX119" s="408"/>
      <c r="AY119" s="401" t="str">
        <f>'1 неделя'!AY119:BC119</f>
        <v>ГАПОУ "ЧТТПиК" Минобразования Чувашии</v>
      </c>
      <c r="AZ119" s="402"/>
      <c r="BA119" s="402"/>
      <c r="BB119" s="402"/>
      <c r="BC119" s="403"/>
      <c r="BD119" s="406" t="str">
        <f>'1 неделя'!BD119:BH119</f>
        <v>ГАПОУ ЧР  "ЦАТТ" Минобразования Чувашии</v>
      </c>
      <c r="BE119" s="407"/>
      <c r="BF119" s="407"/>
      <c r="BG119" s="407"/>
      <c r="BH119" s="408"/>
      <c r="BI119" s="401" t="str">
        <f>'1 неделя'!BI119:BM119</f>
        <v>ГАПОУ ЧР "Чебоксарский техникум ТрансСтройТех"  г. Чебоксары</v>
      </c>
      <c r="BJ119" s="402"/>
      <c r="BK119" s="402"/>
      <c r="BL119" s="402"/>
      <c r="BM119" s="403"/>
      <c r="BN119" s="404" t="s">
        <v>97</v>
      </c>
      <c r="BO119" s="404" t="s">
        <v>98</v>
      </c>
      <c r="BP119" s="305"/>
    </row>
    <row r="120" spans="1:68" ht="126.75" customHeight="1" thickBot="1" x14ac:dyDescent="0.45">
      <c r="B120" s="413"/>
      <c r="C120" s="415"/>
      <c r="D120" s="417"/>
      <c r="E120" s="419"/>
      <c r="F120" s="423"/>
      <c r="G120" s="424"/>
      <c r="H120" s="424"/>
      <c r="I120" s="424"/>
      <c r="J120" s="425"/>
      <c r="K120" s="429"/>
      <c r="L120" s="430"/>
      <c r="M120" s="430"/>
      <c r="N120" s="430"/>
      <c r="O120" s="431"/>
      <c r="P120" s="128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8" t="s">
        <v>2</v>
      </c>
      <c r="V120" s="169" t="s">
        <v>3</v>
      </c>
      <c r="W120" s="170" t="s">
        <v>4</v>
      </c>
      <c r="X120" s="170" t="s">
        <v>5</v>
      </c>
      <c r="Y120" s="170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4" t="s">
        <v>2</v>
      </c>
      <c r="AF120" s="170" t="s">
        <v>3</v>
      </c>
      <c r="AG120" s="170" t="s">
        <v>4</v>
      </c>
      <c r="AH120" s="170" t="s">
        <v>5</v>
      </c>
      <c r="AI120" s="170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4" t="s">
        <v>2</v>
      </c>
      <c r="AP120" s="170" t="s">
        <v>3</v>
      </c>
      <c r="AQ120" s="170" t="s">
        <v>4</v>
      </c>
      <c r="AR120" s="170" t="s">
        <v>5</v>
      </c>
      <c r="AS120" s="170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4" t="s">
        <v>2</v>
      </c>
      <c r="AZ120" s="170" t="s">
        <v>3</v>
      </c>
      <c r="BA120" s="170" t="s">
        <v>4</v>
      </c>
      <c r="BB120" s="170" t="s">
        <v>5</v>
      </c>
      <c r="BC120" s="170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4" t="s">
        <v>2</v>
      </c>
      <c r="BJ120" s="170" t="s">
        <v>3</v>
      </c>
      <c r="BK120" s="170" t="s">
        <v>4</v>
      </c>
      <c r="BL120" s="170" t="s">
        <v>5</v>
      </c>
      <c r="BM120" s="170" t="s">
        <v>119</v>
      </c>
      <c r="BN120" s="405"/>
      <c r="BO120" s="405"/>
      <c r="BP120" s="305"/>
    </row>
    <row r="121" spans="1:68" ht="55.5" thickTop="1" thickBot="1" x14ac:dyDescent="0.45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71"/>
      <c r="V121" s="172"/>
      <c r="W121" s="173"/>
      <c r="X121" s="173"/>
      <c r="Y121" s="173"/>
      <c r="Z121" s="26"/>
      <c r="AA121" s="25"/>
      <c r="AB121" s="25"/>
      <c r="AC121" s="25"/>
      <c r="AD121" s="25"/>
      <c r="AE121" s="185"/>
      <c r="AF121" s="173"/>
      <c r="AG121" s="173"/>
      <c r="AH121" s="173"/>
      <c r="AI121" s="186"/>
      <c r="AJ121" s="26"/>
      <c r="AK121" s="25"/>
      <c r="AL121" s="25"/>
      <c r="AM121" s="25"/>
      <c r="AN121" s="27"/>
      <c r="AO121" s="185"/>
      <c r="AP121" s="173"/>
      <c r="AQ121" s="173"/>
      <c r="AR121" s="173"/>
      <c r="AS121" s="173"/>
      <c r="AT121" s="26"/>
      <c r="AU121" s="25"/>
      <c r="AV121" s="25"/>
      <c r="AW121" s="25"/>
      <c r="AX121" s="25"/>
      <c r="AY121" s="185"/>
      <c r="AZ121" s="173"/>
      <c r="BA121" s="173"/>
      <c r="BB121" s="173"/>
      <c r="BC121" s="173"/>
      <c r="BD121" s="26"/>
      <c r="BE121" s="25"/>
      <c r="BF121" s="25"/>
      <c r="BG121" s="25"/>
      <c r="BH121" s="27"/>
      <c r="BI121" s="185"/>
      <c r="BJ121" s="173"/>
      <c r="BK121" s="173"/>
      <c r="BL121" s="173"/>
      <c r="BM121" s="173"/>
      <c r="BN121" s="405"/>
      <c r="BO121" s="405"/>
      <c r="BP121" s="305"/>
    </row>
    <row r="122" spans="1:68" ht="31.5" thickTop="1" thickBot="1" x14ac:dyDescent="0.45">
      <c r="B122" s="29" t="s">
        <v>9</v>
      </c>
      <c r="C122" s="30">
        <v>2</v>
      </c>
      <c r="D122" s="31">
        <v>3</v>
      </c>
      <c r="E122" s="127">
        <v>9</v>
      </c>
      <c r="F122" s="396">
        <v>10</v>
      </c>
      <c r="G122" s="396"/>
      <c r="H122" s="396"/>
      <c r="I122" s="396"/>
      <c r="J122" s="397"/>
      <c r="K122" s="398">
        <v>11</v>
      </c>
      <c r="L122" s="399"/>
      <c r="M122" s="399"/>
      <c r="N122" s="399"/>
      <c r="O122" s="400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4">
        <v>4</v>
      </c>
      <c r="V122" s="175">
        <v>5</v>
      </c>
      <c r="W122" s="176">
        <v>6</v>
      </c>
      <c r="X122" s="176">
        <v>7</v>
      </c>
      <c r="Y122" s="176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7">
        <v>4</v>
      </c>
      <c r="AF122" s="188">
        <v>5</v>
      </c>
      <c r="AG122" s="188">
        <v>6</v>
      </c>
      <c r="AH122" s="188">
        <v>7</v>
      </c>
      <c r="AI122" s="189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7">
        <v>4</v>
      </c>
      <c r="AP122" s="188">
        <v>5</v>
      </c>
      <c r="AQ122" s="188">
        <v>6</v>
      </c>
      <c r="AR122" s="188">
        <v>7</v>
      </c>
      <c r="AS122" s="188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7">
        <v>4</v>
      </c>
      <c r="AZ122" s="188">
        <v>5</v>
      </c>
      <c r="BA122" s="188">
        <v>6</v>
      </c>
      <c r="BB122" s="188">
        <v>7</v>
      </c>
      <c r="BC122" s="188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7">
        <v>4</v>
      </c>
      <c r="BJ122" s="188">
        <v>5</v>
      </c>
      <c r="BK122" s="188">
        <v>6</v>
      </c>
      <c r="BL122" s="188">
        <v>7</v>
      </c>
      <c r="BM122" s="188">
        <v>8</v>
      </c>
      <c r="BN122" s="37"/>
      <c r="BO122" s="37"/>
      <c r="BP122" s="305"/>
    </row>
    <row r="123" spans="1:68" ht="54.75" thickTop="1" x14ac:dyDescent="0.4">
      <c r="B123" s="54" t="s">
        <v>9</v>
      </c>
      <c r="C123" s="40" t="str">
        <f>C10</f>
        <v>Картофель, кг</v>
      </c>
      <c r="D123" s="41">
        <f>D10</f>
        <v>10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54" si="35">$D123+($D123*(SUM($E123%,F123%)))</f>
        <v>11.9</v>
      </c>
      <c r="L123" s="47">
        <f t="shared" ref="L123:L154" si="36">$D123+(($D123*SUM($E123,G123)/100))</f>
        <v>12</v>
      </c>
      <c r="M123" s="48">
        <f t="shared" ref="M123:M154" si="37">$D123+(($D123*($E123+H123)/100))</f>
        <v>12.1</v>
      </c>
      <c r="N123" s="48">
        <f t="shared" ref="N123:N154" si="38">$D123+(($D123*($E123+I123)/100))</f>
        <v>12.2</v>
      </c>
      <c r="O123" s="49">
        <f t="shared" ref="O123:O154" si="39">$D123+(($D123*($E123+J123)/100))</f>
        <v>12.3</v>
      </c>
      <c r="P123" s="232"/>
      <c r="Q123" s="233"/>
      <c r="R123" s="233"/>
      <c r="S123" s="233"/>
      <c r="T123" s="234"/>
      <c r="U123" s="232"/>
      <c r="V123" s="233"/>
      <c r="W123" s="233"/>
      <c r="X123" s="233"/>
      <c r="Y123" s="234"/>
      <c r="Z123" s="367">
        <v>17.899999999999999</v>
      </c>
      <c r="AA123" s="368">
        <v>3</v>
      </c>
      <c r="AB123" s="368">
        <v>53.7</v>
      </c>
      <c r="AC123" s="368" t="s">
        <v>302</v>
      </c>
      <c r="AD123" s="369" t="s">
        <v>303</v>
      </c>
      <c r="AE123" s="50"/>
      <c r="AF123" s="51"/>
      <c r="AG123" s="51"/>
      <c r="AH123" s="51"/>
      <c r="AI123" s="52"/>
      <c r="AJ123" s="367">
        <v>12</v>
      </c>
      <c r="AK123" s="368">
        <v>330</v>
      </c>
      <c r="AL123" s="368">
        <v>3960</v>
      </c>
      <c r="AM123" s="368" t="s">
        <v>312</v>
      </c>
      <c r="AN123" s="369" t="s">
        <v>328</v>
      </c>
      <c r="AO123" s="232"/>
      <c r="AP123" s="233"/>
      <c r="AQ123" s="233"/>
      <c r="AR123" s="233"/>
      <c r="AS123" s="234"/>
      <c r="AT123" s="367">
        <v>11.8</v>
      </c>
      <c r="AU123" s="368">
        <v>105</v>
      </c>
      <c r="AV123" s="368">
        <v>1239</v>
      </c>
      <c r="AW123" s="368" t="s">
        <v>338</v>
      </c>
      <c r="AX123" s="369" t="s">
        <v>285</v>
      </c>
      <c r="AY123" s="232"/>
      <c r="AZ123" s="233"/>
      <c r="BA123" s="233"/>
      <c r="BB123" s="233"/>
      <c r="BC123" s="234"/>
      <c r="BD123" s="50"/>
      <c r="BE123" s="51"/>
      <c r="BF123" s="51"/>
      <c r="BG123" s="51"/>
      <c r="BH123" s="52"/>
      <c r="BI123" s="367">
        <v>10.6</v>
      </c>
      <c r="BJ123" s="368">
        <v>655</v>
      </c>
      <c r="BK123" s="368">
        <v>6943</v>
      </c>
      <c r="BL123" s="368" t="s">
        <v>358</v>
      </c>
      <c r="BM123" s="369" t="s">
        <v>359</v>
      </c>
      <c r="BN123" s="53"/>
      <c r="BO123" s="53"/>
      <c r="BP123" s="306"/>
    </row>
    <row r="124" spans="1:68" ht="30" x14ac:dyDescent="0.4">
      <c r="B124" s="54"/>
      <c r="C124" s="55"/>
      <c r="D124" s="41">
        <f t="shared" ref="D124:D155" si="40">D11</f>
        <v>10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35"/>
        <v>11.9</v>
      </c>
      <c r="L124" s="47">
        <f t="shared" si="36"/>
        <v>12</v>
      </c>
      <c r="M124" s="48">
        <f t="shared" si="37"/>
        <v>12.1</v>
      </c>
      <c r="N124" s="48">
        <f t="shared" si="38"/>
        <v>12.2</v>
      </c>
      <c r="O124" s="49">
        <f t="shared" si="39"/>
        <v>12.3</v>
      </c>
      <c r="P124" s="50"/>
      <c r="Q124" s="51"/>
      <c r="R124" s="51"/>
      <c r="S124" s="51"/>
      <c r="T124" s="52"/>
      <c r="U124" s="50"/>
      <c r="V124" s="51"/>
      <c r="W124" s="51"/>
      <c r="X124" s="51"/>
      <c r="Y124" s="52"/>
      <c r="Z124" s="50"/>
      <c r="AA124" s="51"/>
      <c r="AB124" s="51"/>
      <c r="AC124" s="51"/>
      <c r="AD124" s="52"/>
      <c r="AE124" s="50"/>
      <c r="AF124" s="51"/>
      <c r="AG124" s="51"/>
      <c r="AH124" s="51"/>
      <c r="AI124" s="52"/>
      <c r="AJ124" s="50"/>
      <c r="AK124" s="51"/>
      <c r="AL124" s="51"/>
      <c r="AM124" s="51"/>
      <c r="AN124" s="52"/>
      <c r="AO124" s="177"/>
      <c r="AP124" s="178"/>
      <c r="AQ124" s="178"/>
      <c r="AR124" s="178"/>
      <c r="AS124" s="178"/>
      <c r="AT124" s="50"/>
      <c r="AU124" s="51"/>
      <c r="AV124" s="51"/>
      <c r="AW124" s="51"/>
      <c r="AX124" s="51"/>
      <c r="AY124" s="50"/>
      <c r="AZ124" s="51"/>
      <c r="BA124" s="51"/>
      <c r="BB124" s="51"/>
      <c r="BC124" s="52"/>
      <c r="BD124" s="50"/>
      <c r="BE124" s="51"/>
      <c r="BF124" s="51"/>
      <c r="BG124" s="51"/>
      <c r="BH124" s="52"/>
      <c r="BI124" s="50"/>
      <c r="BJ124" s="51"/>
      <c r="BK124" s="51"/>
      <c r="BL124" s="51"/>
      <c r="BM124" s="210"/>
      <c r="BN124" s="53">
        <f>MIN($P124,$U124,$Z124,$AE124,$AJ124,$AO124,$AT124,$AY124,$BD124,$BI124)</f>
        <v>0</v>
      </c>
      <c r="BO124" s="53">
        <f>MAX($P124,$U124,$Z124,$AE124,$AJ124,$AO124,$AT124,$AY124,$BD124,$BI124)</f>
        <v>0</v>
      </c>
      <c r="BP124" s="305"/>
    </row>
    <row r="125" spans="1:68" ht="30" x14ac:dyDescent="0.4">
      <c r="B125" s="56"/>
      <c r="C125" s="55"/>
      <c r="D125" s="41">
        <f t="shared" si="40"/>
        <v>10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35"/>
        <v>11.9</v>
      </c>
      <c r="L125" s="47">
        <f t="shared" si="36"/>
        <v>12</v>
      </c>
      <c r="M125" s="48">
        <f t="shared" si="37"/>
        <v>12.1</v>
      </c>
      <c r="N125" s="48">
        <f t="shared" si="38"/>
        <v>12.2</v>
      </c>
      <c r="O125" s="49">
        <f t="shared" si="39"/>
        <v>12.3</v>
      </c>
      <c r="P125" s="50"/>
      <c r="Q125" s="51"/>
      <c r="R125" s="51"/>
      <c r="S125" s="51"/>
      <c r="T125" s="52"/>
      <c r="U125" s="177"/>
      <c r="V125" s="178"/>
      <c r="W125" s="178"/>
      <c r="X125" s="178"/>
      <c r="Y125" s="178"/>
      <c r="Z125" s="50"/>
      <c r="AA125" s="51"/>
      <c r="AB125" s="51"/>
      <c r="AC125" s="51"/>
      <c r="AD125" s="51"/>
      <c r="AE125" s="177"/>
      <c r="AF125" s="178"/>
      <c r="AG125" s="178"/>
      <c r="AH125" s="178"/>
      <c r="AI125" s="190"/>
      <c r="AJ125" s="50"/>
      <c r="AK125" s="51"/>
      <c r="AL125" s="51"/>
      <c r="AM125" s="51"/>
      <c r="AN125" s="52"/>
      <c r="AO125" s="177"/>
      <c r="AP125" s="178"/>
      <c r="AQ125" s="178"/>
      <c r="AR125" s="178"/>
      <c r="AS125" s="178"/>
      <c r="AT125" s="50"/>
      <c r="AU125" s="51"/>
      <c r="AV125" s="51"/>
      <c r="AW125" s="51"/>
      <c r="AX125" s="51"/>
      <c r="AY125" s="177"/>
      <c r="AZ125" s="178"/>
      <c r="BA125" s="178"/>
      <c r="BB125" s="178"/>
      <c r="BC125" s="178"/>
      <c r="BD125" s="50"/>
      <c r="BE125" s="51"/>
      <c r="BF125" s="51"/>
      <c r="BG125" s="51"/>
      <c r="BH125" s="52"/>
      <c r="BI125" s="177"/>
      <c r="BJ125" s="178"/>
      <c r="BK125" s="178"/>
      <c r="BL125" s="178"/>
      <c r="BM125" s="190"/>
      <c r="BN125" s="53">
        <f>MIN($P125,$U125,$Z125,$AE125,$AJ125,$AO125,$AT125,$AY125,$BD125,$BI125)</f>
        <v>0</v>
      </c>
      <c r="BO125" s="53">
        <f>MAX($P125,$U125,$Z125,$AE125,$AJ125,$AO125,$AT125,$AY125,$BD125,$BI125)</f>
        <v>0</v>
      </c>
      <c r="BP125" s="305"/>
    </row>
    <row r="126" spans="1:68" ht="58.5" customHeight="1" x14ac:dyDescent="0.4">
      <c r="B126" s="60">
        <v>2</v>
      </c>
      <c r="C126" s="61" t="s">
        <v>17</v>
      </c>
      <c r="D126" s="41">
        <f t="shared" si="40"/>
        <v>0</v>
      </c>
      <c r="E126" s="62"/>
      <c r="F126" s="63"/>
      <c r="G126" s="64"/>
      <c r="H126" s="64"/>
      <c r="I126" s="64"/>
      <c r="J126" s="65"/>
      <c r="K126" s="46">
        <f t="shared" si="35"/>
        <v>0</v>
      </c>
      <c r="L126" s="47">
        <f t="shared" si="36"/>
        <v>0</v>
      </c>
      <c r="M126" s="48">
        <f t="shared" si="37"/>
        <v>0</v>
      </c>
      <c r="N126" s="48">
        <f t="shared" si="38"/>
        <v>0</v>
      </c>
      <c r="O126" s="49">
        <f t="shared" si="39"/>
        <v>0</v>
      </c>
      <c r="P126" s="66"/>
      <c r="Q126" s="67"/>
      <c r="R126" s="68"/>
      <c r="S126" s="67"/>
      <c r="T126" s="69"/>
      <c r="U126" s="179"/>
      <c r="V126" s="180"/>
      <c r="W126" s="178"/>
      <c r="X126" s="180"/>
      <c r="Y126" s="180"/>
      <c r="Z126" s="66"/>
      <c r="AA126" s="67"/>
      <c r="AB126" s="68"/>
      <c r="AC126" s="67"/>
      <c r="AD126" s="67"/>
      <c r="AE126" s="179"/>
      <c r="AF126" s="180"/>
      <c r="AG126" s="178"/>
      <c r="AH126" s="180"/>
      <c r="AI126" s="191"/>
      <c r="AJ126" s="66"/>
      <c r="AK126" s="67"/>
      <c r="AL126" s="68"/>
      <c r="AM126" s="67"/>
      <c r="AN126" s="69"/>
      <c r="AO126" s="179"/>
      <c r="AP126" s="180"/>
      <c r="AQ126" s="178"/>
      <c r="AR126" s="180"/>
      <c r="AS126" s="180"/>
      <c r="AT126" s="66"/>
      <c r="AU126" s="67"/>
      <c r="AV126" s="68"/>
      <c r="AW126" s="67"/>
      <c r="AX126" s="67"/>
      <c r="AY126" s="179"/>
      <c r="AZ126" s="180"/>
      <c r="BA126" s="178"/>
      <c r="BB126" s="180"/>
      <c r="BC126" s="180"/>
      <c r="BD126" s="66"/>
      <c r="BE126" s="67"/>
      <c r="BF126" s="68"/>
      <c r="BG126" s="67"/>
      <c r="BH126" s="69"/>
      <c r="BI126" s="179"/>
      <c r="BJ126" s="180"/>
      <c r="BK126" s="178"/>
      <c r="BL126" s="180"/>
      <c r="BM126" s="191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305"/>
    </row>
    <row r="127" spans="1:68" ht="54" x14ac:dyDescent="0.4">
      <c r="B127" s="39" t="s">
        <v>118</v>
      </c>
      <c r="C127" s="40" t="str">
        <f>C14</f>
        <v>Столовая морковь н/у, кг</v>
      </c>
      <c r="D127" s="41">
        <f t="shared" si="40"/>
        <v>15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35"/>
        <v>18.45</v>
      </c>
      <c r="L127" s="47">
        <f t="shared" si="36"/>
        <v>18.600000000000001</v>
      </c>
      <c r="M127" s="48">
        <f t="shared" si="37"/>
        <v>18.75</v>
      </c>
      <c r="N127" s="48">
        <f t="shared" si="38"/>
        <v>18.899999999999999</v>
      </c>
      <c r="O127" s="49">
        <f t="shared" si="39"/>
        <v>19.05</v>
      </c>
      <c r="P127" s="50"/>
      <c r="Q127" s="51"/>
      <c r="R127" s="51"/>
      <c r="S127" s="51"/>
      <c r="T127" s="52"/>
      <c r="U127" s="232"/>
      <c r="V127" s="233"/>
      <c r="W127" s="233"/>
      <c r="X127" s="233"/>
      <c r="Y127" s="234"/>
      <c r="Z127" s="232"/>
      <c r="AA127" s="233"/>
      <c r="AB127" s="233"/>
      <c r="AC127" s="233"/>
      <c r="AD127" s="234"/>
      <c r="AE127" s="197"/>
      <c r="AF127" s="198"/>
      <c r="AG127" s="199"/>
      <c r="AH127" s="198"/>
      <c r="AI127" s="222"/>
      <c r="AJ127" s="367">
        <v>18.600000000000001</v>
      </c>
      <c r="AK127" s="368">
        <v>23</v>
      </c>
      <c r="AL127" s="368">
        <v>427.8</v>
      </c>
      <c r="AM127" s="368" t="s">
        <v>312</v>
      </c>
      <c r="AN127" s="369" t="s">
        <v>328</v>
      </c>
      <c r="AO127" s="232"/>
      <c r="AP127" s="233"/>
      <c r="AQ127" s="233"/>
      <c r="AR127" s="233"/>
      <c r="AS127" s="234"/>
      <c r="AT127" s="367">
        <v>18.3</v>
      </c>
      <c r="AU127" s="368">
        <v>20.3</v>
      </c>
      <c r="AV127" s="368">
        <f t="shared" ref="AV127" si="41">IF(AT127=0," ",IF(ISBLANK(AT127)," ",AT127*AU127))</f>
        <v>371.49</v>
      </c>
      <c r="AW127" s="368" t="s">
        <v>338</v>
      </c>
      <c r="AX127" s="369" t="s">
        <v>285</v>
      </c>
      <c r="AY127" s="232"/>
      <c r="AZ127" s="233"/>
      <c r="BA127" s="233"/>
      <c r="BB127" s="233"/>
      <c r="BC127" s="234"/>
      <c r="BD127" s="367">
        <v>16.600000000000001</v>
      </c>
      <c r="BE127" s="368">
        <v>46.4</v>
      </c>
      <c r="BF127" s="368">
        <f>BE127*BD127</f>
        <v>770.24</v>
      </c>
      <c r="BG127" s="368" t="s">
        <v>340</v>
      </c>
      <c r="BH127" s="369" t="s">
        <v>341</v>
      </c>
      <c r="BI127" s="367">
        <v>17</v>
      </c>
      <c r="BJ127" s="368">
        <v>108</v>
      </c>
      <c r="BK127" s="368">
        <v>1836</v>
      </c>
      <c r="BL127" s="368" t="s">
        <v>358</v>
      </c>
      <c r="BM127" s="369" t="s">
        <v>359</v>
      </c>
      <c r="BN127" s="53"/>
      <c r="BO127" s="53"/>
      <c r="BP127" s="306"/>
    </row>
    <row r="128" spans="1:68" ht="30" x14ac:dyDescent="0.4">
      <c r="B128" s="54"/>
      <c r="C128" s="55"/>
      <c r="D128" s="41">
        <f t="shared" si="40"/>
        <v>15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35"/>
        <v>18.45</v>
      </c>
      <c r="L128" s="47">
        <f t="shared" si="36"/>
        <v>18.600000000000001</v>
      </c>
      <c r="M128" s="48">
        <f t="shared" si="37"/>
        <v>18.75</v>
      </c>
      <c r="N128" s="48">
        <f t="shared" si="38"/>
        <v>18.899999999999999</v>
      </c>
      <c r="O128" s="49">
        <f t="shared" si="39"/>
        <v>19.05</v>
      </c>
      <c r="P128" s="50"/>
      <c r="Q128" s="51"/>
      <c r="R128" s="51"/>
      <c r="S128" s="51"/>
      <c r="T128" s="52"/>
      <c r="U128" s="177"/>
      <c r="V128" s="178"/>
      <c r="W128" s="178"/>
      <c r="X128" s="178"/>
      <c r="Y128" s="178"/>
      <c r="Z128" s="50"/>
      <c r="AA128" s="51"/>
      <c r="AB128" s="51"/>
      <c r="AC128" s="51"/>
      <c r="AD128" s="51"/>
      <c r="AE128" s="50"/>
      <c r="AF128" s="51"/>
      <c r="AG128" s="51"/>
      <c r="AH128" s="51"/>
      <c r="AI128" s="52"/>
      <c r="AJ128" s="50"/>
      <c r="AK128" s="51"/>
      <c r="AL128" s="51"/>
      <c r="AM128" s="51"/>
      <c r="AN128" s="52"/>
      <c r="AO128" s="177"/>
      <c r="AP128" s="178"/>
      <c r="AQ128" s="178"/>
      <c r="AR128" s="178"/>
      <c r="AS128" s="178"/>
      <c r="AT128" s="50"/>
      <c r="AU128" s="51"/>
      <c r="AV128" s="51"/>
      <c r="AW128" s="51"/>
      <c r="AX128" s="51"/>
      <c r="AY128" s="177"/>
      <c r="AZ128" s="178"/>
      <c r="BA128" s="178"/>
      <c r="BB128" s="178"/>
      <c r="BC128" s="178"/>
      <c r="BD128" s="50"/>
      <c r="BE128" s="51"/>
      <c r="BF128" s="51"/>
      <c r="BG128" s="51"/>
      <c r="BH128" s="52"/>
      <c r="BI128" s="177"/>
      <c r="BJ128" s="178"/>
      <c r="BK128" s="178"/>
      <c r="BL128" s="178"/>
      <c r="BM128" s="190"/>
      <c r="BN128" s="53"/>
      <c r="BO128" s="53"/>
      <c r="BP128" s="305"/>
    </row>
    <row r="129" spans="2:68" ht="30" x14ac:dyDescent="0.4">
      <c r="B129" s="56"/>
      <c r="C129" s="55"/>
      <c r="D129" s="41">
        <f t="shared" si="40"/>
        <v>15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35"/>
        <v>18.45</v>
      </c>
      <c r="L129" s="47">
        <f t="shared" si="36"/>
        <v>18.600000000000001</v>
      </c>
      <c r="M129" s="48">
        <f t="shared" si="37"/>
        <v>18.75</v>
      </c>
      <c r="N129" s="48">
        <f t="shared" si="38"/>
        <v>18.899999999999999</v>
      </c>
      <c r="O129" s="49">
        <f t="shared" si="39"/>
        <v>19.05</v>
      </c>
      <c r="P129" s="50"/>
      <c r="Q129" s="51"/>
      <c r="R129" s="51"/>
      <c r="S129" s="51"/>
      <c r="T129" s="52"/>
      <c r="U129" s="177"/>
      <c r="V129" s="178"/>
      <c r="W129" s="178"/>
      <c r="X129" s="178"/>
      <c r="Y129" s="178"/>
      <c r="Z129" s="50"/>
      <c r="AA129" s="51"/>
      <c r="AB129" s="51"/>
      <c r="AC129" s="51"/>
      <c r="AD129" s="51"/>
      <c r="AE129" s="177"/>
      <c r="AF129" s="178"/>
      <c r="AG129" s="178"/>
      <c r="AH129" s="178"/>
      <c r="AI129" s="190"/>
      <c r="AJ129" s="50"/>
      <c r="AK129" s="51"/>
      <c r="AL129" s="51"/>
      <c r="AM129" s="51"/>
      <c r="AN129" s="52"/>
      <c r="AO129" s="177"/>
      <c r="AP129" s="178"/>
      <c r="AQ129" s="178"/>
      <c r="AR129" s="178"/>
      <c r="AS129" s="178"/>
      <c r="AT129" s="50"/>
      <c r="AU129" s="51"/>
      <c r="AV129" s="51"/>
      <c r="AW129" s="51"/>
      <c r="AX129" s="51"/>
      <c r="AY129" s="177"/>
      <c r="AZ129" s="178"/>
      <c r="BA129" s="178"/>
      <c r="BB129" s="178"/>
      <c r="BC129" s="178"/>
      <c r="BD129" s="50"/>
      <c r="BE129" s="51"/>
      <c r="BF129" s="51"/>
      <c r="BG129" s="51"/>
      <c r="BH129" s="52"/>
      <c r="BI129" s="177"/>
      <c r="BJ129" s="178"/>
      <c r="BK129" s="178"/>
      <c r="BL129" s="178"/>
      <c r="BM129" s="190"/>
      <c r="BN129" s="53"/>
      <c r="BO129" s="53"/>
      <c r="BP129" s="305"/>
    </row>
    <row r="130" spans="2:68" ht="54" x14ac:dyDescent="0.4">
      <c r="B130" s="71" t="s">
        <v>19</v>
      </c>
      <c r="C130" s="40" t="str">
        <f>C17</f>
        <v>Столовая свекла н/у, кг</v>
      </c>
      <c r="D130" s="41">
        <f t="shared" si="40"/>
        <v>13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35"/>
        <v>16.64</v>
      </c>
      <c r="L130" s="47">
        <f t="shared" si="36"/>
        <v>16.77</v>
      </c>
      <c r="M130" s="48">
        <f t="shared" si="37"/>
        <v>16.899999999999999</v>
      </c>
      <c r="N130" s="48">
        <f t="shared" si="38"/>
        <v>17.03</v>
      </c>
      <c r="O130" s="49">
        <f t="shared" si="39"/>
        <v>17.16</v>
      </c>
      <c r="P130" s="50"/>
      <c r="Q130" s="51"/>
      <c r="R130" s="51"/>
      <c r="S130" s="51"/>
      <c r="T130" s="52"/>
      <c r="U130" s="232"/>
      <c r="V130" s="233"/>
      <c r="W130" s="233"/>
      <c r="X130" s="233"/>
      <c r="Y130" s="234"/>
      <c r="Z130" s="50"/>
      <c r="AA130" s="51"/>
      <c r="AB130" s="51"/>
      <c r="AC130" s="51"/>
      <c r="AD130" s="52"/>
      <c r="AE130" s="50"/>
      <c r="AF130" s="51"/>
      <c r="AG130" s="51"/>
      <c r="AH130" s="51"/>
      <c r="AI130" s="52"/>
      <c r="AJ130" s="367">
        <v>16.77</v>
      </c>
      <c r="AK130" s="368">
        <v>26</v>
      </c>
      <c r="AL130" s="368">
        <v>436.02</v>
      </c>
      <c r="AM130" s="368" t="s">
        <v>312</v>
      </c>
      <c r="AN130" s="369" t="s">
        <v>328</v>
      </c>
      <c r="AO130" s="232"/>
      <c r="AP130" s="233"/>
      <c r="AQ130" s="233"/>
      <c r="AR130" s="233"/>
      <c r="AS130" s="234"/>
      <c r="AT130" s="367">
        <v>16.510000000000002</v>
      </c>
      <c r="AU130" s="368">
        <v>9.8000000000000007</v>
      </c>
      <c r="AV130" s="368">
        <f>IF(AT130=0," ",IF(ISBLANK(AT130)," ",AT130*AU130))</f>
        <v>161.79800000000003</v>
      </c>
      <c r="AW130" s="368" t="s">
        <v>338</v>
      </c>
      <c r="AX130" s="369" t="s">
        <v>285</v>
      </c>
      <c r="AY130" s="232"/>
      <c r="AZ130" s="233"/>
      <c r="BA130" s="233"/>
      <c r="BB130" s="233"/>
      <c r="BC130" s="234"/>
      <c r="BD130" s="367">
        <v>16.600000000000001</v>
      </c>
      <c r="BE130" s="368">
        <v>40.299999999999997</v>
      </c>
      <c r="BF130" s="368">
        <f>BE130*BD130</f>
        <v>668.98</v>
      </c>
      <c r="BG130" s="368" t="s">
        <v>340</v>
      </c>
      <c r="BH130" s="369" t="s">
        <v>341</v>
      </c>
      <c r="BI130" s="367">
        <v>12.6</v>
      </c>
      <c r="BJ130" s="368">
        <v>91</v>
      </c>
      <c r="BK130" s="368">
        <v>1146.5999999999999</v>
      </c>
      <c r="BL130" s="368" t="s">
        <v>358</v>
      </c>
      <c r="BM130" s="369" t="s">
        <v>359</v>
      </c>
      <c r="BN130" s="53"/>
      <c r="BO130" s="53"/>
      <c r="BP130" s="306"/>
    </row>
    <row r="131" spans="2:68" ht="30" x14ac:dyDescent="0.4">
      <c r="B131" s="73"/>
      <c r="C131" s="74"/>
      <c r="D131" s="41">
        <f t="shared" si="40"/>
        <v>13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35"/>
        <v>16.64</v>
      </c>
      <c r="L131" s="47">
        <f t="shared" si="36"/>
        <v>16.77</v>
      </c>
      <c r="M131" s="48">
        <f t="shared" si="37"/>
        <v>16.899999999999999</v>
      </c>
      <c r="N131" s="48">
        <f t="shared" si="38"/>
        <v>17.03</v>
      </c>
      <c r="O131" s="49">
        <f t="shared" si="39"/>
        <v>17.16</v>
      </c>
      <c r="P131" s="50"/>
      <c r="Q131" s="51"/>
      <c r="R131" s="51"/>
      <c r="S131" s="51"/>
      <c r="T131" s="52"/>
      <c r="U131" s="232"/>
      <c r="V131" s="233"/>
      <c r="W131" s="233"/>
      <c r="X131" s="233"/>
      <c r="Y131" s="234"/>
      <c r="Z131" s="50"/>
      <c r="AA131" s="51"/>
      <c r="AB131" s="51"/>
      <c r="AC131" s="51"/>
      <c r="AD131" s="52"/>
      <c r="AE131" s="50"/>
      <c r="AF131" s="51"/>
      <c r="AG131" s="51"/>
      <c r="AH131" s="51"/>
      <c r="AI131" s="52"/>
      <c r="AJ131" s="232"/>
      <c r="AK131" s="233"/>
      <c r="AL131" s="233"/>
      <c r="AM131" s="233"/>
      <c r="AN131" s="234"/>
      <c r="AO131" s="232"/>
      <c r="AP131" s="233"/>
      <c r="AQ131" s="233"/>
      <c r="AR131" s="233"/>
      <c r="AS131" s="234"/>
      <c r="AT131" s="50"/>
      <c r="AU131" s="51"/>
      <c r="AV131" s="51"/>
      <c r="AW131" s="51"/>
      <c r="AX131" s="51"/>
      <c r="AY131" s="232"/>
      <c r="AZ131" s="233"/>
      <c r="BA131" s="233"/>
      <c r="BB131" s="233"/>
      <c r="BC131" s="234"/>
      <c r="BD131" s="232"/>
      <c r="BE131" s="233"/>
      <c r="BF131" s="233"/>
      <c r="BG131" s="233"/>
      <c r="BH131" s="234"/>
      <c r="BI131" s="232"/>
      <c r="BJ131" s="233"/>
      <c r="BK131" s="233"/>
      <c r="BL131" s="233"/>
      <c r="BM131" s="234"/>
      <c r="BN131" s="53"/>
      <c r="BO131" s="53"/>
      <c r="BP131" s="305"/>
    </row>
    <row r="132" spans="2:68" ht="30" x14ac:dyDescent="0.4">
      <c r="B132" s="73"/>
      <c r="C132" s="74"/>
      <c r="D132" s="41">
        <f t="shared" si="40"/>
        <v>13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35"/>
        <v>16.64</v>
      </c>
      <c r="L132" s="47">
        <f t="shared" si="36"/>
        <v>16.77</v>
      </c>
      <c r="M132" s="48">
        <f t="shared" si="37"/>
        <v>16.899999999999999</v>
      </c>
      <c r="N132" s="48">
        <f t="shared" si="38"/>
        <v>17.03</v>
      </c>
      <c r="O132" s="49">
        <f t="shared" si="39"/>
        <v>17.16</v>
      </c>
      <c r="P132" s="50"/>
      <c r="Q132" s="51"/>
      <c r="R132" s="51"/>
      <c r="S132" s="51"/>
      <c r="T132" s="52"/>
      <c r="U132" s="232"/>
      <c r="V132" s="233"/>
      <c r="W132" s="233"/>
      <c r="X132" s="233"/>
      <c r="Y132" s="234"/>
      <c r="Z132" s="50"/>
      <c r="AA132" s="51"/>
      <c r="AB132" s="51"/>
      <c r="AC132" s="51"/>
      <c r="AD132" s="52"/>
      <c r="AE132" s="50"/>
      <c r="AF132" s="51"/>
      <c r="AG132" s="51"/>
      <c r="AH132" s="51"/>
      <c r="AI132" s="52"/>
      <c r="AJ132" s="232"/>
      <c r="AK132" s="233"/>
      <c r="AL132" s="233"/>
      <c r="AM132" s="233"/>
      <c r="AN132" s="234"/>
      <c r="AO132" s="232"/>
      <c r="AP132" s="233"/>
      <c r="AQ132" s="233"/>
      <c r="AR132" s="233"/>
      <c r="AS132" s="234"/>
      <c r="AT132" s="50"/>
      <c r="AU132" s="51"/>
      <c r="AV132" s="51"/>
      <c r="AW132" s="51"/>
      <c r="AX132" s="51"/>
      <c r="AY132" s="232"/>
      <c r="AZ132" s="233"/>
      <c r="BA132" s="233"/>
      <c r="BB132" s="233"/>
      <c r="BC132" s="234"/>
      <c r="BD132" s="232"/>
      <c r="BE132" s="233"/>
      <c r="BF132" s="233"/>
      <c r="BG132" s="233"/>
      <c r="BH132" s="234"/>
      <c r="BI132" s="232"/>
      <c r="BJ132" s="233"/>
      <c r="BK132" s="233"/>
      <c r="BL132" s="233"/>
      <c r="BM132" s="234"/>
      <c r="BN132" s="53"/>
      <c r="BO132" s="53"/>
      <c r="BP132" s="305"/>
    </row>
    <row r="133" spans="2:68" ht="54" x14ac:dyDescent="0.4">
      <c r="B133" s="71" t="s">
        <v>21</v>
      </c>
      <c r="C133" s="40" t="str">
        <f>C20</f>
        <v>Лук репчатый н/у, кг</v>
      </c>
      <c r="D133" s="41">
        <f t="shared" si="40"/>
        <v>14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35"/>
        <v>17.920000000000002</v>
      </c>
      <c r="L133" s="47">
        <f t="shared" si="36"/>
        <v>18.2</v>
      </c>
      <c r="M133" s="48">
        <f t="shared" si="37"/>
        <v>18.48</v>
      </c>
      <c r="N133" s="48">
        <f t="shared" si="38"/>
        <v>18.62</v>
      </c>
      <c r="O133" s="49">
        <f t="shared" si="39"/>
        <v>18.759999999999998</v>
      </c>
      <c r="P133" s="367">
        <v>17.899999999999999</v>
      </c>
      <c r="Q133" s="368">
        <v>150</v>
      </c>
      <c r="R133" s="368">
        <f t="shared" ref="R133" si="42">IF(P133=0," ",IF(ISBLANK(P133)," ",P133*Q133))</f>
        <v>2685</v>
      </c>
      <c r="S133" s="368" t="s">
        <v>287</v>
      </c>
      <c r="T133" s="369" t="s">
        <v>289</v>
      </c>
      <c r="U133" s="232"/>
      <c r="V133" s="233"/>
      <c r="W133" s="233"/>
      <c r="X133" s="233"/>
      <c r="Y133" s="234"/>
      <c r="Z133" s="232"/>
      <c r="AA133" s="233"/>
      <c r="AB133" s="233"/>
      <c r="AC133" s="233"/>
      <c r="AD133" s="234"/>
      <c r="AE133" s="197"/>
      <c r="AF133" s="198"/>
      <c r="AG133" s="199"/>
      <c r="AH133" s="198"/>
      <c r="AI133" s="200"/>
      <c r="AJ133" s="367">
        <v>18.2</v>
      </c>
      <c r="AK133" s="368">
        <v>118</v>
      </c>
      <c r="AL133" s="368">
        <v>2147.6</v>
      </c>
      <c r="AM133" s="368" t="s">
        <v>312</v>
      </c>
      <c r="AN133" s="369" t="s">
        <v>328</v>
      </c>
      <c r="AO133" s="232"/>
      <c r="AP133" s="233"/>
      <c r="AQ133" s="233"/>
      <c r="AR133" s="233"/>
      <c r="AS133" s="234"/>
      <c r="AT133" s="367">
        <v>17.78</v>
      </c>
      <c r="AU133" s="368">
        <v>28.5</v>
      </c>
      <c r="AV133" s="368">
        <f t="shared" ref="AV133:AV140" si="43">IF(AT133=0," ",IF(ISBLANK(AT133)," ",AT133*AU133))</f>
        <v>506.73</v>
      </c>
      <c r="AW133" s="368" t="s">
        <v>338</v>
      </c>
      <c r="AX133" s="369" t="s">
        <v>285</v>
      </c>
      <c r="AY133" s="232"/>
      <c r="AZ133" s="233"/>
      <c r="BA133" s="233"/>
      <c r="BB133" s="233"/>
      <c r="BC133" s="234"/>
      <c r="BD133" s="367">
        <v>18</v>
      </c>
      <c r="BE133" s="368">
        <v>1114</v>
      </c>
      <c r="BF133" s="368">
        <f t="shared" ref="BF133:BF140" si="44">IF(BD133=0," ",IF(ISBLANK(BD133)," ",BD133*BE133))</f>
        <v>20052</v>
      </c>
      <c r="BG133" s="368" t="s">
        <v>340</v>
      </c>
      <c r="BH133" s="369" t="s">
        <v>341</v>
      </c>
      <c r="BI133" s="367">
        <v>15.2</v>
      </c>
      <c r="BJ133" s="368">
        <v>181</v>
      </c>
      <c r="BK133" s="368">
        <v>2751.2</v>
      </c>
      <c r="BL133" s="368" t="s">
        <v>358</v>
      </c>
      <c r="BM133" s="369" t="s">
        <v>359</v>
      </c>
      <c r="BN133" s="53">
        <f t="shared" ref="BN133:BN164" si="45">MIN($P133,$U133,$Z133,$AE133,$AJ133,$AO133,$AT133,$AY133,$BD133,$BI133)</f>
        <v>15.2</v>
      </c>
      <c r="BO133" s="53">
        <f t="shared" ref="BO133:BO164" si="46">MAX($P133,$U133,$Z133,$AE133,$AJ133,$AO133,$AT133,$AY133,$BD133,$BI133)</f>
        <v>18.2</v>
      </c>
      <c r="BP133" s="306"/>
    </row>
    <row r="134" spans="2:68" ht="30" x14ac:dyDescent="0.4">
      <c r="B134" s="73"/>
      <c r="C134" s="74"/>
      <c r="D134" s="41">
        <f t="shared" si="40"/>
        <v>14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35"/>
        <v>17.920000000000002</v>
      </c>
      <c r="L134" s="47">
        <f t="shared" si="36"/>
        <v>18.2</v>
      </c>
      <c r="M134" s="48">
        <f t="shared" si="37"/>
        <v>18.48</v>
      </c>
      <c r="N134" s="48">
        <f t="shared" si="38"/>
        <v>18.62</v>
      </c>
      <c r="O134" s="49">
        <f t="shared" si="39"/>
        <v>18.759999999999998</v>
      </c>
      <c r="P134" s="50"/>
      <c r="Q134" s="51"/>
      <c r="R134" s="51"/>
      <c r="S134" s="51"/>
      <c r="T134" s="52"/>
      <c r="U134" s="232"/>
      <c r="V134" s="233"/>
      <c r="W134" s="233"/>
      <c r="X134" s="233"/>
      <c r="Y134" s="234"/>
      <c r="Z134" s="232"/>
      <c r="AA134" s="233"/>
      <c r="AB134" s="233"/>
      <c r="AC134" s="233"/>
      <c r="AD134" s="234"/>
      <c r="AE134" s="50"/>
      <c r="AF134" s="51"/>
      <c r="AG134" s="51"/>
      <c r="AH134" s="51"/>
      <c r="AI134" s="52"/>
      <c r="AJ134" s="367"/>
      <c r="AK134" s="368"/>
      <c r="AL134" s="368"/>
      <c r="AM134" s="368"/>
      <c r="AN134" s="369"/>
      <c r="AO134" s="232"/>
      <c r="AP134" s="233"/>
      <c r="AQ134" s="233"/>
      <c r="AR134" s="233"/>
      <c r="AS134" s="234"/>
      <c r="AT134" s="367"/>
      <c r="AU134" s="368"/>
      <c r="AV134" s="368" t="str">
        <f t="shared" si="43"/>
        <v xml:space="preserve"> </v>
      </c>
      <c r="AW134" s="368"/>
      <c r="AX134" s="369"/>
      <c r="AY134" s="232"/>
      <c r="AZ134" s="233"/>
      <c r="BA134" s="233"/>
      <c r="BB134" s="233"/>
      <c r="BC134" s="234"/>
      <c r="BD134" s="367"/>
      <c r="BE134" s="368"/>
      <c r="BF134" s="368" t="str">
        <f t="shared" si="44"/>
        <v xml:space="preserve"> </v>
      </c>
      <c r="BG134" s="368"/>
      <c r="BH134" s="369"/>
      <c r="BI134" s="367"/>
      <c r="BJ134" s="368"/>
      <c r="BK134" s="368"/>
      <c r="BL134" s="368"/>
      <c r="BM134" s="369"/>
      <c r="BN134" s="53">
        <f t="shared" si="45"/>
        <v>0</v>
      </c>
      <c r="BO134" s="53">
        <f t="shared" si="46"/>
        <v>0</v>
      </c>
      <c r="BP134" s="305"/>
    </row>
    <row r="135" spans="2:68" ht="30" x14ac:dyDescent="0.4">
      <c r="B135" s="73"/>
      <c r="C135" s="74"/>
      <c r="D135" s="41">
        <f t="shared" si="40"/>
        <v>14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35"/>
        <v>17.920000000000002</v>
      </c>
      <c r="L135" s="47">
        <f t="shared" si="36"/>
        <v>18.2</v>
      </c>
      <c r="M135" s="48">
        <f t="shared" si="37"/>
        <v>18.48</v>
      </c>
      <c r="N135" s="48">
        <f t="shared" si="38"/>
        <v>18.62</v>
      </c>
      <c r="O135" s="49">
        <f t="shared" si="39"/>
        <v>18.759999999999998</v>
      </c>
      <c r="P135" s="50"/>
      <c r="Q135" s="51"/>
      <c r="R135" s="51"/>
      <c r="S135" s="51"/>
      <c r="T135" s="52"/>
      <c r="U135" s="232"/>
      <c r="V135" s="233"/>
      <c r="W135" s="233"/>
      <c r="X135" s="233"/>
      <c r="Y135" s="234"/>
      <c r="Z135" s="232"/>
      <c r="AA135" s="233"/>
      <c r="AB135" s="233"/>
      <c r="AC135" s="233"/>
      <c r="AD135" s="234"/>
      <c r="AE135" s="50"/>
      <c r="AF135" s="51"/>
      <c r="AG135" s="51"/>
      <c r="AH135" s="51"/>
      <c r="AI135" s="52"/>
      <c r="AJ135" s="367"/>
      <c r="AK135" s="368"/>
      <c r="AL135" s="368"/>
      <c r="AM135" s="368"/>
      <c r="AN135" s="369"/>
      <c r="AO135" s="232"/>
      <c r="AP135" s="233"/>
      <c r="AQ135" s="233"/>
      <c r="AR135" s="233"/>
      <c r="AS135" s="234"/>
      <c r="AT135" s="367"/>
      <c r="AU135" s="368"/>
      <c r="AV135" s="368" t="str">
        <f t="shared" si="43"/>
        <v xml:space="preserve"> </v>
      </c>
      <c r="AW135" s="368"/>
      <c r="AX135" s="369"/>
      <c r="AY135" s="232"/>
      <c r="AZ135" s="233"/>
      <c r="BA135" s="233"/>
      <c r="BB135" s="233"/>
      <c r="BC135" s="234"/>
      <c r="BD135" s="367"/>
      <c r="BE135" s="368"/>
      <c r="BF135" s="368" t="str">
        <f t="shared" si="44"/>
        <v xml:space="preserve"> </v>
      </c>
      <c r="BG135" s="368"/>
      <c r="BH135" s="369"/>
      <c r="BI135" s="367"/>
      <c r="BJ135" s="368"/>
      <c r="BK135" s="368"/>
      <c r="BL135" s="368"/>
      <c r="BM135" s="369"/>
      <c r="BN135" s="53">
        <f t="shared" si="45"/>
        <v>0</v>
      </c>
      <c r="BO135" s="53">
        <f t="shared" si="46"/>
        <v>0</v>
      </c>
      <c r="BP135" s="305"/>
    </row>
    <row r="136" spans="2:68" ht="54" x14ac:dyDescent="0.4">
      <c r="B136" s="71" t="s">
        <v>23</v>
      </c>
      <c r="C136" s="40" t="str">
        <f>C23</f>
        <v>Капуста н/у, кг</v>
      </c>
      <c r="D136" s="41">
        <f t="shared" si="40"/>
        <v>12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35"/>
        <v>14.280000000000001</v>
      </c>
      <c r="L136" s="47">
        <f t="shared" si="36"/>
        <v>14.4</v>
      </c>
      <c r="M136" s="48">
        <f t="shared" si="37"/>
        <v>14.52</v>
      </c>
      <c r="N136" s="48">
        <f t="shared" si="38"/>
        <v>14.64</v>
      </c>
      <c r="O136" s="49">
        <f t="shared" si="39"/>
        <v>14.64</v>
      </c>
      <c r="P136" s="50"/>
      <c r="Q136" s="51"/>
      <c r="R136" s="51"/>
      <c r="S136" s="51"/>
      <c r="T136" s="52"/>
      <c r="U136" s="232"/>
      <c r="V136" s="233"/>
      <c r="W136" s="233"/>
      <c r="X136" s="233"/>
      <c r="Y136" s="234"/>
      <c r="Z136" s="232"/>
      <c r="AA136" s="233"/>
      <c r="AB136" s="233"/>
      <c r="AC136" s="233"/>
      <c r="AD136" s="234"/>
      <c r="AE136" s="197"/>
      <c r="AF136" s="198"/>
      <c r="AG136" s="199"/>
      <c r="AH136" s="198"/>
      <c r="AI136" s="200"/>
      <c r="AJ136" s="367">
        <v>14.4</v>
      </c>
      <c r="AK136" s="368">
        <v>90</v>
      </c>
      <c r="AL136" s="368">
        <v>1296</v>
      </c>
      <c r="AM136" s="368" t="s">
        <v>312</v>
      </c>
      <c r="AN136" s="369" t="s">
        <v>328</v>
      </c>
      <c r="AO136" s="232"/>
      <c r="AP136" s="233"/>
      <c r="AQ136" s="233"/>
      <c r="AR136" s="233"/>
      <c r="AS136" s="234"/>
      <c r="AT136" s="367">
        <v>14.16</v>
      </c>
      <c r="AU136" s="368">
        <v>25</v>
      </c>
      <c r="AV136" s="368">
        <f t="shared" si="43"/>
        <v>354</v>
      </c>
      <c r="AW136" s="368" t="s">
        <v>338</v>
      </c>
      <c r="AX136" s="369" t="s">
        <v>285</v>
      </c>
      <c r="AY136" s="232"/>
      <c r="AZ136" s="233"/>
      <c r="BA136" s="233"/>
      <c r="BB136" s="233"/>
      <c r="BC136" s="234"/>
      <c r="BD136" s="367">
        <v>14.2</v>
      </c>
      <c r="BE136" s="368">
        <v>134.19999999999999</v>
      </c>
      <c r="BF136" s="368">
        <f t="shared" si="44"/>
        <v>1905.6399999999996</v>
      </c>
      <c r="BG136" s="368" t="s">
        <v>340</v>
      </c>
      <c r="BH136" s="369" t="s">
        <v>341</v>
      </c>
      <c r="BI136" s="367">
        <v>11.8</v>
      </c>
      <c r="BJ136" s="368">
        <v>126</v>
      </c>
      <c r="BK136" s="368">
        <v>1486.8</v>
      </c>
      <c r="BL136" s="368" t="s">
        <v>358</v>
      </c>
      <c r="BM136" s="369" t="s">
        <v>359</v>
      </c>
      <c r="BN136" s="53">
        <f t="shared" si="45"/>
        <v>11.8</v>
      </c>
      <c r="BO136" s="53">
        <f t="shared" si="46"/>
        <v>14.4</v>
      </c>
      <c r="BP136" s="306"/>
    </row>
    <row r="137" spans="2:68" ht="30" x14ac:dyDescent="0.4">
      <c r="B137" s="73"/>
      <c r="C137" s="74"/>
      <c r="D137" s="41">
        <f t="shared" si="40"/>
        <v>12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35"/>
        <v>14.280000000000001</v>
      </c>
      <c r="L137" s="47">
        <f t="shared" si="36"/>
        <v>14.4</v>
      </c>
      <c r="M137" s="48">
        <f t="shared" si="37"/>
        <v>14.52</v>
      </c>
      <c r="N137" s="48">
        <f t="shared" si="38"/>
        <v>14.64</v>
      </c>
      <c r="O137" s="49">
        <f t="shared" si="39"/>
        <v>14.64</v>
      </c>
      <c r="P137" s="50"/>
      <c r="Q137" s="51"/>
      <c r="R137" s="51"/>
      <c r="S137" s="51"/>
      <c r="T137" s="52"/>
      <c r="U137" s="232"/>
      <c r="V137" s="233"/>
      <c r="W137" s="233"/>
      <c r="X137" s="233"/>
      <c r="Y137" s="234"/>
      <c r="Z137" s="232"/>
      <c r="AA137" s="233"/>
      <c r="AB137" s="233"/>
      <c r="AC137" s="233"/>
      <c r="AD137" s="234"/>
      <c r="AE137" s="50"/>
      <c r="AF137" s="51"/>
      <c r="AG137" s="51"/>
      <c r="AH137" s="51"/>
      <c r="AI137" s="52"/>
      <c r="AJ137" s="367"/>
      <c r="AK137" s="368"/>
      <c r="AL137" s="368"/>
      <c r="AM137" s="368"/>
      <c r="AN137" s="369"/>
      <c r="AO137" s="232"/>
      <c r="AP137" s="233"/>
      <c r="AQ137" s="233"/>
      <c r="AR137" s="233"/>
      <c r="AS137" s="234"/>
      <c r="AT137" s="367"/>
      <c r="AU137" s="368"/>
      <c r="AV137" s="368" t="str">
        <f t="shared" si="43"/>
        <v xml:space="preserve"> </v>
      </c>
      <c r="AW137" s="368"/>
      <c r="AX137" s="369"/>
      <c r="AY137" s="232"/>
      <c r="AZ137" s="233"/>
      <c r="BA137" s="233"/>
      <c r="BB137" s="233"/>
      <c r="BC137" s="234"/>
      <c r="BD137" s="367"/>
      <c r="BE137" s="368"/>
      <c r="BF137" s="368" t="str">
        <f t="shared" si="44"/>
        <v xml:space="preserve"> </v>
      </c>
      <c r="BG137" s="368"/>
      <c r="BH137" s="369"/>
      <c r="BI137" s="232"/>
      <c r="BJ137" s="233"/>
      <c r="BK137" s="233"/>
      <c r="BL137" s="233"/>
      <c r="BM137" s="234"/>
      <c r="BN137" s="53">
        <f t="shared" si="45"/>
        <v>0</v>
      </c>
      <c r="BO137" s="53">
        <f t="shared" si="46"/>
        <v>0</v>
      </c>
      <c r="BP137" s="305"/>
    </row>
    <row r="138" spans="2:68" ht="30" x14ac:dyDescent="0.4">
      <c r="B138" s="75"/>
      <c r="C138" s="76"/>
      <c r="D138" s="41">
        <f t="shared" si="40"/>
        <v>12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35"/>
        <v>14.280000000000001</v>
      </c>
      <c r="L138" s="47">
        <f t="shared" si="36"/>
        <v>14.4</v>
      </c>
      <c r="M138" s="48">
        <f t="shared" si="37"/>
        <v>14.52</v>
      </c>
      <c r="N138" s="48">
        <f t="shared" si="38"/>
        <v>14.64</v>
      </c>
      <c r="O138" s="49">
        <f t="shared" si="39"/>
        <v>14.64</v>
      </c>
      <c r="P138" s="50"/>
      <c r="Q138" s="51"/>
      <c r="R138" s="51"/>
      <c r="S138" s="51"/>
      <c r="T138" s="52"/>
      <c r="U138" s="232"/>
      <c r="V138" s="233"/>
      <c r="W138" s="233"/>
      <c r="X138" s="233"/>
      <c r="Y138" s="234"/>
      <c r="Z138" s="232"/>
      <c r="AA138" s="233"/>
      <c r="AB138" s="233"/>
      <c r="AC138" s="233"/>
      <c r="AD138" s="234"/>
      <c r="AE138" s="50"/>
      <c r="AF138" s="51"/>
      <c r="AG138" s="51"/>
      <c r="AH138" s="51"/>
      <c r="AI138" s="52"/>
      <c r="AJ138" s="367"/>
      <c r="AK138" s="368"/>
      <c r="AL138" s="368"/>
      <c r="AM138" s="368"/>
      <c r="AN138" s="369"/>
      <c r="AO138" s="232"/>
      <c r="AP138" s="233"/>
      <c r="AQ138" s="233"/>
      <c r="AR138" s="233"/>
      <c r="AS138" s="234"/>
      <c r="AT138" s="367"/>
      <c r="AU138" s="368"/>
      <c r="AV138" s="368" t="str">
        <f t="shared" si="43"/>
        <v xml:space="preserve"> </v>
      </c>
      <c r="AW138" s="368"/>
      <c r="AX138" s="369"/>
      <c r="AY138" s="232"/>
      <c r="AZ138" s="233"/>
      <c r="BA138" s="233"/>
      <c r="BB138" s="233"/>
      <c r="BC138" s="234"/>
      <c r="BD138" s="367"/>
      <c r="BE138" s="368"/>
      <c r="BF138" s="368" t="str">
        <f t="shared" si="44"/>
        <v xml:space="preserve"> </v>
      </c>
      <c r="BG138" s="368"/>
      <c r="BH138" s="369"/>
      <c r="BI138" s="232"/>
      <c r="BJ138" s="233"/>
      <c r="BK138" s="233"/>
      <c r="BL138" s="233"/>
      <c r="BM138" s="234"/>
      <c r="BN138" s="53">
        <f t="shared" si="45"/>
        <v>0</v>
      </c>
      <c r="BO138" s="53">
        <f t="shared" si="46"/>
        <v>0</v>
      </c>
      <c r="BP138" s="305"/>
    </row>
    <row r="139" spans="2:68" ht="58.5" x14ac:dyDescent="0.4">
      <c r="B139" s="60" t="s">
        <v>25</v>
      </c>
      <c r="C139" s="61" t="s">
        <v>26</v>
      </c>
      <c r="D139" s="41">
        <f t="shared" si="40"/>
        <v>0</v>
      </c>
      <c r="E139" s="62"/>
      <c r="F139" s="63"/>
      <c r="G139" s="64"/>
      <c r="H139" s="64"/>
      <c r="I139" s="64"/>
      <c r="J139" s="65"/>
      <c r="K139" s="46">
        <f t="shared" si="35"/>
        <v>0</v>
      </c>
      <c r="L139" s="47">
        <f t="shared" si="36"/>
        <v>0</v>
      </c>
      <c r="M139" s="48">
        <f t="shared" si="37"/>
        <v>0</v>
      </c>
      <c r="N139" s="48">
        <f t="shared" si="38"/>
        <v>0</v>
      </c>
      <c r="O139" s="49">
        <f t="shared" si="39"/>
        <v>0</v>
      </c>
      <c r="P139" s="66"/>
      <c r="Q139" s="67"/>
      <c r="R139" s="68"/>
      <c r="S139" s="67"/>
      <c r="T139" s="69"/>
      <c r="U139" s="235"/>
      <c r="V139" s="236"/>
      <c r="W139" s="237"/>
      <c r="X139" s="236"/>
      <c r="Y139" s="238"/>
      <c r="Z139" s="235"/>
      <c r="AA139" s="236"/>
      <c r="AB139" s="237"/>
      <c r="AC139" s="236"/>
      <c r="AD139" s="238"/>
      <c r="AE139" s="66"/>
      <c r="AF139" s="67"/>
      <c r="AG139" s="68"/>
      <c r="AH139" s="67"/>
      <c r="AI139" s="69"/>
      <c r="AJ139" s="340"/>
      <c r="AK139" s="341"/>
      <c r="AL139" s="342"/>
      <c r="AM139" s="341"/>
      <c r="AN139" s="343"/>
      <c r="AO139" s="235"/>
      <c r="AP139" s="236"/>
      <c r="AQ139" s="237"/>
      <c r="AR139" s="236"/>
      <c r="AS139" s="238"/>
      <c r="AT139" s="340"/>
      <c r="AU139" s="341"/>
      <c r="AV139" s="342" t="str">
        <f t="shared" si="43"/>
        <v xml:space="preserve"> </v>
      </c>
      <c r="AW139" s="341"/>
      <c r="AX139" s="343"/>
      <c r="AY139" s="235"/>
      <c r="AZ139" s="236"/>
      <c r="BA139" s="237"/>
      <c r="BB139" s="236"/>
      <c r="BC139" s="238"/>
      <c r="BD139" s="340"/>
      <c r="BE139" s="341"/>
      <c r="BF139" s="342" t="str">
        <f t="shared" si="44"/>
        <v xml:space="preserve"> </v>
      </c>
      <c r="BG139" s="341"/>
      <c r="BH139" s="343"/>
      <c r="BI139" s="235"/>
      <c r="BJ139" s="236"/>
      <c r="BK139" s="237"/>
      <c r="BL139" s="236"/>
      <c r="BM139" s="238"/>
      <c r="BN139" s="53">
        <f t="shared" si="45"/>
        <v>0</v>
      </c>
      <c r="BO139" s="53">
        <f t="shared" si="46"/>
        <v>0</v>
      </c>
      <c r="BP139" s="305"/>
    </row>
    <row r="140" spans="2:68" ht="54" x14ac:dyDescent="0.4">
      <c r="B140" s="71" t="s">
        <v>28</v>
      </c>
      <c r="C140" s="40" t="str">
        <f>C27</f>
        <v>Куриные яйца 1 категории, 10 шт</v>
      </c>
      <c r="D140" s="41">
        <f t="shared" si="40"/>
        <v>40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35"/>
        <v>47.6</v>
      </c>
      <c r="L140" s="47">
        <f t="shared" si="36"/>
        <v>48</v>
      </c>
      <c r="M140" s="48">
        <f t="shared" si="37"/>
        <v>48.4</v>
      </c>
      <c r="N140" s="48">
        <f t="shared" si="38"/>
        <v>48.8</v>
      </c>
      <c r="O140" s="49">
        <f t="shared" si="39"/>
        <v>49.2</v>
      </c>
      <c r="P140" s="232"/>
      <c r="Q140" s="233"/>
      <c r="R140" s="233"/>
      <c r="S140" s="233"/>
      <c r="T140" s="234"/>
      <c r="U140" s="232"/>
      <c r="V140" s="233"/>
      <c r="W140" s="233"/>
      <c r="X140" s="233"/>
      <c r="Y140" s="234"/>
      <c r="Z140" s="367">
        <v>48</v>
      </c>
      <c r="AA140" s="368">
        <v>360</v>
      </c>
      <c r="AB140" s="368">
        <v>1728</v>
      </c>
      <c r="AC140" s="368" t="s">
        <v>304</v>
      </c>
      <c r="AD140" s="369" t="s">
        <v>305</v>
      </c>
      <c r="AE140" s="50"/>
      <c r="AF140" s="51"/>
      <c r="AG140" s="51"/>
      <c r="AH140" s="51"/>
      <c r="AI140" s="52"/>
      <c r="AJ140" s="367">
        <v>46</v>
      </c>
      <c r="AK140" s="368">
        <v>144</v>
      </c>
      <c r="AL140" s="368">
        <v>6624</v>
      </c>
      <c r="AM140" s="368" t="s">
        <v>314</v>
      </c>
      <c r="AN140" s="369" t="s">
        <v>329</v>
      </c>
      <c r="AO140" s="232"/>
      <c r="AP140" s="233"/>
      <c r="AQ140" s="233"/>
      <c r="AR140" s="233"/>
      <c r="AS140" s="234"/>
      <c r="AT140" s="367">
        <v>45.603000000000002</v>
      </c>
      <c r="AU140" s="368">
        <v>3</v>
      </c>
      <c r="AV140" s="368">
        <f t="shared" si="43"/>
        <v>136.809</v>
      </c>
      <c r="AW140" s="368" t="s">
        <v>339</v>
      </c>
      <c r="AX140" s="369" t="s">
        <v>285</v>
      </c>
      <c r="AY140" s="232"/>
      <c r="AZ140" s="233"/>
      <c r="BA140" s="233"/>
      <c r="BB140" s="233"/>
      <c r="BC140" s="234"/>
      <c r="BD140" s="367">
        <v>4.45</v>
      </c>
      <c r="BE140" s="368">
        <v>720</v>
      </c>
      <c r="BF140" s="368">
        <f t="shared" si="44"/>
        <v>3204</v>
      </c>
      <c r="BG140" s="368" t="s">
        <v>340</v>
      </c>
      <c r="BH140" s="369" t="s">
        <v>341</v>
      </c>
      <c r="BI140" s="232"/>
      <c r="BJ140" s="233"/>
      <c r="BK140" s="233"/>
      <c r="BL140" s="233"/>
      <c r="BM140" s="234"/>
      <c r="BN140" s="53">
        <f t="shared" si="45"/>
        <v>4.45</v>
      </c>
      <c r="BO140" s="53">
        <f t="shared" si="46"/>
        <v>48</v>
      </c>
      <c r="BP140" s="305"/>
    </row>
    <row r="141" spans="2:68" ht="30" x14ac:dyDescent="0.4">
      <c r="B141" s="73"/>
      <c r="C141" s="74"/>
      <c r="D141" s="41">
        <f t="shared" si="40"/>
        <v>40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35"/>
        <v>47.6</v>
      </c>
      <c r="L141" s="47">
        <f t="shared" si="36"/>
        <v>48</v>
      </c>
      <c r="M141" s="48">
        <f t="shared" si="37"/>
        <v>48.4</v>
      </c>
      <c r="N141" s="48">
        <f t="shared" si="38"/>
        <v>48.8</v>
      </c>
      <c r="O141" s="49">
        <f t="shared" si="39"/>
        <v>49.2</v>
      </c>
      <c r="P141" s="50"/>
      <c r="Q141" s="51"/>
      <c r="R141" s="51"/>
      <c r="S141" s="51"/>
      <c r="T141" s="52"/>
      <c r="U141" s="50"/>
      <c r="V141" s="51"/>
      <c r="W141" s="51"/>
      <c r="X141" s="51"/>
      <c r="Y141" s="52"/>
      <c r="Z141" s="50"/>
      <c r="AA141" s="51"/>
      <c r="AB141" s="51"/>
      <c r="AC141" s="51"/>
      <c r="AD141" s="51"/>
      <c r="AE141" s="177"/>
      <c r="AF141" s="178"/>
      <c r="AG141" s="178"/>
      <c r="AH141" s="178"/>
      <c r="AI141" s="190"/>
      <c r="AJ141" s="50"/>
      <c r="AK141" s="51"/>
      <c r="AL141" s="51"/>
      <c r="AM141" s="51"/>
      <c r="AN141" s="52"/>
      <c r="AO141" s="50"/>
      <c r="AP141" s="51"/>
      <c r="AQ141" s="51"/>
      <c r="AR141" s="51"/>
      <c r="AS141" s="52"/>
      <c r="AT141" s="232"/>
      <c r="AU141" s="233"/>
      <c r="AV141" s="233"/>
      <c r="AW141" s="233"/>
      <c r="AX141" s="234"/>
      <c r="AY141" s="50"/>
      <c r="AZ141" s="51"/>
      <c r="BA141" s="51"/>
      <c r="BB141" s="51"/>
      <c r="BC141" s="52"/>
      <c r="BD141" s="50"/>
      <c r="BE141" s="51"/>
      <c r="BF141" s="51"/>
      <c r="BG141" s="51"/>
      <c r="BH141" s="52"/>
      <c r="BI141" s="50"/>
      <c r="BJ141" s="51"/>
      <c r="BK141" s="51"/>
      <c r="BL141" s="51"/>
      <c r="BM141" s="52"/>
      <c r="BN141" s="53">
        <f t="shared" si="45"/>
        <v>0</v>
      </c>
      <c r="BO141" s="53">
        <f t="shared" si="46"/>
        <v>0</v>
      </c>
      <c r="BP141" s="305"/>
    </row>
    <row r="142" spans="2:68" ht="30" x14ac:dyDescent="0.4">
      <c r="B142" s="75"/>
      <c r="C142" s="76"/>
      <c r="D142" s="41">
        <f t="shared" si="40"/>
        <v>40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35"/>
        <v>47.6</v>
      </c>
      <c r="L142" s="47">
        <f t="shared" si="36"/>
        <v>48</v>
      </c>
      <c r="M142" s="48">
        <f t="shared" si="37"/>
        <v>48.4</v>
      </c>
      <c r="N142" s="48">
        <f t="shared" si="38"/>
        <v>48.8</v>
      </c>
      <c r="O142" s="49">
        <f t="shared" si="39"/>
        <v>49.2</v>
      </c>
      <c r="P142" s="50"/>
      <c r="Q142" s="51"/>
      <c r="R142" s="51"/>
      <c r="S142" s="51"/>
      <c r="T142" s="52"/>
      <c r="U142" s="50"/>
      <c r="V142" s="51"/>
      <c r="W142" s="51"/>
      <c r="X142" s="51"/>
      <c r="Y142" s="52"/>
      <c r="Z142" s="50"/>
      <c r="AA142" s="51"/>
      <c r="AB142" s="51"/>
      <c r="AC142" s="51"/>
      <c r="AD142" s="51"/>
      <c r="AE142" s="177"/>
      <c r="AF142" s="178"/>
      <c r="AG142" s="178"/>
      <c r="AH142" s="178"/>
      <c r="AI142" s="190"/>
      <c r="AJ142" s="50"/>
      <c r="AK142" s="51"/>
      <c r="AL142" s="51"/>
      <c r="AM142" s="51"/>
      <c r="AN142" s="52"/>
      <c r="AO142" s="50"/>
      <c r="AP142" s="51"/>
      <c r="AQ142" s="51"/>
      <c r="AR142" s="51"/>
      <c r="AS142" s="52"/>
      <c r="AT142" s="232"/>
      <c r="AU142" s="233"/>
      <c r="AV142" s="233"/>
      <c r="AW142" s="233"/>
      <c r="AX142" s="234"/>
      <c r="AY142" s="50"/>
      <c r="AZ142" s="51"/>
      <c r="BA142" s="51"/>
      <c r="BB142" s="51"/>
      <c r="BC142" s="52"/>
      <c r="BD142" s="50"/>
      <c r="BE142" s="51"/>
      <c r="BF142" s="51"/>
      <c r="BG142" s="51"/>
      <c r="BH142" s="52"/>
      <c r="BI142" s="177"/>
      <c r="BJ142" s="178"/>
      <c r="BK142" s="178"/>
      <c r="BL142" s="178"/>
      <c r="BM142" s="190"/>
      <c r="BN142" s="53">
        <f t="shared" si="45"/>
        <v>0</v>
      </c>
      <c r="BO142" s="53">
        <f t="shared" si="46"/>
        <v>0</v>
      </c>
      <c r="BP142" s="305"/>
    </row>
    <row r="143" spans="2:68" ht="36" x14ac:dyDescent="0.4">
      <c r="B143" s="77" t="s">
        <v>30</v>
      </c>
      <c r="C143" s="40" t="str">
        <f>C30</f>
        <v>Куриные яйца 2 категории, 10 шт</v>
      </c>
      <c r="D143" s="41">
        <f t="shared" si="40"/>
        <v>30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35"/>
        <v>35.700000000000003</v>
      </c>
      <c r="L143" s="47">
        <f t="shared" si="36"/>
        <v>36</v>
      </c>
      <c r="M143" s="48">
        <f t="shared" si="37"/>
        <v>36.299999999999997</v>
      </c>
      <c r="N143" s="48">
        <f t="shared" si="38"/>
        <v>36.6</v>
      </c>
      <c r="O143" s="49">
        <f t="shared" si="39"/>
        <v>36.9</v>
      </c>
      <c r="P143" s="50"/>
      <c r="Q143" s="51"/>
      <c r="R143" s="51"/>
      <c r="S143" s="51"/>
      <c r="T143" s="52"/>
      <c r="U143" s="50"/>
      <c r="V143" s="51"/>
      <c r="W143" s="51"/>
      <c r="X143" s="51"/>
      <c r="Y143" s="52"/>
      <c r="Z143" s="50"/>
      <c r="AA143" s="51"/>
      <c r="AB143" s="51"/>
      <c r="AC143" s="51"/>
      <c r="AD143" s="51"/>
      <c r="AE143" s="177"/>
      <c r="AF143" s="178"/>
      <c r="AG143" s="178"/>
      <c r="AH143" s="178"/>
      <c r="AI143" s="190"/>
      <c r="AJ143" s="50"/>
      <c r="AK143" s="51"/>
      <c r="AL143" s="51"/>
      <c r="AM143" s="51"/>
      <c r="AN143" s="52"/>
      <c r="AO143" s="50"/>
      <c r="AP143" s="51"/>
      <c r="AQ143" s="51"/>
      <c r="AR143" s="51"/>
      <c r="AS143" s="52"/>
      <c r="AT143" s="232"/>
      <c r="AU143" s="233"/>
      <c r="AV143" s="233"/>
      <c r="AW143" s="233"/>
      <c r="AX143" s="234"/>
      <c r="AY143" s="50"/>
      <c r="AZ143" s="51"/>
      <c r="BA143" s="51"/>
      <c r="BB143" s="51"/>
      <c r="BC143" s="52"/>
      <c r="BD143" s="50"/>
      <c r="BE143" s="51"/>
      <c r="BF143" s="51"/>
      <c r="BG143" s="51"/>
      <c r="BH143" s="52"/>
      <c r="BI143" s="177"/>
      <c r="BJ143" s="178"/>
      <c r="BK143" s="178"/>
      <c r="BL143" s="178"/>
      <c r="BM143" s="190"/>
      <c r="BN143" s="53">
        <f t="shared" si="45"/>
        <v>0</v>
      </c>
      <c r="BO143" s="53">
        <f t="shared" si="46"/>
        <v>0</v>
      </c>
      <c r="BP143" s="305"/>
    </row>
    <row r="144" spans="2:68" ht="30" x14ac:dyDescent="0.4">
      <c r="B144" s="79"/>
      <c r="C144" s="80"/>
      <c r="D144" s="41">
        <f t="shared" si="40"/>
        <v>30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35"/>
        <v>35.700000000000003</v>
      </c>
      <c r="L144" s="47">
        <f t="shared" si="36"/>
        <v>36</v>
      </c>
      <c r="M144" s="48">
        <f t="shared" si="37"/>
        <v>36.299999999999997</v>
      </c>
      <c r="N144" s="48">
        <f t="shared" si="38"/>
        <v>36.6</v>
      </c>
      <c r="O144" s="49">
        <f t="shared" si="39"/>
        <v>36.9</v>
      </c>
      <c r="P144" s="50"/>
      <c r="Q144" s="51"/>
      <c r="R144" s="51"/>
      <c r="S144" s="51"/>
      <c r="T144" s="52"/>
      <c r="U144" s="50"/>
      <c r="V144" s="51"/>
      <c r="W144" s="51"/>
      <c r="X144" s="51"/>
      <c r="Y144" s="52"/>
      <c r="Z144" s="50"/>
      <c r="AA144" s="51"/>
      <c r="AB144" s="51"/>
      <c r="AC144" s="51"/>
      <c r="AD144" s="51"/>
      <c r="AE144" s="177"/>
      <c r="AF144" s="178"/>
      <c r="AG144" s="178"/>
      <c r="AH144" s="178"/>
      <c r="AI144" s="190"/>
      <c r="AJ144" s="50"/>
      <c r="AK144" s="51"/>
      <c r="AL144" s="51"/>
      <c r="AM144" s="51"/>
      <c r="AN144" s="52"/>
      <c r="AO144" s="50"/>
      <c r="AP144" s="51"/>
      <c r="AQ144" s="51"/>
      <c r="AR144" s="51"/>
      <c r="AS144" s="52"/>
      <c r="AT144" s="232"/>
      <c r="AU144" s="233"/>
      <c r="AV144" s="233"/>
      <c r="AW144" s="233"/>
      <c r="AX144" s="234"/>
      <c r="AY144" s="50"/>
      <c r="AZ144" s="51"/>
      <c r="BA144" s="51"/>
      <c r="BB144" s="51"/>
      <c r="BC144" s="52"/>
      <c r="BD144" s="50"/>
      <c r="BE144" s="51"/>
      <c r="BF144" s="51"/>
      <c r="BG144" s="51"/>
      <c r="BH144" s="52"/>
      <c r="BI144" s="177"/>
      <c r="BJ144" s="178"/>
      <c r="BK144" s="178"/>
      <c r="BL144" s="178"/>
      <c r="BM144" s="190"/>
      <c r="BN144" s="53">
        <f t="shared" si="45"/>
        <v>0</v>
      </c>
      <c r="BO144" s="53">
        <f t="shared" si="46"/>
        <v>0</v>
      </c>
      <c r="BP144" s="305"/>
    </row>
    <row r="145" spans="2:68" ht="30" x14ac:dyDescent="0.4">
      <c r="B145" s="79"/>
      <c r="C145" s="80"/>
      <c r="D145" s="41">
        <f t="shared" si="40"/>
        <v>30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35"/>
        <v>35.700000000000003</v>
      </c>
      <c r="L145" s="47">
        <f t="shared" si="36"/>
        <v>36</v>
      </c>
      <c r="M145" s="48">
        <f t="shared" si="37"/>
        <v>36.299999999999997</v>
      </c>
      <c r="N145" s="48">
        <f t="shared" si="38"/>
        <v>36.6</v>
      </c>
      <c r="O145" s="49">
        <f t="shared" si="39"/>
        <v>36.9</v>
      </c>
      <c r="P145" s="50"/>
      <c r="Q145" s="51"/>
      <c r="R145" s="51"/>
      <c r="S145" s="51"/>
      <c r="T145" s="52"/>
      <c r="U145" s="50"/>
      <c r="V145" s="51"/>
      <c r="W145" s="51"/>
      <c r="X145" s="51"/>
      <c r="Y145" s="52"/>
      <c r="Z145" s="50"/>
      <c r="AA145" s="51"/>
      <c r="AB145" s="51"/>
      <c r="AC145" s="51"/>
      <c r="AD145" s="51"/>
      <c r="AE145" s="177"/>
      <c r="AF145" s="178"/>
      <c r="AG145" s="178"/>
      <c r="AH145" s="178"/>
      <c r="AI145" s="190"/>
      <c r="AJ145" s="50"/>
      <c r="AK145" s="51"/>
      <c r="AL145" s="51"/>
      <c r="AM145" s="51"/>
      <c r="AN145" s="52"/>
      <c r="AO145" s="50"/>
      <c r="AP145" s="51"/>
      <c r="AQ145" s="51"/>
      <c r="AR145" s="51"/>
      <c r="AS145" s="52"/>
      <c r="AT145" s="232"/>
      <c r="AU145" s="233"/>
      <c r="AV145" s="233"/>
      <c r="AW145" s="233"/>
      <c r="AX145" s="234"/>
      <c r="AY145" s="50"/>
      <c r="AZ145" s="51"/>
      <c r="BA145" s="51"/>
      <c r="BB145" s="51"/>
      <c r="BC145" s="52"/>
      <c r="BD145" s="50"/>
      <c r="BE145" s="51"/>
      <c r="BF145" s="51"/>
      <c r="BG145" s="51"/>
      <c r="BH145" s="52"/>
      <c r="BI145" s="177"/>
      <c r="BJ145" s="178"/>
      <c r="BK145" s="178"/>
      <c r="BL145" s="178"/>
      <c r="BM145" s="190"/>
      <c r="BN145" s="53">
        <f t="shared" si="45"/>
        <v>0</v>
      </c>
      <c r="BO145" s="53">
        <f t="shared" si="46"/>
        <v>0</v>
      </c>
      <c r="BP145" s="305"/>
    </row>
    <row r="146" spans="2:68" ht="30" x14ac:dyDescent="0.4">
      <c r="B146" s="81" t="s">
        <v>32</v>
      </c>
      <c r="C146" s="82" t="s">
        <v>33</v>
      </c>
      <c r="D146" s="41">
        <f t="shared" si="40"/>
        <v>0</v>
      </c>
      <c r="E146" s="62"/>
      <c r="F146" s="63"/>
      <c r="G146" s="64"/>
      <c r="H146" s="64"/>
      <c r="I146" s="64"/>
      <c r="J146" s="65"/>
      <c r="K146" s="46">
        <f t="shared" si="35"/>
        <v>0</v>
      </c>
      <c r="L146" s="47">
        <f t="shared" si="36"/>
        <v>0</v>
      </c>
      <c r="M146" s="48">
        <f t="shared" si="37"/>
        <v>0</v>
      </c>
      <c r="N146" s="48">
        <f t="shared" si="38"/>
        <v>0</v>
      </c>
      <c r="O146" s="49">
        <f t="shared" si="39"/>
        <v>0</v>
      </c>
      <c r="P146" s="66"/>
      <c r="Q146" s="67"/>
      <c r="R146" s="68"/>
      <c r="S146" s="67"/>
      <c r="T146" s="69"/>
      <c r="U146" s="66"/>
      <c r="V146" s="67"/>
      <c r="W146" s="68"/>
      <c r="X146" s="67"/>
      <c r="Y146" s="69"/>
      <c r="Z146" s="66"/>
      <c r="AA146" s="67"/>
      <c r="AB146" s="68"/>
      <c r="AC146" s="67"/>
      <c r="AD146" s="67"/>
      <c r="AE146" s="179"/>
      <c r="AF146" s="180"/>
      <c r="AG146" s="178"/>
      <c r="AH146" s="180"/>
      <c r="AI146" s="191"/>
      <c r="AJ146" s="66"/>
      <c r="AK146" s="67"/>
      <c r="AL146" s="68"/>
      <c r="AM146" s="67"/>
      <c r="AN146" s="69"/>
      <c r="AO146" s="66"/>
      <c r="AP146" s="67"/>
      <c r="AQ146" s="68"/>
      <c r="AR146" s="67"/>
      <c r="AS146" s="69"/>
      <c r="AT146" s="235"/>
      <c r="AU146" s="236"/>
      <c r="AV146" s="237"/>
      <c r="AW146" s="236"/>
      <c r="AX146" s="238"/>
      <c r="AY146" s="66"/>
      <c r="AZ146" s="67"/>
      <c r="BA146" s="68"/>
      <c r="BB146" s="67"/>
      <c r="BC146" s="69"/>
      <c r="BD146" s="66"/>
      <c r="BE146" s="67"/>
      <c r="BF146" s="68"/>
      <c r="BG146" s="67"/>
      <c r="BH146" s="69"/>
      <c r="BI146" s="179"/>
      <c r="BJ146" s="180"/>
      <c r="BK146" s="178"/>
      <c r="BL146" s="180"/>
      <c r="BM146" s="191"/>
      <c r="BN146" s="53">
        <f t="shared" si="45"/>
        <v>0</v>
      </c>
      <c r="BO146" s="53">
        <f t="shared" si="46"/>
        <v>0</v>
      </c>
      <c r="BP146" s="305"/>
    </row>
    <row r="147" spans="2:68" ht="58.5" x14ac:dyDescent="0.4">
      <c r="B147" s="79" t="s">
        <v>35</v>
      </c>
      <c r="C147" s="40" t="str">
        <f>C34</f>
        <v>Соль поваренная пищевая, кг</v>
      </c>
      <c r="D147" s="41">
        <f t="shared" si="40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35"/>
        <v>10.349</v>
      </c>
      <c r="L147" s="47">
        <f t="shared" si="36"/>
        <v>10.428000000000001</v>
      </c>
      <c r="M147" s="48">
        <f t="shared" si="37"/>
        <v>10.507</v>
      </c>
      <c r="N147" s="48">
        <f t="shared" si="38"/>
        <v>10.586</v>
      </c>
      <c r="O147" s="49">
        <f t="shared" si="39"/>
        <v>10.665000000000001</v>
      </c>
      <c r="P147" s="84"/>
      <c r="Q147" s="85"/>
      <c r="R147" s="51"/>
      <c r="S147" s="85"/>
      <c r="T147" s="86"/>
      <c r="U147" s="84"/>
      <c r="V147" s="85"/>
      <c r="W147" s="51"/>
      <c r="X147" s="51"/>
      <c r="Y147" s="52"/>
      <c r="Z147" s="229">
        <v>8.4</v>
      </c>
      <c r="AA147" s="330">
        <v>30</v>
      </c>
      <c r="AB147" s="368">
        <v>252</v>
      </c>
      <c r="AC147" s="330" t="s">
        <v>306</v>
      </c>
      <c r="AD147" s="231" t="s">
        <v>305</v>
      </c>
      <c r="AE147" s="303"/>
      <c r="AF147" s="301"/>
      <c r="AG147" s="199"/>
      <c r="AH147" s="301"/>
      <c r="AI147" s="312"/>
      <c r="AJ147" s="229">
        <v>10.3</v>
      </c>
      <c r="AK147" s="330">
        <v>20</v>
      </c>
      <c r="AL147" s="368">
        <v>206</v>
      </c>
      <c r="AM147" s="330" t="s">
        <v>314</v>
      </c>
      <c r="AN147" s="231" t="s">
        <v>329</v>
      </c>
      <c r="AO147" s="84"/>
      <c r="AP147" s="85"/>
      <c r="AQ147" s="51"/>
      <c r="AR147" s="85"/>
      <c r="AS147" s="86"/>
      <c r="AT147" s="229"/>
      <c r="AU147" s="230"/>
      <c r="AV147" s="233"/>
      <c r="AW147" s="233"/>
      <c r="AX147" s="234"/>
      <c r="AY147" s="84"/>
      <c r="AZ147" s="85"/>
      <c r="BA147" s="51"/>
      <c r="BB147" s="85"/>
      <c r="BC147" s="86"/>
      <c r="BD147" s="229">
        <v>10.3</v>
      </c>
      <c r="BE147" s="330">
        <v>40</v>
      </c>
      <c r="BF147" s="368">
        <f t="shared" ref="BF147" si="47">IF(BD147=0," ",IF(ISBLANK(BD147)," ",BD147*BE147))</f>
        <v>412</v>
      </c>
      <c r="BG147" s="330" t="s">
        <v>340</v>
      </c>
      <c r="BH147" s="231" t="s">
        <v>341</v>
      </c>
      <c r="BI147" s="229">
        <v>10.5</v>
      </c>
      <c r="BJ147" s="330">
        <v>60</v>
      </c>
      <c r="BK147" s="368">
        <v>630</v>
      </c>
      <c r="BL147" s="368" t="s">
        <v>358</v>
      </c>
      <c r="BM147" s="369" t="s">
        <v>360</v>
      </c>
      <c r="BN147" s="53">
        <f t="shared" si="45"/>
        <v>8.4</v>
      </c>
      <c r="BO147" s="53">
        <f t="shared" si="46"/>
        <v>10.5</v>
      </c>
      <c r="BP147" s="306"/>
    </row>
    <row r="148" spans="2:68" ht="30" x14ac:dyDescent="0.4">
      <c r="B148" s="79"/>
      <c r="C148" s="80"/>
      <c r="D148" s="41">
        <f t="shared" si="40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35"/>
        <v>10.349</v>
      </c>
      <c r="L148" s="47">
        <f t="shared" si="36"/>
        <v>10.428000000000001</v>
      </c>
      <c r="M148" s="48">
        <f t="shared" si="37"/>
        <v>10.507</v>
      </c>
      <c r="N148" s="48">
        <f t="shared" si="38"/>
        <v>10.586</v>
      </c>
      <c r="O148" s="49">
        <f t="shared" si="39"/>
        <v>10.665000000000001</v>
      </c>
      <c r="P148" s="84"/>
      <c r="Q148" s="85"/>
      <c r="R148" s="51"/>
      <c r="S148" s="85"/>
      <c r="T148" s="86"/>
      <c r="U148" s="179"/>
      <c r="V148" s="180"/>
      <c r="W148" s="178"/>
      <c r="X148" s="180"/>
      <c r="Y148" s="180"/>
      <c r="Z148" s="84"/>
      <c r="AA148" s="85"/>
      <c r="AB148" s="51"/>
      <c r="AC148" s="85"/>
      <c r="AD148" s="85"/>
      <c r="AE148" s="179"/>
      <c r="AF148" s="180"/>
      <c r="AG148" s="178"/>
      <c r="AH148" s="180"/>
      <c r="AI148" s="191"/>
      <c r="AJ148" s="84"/>
      <c r="AK148" s="85"/>
      <c r="AL148" s="51"/>
      <c r="AM148" s="85"/>
      <c r="AN148" s="86"/>
      <c r="AO148" s="84"/>
      <c r="AP148" s="85"/>
      <c r="AQ148" s="51"/>
      <c r="AR148" s="85"/>
      <c r="AS148" s="86"/>
      <c r="AT148" s="84"/>
      <c r="AU148" s="85"/>
      <c r="AV148" s="51"/>
      <c r="AW148" s="85"/>
      <c r="AX148" s="85"/>
      <c r="AY148" s="84"/>
      <c r="AZ148" s="85"/>
      <c r="BA148" s="51"/>
      <c r="BB148" s="85"/>
      <c r="BC148" s="86"/>
      <c r="BD148" s="84"/>
      <c r="BE148" s="85"/>
      <c r="BF148" s="51"/>
      <c r="BG148" s="85"/>
      <c r="BH148" s="86"/>
      <c r="BI148" s="179"/>
      <c r="BJ148" s="180"/>
      <c r="BK148" s="178"/>
      <c r="BL148" s="180"/>
      <c r="BM148" s="191"/>
      <c r="BN148" s="53">
        <f t="shared" si="45"/>
        <v>0</v>
      </c>
      <c r="BO148" s="53">
        <f t="shared" si="46"/>
        <v>0</v>
      </c>
      <c r="BP148" s="305"/>
    </row>
    <row r="149" spans="2:68" ht="30" x14ac:dyDescent="0.4">
      <c r="B149" s="79"/>
      <c r="C149" s="80"/>
      <c r="D149" s="41">
        <f t="shared" si="40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35"/>
        <v>10.349</v>
      </c>
      <c r="L149" s="47">
        <f t="shared" si="36"/>
        <v>10.428000000000001</v>
      </c>
      <c r="M149" s="48">
        <f t="shared" si="37"/>
        <v>10.507</v>
      </c>
      <c r="N149" s="48">
        <f t="shared" si="38"/>
        <v>10.586</v>
      </c>
      <c r="O149" s="49">
        <f t="shared" si="39"/>
        <v>10.665000000000001</v>
      </c>
      <c r="P149" s="50"/>
      <c r="Q149" s="51"/>
      <c r="R149" s="51"/>
      <c r="S149" s="51"/>
      <c r="T149" s="52"/>
      <c r="U149" s="177"/>
      <c r="V149" s="178"/>
      <c r="W149" s="178"/>
      <c r="X149" s="178"/>
      <c r="Y149" s="178"/>
      <c r="Z149" s="50"/>
      <c r="AA149" s="51"/>
      <c r="AB149" s="51"/>
      <c r="AC149" s="51"/>
      <c r="AD149" s="51"/>
      <c r="AE149" s="177"/>
      <c r="AF149" s="178"/>
      <c r="AG149" s="178"/>
      <c r="AH149" s="178"/>
      <c r="AI149" s="190"/>
      <c r="AJ149" s="50"/>
      <c r="AK149" s="51"/>
      <c r="AL149" s="51"/>
      <c r="AM149" s="51"/>
      <c r="AN149" s="52"/>
      <c r="AO149" s="50"/>
      <c r="AP149" s="51"/>
      <c r="AQ149" s="51"/>
      <c r="AR149" s="51"/>
      <c r="AS149" s="52"/>
      <c r="AT149" s="50"/>
      <c r="AU149" s="51"/>
      <c r="AV149" s="51"/>
      <c r="AW149" s="51"/>
      <c r="AX149" s="51"/>
      <c r="AY149" s="50"/>
      <c r="AZ149" s="51"/>
      <c r="BA149" s="51"/>
      <c r="BB149" s="51"/>
      <c r="BC149" s="52"/>
      <c r="BD149" s="50"/>
      <c r="BE149" s="51"/>
      <c r="BF149" s="51"/>
      <c r="BG149" s="51"/>
      <c r="BH149" s="52"/>
      <c r="BI149" s="177"/>
      <c r="BJ149" s="178"/>
      <c r="BK149" s="178"/>
      <c r="BL149" s="178"/>
      <c r="BM149" s="190"/>
      <c r="BN149" s="53">
        <f t="shared" si="45"/>
        <v>0</v>
      </c>
      <c r="BO149" s="53">
        <f t="shared" si="46"/>
        <v>0</v>
      </c>
      <c r="BP149" s="305"/>
    </row>
    <row r="150" spans="2:68" ht="58.5" x14ac:dyDescent="0.4">
      <c r="B150" s="81" t="s">
        <v>37</v>
      </c>
      <c r="C150" s="82" t="s">
        <v>38</v>
      </c>
      <c r="D150" s="41">
        <f t="shared" si="40"/>
        <v>0</v>
      </c>
      <c r="E150" s="62"/>
      <c r="F150" s="63"/>
      <c r="G150" s="64"/>
      <c r="H150" s="64"/>
      <c r="I150" s="64"/>
      <c r="J150" s="65"/>
      <c r="K150" s="46">
        <f t="shared" si="35"/>
        <v>0</v>
      </c>
      <c r="L150" s="47">
        <f t="shared" si="36"/>
        <v>0</v>
      </c>
      <c r="M150" s="48">
        <f t="shared" si="37"/>
        <v>0</v>
      </c>
      <c r="N150" s="48">
        <f t="shared" si="38"/>
        <v>0</v>
      </c>
      <c r="O150" s="49">
        <f t="shared" si="39"/>
        <v>0</v>
      </c>
      <c r="P150" s="66"/>
      <c r="Q150" s="67"/>
      <c r="R150" s="68"/>
      <c r="S150" s="67"/>
      <c r="T150" s="69"/>
      <c r="U150" s="179"/>
      <c r="V150" s="180"/>
      <c r="W150" s="178"/>
      <c r="X150" s="180"/>
      <c r="Y150" s="180"/>
      <c r="Z150" s="66"/>
      <c r="AA150" s="67"/>
      <c r="AB150" s="68"/>
      <c r="AC150" s="67"/>
      <c r="AD150" s="67"/>
      <c r="AE150" s="179"/>
      <c r="AF150" s="180"/>
      <c r="AG150" s="178"/>
      <c r="AH150" s="180"/>
      <c r="AI150" s="191"/>
      <c r="AJ150" s="66"/>
      <c r="AK150" s="67"/>
      <c r="AL150" s="68"/>
      <c r="AM150" s="67"/>
      <c r="AN150" s="69"/>
      <c r="AO150" s="66"/>
      <c r="AP150" s="67"/>
      <c r="AQ150" s="68"/>
      <c r="AR150" s="67"/>
      <c r="AS150" s="69"/>
      <c r="AT150" s="66"/>
      <c r="AU150" s="67"/>
      <c r="AV150" s="68"/>
      <c r="AW150" s="67"/>
      <c r="AX150" s="67"/>
      <c r="AY150" s="66"/>
      <c r="AZ150" s="67"/>
      <c r="BA150" s="68"/>
      <c r="BB150" s="67"/>
      <c r="BC150" s="69"/>
      <c r="BD150" s="66"/>
      <c r="BE150" s="67"/>
      <c r="BF150" s="68"/>
      <c r="BG150" s="67"/>
      <c r="BH150" s="69"/>
      <c r="BI150" s="179"/>
      <c r="BJ150" s="180"/>
      <c r="BK150" s="178"/>
      <c r="BL150" s="180"/>
      <c r="BM150" s="191"/>
      <c r="BN150" s="53">
        <f t="shared" si="45"/>
        <v>0</v>
      </c>
      <c r="BO150" s="53">
        <f t="shared" si="46"/>
        <v>0</v>
      </c>
      <c r="BP150" s="305"/>
    </row>
    <row r="151" spans="2:68" ht="36" x14ac:dyDescent="0.4">
      <c r="B151" s="79" t="s">
        <v>40</v>
      </c>
      <c r="C151" s="40" t="str">
        <f>C38</f>
        <v>Мясо КРС высшей упитанности в убойном весе</v>
      </c>
      <c r="D151" s="41">
        <f t="shared" si="40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35"/>
        <v>208.38600000000002</v>
      </c>
      <c r="L151" s="47">
        <f t="shared" si="36"/>
        <v>210.429</v>
      </c>
      <c r="M151" s="48">
        <f t="shared" si="37"/>
        <v>212.47200000000001</v>
      </c>
      <c r="N151" s="48">
        <f t="shared" si="38"/>
        <v>214.51500000000001</v>
      </c>
      <c r="O151" s="49">
        <f t="shared" si="39"/>
        <v>214.51500000000001</v>
      </c>
      <c r="P151" s="50"/>
      <c r="Q151" s="51"/>
      <c r="R151" s="51"/>
      <c r="S151" s="51"/>
      <c r="T151" s="52"/>
      <c r="U151" s="177"/>
      <c r="V151" s="178"/>
      <c r="W151" s="178"/>
      <c r="X151" s="178"/>
      <c r="Y151" s="178"/>
      <c r="Z151" s="50"/>
      <c r="AA151" s="51"/>
      <c r="AB151" s="51"/>
      <c r="AC151" s="51"/>
      <c r="AD151" s="51"/>
      <c r="AE151" s="177"/>
      <c r="AF151" s="178"/>
      <c r="AG151" s="178"/>
      <c r="AH151" s="178"/>
      <c r="AI151" s="190"/>
      <c r="AJ151" s="50"/>
      <c r="AK151" s="51"/>
      <c r="AL151" s="51"/>
      <c r="AM151" s="51"/>
      <c r="AN151" s="52"/>
      <c r="AO151" s="50"/>
      <c r="AP151" s="51"/>
      <c r="AQ151" s="51"/>
      <c r="AR151" s="51"/>
      <c r="AS151" s="52"/>
      <c r="AT151" s="50"/>
      <c r="AU151" s="51"/>
      <c r="AV151" s="51"/>
      <c r="AW151" s="51"/>
      <c r="AX151" s="51"/>
      <c r="AY151" s="50"/>
      <c r="AZ151" s="51"/>
      <c r="BA151" s="51"/>
      <c r="BB151" s="51"/>
      <c r="BC151" s="52"/>
      <c r="BD151" s="50"/>
      <c r="BE151" s="51"/>
      <c r="BF151" s="51"/>
      <c r="BG151" s="51"/>
      <c r="BH151" s="52"/>
      <c r="BI151" s="177"/>
      <c r="BJ151" s="178"/>
      <c r="BK151" s="178"/>
      <c r="BL151" s="178"/>
      <c r="BM151" s="190"/>
      <c r="BN151" s="53">
        <f t="shared" si="45"/>
        <v>0</v>
      </c>
      <c r="BO151" s="53">
        <f t="shared" si="46"/>
        <v>0</v>
      </c>
      <c r="BP151" s="305"/>
    </row>
    <row r="152" spans="2:68" ht="30" x14ac:dyDescent="0.4">
      <c r="B152" s="79"/>
      <c r="C152" s="80"/>
      <c r="D152" s="41">
        <f t="shared" si="40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35"/>
        <v>208.38600000000002</v>
      </c>
      <c r="L152" s="47">
        <f t="shared" si="36"/>
        <v>210.429</v>
      </c>
      <c r="M152" s="48">
        <f t="shared" si="37"/>
        <v>212.47200000000001</v>
      </c>
      <c r="N152" s="48">
        <f t="shared" si="38"/>
        <v>214.51500000000001</v>
      </c>
      <c r="O152" s="49">
        <f t="shared" si="39"/>
        <v>214.51500000000001</v>
      </c>
      <c r="P152" s="50"/>
      <c r="Q152" s="51"/>
      <c r="R152" s="51"/>
      <c r="S152" s="51"/>
      <c r="T152" s="52"/>
      <c r="U152" s="177"/>
      <c r="V152" s="178"/>
      <c r="W152" s="178"/>
      <c r="X152" s="178"/>
      <c r="Y152" s="178"/>
      <c r="Z152" s="50"/>
      <c r="AA152" s="51"/>
      <c r="AB152" s="51"/>
      <c r="AC152" s="51"/>
      <c r="AD152" s="51"/>
      <c r="AE152" s="177"/>
      <c r="AF152" s="178"/>
      <c r="AG152" s="178"/>
      <c r="AH152" s="178"/>
      <c r="AI152" s="190"/>
      <c r="AJ152" s="50"/>
      <c r="AK152" s="51"/>
      <c r="AL152" s="51"/>
      <c r="AM152" s="51"/>
      <c r="AN152" s="52"/>
      <c r="AO152" s="50"/>
      <c r="AP152" s="51"/>
      <c r="AQ152" s="51"/>
      <c r="AR152" s="51"/>
      <c r="AS152" s="52"/>
      <c r="AT152" s="50"/>
      <c r="AU152" s="51"/>
      <c r="AV152" s="51"/>
      <c r="AW152" s="51"/>
      <c r="AX152" s="51"/>
      <c r="AY152" s="50"/>
      <c r="AZ152" s="51"/>
      <c r="BA152" s="51"/>
      <c r="BB152" s="51"/>
      <c r="BC152" s="52"/>
      <c r="BD152" s="50"/>
      <c r="BE152" s="51"/>
      <c r="BF152" s="51"/>
      <c r="BG152" s="51"/>
      <c r="BH152" s="52"/>
      <c r="BI152" s="177"/>
      <c r="BJ152" s="178"/>
      <c r="BK152" s="178"/>
      <c r="BL152" s="178"/>
      <c r="BM152" s="190"/>
      <c r="BN152" s="53">
        <f t="shared" si="45"/>
        <v>0</v>
      </c>
      <c r="BO152" s="53">
        <f t="shared" si="46"/>
        <v>0</v>
      </c>
      <c r="BP152" s="305"/>
    </row>
    <row r="153" spans="2:68" ht="30" x14ac:dyDescent="0.4">
      <c r="B153" s="79"/>
      <c r="C153" s="80"/>
      <c r="D153" s="41">
        <f t="shared" si="40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35"/>
        <v>208.38600000000002</v>
      </c>
      <c r="L153" s="47">
        <f t="shared" si="36"/>
        <v>210.429</v>
      </c>
      <c r="M153" s="48">
        <f t="shared" si="37"/>
        <v>212.47200000000001</v>
      </c>
      <c r="N153" s="48">
        <f t="shared" si="38"/>
        <v>214.51500000000001</v>
      </c>
      <c r="O153" s="49">
        <f t="shared" si="39"/>
        <v>214.51500000000001</v>
      </c>
      <c r="P153" s="50"/>
      <c r="Q153" s="51"/>
      <c r="R153" s="51"/>
      <c r="S153" s="51"/>
      <c r="T153" s="52"/>
      <c r="U153" s="177"/>
      <c r="V153" s="178"/>
      <c r="W153" s="178"/>
      <c r="X153" s="178"/>
      <c r="Y153" s="178"/>
      <c r="Z153" s="50"/>
      <c r="AA153" s="51"/>
      <c r="AB153" s="51"/>
      <c r="AC153" s="51"/>
      <c r="AD153" s="51"/>
      <c r="AE153" s="177"/>
      <c r="AF153" s="178"/>
      <c r="AG153" s="178"/>
      <c r="AH153" s="178"/>
      <c r="AI153" s="190"/>
      <c r="AJ153" s="50"/>
      <c r="AK153" s="51"/>
      <c r="AL153" s="51"/>
      <c r="AM153" s="51"/>
      <c r="AN153" s="52"/>
      <c r="AO153" s="50"/>
      <c r="AP153" s="51"/>
      <c r="AQ153" s="51"/>
      <c r="AR153" s="51"/>
      <c r="AS153" s="52"/>
      <c r="AT153" s="50"/>
      <c r="AU153" s="51"/>
      <c r="AV153" s="51"/>
      <c r="AW153" s="51"/>
      <c r="AX153" s="51"/>
      <c r="AY153" s="50"/>
      <c r="AZ153" s="51"/>
      <c r="BA153" s="51"/>
      <c r="BB153" s="51"/>
      <c r="BC153" s="52"/>
      <c r="BD153" s="50"/>
      <c r="BE153" s="51"/>
      <c r="BF153" s="51"/>
      <c r="BG153" s="51"/>
      <c r="BH153" s="52"/>
      <c r="BI153" s="177"/>
      <c r="BJ153" s="178"/>
      <c r="BK153" s="178"/>
      <c r="BL153" s="178"/>
      <c r="BM153" s="190"/>
      <c r="BN153" s="53">
        <f t="shared" si="45"/>
        <v>0</v>
      </c>
      <c r="BO153" s="53">
        <f t="shared" si="46"/>
        <v>0</v>
      </c>
      <c r="BP153" s="305"/>
    </row>
    <row r="154" spans="2:68" ht="36" x14ac:dyDescent="0.4">
      <c r="B154" s="79" t="s">
        <v>41</v>
      </c>
      <c r="C154" s="40" t="str">
        <f>C41</f>
        <v>Мясо КРС средней упитанности в убойном весе</v>
      </c>
      <c r="D154" s="41">
        <f t="shared" si="40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35"/>
        <v>199.10399999999998</v>
      </c>
      <c r="L154" s="47">
        <f t="shared" si="36"/>
        <v>201.05599999999998</v>
      </c>
      <c r="M154" s="48">
        <f t="shared" si="37"/>
        <v>203.00799999999998</v>
      </c>
      <c r="N154" s="48">
        <f t="shared" si="38"/>
        <v>204.95999999999998</v>
      </c>
      <c r="O154" s="49">
        <f t="shared" si="39"/>
        <v>204.95999999999998</v>
      </c>
      <c r="P154" s="50"/>
      <c r="Q154" s="51"/>
      <c r="R154" s="51"/>
      <c r="S154" s="51"/>
      <c r="T154" s="52"/>
      <c r="U154" s="177"/>
      <c r="V154" s="178"/>
      <c r="W154" s="178"/>
      <c r="X154" s="178"/>
      <c r="Y154" s="178"/>
      <c r="Z154" s="50"/>
      <c r="AA154" s="51"/>
      <c r="AB154" s="51"/>
      <c r="AC154" s="51"/>
      <c r="AD154" s="51"/>
      <c r="AE154" s="177"/>
      <c r="AF154" s="178"/>
      <c r="AG154" s="178"/>
      <c r="AH154" s="178"/>
      <c r="AI154" s="190"/>
      <c r="AJ154" s="50"/>
      <c r="AK154" s="51"/>
      <c r="AL154" s="51"/>
      <c r="AM154" s="51"/>
      <c r="AN154" s="52"/>
      <c r="AO154" s="50"/>
      <c r="AP154" s="51"/>
      <c r="AQ154" s="51"/>
      <c r="AR154" s="51"/>
      <c r="AS154" s="52"/>
      <c r="AT154" s="50"/>
      <c r="AU154" s="51"/>
      <c r="AV154" s="51"/>
      <c r="AW154" s="51"/>
      <c r="AX154" s="51"/>
      <c r="AY154" s="50"/>
      <c r="AZ154" s="51"/>
      <c r="BA154" s="51"/>
      <c r="BB154" s="51"/>
      <c r="BC154" s="52"/>
      <c r="BD154" s="50"/>
      <c r="BE154" s="51"/>
      <c r="BF154" s="51"/>
      <c r="BG154" s="51"/>
      <c r="BH154" s="52"/>
      <c r="BI154" s="177"/>
      <c r="BJ154" s="178"/>
      <c r="BK154" s="178"/>
      <c r="BL154" s="178"/>
      <c r="BM154" s="190"/>
      <c r="BN154" s="53">
        <f t="shared" si="45"/>
        <v>0</v>
      </c>
      <c r="BO154" s="53">
        <f t="shared" si="46"/>
        <v>0</v>
      </c>
      <c r="BP154" s="305"/>
    </row>
    <row r="155" spans="2:68" ht="30" x14ac:dyDescent="0.4">
      <c r="B155" s="79"/>
      <c r="C155" s="80"/>
      <c r="D155" s="41">
        <f t="shared" si="40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ref="K155:K182" si="48">$D155+($D155*(SUM($E155%,F155%)))</f>
        <v>199.10399999999998</v>
      </c>
      <c r="L155" s="47">
        <f t="shared" ref="L155:L182" si="49">$D155+(($D155*SUM($E155,G155)/100))</f>
        <v>201.05599999999998</v>
      </c>
      <c r="M155" s="48">
        <f t="shared" ref="M155:M182" si="50">$D155+(($D155*($E155+H155)/100))</f>
        <v>203.00799999999998</v>
      </c>
      <c r="N155" s="48">
        <f t="shared" ref="N155:N182" si="51">$D155+(($D155*($E155+I155)/100))</f>
        <v>204.95999999999998</v>
      </c>
      <c r="O155" s="49">
        <f t="shared" ref="O155:O182" si="52">$D155+(($D155*($E155+J155)/100))</f>
        <v>204.95999999999998</v>
      </c>
      <c r="P155" s="50"/>
      <c r="Q155" s="51"/>
      <c r="R155" s="51"/>
      <c r="S155" s="51"/>
      <c r="T155" s="52"/>
      <c r="U155" s="177"/>
      <c r="V155" s="178"/>
      <c r="W155" s="178"/>
      <c r="X155" s="178"/>
      <c r="Y155" s="178"/>
      <c r="Z155" s="50"/>
      <c r="AA155" s="51"/>
      <c r="AB155" s="51"/>
      <c r="AC155" s="51"/>
      <c r="AD155" s="51"/>
      <c r="AE155" s="177"/>
      <c r="AF155" s="178"/>
      <c r="AG155" s="178"/>
      <c r="AH155" s="178"/>
      <c r="AI155" s="190"/>
      <c r="AJ155" s="50"/>
      <c r="AK155" s="51"/>
      <c r="AL155" s="51"/>
      <c r="AM155" s="51"/>
      <c r="AN155" s="52"/>
      <c r="AO155" s="50"/>
      <c r="AP155" s="51"/>
      <c r="AQ155" s="51"/>
      <c r="AR155" s="51"/>
      <c r="AS155" s="52"/>
      <c r="AT155" s="50"/>
      <c r="AU155" s="51"/>
      <c r="AV155" s="51"/>
      <c r="AW155" s="51"/>
      <c r="AX155" s="51"/>
      <c r="AY155" s="50"/>
      <c r="AZ155" s="51"/>
      <c r="BA155" s="51"/>
      <c r="BB155" s="51"/>
      <c r="BC155" s="52"/>
      <c r="BD155" s="50"/>
      <c r="BE155" s="51"/>
      <c r="BF155" s="51"/>
      <c r="BG155" s="51"/>
      <c r="BH155" s="52"/>
      <c r="BI155" s="177"/>
      <c r="BJ155" s="178"/>
      <c r="BK155" s="178"/>
      <c r="BL155" s="178"/>
      <c r="BM155" s="190"/>
      <c r="BN155" s="53">
        <f t="shared" si="45"/>
        <v>0</v>
      </c>
      <c r="BO155" s="53">
        <f t="shared" si="46"/>
        <v>0</v>
      </c>
      <c r="BP155" s="305"/>
    </row>
    <row r="156" spans="2:68" ht="30" x14ac:dyDescent="0.4">
      <c r="B156" s="79"/>
      <c r="C156" s="80"/>
      <c r="D156" s="41">
        <f t="shared" ref="D156:D187" si="53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48"/>
        <v>199.10399999999998</v>
      </c>
      <c r="L156" s="47">
        <f t="shared" si="49"/>
        <v>201.05599999999998</v>
      </c>
      <c r="M156" s="48">
        <f t="shared" si="50"/>
        <v>203.00799999999998</v>
      </c>
      <c r="N156" s="48">
        <f t="shared" si="51"/>
        <v>204.95999999999998</v>
      </c>
      <c r="O156" s="49">
        <f t="shared" si="52"/>
        <v>204.95999999999998</v>
      </c>
      <c r="P156" s="50"/>
      <c r="Q156" s="51"/>
      <c r="R156" s="51"/>
      <c r="S156" s="51"/>
      <c r="T156" s="52"/>
      <c r="U156" s="177"/>
      <c r="V156" s="178"/>
      <c r="W156" s="178"/>
      <c r="X156" s="178"/>
      <c r="Y156" s="178"/>
      <c r="Z156" s="50"/>
      <c r="AA156" s="51"/>
      <c r="AB156" s="51"/>
      <c r="AC156" s="51"/>
      <c r="AD156" s="51"/>
      <c r="AE156" s="177"/>
      <c r="AF156" s="178"/>
      <c r="AG156" s="178"/>
      <c r="AH156" s="178"/>
      <c r="AI156" s="190"/>
      <c r="AJ156" s="50"/>
      <c r="AK156" s="51"/>
      <c r="AL156" s="51"/>
      <c r="AM156" s="51"/>
      <c r="AN156" s="52"/>
      <c r="AO156" s="50"/>
      <c r="AP156" s="51"/>
      <c r="AQ156" s="51"/>
      <c r="AR156" s="51"/>
      <c r="AS156" s="52"/>
      <c r="AT156" s="50"/>
      <c r="AU156" s="51"/>
      <c r="AV156" s="51"/>
      <c r="AW156" s="51"/>
      <c r="AX156" s="51"/>
      <c r="AY156" s="50"/>
      <c r="AZ156" s="51"/>
      <c r="BA156" s="51"/>
      <c r="BB156" s="51"/>
      <c r="BC156" s="52"/>
      <c r="BD156" s="50"/>
      <c r="BE156" s="51"/>
      <c r="BF156" s="51"/>
      <c r="BG156" s="51"/>
      <c r="BH156" s="52"/>
      <c r="BI156" s="177"/>
      <c r="BJ156" s="178"/>
      <c r="BK156" s="178"/>
      <c r="BL156" s="178"/>
      <c r="BM156" s="190"/>
      <c r="BN156" s="53">
        <f t="shared" si="45"/>
        <v>0</v>
      </c>
      <c r="BO156" s="53">
        <f t="shared" si="46"/>
        <v>0</v>
      </c>
      <c r="BP156" s="305"/>
    </row>
    <row r="157" spans="2:68" ht="36" x14ac:dyDescent="0.4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53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48"/>
        <v>220.11600000000001</v>
      </c>
      <c r="L157" s="47">
        <f t="shared" si="49"/>
        <v>222.274</v>
      </c>
      <c r="M157" s="48">
        <f t="shared" si="50"/>
        <v>224.43200000000002</v>
      </c>
      <c r="N157" s="48">
        <f t="shared" si="51"/>
        <v>226.59</v>
      </c>
      <c r="O157" s="49">
        <f t="shared" si="52"/>
        <v>226.59</v>
      </c>
      <c r="P157" s="50"/>
      <c r="Q157" s="51"/>
      <c r="R157" s="51"/>
      <c r="S157" s="51"/>
      <c r="T157" s="52"/>
      <c r="U157" s="177"/>
      <c r="V157" s="178"/>
      <c r="W157" s="178"/>
      <c r="X157" s="178"/>
      <c r="Y157" s="178"/>
      <c r="Z157" s="50"/>
      <c r="AA157" s="51"/>
      <c r="AB157" s="51"/>
      <c r="AC157" s="51"/>
      <c r="AD157" s="51"/>
      <c r="AE157" s="177"/>
      <c r="AF157" s="178"/>
      <c r="AG157" s="178"/>
      <c r="AH157" s="178"/>
      <c r="AI157" s="190"/>
      <c r="AJ157" s="50"/>
      <c r="AK157" s="51"/>
      <c r="AL157" s="51"/>
      <c r="AM157" s="51"/>
      <c r="AN157" s="52"/>
      <c r="AO157" s="50"/>
      <c r="AP157" s="51"/>
      <c r="AQ157" s="51"/>
      <c r="AR157" s="51"/>
      <c r="AS157" s="52"/>
      <c r="AT157" s="50"/>
      <c r="AU157" s="51"/>
      <c r="AV157" s="51"/>
      <c r="AW157" s="51"/>
      <c r="AX157" s="51"/>
      <c r="AY157" s="50"/>
      <c r="AZ157" s="51"/>
      <c r="BA157" s="51"/>
      <c r="BB157" s="51"/>
      <c r="BC157" s="52"/>
      <c r="BD157" s="50"/>
      <c r="BE157" s="51"/>
      <c r="BF157" s="51"/>
      <c r="BG157" s="51"/>
      <c r="BH157" s="52"/>
      <c r="BI157" s="177"/>
      <c r="BJ157" s="178"/>
      <c r="BK157" s="178"/>
      <c r="BL157" s="178"/>
      <c r="BM157" s="190"/>
      <c r="BN157" s="53">
        <f t="shared" si="45"/>
        <v>0</v>
      </c>
      <c r="BO157" s="53">
        <f t="shared" si="46"/>
        <v>0</v>
      </c>
      <c r="BP157" s="305"/>
    </row>
    <row r="158" spans="2:68" ht="30" x14ac:dyDescent="0.4">
      <c r="B158" s="79"/>
      <c r="C158" s="80"/>
      <c r="D158" s="41">
        <f t="shared" si="53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48"/>
        <v>220.11600000000001</v>
      </c>
      <c r="L158" s="47">
        <f t="shared" si="49"/>
        <v>222.274</v>
      </c>
      <c r="M158" s="48">
        <f t="shared" si="50"/>
        <v>224.43200000000002</v>
      </c>
      <c r="N158" s="48">
        <f t="shared" si="51"/>
        <v>226.59</v>
      </c>
      <c r="O158" s="49">
        <f t="shared" si="52"/>
        <v>226.59</v>
      </c>
      <c r="P158" s="50"/>
      <c r="Q158" s="51"/>
      <c r="R158" s="51"/>
      <c r="S158" s="51"/>
      <c r="T158" s="52"/>
      <c r="U158" s="177"/>
      <c r="V158" s="178"/>
      <c r="W158" s="178"/>
      <c r="X158" s="178"/>
      <c r="Y158" s="178"/>
      <c r="Z158" s="50"/>
      <c r="AA158" s="51"/>
      <c r="AB158" s="51"/>
      <c r="AC158" s="51"/>
      <c r="AD158" s="51"/>
      <c r="AE158" s="177"/>
      <c r="AF158" s="178"/>
      <c r="AG158" s="178"/>
      <c r="AH158" s="178"/>
      <c r="AI158" s="190"/>
      <c r="AJ158" s="50"/>
      <c r="AK158" s="51"/>
      <c r="AL158" s="51"/>
      <c r="AM158" s="51"/>
      <c r="AN158" s="52"/>
      <c r="AO158" s="50"/>
      <c r="AP158" s="51"/>
      <c r="AQ158" s="51"/>
      <c r="AR158" s="51"/>
      <c r="AS158" s="52"/>
      <c r="AT158" s="50"/>
      <c r="AU158" s="51"/>
      <c r="AV158" s="51"/>
      <c r="AW158" s="51"/>
      <c r="AX158" s="51"/>
      <c r="AY158" s="50"/>
      <c r="AZ158" s="51"/>
      <c r="BA158" s="51"/>
      <c r="BB158" s="51"/>
      <c r="BC158" s="52"/>
      <c r="BD158" s="50"/>
      <c r="BE158" s="51"/>
      <c r="BF158" s="51"/>
      <c r="BG158" s="51"/>
      <c r="BH158" s="52"/>
      <c r="BI158" s="177"/>
      <c r="BJ158" s="178"/>
      <c r="BK158" s="178"/>
      <c r="BL158" s="178"/>
      <c r="BM158" s="190"/>
      <c r="BN158" s="53">
        <f t="shared" si="45"/>
        <v>0</v>
      </c>
      <c r="BO158" s="53">
        <f t="shared" si="46"/>
        <v>0</v>
      </c>
      <c r="BP158" s="305"/>
    </row>
    <row r="159" spans="2:68" ht="30" x14ac:dyDescent="0.4">
      <c r="B159" s="79"/>
      <c r="C159" s="80"/>
      <c r="D159" s="41">
        <f t="shared" si="53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48"/>
        <v>220.11600000000001</v>
      </c>
      <c r="L159" s="47">
        <f t="shared" si="49"/>
        <v>222.274</v>
      </c>
      <c r="M159" s="48">
        <f t="shared" si="50"/>
        <v>224.43200000000002</v>
      </c>
      <c r="N159" s="48">
        <f t="shared" si="51"/>
        <v>226.59</v>
      </c>
      <c r="O159" s="49">
        <f t="shared" si="52"/>
        <v>226.59</v>
      </c>
      <c r="P159" s="50"/>
      <c r="Q159" s="51"/>
      <c r="R159" s="51"/>
      <c r="S159" s="51"/>
      <c r="T159" s="52"/>
      <c r="U159" s="177"/>
      <c r="V159" s="178"/>
      <c r="W159" s="178"/>
      <c r="X159" s="178"/>
      <c r="Y159" s="178"/>
      <c r="Z159" s="50"/>
      <c r="AA159" s="51"/>
      <c r="AB159" s="51"/>
      <c r="AC159" s="51"/>
      <c r="AD159" s="51"/>
      <c r="AE159" s="177"/>
      <c r="AF159" s="178"/>
      <c r="AG159" s="178"/>
      <c r="AH159" s="178"/>
      <c r="AI159" s="190"/>
      <c r="AJ159" s="50"/>
      <c r="AK159" s="51"/>
      <c r="AL159" s="51"/>
      <c r="AM159" s="51"/>
      <c r="AN159" s="52"/>
      <c r="AO159" s="50"/>
      <c r="AP159" s="51"/>
      <c r="AQ159" s="51"/>
      <c r="AR159" s="51"/>
      <c r="AS159" s="52"/>
      <c r="AT159" s="50"/>
      <c r="AU159" s="51"/>
      <c r="AV159" s="51"/>
      <c r="AW159" s="51"/>
      <c r="AX159" s="51"/>
      <c r="AY159" s="50"/>
      <c r="AZ159" s="51"/>
      <c r="BA159" s="51"/>
      <c r="BB159" s="51"/>
      <c r="BC159" s="52"/>
      <c r="BD159" s="50"/>
      <c r="BE159" s="51"/>
      <c r="BF159" s="51"/>
      <c r="BG159" s="51"/>
      <c r="BH159" s="52"/>
      <c r="BI159" s="177"/>
      <c r="BJ159" s="178"/>
      <c r="BK159" s="178"/>
      <c r="BL159" s="178"/>
      <c r="BM159" s="190"/>
      <c r="BN159" s="53">
        <f t="shared" si="45"/>
        <v>0</v>
      </c>
      <c r="BO159" s="53">
        <f t="shared" si="46"/>
        <v>0</v>
      </c>
      <c r="BP159" s="305"/>
    </row>
    <row r="160" spans="2:68" ht="36" x14ac:dyDescent="0.4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53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48"/>
        <v>215.83199999999999</v>
      </c>
      <c r="L160" s="47">
        <f t="shared" si="49"/>
        <v>217.94800000000001</v>
      </c>
      <c r="M160" s="48">
        <f t="shared" si="50"/>
        <v>220.06399999999999</v>
      </c>
      <c r="N160" s="48">
        <f t="shared" si="51"/>
        <v>222.18</v>
      </c>
      <c r="O160" s="49">
        <f t="shared" si="52"/>
        <v>222.18</v>
      </c>
      <c r="P160" s="50"/>
      <c r="Q160" s="51"/>
      <c r="R160" s="51"/>
      <c r="S160" s="51"/>
      <c r="T160" s="52"/>
      <c r="U160" s="177"/>
      <c r="V160" s="178"/>
      <c r="W160" s="178"/>
      <c r="X160" s="178"/>
      <c r="Y160" s="178"/>
      <c r="Z160" s="50"/>
      <c r="AA160" s="51"/>
      <c r="AB160" s="51"/>
      <c r="AC160" s="51"/>
      <c r="AD160" s="51"/>
      <c r="AE160" s="177"/>
      <c r="AF160" s="178"/>
      <c r="AG160" s="178"/>
      <c r="AH160" s="178"/>
      <c r="AI160" s="190"/>
      <c r="AJ160" s="50"/>
      <c r="AK160" s="51"/>
      <c r="AL160" s="51"/>
      <c r="AM160" s="51"/>
      <c r="AN160" s="52"/>
      <c r="AO160" s="50"/>
      <c r="AP160" s="51"/>
      <c r="AQ160" s="51"/>
      <c r="AR160" s="51"/>
      <c r="AS160" s="52"/>
      <c r="AT160" s="50"/>
      <c r="AU160" s="51"/>
      <c r="AV160" s="51"/>
      <c r="AW160" s="51"/>
      <c r="AX160" s="51"/>
      <c r="AY160" s="50"/>
      <c r="AZ160" s="51"/>
      <c r="BA160" s="51"/>
      <c r="BB160" s="51"/>
      <c r="BC160" s="52"/>
      <c r="BD160" s="50"/>
      <c r="BE160" s="51"/>
      <c r="BF160" s="51"/>
      <c r="BG160" s="51"/>
      <c r="BH160" s="52"/>
      <c r="BI160" s="177"/>
      <c r="BJ160" s="178"/>
      <c r="BK160" s="178"/>
      <c r="BL160" s="178"/>
      <c r="BM160" s="190"/>
      <c r="BN160" s="53">
        <f t="shared" si="45"/>
        <v>0</v>
      </c>
      <c r="BO160" s="53">
        <f t="shared" si="46"/>
        <v>0</v>
      </c>
      <c r="BP160" s="305"/>
    </row>
    <row r="161" spans="2:68" ht="30" x14ac:dyDescent="0.4">
      <c r="B161" s="79"/>
      <c r="C161" s="80"/>
      <c r="D161" s="41">
        <f t="shared" si="53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48"/>
        <v>215.83199999999999</v>
      </c>
      <c r="L161" s="47">
        <f t="shared" si="49"/>
        <v>217.94800000000001</v>
      </c>
      <c r="M161" s="48">
        <f t="shared" si="50"/>
        <v>220.06399999999999</v>
      </c>
      <c r="N161" s="48">
        <f t="shared" si="51"/>
        <v>222.18</v>
      </c>
      <c r="O161" s="49">
        <f t="shared" si="52"/>
        <v>222.18</v>
      </c>
      <c r="P161" s="50"/>
      <c r="Q161" s="51"/>
      <c r="R161" s="51"/>
      <c r="S161" s="51"/>
      <c r="T161" s="52"/>
      <c r="U161" s="177"/>
      <c r="V161" s="178"/>
      <c r="W161" s="178"/>
      <c r="X161" s="178"/>
      <c r="Y161" s="178"/>
      <c r="Z161" s="50"/>
      <c r="AA161" s="51"/>
      <c r="AB161" s="51"/>
      <c r="AC161" s="51"/>
      <c r="AD161" s="51"/>
      <c r="AE161" s="177"/>
      <c r="AF161" s="178"/>
      <c r="AG161" s="178"/>
      <c r="AH161" s="178"/>
      <c r="AI161" s="190"/>
      <c r="AJ161" s="50"/>
      <c r="AK161" s="51"/>
      <c r="AL161" s="51"/>
      <c r="AM161" s="51"/>
      <c r="AN161" s="52"/>
      <c r="AO161" s="50"/>
      <c r="AP161" s="51"/>
      <c r="AQ161" s="51"/>
      <c r="AR161" s="51"/>
      <c r="AS161" s="52"/>
      <c r="AT161" s="50"/>
      <c r="AU161" s="51"/>
      <c r="AV161" s="51"/>
      <c r="AW161" s="51"/>
      <c r="AX161" s="51"/>
      <c r="AY161" s="50"/>
      <c r="AZ161" s="51"/>
      <c r="BA161" s="51"/>
      <c r="BB161" s="51"/>
      <c r="BC161" s="52"/>
      <c r="BD161" s="50"/>
      <c r="BE161" s="51"/>
      <c r="BF161" s="51"/>
      <c r="BG161" s="51"/>
      <c r="BH161" s="52"/>
      <c r="BI161" s="177"/>
      <c r="BJ161" s="178"/>
      <c r="BK161" s="178"/>
      <c r="BL161" s="178"/>
      <c r="BM161" s="190"/>
      <c r="BN161" s="53">
        <f t="shared" si="45"/>
        <v>0</v>
      </c>
      <c r="BO161" s="53">
        <f t="shared" si="46"/>
        <v>0</v>
      </c>
      <c r="BP161" s="305"/>
    </row>
    <row r="162" spans="2:68" ht="30" x14ac:dyDescent="0.4">
      <c r="B162" s="79"/>
      <c r="C162" s="80"/>
      <c r="D162" s="41">
        <f t="shared" si="53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48"/>
        <v>215.83199999999999</v>
      </c>
      <c r="L162" s="47">
        <f t="shared" si="49"/>
        <v>217.94800000000001</v>
      </c>
      <c r="M162" s="48">
        <f t="shared" si="50"/>
        <v>220.06399999999999</v>
      </c>
      <c r="N162" s="48">
        <f t="shared" si="51"/>
        <v>222.18</v>
      </c>
      <c r="O162" s="49">
        <f t="shared" si="52"/>
        <v>222.18</v>
      </c>
      <c r="P162" s="50"/>
      <c r="Q162" s="51"/>
      <c r="R162" s="51"/>
      <c r="S162" s="51"/>
      <c r="T162" s="52"/>
      <c r="U162" s="177"/>
      <c r="V162" s="178"/>
      <c r="W162" s="178"/>
      <c r="X162" s="178"/>
      <c r="Y162" s="178"/>
      <c r="Z162" s="50"/>
      <c r="AA162" s="51"/>
      <c r="AB162" s="51"/>
      <c r="AC162" s="51"/>
      <c r="AD162" s="51"/>
      <c r="AE162" s="177"/>
      <c r="AF162" s="178"/>
      <c r="AG162" s="178"/>
      <c r="AH162" s="178"/>
      <c r="AI162" s="190"/>
      <c r="AJ162" s="50"/>
      <c r="AK162" s="51"/>
      <c r="AL162" s="51"/>
      <c r="AM162" s="51"/>
      <c r="AN162" s="52"/>
      <c r="AO162" s="50"/>
      <c r="AP162" s="51"/>
      <c r="AQ162" s="51"/>
      <c r="AR162" s="51"/>
      <c r="AS162" s="52"/>
      <c r="AT162" s="50"/>
      <c r="AU162" s="51"/>
      <c r="AV162" s="51"/>
      <c r="AW162" s="51"/>
      <c r="AX162" s="51"/>
      <c r="AY162" s="50"/>
      <c r="AZ162" s="51"/>
      <c r="BA162" s="51"/>
      <c r="BB162" s="51"/>
      <c r="BC162" s="52"/>
      <c r="BD162" s="50"/>
      <c r="BE162" s="51"/>
      <c r="BF162" s="51"/>
      <c r="BG162" s="51"/>
      <c r="BH162" s="52"/>
      <c r="BI162" s="177"/>
      <c r="BJ162" s="178"/>
      <c r="BK162" s="178"/>
      <c r="BL162" s="178"/>
      <c r="BM162" s="190"/>
      <c r="BN162" s="53">
        <f t="shared" si="45"/>
        <v>0</v>
      </c>
      <c r="BO162" s="53">
        <f t="shared" si="46"/>
        <v>0</v>
      </c>
      <c r="BP162" s="305"/>
    </row>
    <row r="163" spans="2:68" ht="36" x14ac:dyDescent="0.4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53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48"/>
        <v>215.83199999999999</v>
      </c>
      <c r="L163" s="47">
        <f t="shared" si="49"/>
        <v>217.94800000000001</v>
      </c>
      <c r="M163" s="48">
        <f t="shared" si="50"/>
        <v>220.06399999999999</v>
      </c>
      <c r="N163" s="48">
        <f t="shared" si="51"/>
        <v>222.18</v>
      </c>
      <c r="O163" s="49">
        <f t="shared" si="52"/>
        <v>222.18</v>
      </c>
      <c r="P163" s="50"/>
      <c r="Q163" s="51"/>
      <c r="R163" s="51"/>
      <c r="S163" s="51"/>
      <c r="T163" s="52"/>
      <c r="U163" s="177"/>
      <c r="V163" s="178"/>
      <c r="W163" s="178"/>
      <c r="X163" s="178"/>
      <c r="Y163" s="178"/>
      <c r="Z163" s="50"/>
      <c r="AA163" s="51"/>
      <c r="AB163" s="51"/>
      <c r="AC163" s="51"/>
      <c r="AD163" s="51"/>
      <c r="AE163" s="177"/>
      <c r="AF163" s="178"/>
      <c r="AG163" s="178"/>
      <c r="AH163" s="178"/>
      <c r="AI163" s="190"/>
      <c r="AJ163" s="50"/>
      <c r="AK163" s="51"/>
      <c r="AL163" s="51"/>
      <c r="AM163" s="51"/>
      <c r="AN163" s="52"/>
      <c r="AO163" s="50"/>
      <c r="AP163" s="51"/>
      <c r="AQ163" s="51"/>
      <c r="AR163" s="51"/>
      <c r="AS163" s="52"/>
      <c r="AT163" s="50"/>
      <c r="AU163" s="51"/>
      <c r="AV163" s="51"/>
      <c r="AW163" s="51"/>
      <c r="AX163" s="51"/>
      <c r="AY163" s="50"/>
      <c r="AZ163" s="51"/>
      <c r="BA163" s="51"/>
      <c r="BB163" s="51"/>
      <c r="BC163" s="52"/>
      <c r="BD163" s="50"/>
      <c r="BE163" s="51"/>
      <c r="BF163" s="51"/>
      <c r="BG163" s="51"/>
      <c r="BH163" s="52"/>
      <c r="BI163" s="177"/>
      <c r="BJ163" s="178"/>
      <c r="BK163" s="178"/>
      <c r="BL163" s="178"/>
      <c r="BM163" s="190"/>
      <c r="BN163" s="53">
        <f t="shared" si="45"/>
        <v>0</v>
      </c>
      <c r="BO163" s="53">
        <f t="shared" si="46"/>
        <v>0</v>
      </c>
      <c r="BP163" s="305"/>
    </row>
    <row r="164" spans="2:68" ht="30" x14ac:dyDescent="0.4">
      <c r="B164" s="79"/>
      <c r="C164" s="80"/>
      <c r="D164" s="41">
        <f t="shared" si="53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48"/>
        <v>215.83199999999999</v>
      </c>
      <c r="L164" s="47">
        <f t="shared" si="49"/>
        <v>217.94800000000001</v>
      </c>
      <c r="M164" s="48">
        <f t="shared" si="50"/>
        <v>220.06399999999999</v>
      </c>
      <c r="N164" s="48">
        <f t="shared" si="51"/>
        <v>222.18</v>
      </c>
      <c r="O164" s="49">
        <f t="shared" si="52"/>
        <v>222.18</v>
      </c>
      <c r="P164" s="50"/>
      <c r="Q164" s="51"/>
      <c r="R164" s="51"/>
      <c r="S164" s="51"/>
      <c r="T164" s="52"/>
      <c r="U164" s="177"/>
      <c r="V164" s="178"/>
      <c r="W164" s="178"/>
      <c r="X164" s="178"/>
      <c r="Y164" s="178"/>
      <c r="Z164" s="50"/>
      <c r="AA164" s="51"/>
      <c r="AB164" s="51"/>
      <c r="AC164" s="51"/>
      <c r="AD164" s="51"/>
      <c r="AE164" s="177"/>
      <c r="AF164" s="178"/>
      <c r="AG164" s="178"/>
      <c r="AH164" s="178"/>
      <c r="AI164" s="190"/>
      <c r="AJ164" s="50"/>
      <c r="AK164" s="51"/>
      <c r="AL164" s="51"/>
      <c r="AM164" s="51"/>
      <c r="AN164" s="52"/>
      <c r="AO164" s="50"/>
      <c r="AP164" s="51"/>
      <c r="AQ164" s="51"/>
      <c r="AR164" s="51"/>
      <c r="AS164" s="52"/>
      <c r="AT164" s="50"/>
      <c r="AU164" s="51"/>
      <c r="AV164" s="51"/>
      <c r="AW164" s="51"/>
      <c r="AX164" s="51"/>
      <c r="AY164" s="50"/>
      <c r="AZ164" s="51"/>
      <c r="BA164" s="51"/>
      <c r="BB164" s="51"/>
      <c r="BC164" s="52"/>
      <c r="BD164" s="50"/>
      <c r="BE164" s="51"/>
      <c r="BF164" s="51"/>
      <c r="BG164" s="51"/>
      <c r="BH164" s="52"/>
      <c r="BI164" s="177"/>
      <c r="BJ164" s="178"/>
      <c r="BK164" s="178"/>
      <c r="BL164" s="178"/>
      <c r="BM164" s="190"/>
      <c r="BN164" s="53">
        <f t="shared" si="45"/>
        <v>0</v>
      </c>
      <c r="BO164" s="53">
        <f t="shared" si="46"/>
        <v>0</v>
      </c>
      <c r="BP164" s="305"/>
    </row>
    <row r="165" spans="2:68" ht="30" x14ac:dyDescent="0.4">
      <c r="B165" s="79"/>
      <c r="C165" s="80"/>
      <c r="D165" s="41">
        <f t="shared" si="53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48"/>
        <v>215.83199999999999</v>
      </c>
      <c r="L165" s="47">
        <f t="shared" si="49"/>
        <v>217.94800000000001</v>
      </c>
      <c r="M165" s="48">
        <f t="shared" si="50"/>
        <v>220.06399999999999</v>
      </c>
      <c r="N165" s="48">
        <f t="shared" si="51"/>
        <v>222.18</v>
      </c>
      <c r="O165" s="49">
        <f t="shared" si="52"/>
        <v>222.18</v>
      </c>
      <c r="P165" s="50"/>
      <c r="Q165" s="51"/>
      <c r="R165" s="51"/>
      <c r="S165" s="51"/>
      <c r="T165" s="52"/>
      <c r="U165" s="177"/>
      <c r="V165" s="178"/>
      <c r="W165" s="178"/>
      <c r="X165" s="178"/>
      <c r="Y165" s="178"/>
      <c r="Z165" s="50"/>
      <c r="AA165" s="51"/>
      <c r="AB165" s="51"/>
      <c r="AC165" s="51"/>
      <c r="AD165" s="51"/>
      <c r="AE165" s="177"/>
      <c r="AF165" s="178"/>
      <c r="AG165" s="178"/>
      <c r="AH165" s="178"/>
      <c r="AI165" s="190"/>
      <c r="AJ165" s="50"/>
      <c r="AK165" s="51"/>
      <c r="AL165" s="51"/>
      <c r="AM165" s="51"/>
      <c r="AN165" s="52"/>
      <c r="AO165" s="50"/>
      <c r="AP165" s="51"/>
      <c r="AQ165" s="51"/>
      <c r="AR165" s="51"/>
      <c r="AS165" s="52"/>
      <c r="AT165" s="50"/>
      <c r="AU165" s="51"/>
      <c r="AV165" s="51"/>
      <c r="AW165" s="51"/>
      <c r="AX165" s="51"/>
      <c r="AY165" s="50"/>
      <c r="AZ165" s="51"/>
      <c r="BA165" s="51"/>
      <c r="BB165" s="51"/>
      <c r="BC165" s="52"/>
      <c r="BD165" s="50"/>
      <c r="BE165" s="51"/>
      <c r="BF165" s="51"/>
      <c r="BG165" s="51"/>
      <c r="BH165" s="52"/>
      <c r="BI165" s="177"/>
      <c r="BJ165" s="178"/>
      <c r="BK165" s="178"/>
      <c r="BL165" s="178"/>
      <c r="BM165" s="190"/>
      <c r="BN165" s="53">
        <f t="shared" ref="BN165:BN196" si="54">MIN($P165,$U165,$Z165,$AE165,$AJ165,$AO165,$AT165,$AY165,$BD165,$BI165)</f>
        <v>0</v>
      </c>
      <c r="BO165" s="53">
        <f t="shared" ref="BO165:BO196" si="55">MAX($P165,$U165,$Z165,$AE165,$AJ165,$AO165,$AT165,$AY165,$BD165,$BI165)</f>
        <v>0</v>
      </c>
      <c r="BP165" s="305"/>
    </row>
    <row r="166" spans="2:68" ht="36" x14ac:dyDescent="0.4">
      <c r="B166" s="79" t="s">
        <v>45</v>
      </c>
      <c r="C166" s="40" t="str">
        <f>C53</f>
        <v>Свинина 2 категории в убойном весе, кг</v>
      </c>
      <c r="D166" s="41">
        <f t="shared" si="53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48"/>
        <v>130.96800000000002</v>
      </c>
      <c r="L166" s="47">
        <f t="shared" si="49"/>
        <v>132.25200000000001</v>
      </c>
      <c r="M166" s="48">
        <f t="shared" si="50"/>
        <v>133.536</v>
      </c>
      <c r="N166" s="48">
        <f t="shared" si="51"/>
        <v>134.82</v>
      </c>
      <c r="O166" s="49">
        <f t="shared" si="52"/>
        <v>134.82</v>
      </c>
      <c r="P166" s="50"/>
      <c r="Q166" s="51"/>
      <c r="R166" s="51"/>
      <c r="S166" s="51"/>
      <c r="T166" s="52"/>
      <c r="U166" s="177"/>
      <c r="V166" s="178"/>
      <c r="W166" s="178"/>
      <c r="X166" s="178"/>
      <c r="Y166" s="178"/>
      <c r="Z166" s="50"/>
      <c r="AA166" s="51"/>
      <c r="AB166" s="51"/>
      <c r="AC166" s="51"/>
      <c r="AD166" s="51"/>
      <c r="AE166" s="177"/>
      <c r="AF166" s="178"/>
      <c r="AG166" s="178"/>
      <c r="AH166" s="178"/>
      <c r="AI166" s="190"/>
      <c r="AJ166" s="50"/>
      <c r="AK166" s="51"/>
      <c r="AL166" s="51"/>
      <c r="AM166" s="51"/>
      <c r="AN166" s="52"/>
      <c r="AO166" s="50"/>
      <c r="AP166" s="51"/>
      <c r="AQ166" s="51"/>
      <c r="AR166" s="51"/>
      <c r="AS166" s="52"/>
      <c r="AT166" s="50"/>
      <c r="AU166" s="51"/>
      <c r="AV166" s="51"/>
      <c r="AW166" s="51"/>
      <c r="AX166" s="51"/>
      <c r="AY166" s="50"/>
      <c r="AZ166" s="51"/>
      <c r="BA166" s="51"/>
      <c r="BB166" s="51"/>
      <c r="BC166" s="52"/>
      <c r="BD166" s="50"/>
      <c r="BE166" s="51"/>
      <c r="BF166" s="51"/>
      <c r="BG166" s="51"/>
      <c r="BH166" s="52"/>
      <c r="BI166" s="177"/>
      <c r="BJ166" s="178"/>
      <c r="BK166" s="178"/>
      <c r="BL166" s="178"/>
      <c r="BM166" s="190"/>
      <c r="BN166" s="53">
        <f t="shared" si="54"/>
        <v>0</v>
      </c>
      <c r="BO166" s="53">
        <f t="shared" si="55"/>
        <v>0</v>
      </c>
      <c r="BP166" s="305"/>
    </row>
    <row r="167" spans="2:68" ht="30" x14ac:dyDescent="0.4">
      <c r="B167" s="79"/>
      <c r="C167" s="80"/>
      <c r="D167" s="41">
        <f t="shared" si="53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48"/>
        <v>130.96800000000002</v>
      </c>
      <c r="L167" s="47">
        <f t="shared" si="49"/>
        <v>132.25200000000001</v>
      </c>
      <c r="M167" s="48">
        <f t="shared" si="50"/>
        <v>133.536</v>
      </c>
      <c r="N167" s="48">
        <f t="shared" si="51"/>
        <v>134.82</v>
      </c>
      <c r="O167" s="49">
        <f t="shared" si="52"/>
        <v>134.82</v>
      </c>
      <c r="P167" s="50"/>
      <c r="Q167" s="51"/>
      <c r="R167" s="51"/>
      <c r="S167" s="51"/>
      <c r="T167" s="52"/>
      <c r="U167" s="177"/>
      <c r="V167" s="178"/>
      <c r="W167" s="178"/>
      <c r="X167" s="178"/>
      <c r="Y167" s="178"/>
      <c r="Z167" s="50"/>
      <c r="AA167" s="51"/>
      <c r="AB167" s="51"/>
      <c r="AC167" s="51"/>
      <c r="AD167" s="51"/>
      <c r="AE167" s="177"/>
      <c r="AF167" s="178"/>
      <c r="AG167" s="178"/>
      <c r="AH167" s="178"/>
      <c r="AI167" s="190"/>
      <c r="AJ167" s="50"/>
      <c r="AK167" s="51"/>
      <c r="AL167" s="51"/>
      <c r="AM167" s="51"/>
      <c r="AN167" s="52"/>
      <c r="AO167" s="50"/>
      <c r="AP167" s="51"/>
      <c r="AQ167" s="51"/>
      <c r="AR167" s="51"/>
      <c r="AS167" s="52"/>
      <c r="AT167" s="50"/>
      <c r="AU167" s="51"/>
      <c r="AV167" s="51"/>
      <c r="AW167" s="51"/>
      <c r="AX167" s="51"/>
      <c r="AY167" s="50"/>
      <c r="AZ167" s="51"/>
      <c r="BA167" s="51"/>
      <c r="BB167" s="51"/>
      <c r="BC167" s="52"/>
      <c r="BD167" s="50"/>
      <c r="BE167" s="51"/>
      <c r="BF167" s="51"/>
      <c r="BG167" s="51"/>
      <c r="BH167" s="52"/>
      <c r="BI167" s="177"/>
      <c r="BJ167" s="178"/>
      <c r="BK167" s="178"/>
      <c r="BL167" s="178"/>
      <c r="BM167" s="190"/>
      <c r="BN167" s="53">
        <f t="shared" si="54"/>
        <v>0</v>
      </c>
      <c r="BO167" s="53">
        <f t="shared" si="55"/>
        <v>0</v>
      </c>
      <c r="BP167" s="305"/>
    </row>
    <row r="168" spans="2:68" ht="30" x14ac:dyDescent="0.4">
      <c r="B168" s="79"/>
      <c r="C168" s="80"/>
      <c r="D168" s="41">
        <f t="shared" si="53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48"/>
        <v>130.96800000000002</v>
      </c>
      <c r="L168" s="47">
        <f t="shared" si="49"/>
        <v>132.25200000000001</v>
      </c>
      <c r="M168" s="48">
        <f t="shared" si="50"/>
        <v>133.536</v>
      </c>
      <c r="N168" s="48">
        <f t="shared" si="51"/>
        <v>134.82</v>
      </c>
      <c r="O168" s="49">
        <f t="shared" si="52"/>
        <v>134.82</v>
      </c>
      <c r="P168" s="50"/>
      <c r="Q168" s="51"/>
      <c r="R168" s="51"/>
      <c r="S168" s="51"/>
      <c r="T168" s="52"/>
      <c r="U168" s="177"/>
      <c r="V168" s="178"/>
      <c r="W168" s="178"/>
      <c r="X168" s="178"/>
      <c r="Y168" s="178"/>
      <c r="Z168" s="50"/>
      <c r="AA168" s="51"/>
      <c r="AB168" s="51"/>
      <c r="AC168" s="51"/>
      <c r="AD168" s="51"/>
      <c r="AE168" s="177"/>
      <c r="AF168" s="178"/>
      <c r="AG168" s="178"/>
      <c r="AH168" s="178"/>
      <c r="AI168" s="190"/>
      <c r="AJ168" s="50"/>
      <c r="AK168" s="51"/>
      <c r="AL168" s="51"/>
      <c r="AM168" s="51"/>
      <c r="AN168" s="52"/>
      <c r="AO168" s="50"/>
      <c r="AP168" s="51"/>
      <c r="AQ168" s="51"/>
      <c r="AR168" s="51"/>
      <c r="AS168" s="52"/>
      <c r="AT168" s="50"/>
      <c r="AU168" s="51"/>
      <c r="AV168" s="51"/>
      <c r="AW168" s="51"/>
      <c r="AX168" s="51"/>
      <c r="AY168" s="50"/>
      <c r="AZ168" s="51"/>
      <c r="BA168" s="51"/>
      <c r="BB168" s="51"/>
      <c r="BC168" s="52"/>
      <c r="BD168" s="50"/>
      <c r="BE168" s="51"/>
      <c r="BF168" s="51"/>
      <c r="BG168" s="51"/>
      <c r="BH168" s="52"/>
      <c r="BI168" s="177"/>
      <c r="BJ168" s="178"/>
      <c r="BK168" s="178"/>
      <c r="BL168" s="178"/>
      <c r="BM168" s="190"/>
      <c r="BN168" s="53">
        <f t="shared" si="54"/>
        <v>0</v>
      </c>
      <c r="BO168" s="53">
        <f t="shared" si="55"/>
        <v>0</v>
      </c>
      <c r="BP168" s="305"/>
    </row>
    <row r="169" spans="2:68" ht="54" x14ac:dyDescent="0.4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53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48"/>
        <v>264.28200000000004</v>
      </c>
      <c r="L169" s="47">
        <f t="shared" si="49"/>
        <v>266.87300000000005</v>
      </c>
      <c r="M169" s="48">
        <f t="shared" si="50"/>
        <v>269.464</v>
      </c>
      <c r="N169" s="48">
        <f t="shared" si="51"/>
        <v>272.05500000000001</v>
      </c>
      <c r="O169" s="49">
        <f t="shared" si="52"/>
        <v>272.05500000000001</v>
      </c>
      <c r="P169" s="367">
        <v>230</v>
      </c>
      <c r="Q169" s="368">
        <v>145</v>
      </c>
      <c r="R169" s="368">
        <f t="shared" ref="R169" si="56">IF(P169=0," ",IF(ISBLANK(P169)," ",P169*Q169))</f>
        <v>33350</v>
      </c>
      <c r="S169" s="368" t="s">
        <v>287</v>
      </c>
      <c r="T169" s="369" t="s">
        <v>289</v>
      </c>
      <c r="U169" s="232"/>
      <c r="V169" s="233"/>
      <c r="W169" s="233"/>
      <c r="X169" s="233"/>
      <c r="Y169" s="234"/>
      <c r="Z169" s="367">
        <v>264.2</v>
      </c>
      <c r="AA169" s="368">
        <v>186.3</v>
      </c>
      <c r="AB169" s="368">
        <v>49220.46</v>
      </c>
      <c r="AC169" s="368" t="s">
        <v>302</v>
      </c>
      <c r="AD169" s="369" t="s">
        <v>307</v>
      </c>
      <c r="AE169" s="197"/>
      <c r="AF169" s="198"/>
      <c r="AG169" s="199"/>
      <c r="AH169" s="198"/>
      <c r="AI169" s="200"/>
      <c r="AJ169" s="50"/>
      <c r="AK169" s="51"/>
      <c r="AL169" s="51"/>
      <c r="AM169" s="51"/>
      <c r="AN169" s="52"/>
      <c r="AO169" s="50"/>
      <c r="AP169" s="51"/>
      <c r="AQ169" s="51"/>
      <c r="AR169" s="51"/>
      <c r="AS169" s="52"/>
      <c r="AT169" s="232"/>
      <c r="AU169" s="233"/>
      <c r="AV169" s="233"/>
      <c r="AW169" s="233"/>
      <c r="AX169" s="234"/>
      <c r="AY169" s="50"/>
      <c r="AZ169" s="51"/>
      <c r="BA169" s="51"/>
      <c r="BB169" s="51"/>
      <c r="BC169" s="52"/>
      <c r="BD169" s="367">
        <v>259</v>
      </c>
      <c r="BE169" s="368">
        <v>177.5</v>
      </c>
      <c r="BF169" s="368">
        <f t="shared" ref="BF169" si="57">IF(BD169=0," ",IF(ISBLANK(BD169)," ",BD169*BE169))</f>
        <v>45972.5</v>
      </c>
      <c r="BG169" s="368" t="s">
        <v>343</v>
      </c>
      <c r="BH169" s="369" t="s">
        <v>344</v>
      </c>
      <c r="BI169" s="232"/>
      <c r="BJ169" s="233"/>
      <c r="BK169" s="233"/>
      <c r="BL169" s="233"/>
      <c r="BM169" s="234"/>
      <c r="BN169" s="53">
        <f t="shared" si="54"/>
        <v>230</v>
      </c>
      <c r="BO169" s="53">
        <f t="shared" si="55"/>
        <v>264.2</v>
      </c>
      <c r="BP169" s="305"/>
    </row>
    <row r="170" spans="2:68" ht="30" x14ac:dyDescent="0.4">
      <c r="B170" s="79"/>
      <c r="C170" s="80"/>
      <c r="D170" s="41">
        <f t="shared" si="53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48"/>
        <v>264.28200000000004</v>
      </c>
      <c r="L170" s="47">
        <f t="shared" si="49"/>
        <v>266.87300000000005</v>
      </c>
      <c r="M170" s="48">
        <f t="shared" si="50"/>
        <v>269.464</v>
      </c>
      <c r="N170" s="48">
        <f t="shared" si="51"/>
        <v>272.05500000000001</v>
      </c>
      <c r="O170" s="49">
        <f t="shared" si="52"/>
        <v>272.05500000000001</v>
      </c>
      <c r="P170" s="50"/>
      <c r="Q170" s="51"/>
      <c r="R170" s="51"/>
      <c r="S170" s="51"/>
      <c r="T170" s="52"/>
      <c r="U170" s="177"/>
      <c r="V170" s="178"/>
      <c r="W170" s="178"/>
      <c r="X170" s="178"/>
      <c r="Y170" s="178"/>
      <c r="Z170" s="50"/>
      <c r="AA170" s="51"/>
      <c r="AB170" s="51"/>
      <c r="AC170" s="51"/>
      <c r="AD170" s="51"/>
      <c r="AE170" s="177"/>
      <c r="AF170" s="178"/>
      <c r="AG170" s="178"/>
      <c r="AH170" s="178"/>
      <c r="AI170" s="190"/>
      <c r="AJ170" s="50"/>
      <c r="AK170" s="51"/>
      <c r="AL170" s="51"/>
      <c r="AM170" s="51"/>
      <c r="AN170" s="52"/>
      <c r="AO170" s="50"/>
      <c r="AP170" s="51"/>
      <c r="AQ170" s="51"/>
      <c r="AR170" s="51"/>
      <c r="AS170" s="52"/>
      <c r="AT170" s="50"/>
      <c r="AU170" s="51"/>
      <c r="AV170" s="51"/>
      <c r="AW170" s="51"/>
      <c r="AX170" s="51"/>
      <c r="AY170" s="50"/>
      <c r="AZ170" s="51"/>
      <c r="BA170" s="51"/>
      <c r="BB170" s="51"/>
      <c r="BC170" s="52"/>
      <c r="BD170" s="50"/>
      <c r="BE170" s="51"/>
      <c r="BF170" s="51"/>
      <c r="BG170" s="51"/>
      <c r="BH170" s="52"/>
      <c r="BI170" s="50"/>
      <c r="BJ170" s="51"/>
      <c r="BK170" s="51"/>
      <c r="BL170" s="51"/>
      <c r="BM170" s="52"/>
      <c r="BN170" s="53">
        <f t="shared" si="54"/>
        <v>0</v>
      </c>
      <c r="BO170" s="53">
        <f t="shared" si="55"/>
        <v>0</v>
      </c>
      <c r="BP170" s="305"/>
    </row>
    <row r="171" spans="2:68" ht="54" x14ac:dyDescent="0.4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53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48"/>
        <v>237.35399999999998</v>
      </c>
      <c r="L171" s="47">
        <f t="shared" si="49"/>
        <v>239.68099999999998</v>
      </c>
      <c r="M171" s="48">
        <f t="shared" si="50"/>
        <v>242.00799999999998</v>
      </c>
      <c r="N171" s="48">
        <f t="shared" si="51"/>
        <v>244.33499999999998</v>
      </c>
      <c r="O171" s="49">
        <f t="shared" si="52"/>
        <v>244.33499999999998</v>
      </c>
      <c r="P171" s="50"/>
      <c r="Q171" s="51"/>
      <c r="R171" s="51"/>
      <c r="S171" s="51"/>
      <c r="T171" s="52"/>
      <c r="U171" s="50"/>
      <c r="V171" s="51"/>
      <c r="W171" s="51"/>
      <c r="X171" s="51"/>
      <c r="Y171" s="52"/>
      <c r="Z171" s="50"/>
      <c r="AA171" s="51"/>
      <c r="AB171" s="51"/>
      <c r="AC171" s="51"/>
      <c r="AD171" s="51"/>
      <c r="AE171" s="177"/>
      <c r="AF171" s="178"/>
      <c r="AG171" s="178"/>
      <c r="AH171" s="178"/>
      <c r="AI171" s="190"/>
      <c r="AJ171" s="50"/>
      <c r="AK171" s="51"/>
      <c r="AL171" s="51"/>
      <c r="AM171" s="51"/>
      <c r="AN171" s="52"/>
      <c r="AO171" s="50"/>
      <c r="AP171" s="51"/>
      <c r="AQ171" s="51"/>
      <c r="AR171" s="51"/>
      <c r="AS171" s="52"/>
      <c r="AT171" s="50"/>
      <c r="AU171" s="51"/>
      <c r="AV171" s="51"/>
      <c r="AW171" s="51"/>
      <c r="AX171" s="51"/>
      <c r="AY171" s="50"/>
      <c r="AZ171" s="51"/>
      <c r="BA171" s="51"/>
      <c r="BB171" s="51"/>
      <c r="BC171" s="52"/>
      <c r="BD171" s="50"/>
      <c r="BE171" s="51"/>
      <c r="BF171" s="51"/>
      <c r="BG171" s="51"/>
      <c r="BH171" s="52"/>
      <c r="BI171" s="177"/>
      <c r="BJ171" s="178"/>
      <c r="BK171" s="178"/>
      <c r="BL171" s="178"/>
      <c r="BM171" s="190"/>
      <c r="BN171" s="53">
        <f t="shared" si="54"/>
        <v>0</v>
      </c>
      <c r="BO171" s="53">
        <f t="shared" si="55"/>
        <v>0</v>
      </c>
      <c r="BP171" s="305"/>
    </row>
    <row r="172" spans="2:68" ht="30" x14ac:dyDescent="0.4">
      <c r="B172" s="79"/>
      <c r="C172" s="80"/>
      <c r="D172" s="41">
        <f t="shared" si="53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48"/>
        <v>237.35399999999998</v>
      </c>
      <c r="L172" s="47">
        <f t="shared" si="49"/>
        <v>239.68099999999998</v>
      </c>
      <c r="M172" s="48">
        <f t="shared" si="50"/>
        <v>242.00799999999998</v>
      </c>
      <c r="N172" s="48">
        <f t="shared" si="51"/>
        <v>244.33499999999998</v>
      </c>
      <c r="O172" s="49">
        <f t="shared" si="52"/>
        <v>244.33499999999998</v>
      </c>
      <c r="P172" s="50"/>
      <c r="Q172" s="51"/>
      <c r="R172" s="51"/>
      <c r="S172" s="51"/>
      <c r="T172" s="52"/>
      <c r="U172" s="177"/>
      <c r="V172" s="178"/>
      <c r="W172" s="178"/>
      <c r="X172" s="178"/>
      <c r="Y172" s="178"/>
      <c r="Z172" s="50"/>
      <c r="AA172" s="51"/>
      <c r="AB172" s="51"/>
      <c r="AC172" s="51"/>
      <c r="AD172" s="51"/>
      <c r="AE172" s="177"/>
      <c r="AF172" s="178"/>
      <c r="AG172" s="178"/>
      <c r="AH172" s="178"/>
      <c r="AI172" s="190"/>
      <c r="AJ172" s="50"/>
      <c r="AK172" s="51"/>
      <c r="AL172" s="51"/>
      <c r="AM172" s="51"/>
      <c r="AN172" s="52"/>
      <c r="AO172" s="50"/>
      <c r="AP172" s="51"/>
      <c r="AQ172" s="51"/>
      <c r="AR172" s="51"/>
      <c r="AS172" s="52"/>
      <c r="AT172" s="50"/>
      <c r="AU172" s="51"/>
      <c r="AV172" s="51"/>
      <c r="AW172" s="51"/>
      <c r="AX172" s="51"/>
      <c r="AY172" s="50"/>
      <c r="AZ172" s="51"/>
      <c r="BA172" s="51"/>
      <c r="BB172" s="51"/>
      <c r="BC172" s="52"/>
      <c r="BD172" s="50"/>
      <c r="BE172" s="51"/>
      <c r="BF172" s="51"/>
      <c r="BG172" s="51"/>
      <c r="BH172" s="52"/>
      <c r="BI172" s="177"/>
      <c r="BJ172" s="178"/>
      <c r="BK172" s="178"/>
      <c r="BL172" s="178"/>
      <c r="BM172" s="190"/>
      <c r="BN172" s="53">
        <f t="shared" si="54"/>
        <v>0</v>
      </c>
      <c r="BO172" s="53">
        <f t="shared" si="55"/>
        <v>0</v>
      </c>
      <c r="BP172" s="305"/>
    </row>
    <row r="173" spans="2:68" ht="30" x14ac:dyDescent="0.4">
      <c r="B173" s="79"/>
      <c r="C173" s="80"/>
      <c r="D173" s="41">
        <f t="shared" si="53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48"/>
        <v>237.35399999999998</v>
      </c>
      <c r="L173" s="47">
        <f t="shared" si="49"/>
        <v>239.68099999999998</v>
      </c>
      <c r="M173" s="48">
        <f t="shared" si="50"/>
        <v>242.00799999999998</v>
      </c>
      <c r="N173" s="48">
        <f t="shared" si="51"/>
        <v>244.33499999999998</v>
      </c>
      <c r="O173" s="49">
        <f t="shared" si="52"/>
        <v>244.33499999999998</v>
      </c>
      <c r="P173" s="50"/>
      <c r="Q173" s="51"/>
      <c r="R173" s="51"/>
      <c r="S173" s="51"/>
      <c r="T173" s="52"/>
      <c r="U173" s="177"/>
      <c r="V173" s="178"/>
      <c r="W173" s="178"/>
      <c r="X173" s="178"/>
      <c r="Y173" s="178"/>
      <c r="Z173" s="50"/>
      <c r="AA173" s="51"/>
      <c r="AB173" s="51"/>
      <c r="AC173" s="51"/>
      <c r="AD173" s="51"/>
      <c r="AE173" s="177"/>
      <c r="AF173" s="178"/>
      <c r="AG173" s="178"/>
      <c r="AH173" s="178"/>
      <c r="AI173" s="190"/>
      <c r="AJ173" s="50"/>
      <c r="AK173" s="51"/>
      <c r="AL173" s="51"/>
      <c r="AM173" s="51"/>
      <c r="AN173" s="52"/>
      <c r="AO173" s="50"/>
      <c r="AP173" s="51"/>
      <c r="AQ173" s="51"/>
      <c r="AR173" s="51"/>
      <c r="AS173" s="52"/>
      <c r="AT173" s="50"/>
      <c r="AU173" s="51"/>
      <c r="AV173" s="51"/>
      <c r="AW173" s="51"/>
      <c r="AX173" s="51"/>
      <c r="AY173" s="50"/>
      <c r="AZ173" s="51"/>
      <c r="BA173" s="51"/>
      <c r="BB173" s="51"/>
      <c r="BC173" s="52"/>
      <c r="BD173" s="50"/>
      <c r="BE173" s="51"/>
      <c r="BF173" s="51"/>
      <c r="BG173" s="51"/>
      <c r="BH173" s="52"/>
      <c r="BI173" s="177"/>
      <c r="BJ173" s="178"/>
      <c r="BK173" s="178"/>
      <c r="BL173" s="178"/>
      <c r="BM173" s="190"/>
      <c r="BN173" s="53">
        <f t="shared" si="54"/>
        <v>0</v>
      </c>
      <c r="BO173" s="53">
        <f t="shared" si="55"/>
        <v>0</v>
      </c>
      <c r="BP173" s="305"/>
    </row>
    <row r="174" spans="2:68" ht="54" x14ac:dyDescent="0.4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53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48"/>
        <v>291.20999999999998</v>
      </c>
      <c r="L174" s="47">
        <f t="shared" si="49"/>
        <v>294.065</v>
      </c>
      <c r="M174" s="48">
        <f t="shared" si="50"/>
        <v>296.92</v>
      </c>
      <c r="N174" s="48">
        <f t="shared" si="51"/>
        <v>299.77499999999998</v>
      </c>
      <c r="O174" s="49">
        <f t="shared" si="52"/>
        <v>299.77499999999998</v>
      </c>
      <c r="P174" s="50"/>
      <c r="Q174" s="51"/>
      <c r="R174" s="51"/>
      <c r="S174" s="51"/>
      <c r="T174" s="52"/>
      <c r="U174" s="177"/>
      <c r="V174" s="178"/>
      <c r="W174" s="178"/>
      <c r="X174" s="178"/>
      <c r="Y174" s="178"/>
      <c r="Z174" s="50"/>
      <c r="AA174" s="51"/>
      <c r="AB174" s="51"/>
      <c r="AC174" s="51"/>
      <c r="AD174" s="51"/>
      <c r="AE174" s="177"/>
      <c r="AF174" s="178"/>
      <c r="AG174" s="178"/>
      <c r="AH174" s="178"/>
      <c r="AI174" s="190"/>
      <c r="AJ174" s="232"/>
      <c r="AK174" s="233"/>
      <c r="AL174" s="233"/>
      <c r="AM174" s="233"/>
      <c r="AN174" s="234"/>
      <c r="AO174" s="50"/>
      <c r="AP174" s="51"/>
      <c r="AQ174" s="51"/>
      <c r="AR174" s="51"/>
      <c r="AS174" s="52"/>
      <c r="AT174" s="50"/>
      <c r="AU174" s="51"/>
      <c r="AV174" s="51"/>
      <c r="AW174" s="51"/>
      <c r="AX174" s="51"/>
      <c r="AY174" s="50"/>
      <c r="AZ174" s="51"/>
      <c r="BA174" s="51"/>
      <c r="BB174" s="51"/>
      <c r="BC174" s="52"/>
      <c r="BD174" s="50"/>
      <c r="BE174" s="51"/>
      <c r="BF174" s="51"/>
      <c r="BG174" s="51"/>
      <c r="BH174" s="52"/>
      <c r="BI174" s="177"/>
      <c r="BJ174" s="178"/>
      <c r="BK174" s="178"/>
      <c r="BL174" s="178"/>
      <c r="BM174" s="190"/>
      <c r="BN174" s="53">
        <f t="shared" si="54"/>
        <v>0</v>
      </c>
      <c r="BO174" s="53">
        <f t="shared" si="55"/>
        <v>0</v>
      </c>
      <c r="BP174" s="305"/>
    </row>
    <row r="175" spans="2:68" ht="30" x14ac:dyDescent="0.4">
      <c r="B175" s="79"/>
      <c r="C175" s="80"/>
      <c r="D175" s="41">
        <f t="shared" si="53"/>
        <v>285.5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48"/>
        <v>291.20999999999998</v>
      </c>
      <c r="L175" s="47">
        <f t="shared" si="49"/>
        <v>294.065</v>
      </c>
      <c r="M175" s="48">
        <f t="shared" si="50"/>
        <v>296.92</v>
      </c>
      <c r="N175" s="48">
        <f t="shared" si="51"/>
        <v>299.77499999999998</v>
      </c>
      <c r="O175" s="49">
        <f t="shared" si="52"/>
        <v>299.77499999999998</v>
      </c>
      <c r="P175" s="50"/>
      <c r="Q175" s="51"/>
      <c r="R175" s="51"/>
      <c r="S175" s="51"/>
      <c r="T175" s="52"/>
      <c r="U175" s="177"/>
      <c r="V175" s="178"/>
      <c r="W175" s="178"/>
      <c r="X175" s="178"/>
      <c r="Y175" s="178"/>
      <c r="Z175" s="50"/>
      <c r="AA175" s="51"/>
      <c r="AB175" s="51"/>
      <c r="AC175" s="51"/>
      <c r="AD175" s="51"/>
      <c r="AE175" s="177"/>
      <c r="AF175" s="178"/>
      <c r="AG175" s="178"/>
      <c r="AH175" s="178"/>
      <c r="AI175" s="190"/>
      <c r="AJ175" s="50"/>
      <c r="AK175" s="51"/>
      <c r="AL175" s="51"/>
      <c r="AM175" s="51"/>
      <c r="AN175" s="52"/>
      <c r="AO175" s="50"/>
      <c r="AP175" s="51"/>
      <c r="AQ175" s="51"/>
      <c r="AR175" s="51"/>
      <c r="AS175" s="52"/>
      <c r="AT175" s="50"/>
      <c r="AU175" s="51"/>
      <c r="AV175" s="51"/>
      <c r="AW175" s="51"/>
      <c r="AX175" s="51"/>
      <c r="AY175" s="50"/>
      <c r="AZ175" s="51"/>
      <c r="BA175" s="51"/>
      <c r="BB175" s="51"/>
      <c r="BC175" s="52"/>
      <c r="BD175" s="50"/>
      <c r="BE175" s="51"/>
      <c r="BF175" s="51"/>
      <c r="BG175" s="51"/>
      <c r="BH175" s="52"/>
      <c r="BI175" s="177"/>
      <c r="BJ175" s="178"/>
      <c r="BK175" s="178"/>
      <c r="BL175" s="178"/>
      <c r="BM175" s="190"/>
      <c r="BN175" s="53">
        <f t="shared" si="54"/>
        <v>0</v>
      </c>
      <c r="BO175" s="53">
        <f t="shared" si="55"/>
        <v>0</v>
      </c>
      <c r="BP175" s="305"/>
    </row>
    <row r="176" spans="2:68" ht="30" x14ac:dyDescent="0.4">
      <c r="B176" s="79"/>
      <c r="C176" s="80"/>
      <c r="D176" s="41">
        <f t="shared" si="53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48"/>
        <v>291.20999999999998</v>
      </c>
      <c r="L176" s="47">
        <f t="shared" si="49"/>
        <v>294.065</v>
      </c>
      <c r="M176" s="48">
        <f t="shared" si="50"/>
        <v>296.92</v>
      </c>
      <c r="N176" s="48">
        <f t="shared" si="51"/>
        <v>299.77499999999998</v>
      </c>
      <c r="O176" s="49">
        <f t="shared" si="52"/>
        <v>299.77499999999998</v>
      </c>
      <c r="P176" s="50"/>
      <c r="Q176" s="51"/>
      <c r="R176" s="51"/>
      <c r="S176" s="51"/>
      <c r="T176" s="52"/>
      <c r="U176" s="177"/>
      <c r="V176" s="178"/>
      <c r="W176" s="178"/>
      <c r="X176" s="178"/>
      <c r="Y176" s="178"/>
      <c r="Z176" s="50"/>
      <c r="AA176" s="51"/>
      <c r="AB176" s="51"/>
      <c r="AC176" s="51"/>
      <c r="AD176" s="51"/>
      <c r="AE176" s="177"/>
      <c r="AF176" s="178"/>
      <c r="AG176" s="178"/>
      <c r="AH176" s="178"/>
      <c r="AI176" s="190"/>
      <c r="AJ176" s="50"/>
      <c r="AK176" s="51"/>
      <c r="AL176" s="51"/>
      <c r="AM176" s="51"/>
      <c r="AN176" s="52"/>
      <c r="AO176" s="50"/>
      <c r="AP176" s="51"/>
      <c r="AQ176" s="51"/>
      <c r="AR176" s="51"/>
      <c r="AS176" s="52"/>
      <c r="AT176" s="50"/>
      <c r="AU176" s="51"/>
      <c r="AV176" s="51"/>
      <c r="AW176" s="51"/>
      <c r="AX176" s="51"/>
      <c r="AY176" s="50"/>
      <c r="AZ176" s="51"/>
      <c r="BA176" s="51"/>
      <c r="BB176" s="51"/>
      <c r="BC176" s="52"/>
      <c r="BD176" s="50"/>
      <c r="BE176" s="51"/>
      <c r="BF176" s="51"/>
      <c r="BG176" s="51"/>
      <c r="BH176" s="52"/>
      <c r="BI176" s="177"/>
      <c r="BJ176" s="178"/>
      <c r="BK176" s="178"/>
      <c r="BL176" s="178"/>
      <c r="BM176" s="190"/>
      <c r="BN176" s="53">
        <f t="shared" si="54"/>
        <v>0</v>
      </c>
      <c r="BO176" s="53">
        <f t="shared" si="55"/>
        <v>0</v>
      </c>
      <c r="BP176" s="305"/>
    </row>
    <row r="177" spans="2:68" ht="36" x14ac:dyDescent="0.4">
      <c r="B177" s="79" t="s">
        <v>127</v>
      </c>
      <c r="C177" s="40" t="str">
        <f>C64</f>
        <v>Свинина 2 категории (ГОСТ Р53221-2008)*, кг</v>
      </c>
      <c r="D177" s="41">
        <f t="shared" si="53"/>
        <v>207.5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si="48"/>
        <v>211.65</v>
      </c>
      <c r="L177" s="47">
        <f t="shared" si="49"/>
        <v>213.72499999999999</v>
      </c>
      <c r="M177" s="48">
        <f t="shared" si="50"/>
        <v>215.8</v>
      </c>
      <c r="N177" s="48">
        <f t="shared" si="51"/>
        <v>217.875</v>
      </c>
      <c r="O177" s="49">
        <f t="shared" si="52"/>
        <v>217.875</v>
      </c>
      <c r="P177" s="50"/>
      <c r="Q177" s="51"/>
      <c r="R177" s="51"/>
      <c r="S177" s="51"/>
      <c r="T177" s="52"/>
      <c r="U177" s="177"/>
      <c r="V177" s="178"/>
      <c r="W177" s="178"/>
      <c r="X177" s="178"/>
      <c r="Y177" s="178"/>
      <c r="Z177" s="50"/>
      <c r="AA177" s="51"/>
      <c r="AB177" s="51"/>
      <c r="AC177" s="51"/>
      <c r="AD177" s="51"/>
      <c r="AE177" s="177"/>
      <c r="AF177" s="178"/>
      <c r="AG177" s="178"/>
      <c r="AH177" s="178"/>
      <c r="AI177" s="190"/>
      <c r="AJ177" s="50"/>
      <c r="AK177" s="51"/>
      <c r="AL177" s="51"/>
      <c r="AM177" s="51"/>
      <c r="AN177" s="52"/>
      <c r="AO177" s="50"/>
      <c r="AP177" s="51"/>
      <c r="AQ177" s="51"/>
      <c r="AR177" s="51"/>
      <c r="AS177" s="52"/>
      <c r="AT177" s="50"/>
      <c r="AU177" s="51"/>
      <c r="AV177" s="51"/>
      <c r="AW177" s="51"/>
      <c r="AX177" s="51"/>
      <c r="AY177" s="50"/>
      <c r="AZ177" s="51"/>
      <c r="BA177" s="51"/>
      <c r="BB177" s="51"/>
      <c r="BC177" s="52"/>
      <c r="BD177" s="50"/>
      <c r="BE177" s="51"/>
      <c r="BF177" s="51"/>
      <c r="BG177" s="51"/>
      <c r="BH177" s="52"/>
      <c r="BI177" s="177"/>
      <c r="BJ177" s="178"/>
      <c r="BK177" s="178"/>
      <c r="BL177" s="178"/>
      <c r="BM177" s="190"/>
      <c r="BN177" s="53">
        <f t="shared" si="54"/>
        <v>0</v>
      </c>
      <c r="BO177" s="53">
        <f t="shared" si="55"/>
        <v>0</v>
      </c>
      <c r="BP177" s="305"/>
    </row>
    <row r="178" spans="2:68" ht="30" x14ac:dyDescent="0.4">
      <c r="B178" s="79"/>
      <c r="C178" s="80"/>
      <c r="D178" s="41">
        <f t="shared" si="53"/>
        <v>207.5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48"/>
        <v>211.65</v>
      </c>
      <c r="L178" s="47">
        <f t="shared" si="49"/>
        <v>213.72499999999999</v>
      </c>
      <c r="M178" s="48">
        <f t="shared" si="50"/>
        <v>215.8</v>
      </c>
      <c r="N178" s="48">
        <f t="shared" si="51"/>
        <v>217.875</v>
      </c>
      <c r="O178" s="49">
        <f t="shared" si="52"/>
        <v>217.875</v>
      </c>
      <c r="P178" s="50"/>
      <c r="Q178" s="51"/>
      <c r="R178" s="51"/>
      <c r="S178" s="51"/>
      <c r="T178" s="52"/>
      <c r="U178" s="177"/>
      <c r="V178" s="178"/>
      <c r="W178" s="178"/>
      <c r="X178" s="178"/>
      <c r="Y178" s="178"/>
      <c r="Z178" s="50"/>
      <c r="AA178" s="51"/>
      <c r="AB178" s="51"/>
      <c r="AC178" s="51"/>
      <c r="AD178" s="51"/>
      <c r="AE178" s="177"/>
      <c r="AF178" s="178"/>
      <c r="AG178" s="178"/>
      <c r="AH178" s="178"/>
      <c r="AI178" s="190"/>
      <c r="AJ178" s="50"/>
      <c r="AK178" s="51"/>
      <c r="AL178" s="51"/>
      <c r="AM178" s="51"/>
      <c r="AN178" s="52"/>
      <c r="AO178" s="50"/>
      <c r="AP178" s="51"/>
      <c r="AQ178" s="51"/>
      <c r="AR178" s="51"/>
      <c r="AS178" s="52"/>
      <c r="AT178" s="50"/>
      <c r="AU178" s="51"/>
      <c r="AV178" s="51"/>
      <c r="AW178" s="51"/>
      <c r="AX178" s="51"/>
      <c r="AY178" s="50"/>
      <c r="AZ178" s="51"/>
      <c r="BA178" s="51"/>
      <c r="BB178" s="51"/>
      <c r="BC178" s="52"/>
      <c r="BD178" s="50"/>
      <c r="BE178" s="51"/>
      <c r="BF178" s="51"/>
      <c r="BG178" s="51"/>
      <c r="BH178" s="52"/>
      <c r="BI178" s="177"/>
      <c r="BJ178" s="178"/>
      <c r="BK178" s="178"/>
      <c r="BL178" s="178"/>
      <c r="BM178" s="190"/>
      <c r="BN178" s="53">
        <f t="shared" si="54"/>
        <v>0</v>
      </c>
      <c r="BO178" s="53">
        <f t="shared" si="55"/>
        <v>0</v>
      </c>
      <c r="BP178" s="305"/>
    </row>
    <row r="179" spans="2:68" ht="30" x14ac:dyDescent="0.4">
      <c r="B179" s="79"/>
      <c r="C179" s="80"/>
      <c r="D179" s="41">
        <f t="shared" si="53"/>
        <v>207.5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48"/>
        <v>211.65</v>
      </c>
      <c r="L179" s="47">
        <f t="shared" si="49"/>
        <v>213.72499999999999</v>
      </c>
      <c r="M179" s="48">
        <f t="shared" si="50"/>
        <v>215.8</v>
      </c>
      <c r="N179" s="48">
        <f t="shared" si="51"/>
        <v>217.875</v>
      </c>
      <c r="O179" s="49">
        <f t="shared" si="52"/>
        <v>217.875</v>
      </c>
      <c r="P179" s="50"/>
      <c r="Q179" s="51"/>
      <c r="R179" s="51"/>
      <c r="S179" s="51"/>
      <c r="T179" s="52"/>
      <c r="U179" s="177"/>
      <c r="V179" s="178"/>
      <c r="W179" s="178"/>
      <c r="X179" s="178"/>
      <c r="Y179" s="178"/>
      <c r="Z179" s="50"/>
      <c r="AA179" s="51"/>
      <c r="AB179" s="51"/>
      <c r="AC179" s="51"/>
      <c r="AD179" s="51"/>
      <c r="AE179" s="177"/>
      <c r="AF179" s="178"/>
      <c r="AG179" s="178"/>
      <c r="AH179" s="178"/>
      <c r="AI179" s="190"/>
      <c r="AJ179" s="50"/>
      <c r="AK179" s="51"/>
      <c r="AL179" s="51"/>
      <c r="AM179" s="51"/>
      <c r="AN179" s="52"/>
      <c r="AO179" s="50"/>
      <c r="AP179" s="51"/>
      <c r="AQ179" s="51"/>
      <c r="AR179" s="51"/>
      <c r="AS179" s="52"/>
      <c r="AT179" s="50"/>
      <c r="AU179" s="51"/>
      <c r="AV179" s="51"/>
      <c r="AW179" s="51"/>
      <c r="AX179" s="51"/>
      <c r="AY179" s="50"/>
      <c r="AZ179" s="51"/>
      <c r="BA179" s="51"/>
      <c r="BB179" s="51"/>
      <c r="BC179" s="52"/>
      <c r="BD179" s="50"/>
      <c r="BE179" s="51"/>
      <c r="BF179" s="51"/>
      <c r="BG179" s="51"/>
      <c r="BH179" s="52"/>
      <c r="BI179" s="177"/>
      <c r="BJ179" s="178"/>
      <c r="BK179" s="178"/>
      <c r="BL179" s="178"/>
      <c r="BM179" s="190"/>
      <c r="BN179" s="53">
        <f t="shared" si="54"/>
        <v>0</v>
      </c>
      <c r="BO179" s="53">
        <f t="shared" si="55"/>
        <v>0</v>
      </c>
      <c r="BP179" s="305"/>
    </row>
    <row r="180" spans="2:68" ht="58.5" x14ac:dyDescent="0.4">
      <c r="B180" s="81" t="s">
        <v>47</v>
      </c>
      <c r="C180" s="82" t="s">
        <v>48</v>
      </c>
      <c r="D180" s="41">
        <f t="shared" si="53"/>
        <v>0</v>
      </c>
      <c r="E180" s="62"/>
      <c r="F180" s="63"/>
      <c r="G180" s="64"/>
      <c r="H180" s="64"/>
      <c r="I180" s="64"/>
      <c r="J180" s="65"/>
      <c r="K180" s="46">
        <f t="shared" si="48"/>
        <v>0</v>
      </c>
      <c r="L180" s="47">
        <f t="shared" si="49"/>
        <v>0</v>
      </c>
      <c r="M180" s="48">
        <f t="shared" si="50"/>
        <v>0</v>
      </c>
      <c r="N180" s="48">
        <f t="shared" si="51"/>
        <v>0</v>
      </c>
      <c r="O180" s="49">
        <f t="shared" si="52"/>
        <v>0</v>
      </c>
      <c r="P180" s="66"/>
      <c r="Q180" s="67"/>
      <c r="R180" s="68"/>
      <c r="S180" s="67"/>
      <c r="T180" s="69"/>
      <c r="U180" s="179"/>
      <c r="V180" s="180"/>
      <c r="W180" s="178"/>
      <c r="X180" s="180"/>
      <c r="Y180" s="180"/>
      <c r="Z180" s="66"/>
      <c r="AA180" s="67"/>
      <c r="AB180" s="68"/>
      <c r="AC180" s="67"/>
      <c r="AD180" s="67"/>
      <c r="AE180" s="179"/>
      <c r="AF180" s="180"/>
      <c r="AG180" s="178"/>
      <c r="AH180" s="180"/>
      <c r="AI180" s="191"/>
      <c r="AJ180" s="66"/>
      <c r="AK180" s="67"/>
      <c r="AL180" s="68"/>
      <c r="AM180" s="67"/>
      <c r="AN180" s="69"/>
      <c r="AO180" s="66"/>
      <c r="AP180" s="67"/>
      <c r="AQ180" s="68"/>
      <c r="AR180" s="67"/>
      <c r="AS180" s="69"/>
      <c r="AT180" s="66"/>
      <c r="AU180" s="67"/>
      <c r="AV180" s="68"/>
      <c r="AW180" s="67"/>
      <c r="AX180" s="67"/>
      <c r="AY180" s="66"/>
      <c r="AZ180" s="67"/>
      <c r="BA180" s="68"/>
      <c r="BB180" s="67"/>
      <c r="BC180" s="69"/>
      <c r="BD180" s="66"/>
      <c r="BE180" s="67"/>
      <c r="BF180" s="68"/>
      <c r="BG180" s="67"/>
      <c r="BH180" s="69"/>
      <c r="BI180" s="179"/>
      <c r="BJ180" s="180"/>
      <c r="BK180" s="178"/>
      <c r="BL180" s="180"/>
      <c r="BM180" s="191"/>
      <c r="BN180" s="53">
        <f t="shared" si="54"/>
        <v>0</v>
      </c>
      <c r="BO180" s="53">
        <f t="shared" si="55"/>
        <v>0</v>
      </c>
      <c r="BP180" s="305"/>
    </row>
    <row r="181" spans="2:68" ht="54" x14ac:dyDescent="0.4">
      <c r="B181" s="79" t="s">
        <v>50</v>
      </c>
      <c r="C181" s="40" t="str">
        <f>C68</f>
        <v>Мясо цыплят бройлеров, кг</v>
      </c>
      <c r="D181" s="41">
        <f t="shared" si="53"/>
        <v>124.5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48"/>
        <v>136.94999999999999</v>
      </c>
      <c r="L181" s="47">
        <f t="shared" si="49"/>
        <v>138.19499999999999</v>
      </c>
      <c r="M181" s="48">
        <f t="shared" si="50"/>
        <v>139.44</v>
      </c>
      <c r="N181" s="48">
        <f t="shared" si="51"/>
        <v>140.685</v>
      </c>
      <c r="O181" s="49">
        <f t="shared" si="52"/>
        <v>141.93</v>
      </c>
      <c r="P181" s="50"/>
      <c r="Q181" s="51"/>
      <c r="R181" s="51"/>
      <c r="S181" s="51"/>
      <c r="T181" s="52"/>
      <c r="U181" s="232"/>
      <c r="V181" s="233"/>
      <c r="W181" s="233"/>
      <c r="X181" s="233"/>
      <c r="Y181" s="234"/>
      <c r="Z181" s="367">
        <v>138</v>
      </c>
      <c r="AA181" s="368">
        <v>56</v>
      </c>
      <c r="AB181" s="368">
        <v>7728</v>
      </c>
      <c r="AC181" s="368" t="s">
        <v>304</v>
      </c>
      <c r="AD181" s="369" t="s">
        <v>305</v>
      </c>
      <c r="AE181" s="197"/>
      <c r="AF181" s="198"/>
      <c r="AG181" s="199"/>
      <c r="AH181" s="198"/>
      <c r="AI181" s="200"/>
      <c r="AJ181" s="367">
        <v>136</v>
      </c>
      <c r="AK181" s="368">
        <v>85.5</v>
      </c>
      <c r="AL181" s="368">
        <v>11633</v>
      </c>
      <c r="AM181" s="368" t="s">
        <v>316</v>
      </c>
      <c r="AN181" s="369" t="s">
        <v>330</v>
      </c>
      <c r="AO181" s="50"/>
      <c r="AP181" s="51"/>
      <c r="AQ181" s="51"/>
      <c r="AR181" s="51"/>
      <c r="AS181" s="52"/>
      <c r="AT181" s="232"/>
      <c r="AU181" s="233"/>
      <c r="AV181" s="233"/>
      <c r="AW181" s="233"/>
      <c r="AX181" s="234"/>
      <c r="AY181" s="50"/>
      <c r="AZ181" s="51"/>
      <c r="BA181" s="51"/>
      <c r="BB181" s="51"/>
      <c r="BC181" s="52"/>
      <c r="BD181" s="367">
        <v>136.80000000000001</v>
      </c>
      <c r="BE181" s="368">
        <v>1878.4</v>
      </c>
      <c r="BF181" s="368">
        <f t="shared" ref="BF181:BF182" si="58">IF(BD181=0," ",IF(ISBLANK(BD181)," ",BD181*BE181))</f>
        <v>256965.12000000002</v>
      </c>
      <c r="BG181" s="368" t="s">
        <v>340</v>
      </c>
      <c r="BH181" s="369" t="s">
        <v>341</v>
      </c>
      <c r="BI181" s="337"/>
      <c r="BJ181" s="338"/>
      <c r="BK181" s="338"/>
      <c r="BL181" s="338"/>
      <c r="BM181" s="339"/>
      <c r="BN181" s="53">
        <f t="shared" si="54"/>
        <v>136</v>
      </c>
      <c r="BO181" s="53">
        <f t="shared" si="55"/>
        <v>138</v>
      </c>
      <c r="BP181" s="305"/>
    </row>
    <row r="182" spans="2:68" ht="30" x14ac:dyDescent="0.4">
      <c r="B182" s="79"/>
      <c r="C182" s="80"/>
      <c r="D182" s="41">
        <f t="shared" si="53"/>
        <v>124.5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48"/>
        <v>136.94999999999999</v>
      </c>
      <c r="L182" s="47">
        <f t="shared" si="49"/>
        <v>138.19499999999999</v>
      </c>
      <c r="M182" s="48">
        <f t="shared" si="50"/>
        <v>139.44</v>
      </c>
      <c r="N182" s="48">
        <f t="shared" si="51"/>
        <v>140.685</v>
      </c>
      <c r="O182" s="49">
        <f t="shared" si="52"/>
        <v>141.93</v>
      </c>
      <c r="P182" s="50"/>
      <c r="Q182" s="51"/>
      <c r="R182" s="51"/>
      <c r="S182" s="51"/>
      <c r="T182" s="52"/>
      <c r="U182" s="232"/>
      <c r="V182" s="233"/>
      <c r="W182" s="233"/>
      <c r="X182" s="233"/>
      <c r="Y182" s="234"/>
      <c r="Z182" s="367"/>
      <c r="AA182" s="368"/>
      <c r="AB182" s="368"/>
      <c r="AC182" s="368"/>
      <c r="AD182" s="369"/>
      <c r="AE182" s="177"/>
      <c r="AF182" s="178"/>
      <c r="AG182" s="178"/>
      <c r="AH182" s="178"/>
      <c r="AI182" s="190"/>
      <c r="AJ182" s="232"/>
      <c r="AK182" s="233"/>
      <c r="AL182" s="233"/>
      <c r="AM182" s="233"/>
      <c r="AN182" s="234"/>
      <c r="AO182" s="50"/>
      <c r="AP182" s="51"/>
      <c r="AQ182" s="51"/>
      <c r="AR182" s="51"/>
      <c r="AS182" s="52"/>
      <c r="AT182" s="50"/>
      <c r="AU182" s="51"/>
      <c r="AV182" s="51"/>
      <c r="AW182" s="51"/>
      <c r="AX182" s="52"/>
      <c r="AY182" s="50"/>
      <c r="AZ182" s="51"/>
      <c r="BA182" s="51"/>
      <c r="BB182" s="51"/>
      <c r="BC182" s="52"/>
      <c r="BD182" s="367"/>
      <c r="BE182" s="368"/>
      <c r="BF182" s="368" t="str">
        <f t="shared" si="58"/>
        <v xml:space="preserve"> </v>
      </c>
      <c r="BG182" s="368"/>
      <c r="BH182" s="369"/>
      <c r="BI182" s="232"/>
      <c r="BJ182" s="233"/>
      <c r="BK182" s="233"/>
      <c r="BL182" s="233"/>
      <c r="BM182" s="234"/>
      <c r="BN182" s="53">
        <f t="shared" si="54"/>
        <v>0</v>
      </c>
      <c r="BO182" s="53">
        <f t="shared" si="55"/>
        <v>0</v>
      </c>
      <c r="BP182" s="305"/>
    </row>
    <row r="183" spans="2:68" ht="30" x14ac:dyDescent="0.4">
      <c r="B183" s="79"/>
      <c r="C183" s="80"/>
      <c r="D183" s="41">
        <f t="shared" si="53"/>
        <v>124.5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50"/>
      <c r="Q183" s="51"/>
      <c r="R183" s="51"/>
      <c r="S183" s="51"/>
      <c r="T183" s="52"/>
      <c r="U183" s="232"/>
      <c r="V183" s="233"/>
      <c r="W183" s="233"/>
      <c r="X183" s="233"/>
      <c r="Y183" s="234"/>
      <c r="Z183" s="367"/>
      <c r="AA183" s="368"/>
      <c r="AB183" s="368"/>
      <c r="AC183" s="368"/>
      <c r="AD183" s="369"/>
      <c r="AE183" s="177"/>
      <c r="AF183" s="178"/>
      <c r="AG183" s="178"/>
      <c r="AH183" s="178"/>
      <c r="AI183" s="190"/>
      <c r="AJ183" s="232"/>
      <c r="AK183" s="233"/>
      <c r="AL183" s="233"/>
      <c r="AM183" s="233"/>
      <c r="AN183" s="234"/>
      <c r="AO183" s="50"/>
      <c r="AP183" s="51"/>
      <c r="AQ183" s="51"/>
      <c r="AR183" s="51"/>
      <c r="AS183" s="52"/>
      <c r="AT183" s="50"/>
      <c r="AU183" s="51"/>
      <c r="AV183" s="51"/>
      <c r="AW183" s="51"/>
      <c r="AX183" s="52"/>
      <c r="AY183" s="50"/>
      <c r="AZ183" s="51"/>
      <c r="BA183" s="51"/>
      <c r="BB183" s="51"/>
      <c r="BC183" s="52"/>
      <c r="BD183" s="367"/>
      <c r="BE183" s="368"/>
      <c r="BF183" s="368"/>
      <c r="BG183" s="368"/>
      <c r="BH183" s="369"/>
      <c r="BI183" s="177"/>
      <c r="BJ183" s="178"/>
      <c r="BK183" s="178"/>
      <c r="BL183" s="178"/>
      <c r="BM183" s="190"/>
      <c r="BN183" s="53">
        <f t="shared" si="54"/>
        <v>0</v>
      </c>
      <c r="BO183" s="53">
        <f t="shared" si="55"/>
        <v>0</v>
      </c>
      <c r="BP183" s="305"/>
    </row>
    <row r="184" spans="2:68" ht="39" x14ac:dyDescent="0.4">
      <c r="B184" s="81" t="s">
        <v>53</v>
      </c>
      <c r="C184" s="82" t="s">
        <v>54</v>
      </c>
      <c r="D184" s="41">
        <f t="shared" si="53"/>
        <v>0</v>
      </c>
      <c r="E184" s="89"/>
      <c r="F184" s="90"/>
      <c r="G184" s="91"/>
      <c r="H184" s="91"/>
      <c r="I184" s="91"/>
      <c r="J184" s="92"/>
      <c r="K184" s="46">
        <f t="shared" ref="K184:K209" si="59">$D184+($D184*(SUM($E184%,F184%)))</f>
        <v>0</v>
      </c>
      <c r="L184" s="47">
        <f t="shared" ref="L184:L209" si="60">$D184+(($D184*SUM($E184,G184)/100))</f>
        <v>0</v>
      </c>
      <c r="M184" s="48">
        <f t="shared" ref="M184:M209" si="61">$D184+(($D184*($E184+H184)/100))</f>
        <v>0</v>
      </c>
      <c r="N184" s="48">
        <f t="shared" ref="N184:N209" si="62">$D184+(($D184*($E184+I184)/100))</f>
        <v>0</v>
      </c>
      <c r="O184" s="49">
        <f t="shared" ref="O184:O209" si="63">$D184+(($D184*($E184+J184)/100))</f>
        <v>0</v>
      </c>
      <c r="P184" s="93"/>
      <c r="Q184" s="94"/>
      <c r="R184" s="68"/>
      <c r="S184" s="94"/>
      <c r="T184" s="95"/>
      <c r="U184" s="239"/>
      <c r="V184" s="240"/>
      <c r="W184" s="237"/>
      <c r="X184" s="240"/>
      <c r="Y184" s="241"/>
      <c r="Z184" s="239"/>
      <c r="AA184" s="240"/>
      <c r="AB184" s="342"/>
      <c r="AC184" s="240"/>
      <c r="AD184" s="241"/>
      <c r="AE184" s="181"/>
      <c r="AF184" s="182"/>
      <c r="AG184" s="178"/>
      <c r="AH184" s="182"/>
      <c r="AI184" s="192"/>
      <c r="AJ184" s="239"/>
      <c r="AK184" s="240"/>
      <c r="AL184" s="237"/>
      <c r="AM184" s="240"/>
      <c r="AN184" s="241"/>
      <c r="AO184" s="93"/>
      <c r="AP184" s="94"/>
      <c r="AQ184" s="68"/>
      <c r="AR184" s="94"/>
      <c r="AS184" s="95"/>
      <c r="AT184" s="93"/>
      <c r="AU184" s="94"/>
      <c r="AV184" s="68"/>
      <c r="AW184" s="94"/>
      <c r="AX184" s="95"/>
      <c r="AY184" s="93"/>
      <c r="AZ184" s="94"/>
      <c r="BA184" s="68"/>
      <c r="BB184" s="94"/>
      <c r="BC184" s="95"/>
      <c r="BD184" s="239"/>
      <c r="BE184" s="240"/>
      <c r="BF184" s="342" t="str">
        <f t="shared" ref="BF184:BF185" si="64">IF(BD184=0," ",IF(ISBLANK(BD184)," ",BD184*BE184))</f>
        <v xml:space="preserve"> </v>
      </c>
      <c r="BG184" s="240"/>
      <c r="BH184" s="241"/>
      <c r="BI184" s="181"/>
      <c r="BJ184" s="182"/>
      <c r="BK184" s="178"/>
      <c r="BL184" s="182"/>
      <c r="BM184" s="192"/>
      <c r="BN184" s="53">
        <f t="shared" si="54"/>
        <v>0</v>
      </c>
      <c r="BO184" s="53">
        <f t="shared" si="55"/>
        <v>0</v>
      </c>
      <c r="BP184" s="305"/>
    </row>
    <row r="185" spans="2:68" ht="72" x14ac:dyDescent="0.4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53"/>
        <v>69.099999999999994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59"/>
        <v>73.245999999999995</v>
      </c>
      <c r="L185" s="47">
        <f t="shared" si="60"/>
        <v>73.936999999999998</v>
      </c>
      <c r="M185" s="48">
        <f t="shared" si="61"/>
        <v>74.628</v>
      </c>
      <c r="N185" s="48">
        <f t="shared" si="62"/>
        <v>75.318999999999988</v>
      </c>
      <c r="O185" s="49">
        <f t="shared" si="63"/>
        <v>76.009999999999991</v>
      </c>
      <c r="P185" s="50"/>
      <c r="Q185" s="51"/>
      <c r="R185" s="51"/>
      <c r="S185" s="51"/>
      <c r="T185" s="52"/>
      <c r="U185" s="232"/>
      <c r="V185" s="233"/>
      <c r="W185" s="233"/>
      <c r="X185" s="233"/>
      <c r="Y185" s="234"/>
      <c r="Z185" s="367">
        <v>73.88</v>
      </c>
      <c r="AA185" s="368">
        <v>40.5</v>
      </c>
      <c r="AB185" s="368">
        <v>2992.5</v>
      </c>
      <c r="AC185" s="368" t="s">
        <v>304</v>
      </c>
      <c r="AD185" s="369" t="s">
        <v>308</v>
      </c>
      <c r="AE185" s="50"/>
      <c r="AF185" s="51"/>
      <c r="AG185" s="51"/>
      <c r="AH185" s="51"/>
      <c r="AI185" s="52"/>
      <c r="AJ185" s="367">
        <v>73.900000000000006</v>
      </c>
      <c r="AK185" s="368">
        <v>59</v>
      </c>
      <c r="AL185" s="368">
        <v>4360</v>
      </c>
      <c r="AM185" s="368" t="s">
        <v>317</v>
      </c>
      <c r="AN185" s="369" t="s">
        <v>331</v>
      </c>
      <c r="AO185" s="50"/>
      <c r="AP185" s="51"/>
      <c r="AQ185" s="51"/>
      <c r="AR185" s="51"/>
      <c r="AS185" s="52"/>
      <c r="AT185" s="50"/>
      <c r="AU185" s="51"/>
      <c r="AV185" s="51"/>
      <c r="AW185" s="51"/>
      <c r="AX185" s="52"/>
      <c r="AY185" s="232"/>
      <c r="AZ185" s="233"/>
      <c r="BA185" s="233"/>
      <c r="BB185" s="233"/>
      <c r="BC185" s="234"/>
      <c r="BD185" s="367">
        <v>73</v>
      </c>
      <c r="BE185" s="368">
        <v>36.5</v>
      </c>
      <c r="BF185" s="368">
        <f t="shared" si="64"/>
        <v>2664.5</v>
      </c>
      <c r="BG185" s="368" t="s">
        <v>340</v>
      </c>
      <c r="BH185" s="369" t="s">
        <v>341</v>
      </c>
      <c r="BI185" s="177"/>
      <c r="BJ185" s="178"/>
      <c r="BK185" s="178"/>
      <c r="BL185" s="178"/>
      <c r="BM185" s="190"/>
      <c r="BN185" s="53">
        <f t="shared" si="54"/>
        <v>73</v>
      </c>
      <c r="BO185" s="53">
        <f t="shared" si="55"/>
        <v>73.900000000000006</v>
      </c>
      <c r="BP185" s="306"/>
    </row>
    <row r="186" spans="2:68" ht="30" x14ac:dyDescent="0.4">
      <c r="B186" s="79"/>
      <c r="C186" s="80"/>
      <c r="D186" s="41">
        <f t="shared" si="53"/>
        <v>69.099999999999994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59"/>
        <v>73.245999999999995</v>
      </c>
      <c r="L186" s="47">
        <f t="shared" si="60"/>
        <v>73.936999999999998</v>
      </c>
      <c r="M186" s="48">
        <f t="shared" si="61"/>
        <v>74.628</v>
      </c>
      <c r="N186" s="48">
        <f t="shared" si="62"/>
        <v>75.318999999999988</v>
      </c>
      <c r="O186" s="49">
        <f t="shared" si="63"/>
        <v>76.009999999999991</v>
      </c>
      <c r="P186" s="50"/>
      <c r="Q186" s="51"/>
      <c r="R186" s="51"/>
      <c r="S186" s="51"/>
      <c r="T186" s="52"/>
      <c r="U186" s="50"/>
      <c r="V186" s="51"/>
      <c r="W186" s="51"/>
      <c r="X186" s="51"/>
      <c r="Y186" s="52"/>
      <c r="Z186" s="50"/>
      <c r="AA186" s="51"/>
      <c r="AB186" s="51"/>
      <c r="AC186" s="51"/>
      <c r="AD186" s="52"/>
      <c r="AE186" s="50"/>
      <c r="AF186" s="51"/>
      <c r="AG186" s="51"/>
      <c r="AH186" s="51"/>
      <c r="AI186" s="52"/>
      <c r="AJ186" s="232"/>
      <c r="AK186" s="233"/>
      <c r="AL186" s="233"/>
      <c r="AM186" s="233"/>
      <c r="AN186" s="234"/>
      <c r="AO186" s="177"/>
      <c r="AP186" s="178"/>
      <c r="AQ186" s="178"/>
      <c r="AR186" s="178"/>
      <c r="AS186" s="178"/>
      <c r="AT186" s="50"/>
      <c r="AU186" s="51"/>
      <c r="AV186" s="51"/>
      <c r="AW186" s="51"/>
      <c r="AX186" s="52"/>
      <c r="AY186" s="50"/>
      <c r="AZ186" s="51"/>
      <c r="BA186" s="51"/>
      <c r="BB186" s="51"/>
      <c r="BC186" s="52"/>
      <c r="BD186" s="232"/>
      <c r="BE186" s="233"/>
      <c r="BF186" s="233"/>
      <c r="BG186" s="233"/>
      <c r="BH186" s="234"/>
      <c r="BI186" s="177"/>
      <c r="BJ186" s="178"/>
      <c r="BK186" s="178"/>
      <c r="BL186" s="178"/>
      <c r="BM186" s="190"/>
      <c r="BN186" s="53">
        <f t="shared" si="54"/>
        <v>0</v>
      </c>
      <c r="BO186" s="53">
        <f t="shared" si="55"/>
        <v>0</v>
      </c>
      <c r="BP186" s="305"/>
    </row>
    <row r="187" spans="2:68" ht="30" x14ac:dyDescent="0.4">
      <c r="B187" s="79"/>
      <c r="C187" s="80"/>
      <c r="D187" s="41">
        <f t="shared" si="53"/>
        <v>69.099999999999994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59"/>
        <v>73.245999999999995</v>
      </c>
      <c r="L187" s="47">
        <f t="shared" si="60"/>
        <v>73.936999999999998</v>
      </c>
      <c r="M187" s="48">
        <f t="shared" si="61"/>
        <v>74.628</v>
      </c>
      <c r="N187" s="48">
        <f t="shared" si="62"/>
        <v>75.318999999999988</v>
      </c>
      <c r="O187" s="49">
        <f t="shared" si="63"/>
        <v>76.009999999999991</v>
      </c>
      <c r="P187" s="50"/>
      <c r="Q187" s="51"/>
      <c r="R187" s="51"/>
      <c r="S187" s="51"/>
      <c r="T187" s="52"/>
      <c r="U187" s="50"/>
      <c r="V187" s="51"/>
      <c r="W187" s="51"/>
      <c r="X187" s="51"/>
      <c r="Y187" s="52"/>
      <c r="Z187" s="50"/>
      <c r="AA187" s="51"/>
      <c r="AB187" s="51"/>
      <c r="AC187" s="51"/>
      <c r="AD187" s="52"/>
      <c r="AE187" s="177"/>
      <c r="AF187" s="178"/>
      <c r="AG187" s="178"/>
      <c r="AH187" s="178"/>
      <c r="AI187" s="190"/>
      <c r="AJ187" s="232"/>
      <c r="AK187" s="233"/>
      <c r="AL187" s="233"/>
      <c r="AM187" s="233"/>
      <c r="AN187" s="234"/>
      <c r="AO187" s="177"/>
      <c r="AP187" s="178"/>
      <c r="AQ187" s="178"/>
      <c r="AR187" s="178"/>
      <c r="AS187" s="178"/>
      <c r="AT187" s="50"/>
      <c r="AU187" s="51"/>
      <c r="AV187" s="51"/>
      <c r="AW187" s="51"/>
      <c r="AX187" s="52"/>
      <c r="AY187" s="50"/>
      <c r="AZ187" s="51"/>
      <c r="BA187" s="51"/>
      <c r="BB187" s="51"/>
      <c r="BC187" s="52"/>
      <c r="BD187" s="232"/>
      <c r="BE187" s="233"/>
      <c r="BF187" s="233"/>
      <c r="BG187" s="233"/>
      <c r="BH187" s="234"/>
      <c r="BI187" s="177"/>
      <c r="BJ187" s="178"/>
      <c r="BK187" s="178"/>
      <c r="BL187" s="178"/>
      <c r="BM187" s="190"/>
      <c r="BN187" s="53">
        <f t="shared" si="54"/>
        <v>0</v>
      </c>
      <c r="BO187" s="53">
        <f t="shared" si="55"/>
        <v>0</v>
      </c>
      <c r="BP187" s="305"/>
    </row>
    <row r="188" spans="2:68" ht="30" x14ac:dyDescent="0.4">
      <c r="B188" s="81" t="s">
        <v>58</v>
      </c>
      <c r="C188" s="82" t="s">
        <v>59</v>
      </c>
      <c r="D188" s="41">
        <f t="shared" ref="D188:D219" si="65">D75</f>
        <v>0</v>
      </c>
      <c r="E188" s="62"/>
      <c r="F188" s="63"/>
      <c r="G188" s="64"/>
      <c r="H188" s="64"/>
      <c r="I188" s="64"/>
      <c r="J188" s="65"/>
      <c r="K188" s="46">
        <f t="shared" si="59"/>
        <v>0</v>
      </c>
      <c r="L188" s="47">
        <f t="shared" si="60"/>
        <v>0</v>
      </c>
      <c r="M188" s="48">
        <f t="shared" si="61"/>
        <v>0</v>
      </c>
      <c r="N188" s="48">
        <f t="shared" si="62"/>
        <v>0</v>
      </c>
      <c r="O188" s="49">
        <f t="shared" si="63"/>
        <v>0</v>
      </c>
      <c r="P188" s="66"/>
      <c r="Q188" s="67"/>
      <c r="R188" s="68"/>
      <c r="S188" s="67"/>
      <c r="T188" s="69"/>
      <c r="U188" s="66"/>
      <c r="V188" s="67"/>
      <c r="W188" s="68"/>
      <c r="X188" s="67"/>
      <c r="Y188" s="69"/>
      <c r="Z188" s="66"/>
      <c r="AA188" s="67"/>
      <c r="AB188" s="68"/>
      <c r="AC188" s="67"/>
      <c r="AD188" s="69"/>
      <c r="AE188" s="179"/>
      <c r="AF188" s="180"/>
      <c r="AG188" s="178"/>
      <c r="AH188" s="180"/>
      <c r="AI188" s="191"/>
      <c r="AJ188" s="235"/>
      <c r="AK188" s="236"/>
      <c r="AL188" s="237"/>
      <c r="AM188" s="236"/>
      <c r="AN188" s="238"/>
      <c r="AO188" s="179"/>
      <c r="AP188" s="180"/>
      <c r="AQ188" s="178"/>
      <c r="AR188" s="180"/>
      <c r="AS188" s="180"/>
      <c r="AT188" s="66"/>
      <c r="AU188" s="67"/>
      <c r="AV188" s="68"/>
      <c r="AW188" s="67"/>
      <c r="AX188" s="69"/>
      <c r="AY188" s="66"/>
      <c r="AZ188" s="67"/>
      <c r="BA188" s="68"/>
      <c r="BB188" s="67"/>
      <c r="BC188" s="69"/>
      <c r="BD188" s="235"/>
      <c r="BE188" s="236"/>
      <c r="BF188" s="237"/>
      <c r="BG188" s="236"/>
      <c r="BH188" s="238"/>
      <c r="BI188" s="179"/>
      <c r="BJ188" s="180"/>
      <c r="BK188" s="178"/>
      <c r="BL188" s="180"/>
      <c r="BM188" s="191"/>
      <c r="BN188" s="53">
        <f t="shared" si="54"/>
        <v>0</v>
      </c>
      <c r="BO188" s="53">
        <f t="shared" si="55"/>
        <v>0</v>
      </c>
      <c r="BP188" s="305"/>
    </row>
    <row r="189" spans="2:68" ht="54" x14ac:dyDescent="0.4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65"/>
        <v>34.5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59"/>
        <v>40.020000000000003</v>
      </c>
      <c r="L189" s="47">
        <f t="shared" si="60"/>
        <v>40.365000000000002</v>
      </c>
      <c r="M189" s="48">
        <f t="shared" si="61"/>
        <v>40.71</v>
      </c>
      <c r="N189" s="48">
        <f t="shared" si="62"/>
        <v>41.055</v>
      </c>
      <c r="O189" s="49">
        <f t="shared" si="63"/>
        <v>41.4</v>
      </c>
      <c r="P189" s="50"/>
      <c r="Q189" s="51"/>
      <c r="R189" s="51"/>
      <c r="S189" s="51"/>
      <c r="T189" s="52"/>
      <c r="U189" s="232"/>
      <c r="V189" s="233"/>
      <c r="W189" s="233"/>
      <c r="X189" s="233"/>
      <c r="Y189" s="234"/>
      <c r="Z189" s="232"/>
      <c r="AA189" s="233"/>
      <c r="AB189" s="233"/>
      <c r="AC189" s="233"/>
      <c r="AD189" s="234"/>
      <c r="AE189" s="197"/>
      <c r="AF189" s="198"/>
      <c r="AG189" s="199"/>
      <c r="AH189" s="198"/>
      <c r="AI189" s="222"/>
      <c r="AJ189" s="367">
        <v>36</v>
      </c>
      <c r="AK189" s="368">
        <v>57</v>
      </c>
      <c r="AL189" s="368">
        <v>2052</v>
      </c>
      <c r="AM189" s="368" t="s">
        <v>325</v>
      </c>
      <c r="AN189" s="369" t="s">
        <v>332</v>
      </c>
      <c r="AO189" s="50"/>
      <c r="AP189" s="51"/>
      <c r="AQ189" s="51"/>
      <c r="AR189" s="51"/>
      <c r="AS189" s="52"/>
      <c r="AT189" s="367">
        <v>39.67</v>
      </c>
      <c r="AU189" s="368">
        <v>6</v>
      </c>
      <c r="AV189" s="368">
        <f t="shared" ref="AV189" si="66">IF(AT189=0," ",IF(ISBLANK(AT189)," ",AT189*AU189))</f>
        <v>238.02</v>
      </c>
      <c r="AW189" s="368" t="s">
        <v>339</v>
      </c>
      <c r="AX189" s="369" t="s">
        <v>285</v>
      </c>
      <c r="AY189" s="232"/>
      <c r="AZ189" s="233"/>
      <c r="BA189" s="233"/>
      <c r="BB189" s="233"/>
      <c r="BC189" s="234"/>
      <c r="BD189" s="232"/>
      <c r="BE189" s="233"/>
      <c r="BF189" s="233"/>
      <c r="BG189" s="233"/>
      <c r="BH189" s="234"/>
      <c r="BI189" s="232"/>
      <c r="BJ189" s="233"/>
      <c r="BK189" s="233"/>
      <c r="BL189" s="233"/>
      <c r="BM189" s="234"/>
      <c r="BN189" s="53">
        <f t="shared" si="54"/>
        <v>36</v>
      </c>
      <c r="BO189" s="53">
        <f t="shared" si="55"/>
        <v>39.67</v>
      </c>
      <c r="BP189" s="305"/>
    </row>
    <row r="190" spans="2:68" ht="30" x14ac:dyDescent="0.4">
      <c r="B190" s="79"/>
      <c r="C190" s="80"/>
      <c r="D190" s="41">
        <f t="shared" si="65"/>
        <v>34.5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59"/>
        <v>40.020000000000003</v>
      </c>
      <c r="L190" s="47">
        <f t="shared" si="60"/>
        <v>40.365000000000002</v>
      </c>
      <c r="M190" s="48">
        <f t="shared" si="61"/>
        <v>40.71</v>
      </c>
      <c r="N190" s="48">
        <f t="shared" si="62"/>
        <v>41.055</v>
      </c>
      <c r="O190" s="49">
        <f t="shared" si="63"/>
        <v>41.4</v>
      </c>
      <c r="P190" s="50"/>
      <c r="Q190" s="51"/>
      <c r="R190" s="51"/>
      <c r="S190" s="51"/>
      <c r="T190" s="52"/>
      <c r="U190" s="50"/>
      <c r="V190" s="51"/>
      <c r="W190" s="51"/>
      <c r="X190" s="51"/>
      <c r="Y190" s="52"/>
      <c r="Z190" s="232"/>
      <c r="AA190" s="233"/>
      <c r="AB190" s="233"/>
      <c r="AC190" s="233"/>
      <c r="AD190" s="234"/>
      <c r="AE190" s="177"/>
      <c r="AF190" s="178"/>
      <c r="AG190" s="178"/>
      <c r="AH190" s="178"/>
      <c r="AI190" s="190"/>
      <c r="AJ190" s="232"/>
      <c r="AK190" s="233"/>
      <c r="AL190" s="233"/>
      <c r="AM190" s="233"/>
      <c r="AN190" s="234"/>
      <c r="AO190" s="177"/>
      <c r="AP190" s="178"/>
      <c r="AQ190" s="178"/>
      <c r="AR190" s="178"/>
      <c r="AS190" s="178"/>
      <c r="AT190" s="232"/>
      <c r="AU190" s="233"/>
      <c r="AV190" s="233"/>
      <c r="AW190" s="233"/>
      <c r="AX190" s="234"/>
      <c r="AY190" s="50"/>
      <c r="AZ190" s="51"/>
      <c r="BA190" s="51"/>
      <c r="BB190" s="51"/>
      <c r="BC190" s="52"/>
      <c r="BD190" s="232"/>
      <c r="BE190" s="233"/>
      <c r="BF190" s="233"/>
      <c r="BG190" s="233"/>
      <c r="BH190" s="234"/>
      <c r="BI190" s="232"/>
      <c r="BJ190" s="233"/>
      <c r="BK190" s="233"/>
      <c r="BL190" s="233"/>
      <c r="BM190" s="234"/>
      <c r="BN190" s="53">
        <f t="shared" si="54"/>
        <v>0</v>
      </c>
      <c r="BO190" s="53">
        <f t="shared" si="55"/>
        <v>0</v>
      </c>
      <c r="BP190" s="305"/>
    </row>
    <row r="191" spans="2:68" ht="30" x14ac:dyDescent="0.4">
      <c r="B191" s="79"/>
      <c r="C191" s="80"/>
      <c r="D191" s="41">
        <f t="shared" si="65"/>
        <v>34.5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59"/>
        <v>40.020000000000003</v>
      </c>
      <c r="L191" s="47">
        <f t="shared" si="60"/>
        <v>40.365000000000002</v>
      </c>
      <c r="M191" s="48">
        <f t="shared" si="61"/>
        <v>40.71</v>
      </c>
      <c r="N191" s="48">
        <f t="shared" si="62"/>
        <v>41.055</v>
      </c>
      <c r="O191" s="49">
        <f t="shared" si="63"/>
        <v>41.4</v>
      </c>
      <c r="P191" s="50"/>
      <c r="Q191" s="51"/>
      <c r="R191" s="51"/>
      <c r="S191" s="51"/>
      <c r="T191" s="52"/>
      <c r="U191" s="50"/>
      <c r="V191" s="51"/>
      <c r="W191" s="51"/>
      <c r="X191" s="51"/>
      <c r="Y191" s="52"/>
      <c r="Z191" s="232"/>
      <c r="AA191" s="233"/>
      <c r="AB191" s="233"/>
      <c r="AC191" s="233"/>
      <c r="AD191" s="234"/>
      <c r="AE191" s="177"/>
      <c r="AF191" s="178"/>
      <c r="AG191" s="178"/>
      <c r="AH191" s="178"/>
      <c r="AI191" s="190"/>
      <c r="AJ191" s="232"/>
      <c r="AK191" s="233"/>
      <c r="AL191" s="233"/>
      <c r="AM191" s="233"/>
      <c r="AN191" s="234"/>
      <c r="AO191" s="177"/>
      <c r="AP191" s="178"/>
      <c r="AQ191" s="178"/>
      <c r="AR191" s="178"/>
      <c r="AS191" s="178"/>
      <c r="AT191" s="232"/>
      <c r="AU191" s="233"/>
      <c r="AV191" s="233"/>
      <c r="AW191" s="233"/>
      <c r="AX191" s="234"/>
      <c r="AY191" s="50"/>
      <c r="AZ191" s="51"/>
      <c r="BA191" s="51"/>
      <c r="BB191" s="51"/>
      <c r="BC191" s="52"/>
      <c r="BD191" s="232"/>
      <c r="BE191" s="233"/>
      <c r="BF191" s="233"/>
      <c r="BG191" s="233"/>
      <c r="BH191" s="234"/>
      <c r="BI191" s="232"/>
      <c r="BJ191" s="233"/>
      <c r="BK191" s="233"/>
      <c r="BL191" s="233"/>
      <c r="BM191" s="234"/>
      <c r="BN191" s="53">
        <f t="shared" si="54"/>
        <v>0</v>
      </c>
      <c r="BO191" s="53">
        <f t="shared" si="55"/>
        <v>0</v>
      </c>
      <c r="BP191" s="305"/>
    </row>
    <row r="192" spans="2:68" s="130" customFormat="1" ht="54" x14ac:dyDescent="0.4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65"/>
        <v>37.5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59"/>
        <v>43.5</v>
      </c>
      <c r="L192" s="47">
        <f t="shared" si="60"/>
        <v>43.875</v>
      </c>
      <c r="M192" s="48">
        <f t="shared" si="61"/>
        <v>44.25</v>
      </c>
      <c r="N192" s="48">
        <f t="shared" si="62"/>
        <v>44.625</v>
      </c>
      <c r="O192" s="49">
        <f t="shared" si="63"/>
        <v>45</v>
      </c>
      <c r="P192" s="337"/>
      <c r="Q192" s="338"/>
      <c r="R192" s="338"/>
      <c r="S192" s="338"/>
      <c r="T192" s="339"/>
      <c r="U192" s="50"/>
      <c r="V192" s="51"/>
      <c r="W192" s="51"/>
      <c r="X192" s="51"/>
      <c r="Y192" s="52"/>
      <c r="Z192" s="232"/>
      <c r="AA192" s="233"/>
      <c r="AB192" s="233"/>
      <c r="AC192" s="233"/>
      <c r="AD192" s="234"/>
      <c r="AE192" s="50"/>
      <c r="AF192" s="51"/>
      <c r="AG192" s="51"/>
      <c r="AH192" s="51"/>
      <c r="AI192" s="52"/>
      <c r="AJ192" s="232"/>
      <c r="AK192" s="233"/>
      <c r="AL192" s="233"/>
      <c r="AM192" s="233"/>
      <c r="AN192" s="234"/>
      <c r="AO192" s="177"/>
      <c r="AP192" s="178"/>
      <c r="AQ192" s="178"/>
      <c r="AR192" s="178"/>
      <c r="AS192" s="178"/>
      <c r="AT192" s="232"/>
      <c r="AU192" s="233"/>
      <c r="AV192" s="233"/>
      <c r="AW192" s="233"/>
      <c r="AX192" s="234"/>
      <c r="AY192" s="50"/>
      <c r="AZ192" s="51"/>
      <c r="BA192" s="51"/>
      <c r="BB192" s="51"/>
      <c r="BC192" s="52"/>
      <c r="BD192" s="232"/>
      <c r="BE192" s="233"/>
      <c r="BF192" s="233"/>
      <c r="BG192" s="233"/>
      <c r="BH192" s="234"/>
      <c r="BI192" s="232"/>
      <c r="BJ192" s="233"/>
      <c r="BK192" s="233"/>
      <c r="BL192" s="233"/>
      <c r="BM192" s="234"/>
      <c r="BN192" s="53">
        <f t="shared" si="54"/>
        <v>0</v>
      </c>
      <c r="BO192" s="53">
        <f t="shared" si="55"/>
        <v>0</v>
      </c>
      <c r="BP192" s="305"/>
    </row>
    <row r="193" spans="2:68" s="130" customFormat="1" ht="30" x14ac:dyDescent="0.4">
      <c r="B193" s="79"/>
      <c r="C193" s="80"/>
      <c r="D193" s="41">
        <f t="shared" si="65"/>
        <v>37.5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59"/>
        <v>43.5</v>
      </c>
      <c r="L193" s="47">
        <f t="shared" si="60"/>
        <v>43.875</v>
      </c>
      <c r="M193" s="48">
        <f t="shared" si="61"/>
        <v>44.25</v>
      </c>
      <c r="N193" s="48">
        <f t="shared" si="62"/>
        <v>44.625</v>
      </c>
      <c r="O193" s="49">
        <f t="shared" si="63"/>
        <v>45</v>
      </c>
      <c r="P193" s="50"/>
      <c r="Q193" s="51"/>
      <c r="R193" s="51"/>
      <c r="S193" s="51"/>
      <c r="T193" s="52"/>
      <c r="U193" s="50"/>
      <c r="V193" s="51"/>
      <c r="W193" s="51"/>
      <c r="X193" s="51"/>
      <c r="Y193" s="52"/>
      <c r="Z193" s="232"/>
      <c r="AA193" s="233"/>
      <c r="AB193" s="233"/>
      <c r="AC193" s="233"/>
      <c r="AD193" s="234"/>
      <c r="AE193" s="50"/>
      <c r="AF193" s="51"/>
      <c r="AG193" s="51"/>
      <c r="AH193" s="51"/>
      <c r="AI193" s="52"/>
      <c r="AJ193" s="232"/>
      <c r="AK193" s="233"/>
      <c r="AL193" s="233"/>
      <c r="AM193" s="233"/>
      <c r="AN193" s="234"/>
      <c r="AO193" s="177"/>
      <c r="AP193" s="178"/>
      <c r="AQ193" s="178"/>
      <c r="AR193" s="178"/>
      <c r="AS193" s="178"/>
      <c r="AT193" s="232"/>
      <c r="AU193" s="233"/>
      <c r="AV193" s="233"/>
      <c r="AW193" s="233"/>
      <c r="AX193" s="234"/>
      <c r="AY193" s="50"/>
      <c r="AZ193" s="51"/>
      <c r="BA193" s="51"/>
      <c r="BB193" s="51"/>
      <c r="BC193" s="52"/>
      <c r="BD193" s="232"/>
      <c r="BE193" s="233"/>
      <c r="BF193" s="233"/>
      <c r="BG193" s="233"/>
      <c r="BH193" s="234"/>
      <c r="BI193" s="232"/>
      <c r="BJ193" s="233"/>
      <c r="BK193" s="233"/>
      <c r="BL193" s="233"/>
      <c r="BM193" s="234"/>
      <c r="BN193" s="53">
        <f t="shared" si="54"/>
        <v>0</v>
      </c>
      <c r="BO193" s="53">
        <f t="shared" si="55"/>
        <v>0</v>
      </c>
      <c r="BP193" s="305"/>
    </row>
    <row r="194" spans="2:68" s="130" customFormat="1" ht="30" x14ac:dyDescent="0.4">
      <c r="B194" s="79"/>
      <c r="C194" s="80"/>
      <c r="D194" s="41">
        <f t="shared" si="65"/>
        <v>37.5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59"/>
        <v>43.5</v>
      </c>
      <c r="L194" s="47">
        <f t="shared" si="60"/>
        <v>43.875</v>
      </c>
      <c r="M194" s="48">
        <f t="shared" si="61"/>
        <v>44.25</v>
      </c>
      <c r="N194" s="48">
        <f t="shared" si="62"/>
        <v>44.625</v>
      </c>
      <c r="O194" s="49">
        <f t="shared" si="63"/>
        <v>45</v>
      </c>
      <c r="P194" s="50"/>
      <c r="Q194" s="51"/>
      <c r="R194" s="51"/>
      <c r="S194" s="51"/>
      <c r="T194" s="52"/>
      <c r="U194" s="50"/>
      <c r="V194" s="51"/>
      <c r="W194" s="51"/>
      <c r="X194" s="51"/>
      <c r="Y194" s="52"/>
      <c r="Z194" s="232"/>
      <c r="AA194" s="233"/>
      <c r="AB194" s="233"/>
      <c r="AC194" s="233"/>
      <c r="AD194" s="234"/>
      <c r="AE194" s="50"/>
      <c r="AF194" s="51"/>
      <c r="AG194" s="51"/>
      <c r="AH194" s="51"/>
      <c r="AI194" s="52"/>
      <c r="AJ194" s="232"/>
      <c r="AK194" s="233"/>
      <c r="AL194" s="233"/>
      <c r="AM194" s="233"/>
      <c r="AN194" s="234"/>
      <c r="AO194" s="177"/>
      <c r="AP194" s="178"/>
      <c r="AQ194" s="178"/>
      <c r="AR194" s="178"/>
      <c r="AS194" s="178"/>
      <c r="AT194" s="232"/>
      <c r="AU194" s="233"/>
      <c r="AV194" s="233"/>
      <c r="AW194" s="233"/>
      <c r="AX194" s="234"/>
      <c r="AY194" s="50"/>
      <c r="AZ194" s="51"/>
      <c r="BA194" s="51"/>
      <c r="BB194" s="51"/>
      <c r="BC194" s="52"/>
      <c r="BD194" s="232"/>
      <c r="BE194" s="233"/>
      <c r="BF194" s="233"/>
      <c r="BG194" s="233"/>
      <c r="BH194" s="234"/>
      <c r="BI194" s="232"/>
      <c r="BJ194" s="233"/>
      <c r="BK194" s="233"/>
      <c r="BL194" s="233"/>
      <c r="BM194" s="234"/>
      <c r="BN194" s="53">
        <f t="shared" si="54"/>
        <v>0</v>
      </c>
      <c r="BO194" s="53">
        <f t="shared" si="55"/>
        <v>0</v>
      </c>
      <c r="BP194" s="305"/>
    </row>
    <row r="195" spans="2:68" ht="36" x14ac:dyDescent="0.4">
      <c r="B195" s="79" t="s">
        <v>131</v>
      </c>
      <c r="C195" s="40" t="str">
        <f>C82</f>
        <v>Сливочное масло, кг</v>
      </c>
      <c r="D195" s="41">
        <f t="shared" si="65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59"/>
        <v>407</v>
      </c>
      <c r="L195" s="47">
        <f t="shared" si="60"/>
        <v>410.7</v>
      </c>
      <c r="M195" s="48">
        <f t="shared" si="61"/>
        <v>414.4</v>
      </c>
      <c r="N195" s="48">
        <f t="shared" si="62"/>
        <v>418.1</v>
      </c>
      <c r="O195" s="49">
        <f t="shared" si="63"/>
        <v>421.8</v>
      </c>
      <c r="P195" s="50"/>
      <c r="Q195" s="51"/>
      <c r="R195" s="51"/>
      <c r="S195" s="51"/>
      <c r="T195" s="52"/>
      <c r="U195" s="232"/>
      <c r="V195" s="233"/>
      <c r="W195" s="233"/>
      <c r="X195" s="233"/>
      <c r="Y195" s="234"/>
      <c r="Z195" s="367">
        <v>400</v>
      </c>
      <c r="AA195" s="368">
        <v>2</v>
      </c>
      <c r="AB195" s="368">
        <v>800</v>
      </c>
      <c r="AC195" s="368" t="s">
        <v>296</v>
      </c>
      <c r="AD195" s="369" t="s">
        <v>308</v>
      </c>
      <c r="AE195" s="197"/>
      <c r="AF195" s="198"/>
      <c r="AG195" s="199"/>
      <c r="AH195" s="198"/>
      <c r="AI195" s="200"/>
      <c r="AJ195" s="367">
        <v>349</v>
      </c>
      <c r="AK195" s="368">
        <v>15</v>
      </c>
      <c r="AL195" s="368">
        <v>5235</v>
      </c>
      <c r="AM195" s="368" t="s">
        <v>325</v>
      </c>
      <c r="AN195" s="369" t="s">
        <v>333</v>
      </c>
      <c r="AO195" s="232"/>
      <c r="AP195" s="233"/>
      <c r="AQ195" s="233"/>
      <c r="AR195" s="233"/>
      <c r="AS195" s="234"/>
      <c r="AT195" s="367">
        <v>403</v>
      </c>
      <c r="AU195" s="368">
        <v>10</v>
      </c>
      <c r="AV195" s="368">
        <f t="shared" ref="AV195" si="67">IF(AT195=0," ",IF(ISBLANK(AT195)," ",AT195*AU195))</f>
        <v>4030</v>
      </c>
      <c r="AW195" s="368" t="s">
        <v>339</v>
      </c>
      <c r="AX195" s="369" t="s">
        <v>285</v>
      </c>
      <c r="AY195" s="232"/>
      <c r="AZ195" s="233"/>
      <c r="BA195" s="233"/>
      <c r="BB195" s="233"/>
      <c r="BC195" s="234"/>
      <c r="BD195" s="232"/>
      <c r="BE195" s="233"/>
      <c r="BF195" s="233"/>
      <c r="BG195" s="233"/>
      <c r="BH195" s="234"/>
      <c r="BI195" s="337"/>
      <c r="BJ195" s="338"/>
      <c r="BK195" s="338"/>
      <c r="BL195" s="338"/>
      <c r="BM195" s="339"/>
      <c r="BN195" s="53">
        <f t="shared" si="54"/>
        <v>349</v>
      </c>
      <c r="BO195" s="53">
        <f t="shared" si="55"/>
        <v>403</v>
      </c>
      <c r="BP195" s="305"/>
    </row>
    <row r="196" spans="2:68" ht="30" x14ac:dyDescent="0.4">
      <c r="B196" s="79"/>
      <c r="C196" s="80"/>
      <c r="D196" s="41">
        <f t="shared" si="65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59"/>
        <v>407</v>
      </c>
      <c r="L196" s="47">
        <f t="shared" si="60"/>
        <v>410.7</v>
      </c>
      <c r="M196" s="48">
        <f t="shared" si="61"/>
        <v>414.4</v>
      </c>
      <c r="N196" s="48">
        <f t="shared" si="62"/>
        <v>418.1</v>
      </c>
      <c r="O196" s="49">
        <f t="shared" si="63"/>
        <v>421.8</v>
      </c>
      <c r="P196" s="50"/>
      <c r="Q196" s="51"/>
      <c r="R196" s="51"/>
      <c r="S196" s="51"/>
      <c r="T196" s="52"/>
      <c r="U196" s="232"/>
      <c r="V196" s="233"/>
      <c r="W196" s="233"/>
      <c r="X196" s="233"/>
      <c r="Y196" s="234"/>
      <c r="Z196" s="367"/>
      <c r="AA196" s="368"/>
      <c r="AB196" s="368"/>
      <c r="AC196" s="368"/>
      <c r="AD196" s="369"/>
      <c r="AE196" s="50"/>
      <c r="AF196" s="51"/>
      <c r="AG196" s="51"/>
      <c r="AH196" s="51"/>
      <c r="AI196" s="52"/>
      <c r="AJ196" s="367"/>
      <c r="AK196" s="368"/>
      <c r="AL196" s="368"/>
      <c r="AM196" s="368"/>
      <c r="AN196" s="369"/>
      <c r="AO196" s="232"/>
      <c r="AP196" s="233"/>
      <c r="AQ196" s="233"/>
      <c r="AR196" s="233"/>
      <c r="AS196" s="234"/>
      <c r="AT196" s="232"/>
      <c r="AU196" s="233"/>
      <c r="AV196" s="233"/>
      <c r="AW196" s="233"/>
      <c r="AX196" s="234"/>
      <c r="AY196" s="232"/>
      <c r="AZ196" s="233"/>
      <c r="BA196" s="233"/>
      <c r="BB196" s="233"/>
      <c r="BC196" s="234"/>
      <c r="BD196" s="232"/>
      <c r="BE196" s="233"/>
      <c r="BF196" s="233"/>
      <c r="BG196" s="233"/>
      <c r="BH196" s="234"/>
      <c r="BI196" s="337"/>
      <c r="BJ196" s="338"/>
      <c r="BK196" s="338"/>
      <c r="BL196" s="338"/>
      <c r="BM196" s="339"/>
      <c r="BN196" s="53">
        <f t="shared" si="54"/>
        <v>0</v>
      </c>
      <c r="BO196" s="53">
        <f t="shared" si="55"/>
        <v>0</v>
      </c>
      <c r="BP196" s="305"/>
    </row>
    <row r="197" spans="2:68" ht="30" x14ac:dyDescent="0.4">
      <c r="B197" s="79"/>
      <c r="C197" s="80"/>
      <c r="D197" s="41">
        <f t="shared" si="65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59"/>
        <v>407</v>
      </c>
      <c r="L197" s="47">
        <f t="shared" si="60"/>
        <v>410.7</v>
      </c>
      <c r="M197" s="48">
        <f t="shared" si="61"/>
        <v>414.4</v>
      </c>
      <c r="N197" s="48">
        <f t="shared" si="62"/>
        <v>418.1</v>
      </c>
      <c r="O197" s="49">
        <f t="shared" si="63"/>
        <v>421.8</v>
      </c>
      <c r="P197" s="50"/>
      <c r="Q197" s="51"/>
      <c r="R197" s="51"/>
      <c r="S197" s="51"/>
      <c r="T197" s="52"/>
      <c r="U197" s="232"/>
      <c r="V197" s="233"/>
      <c r="W197" s="233"/>
      <c r="X197" s="233"/>
      <c r="Y197" s="234"/>
      <c r="Z197" s="367"/>
      <c r="AA197" s="368"/>
      <c r="AB197" s="368"/>
      <c r="AC197" s="368"/>
      <c r="AD197" s="369"/>
      <c r="AE197" s="50"/>
      <c r="AF197" s="51"/>
      <c r="AG197" s="51"/>
      <c r="AH197" s="51"/>
      <c r="AI197" s="52"/>
      <c r="AJ197" s="367"/>
      <c r="AK197" s="368"/>
      <c r="AL197" s="368"/>
      <c r="AM197" s="368"/>
      <c r="AN197" s="369"/>
      <c r="AO197" s="232"/>
      <c r="AP197" s="233"/>
      <c r="AQ197" s="233"/>
      <c r="AR197" s="233"/>
      <c r="AS197" s="234"/>
      <c r="AT197" s="232"/>
      <c r="AU197" s="233"/>
      <c r="AV197" s="233"/>
      <c r="AW197" s="233"/>
      <c r="AX197" s="234"/>
      <c r="AY197" s="232"/>
      <c r="AZ197" s="233"/>
      <c r="BA197" s="233"/>
      <c r="BB197" s="233"/>
      <c r="BC197" s="234"/>
      <c r="BD197" s="232"/>
      <c r="BE197" s="233"/>
      <c r="BF197" s="233"/>
      <c r="BG197" s="233"/>
      <c r="BH197" s="234"/>
      <c r="BI197" s="337"/>
      <c r="BJ197" s="338"/>
      <c r="BK197" s="338"/>
      <c r="BL197" s="338"/>
      <c r="BM197" s="339"/>
      <c r="BN197" s="53">
        <f t="shared" ref="BN197:BN230" si="68">MIN($P197,$U197,$Z197,$AE197,$AJ197,$AO197,$AT197,$AY197,$BD197,$BI197)</f>
        <v>0</v>
      </c>
      <c r="BO197" s="53">
        <f t="shared" ref="BO197:BO230" si="69">MAX($P197,$U197,$Z197,$AE197,$AJ197,$AO197,$AT197,$AY197,$BD197,$BI197)</f>
        <v>0</v>
      </c>
      <c r="BP197" s="305"/>
    </row>
    <row r="198" spans="2:68" ht="39" x14ac:dyDescent="0.4">
      <c r="B198" s="81" t="s">
        <v>65</v>
      </c>
      <c r="C198" s="82" t="s">
        <v>66</v>
      </c>
      <c r="D198" s="41">
        <f t="shared" si="65"/>
        <v>0</v>
      </c>
      <c r="E198" s="62"/>
      <c r="F198" s="63"/>
      <c r="G198" s="64"/>
      <c r="H198" s="64"/>
      <c r="I198" s="64"/>
      <c r="J198" s="65"/>
      <c r="K198" s="46">
        <f t="shared" si="59"/>
        <v>0</v>
      </c>
      <c r="L198" s="47">
        <f t="shared" si="60"/>
        <v>0</v>
      </c>
      <c r="M198" s="48">
        <f t="shared" si="61"/>
        <v>0</v>
      </c>
      <c r="N198" s="48">
        <f t="shared" si="62"/>
        <v>0</v>
      </c>
      <c r="O198" s="49">
        <f t="shared" si="63"/>
        <v>0</v>
      </c>
      <c r="P198" s="66"/>
      <c r="Q198" s="67"/>
      <c r="R198" s="68"/>
      <c r="S198" s="67"/>
      <c r="T198" s="69"/>
      <c r="U198" s="235"/>
      <c r="V198" s="236"/>
      <c r="W198" s="237"/>
      <c r="X198" s="236"/>
      <c r="Y198" s="238"/>
      <c r="Z198" s="340"/>
      <c r="AA198" s="341"/>
      <c r="AB198" s="342"/>
      <c r="AC198" s="341"/>
      <c r="AD198" s="343"/>
      <c r="AE198" s="66"/>
      <c r="AF198" s="67"/>
      <c r="AG198" s="68"/>
      <c r="AH198" s="67"/>
      <c r="AI198" s="69"/>
      <c r="AJ198" s="340"/>
      <c r="AK198" s="341"/>
      <c r="AL198" s="342"/>
      <c r="AM198" s="341"/>
      <c r="AN198" s="343"/>
      <c r="AO198" s="235"/>
      <c r="AP198" s="236"/>
      <c r="AQ198" s="237"/>
      <c r="AR198" s="236"/>
      <c r="AS198" s="238"/>
      <c r="AT198" s="235"/>
      <c r="AU198" s="236"/>
      <c r="AV198" s="237"/>
      <c r="AW198" s="236"/>
      <c r="AX198" s="238"/>
      <c r="AY198" s="235"/>
      <c r="AZ198" s="236"/>
      <c r="BA198" s="237"/>
      <c r="BB198" s="236"/>
      <c r="BC198" s="238"/>
      <c r="BD198" s="235"/>
      <c r="BE198" s="236"/>
      <c r="BF198" s="237"/>
      <c r="BG198" s="236"/>
      <c r="BH198" s="238"/>
      <c r="BI198" s="340"/>
      <c r="BJ198" s="341"/>
      <c r="BK198" s="342"/>
      <c r="BL198" s="341"/>
      <c r="BM198" s="343"/>
      <c r="BN198" s="53">
        <f t="shared" si="68"/>
        <v>0</v>
      </c>
      <c r="BO198" s="53">
        <f t="shared" si="69"/>
        <v>0</v>
      </c>
      <c r="BP198" s="305"/>
    </row>
    <row r="199" spans="2:68" ht="54" x14ac:dyDescent="0.4">
      <c r="B199" s="79" t="s">
        <v>68</v>
      </c>
      <c r="C199" s="40" t="str">
        <f>C86</f>
        <v>Пропаренный шелушеный рис, кг</v>
      </c>
      <c r="D199" s="41">
        <f t="shared" si="65"/>
        <v>45.4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59"/>
        <v>47.67</v>
      </c>
      <c r="L199" s="47">
        <f t="shared" si="60"/>
        <v>48.123999999999995</v>
      </c>
      <c r="M199" s="48">
        <f t="shared" si="61"/>
        <v>48.577999999999996</v>
      </c>
      <c r="N199" s="48">
        <f t="shared" si="62"/>
        <v>49.031999999999996</v>
      </c>
      <c r="O199" s="49">
        <f t="shared" si="63"/>
        <v>49.485999999999997</v>
      </c>
      <c r="P199" s="232"/>
      <c r="Q199" s="233"/>
      <c r="R199" s="233"/>
      <c r="S199" s="233"/>
      <c r="T199" s="234"/>
      <c r="U199" s="232"/>
      <c r="V199" s="233"/>
      <c r="W199" s="233"/>
      <c r="X199" s="233"/>
      <c r="Y199" s="234"/>
      <c r="Z199" s="367">
        <v>46.1</v>
      </c>
      <c r="AA199" s="368">
        <v>50</v>
      </c>
      <c r="AB199" s="368">
        <v>2305</v>
      </c>
      <c r="AC199" s="368" t="s">
        <v>306</v>
      </c>
      <c r="AD199" s="369" t="s">
        <v>305</v>
      </c>
      <c r="AE199" s="197"/>
      <c r="AF199" s="198"/>
      <c r="AG199" s="199"/>
      <c r="AH199" s="198"/>
      <c r="AI199" s="200"/>
      <c r="AJ199" s="367">
        <v>47</v>
      </c>
      <c r="AK199" s="368">
        <v>25</v>
      </c>
      <c r="AL199" s="368">
        <v>1175</v>
      </c>
      <c r="AM199" s="368" t="s">
        <v>314</v>
      </c>
      <c r="AN199" s="369" t="s">
        <v>332</v>
      </c>
      <c r="AO199" s="232"/>
      <c r="AP199" s="233"/>
      <c r="AQ199" s="233"/>
      <c r="AR199" s="233"/>
      <c r="AS199" s="234"/>
      <c r="AT199" s="232"/>
      <c r="AU199" s="233"/>
      <c r="AV199" s="233"/>
      <c r="AW199" s="233"/>
      <c r="AX199" s="234"/>
      <c r="AY199" s="232"/>
      <c r="AZ199" s="233"/>
      <c r="BA199" s="233"/>
      <c r="BB199" s="233"/>
      <c r="BC199" s="234"/>
      <c r="BD199" s="367">
        <v>47.6</v>
      </c>
      <c r="BE199" s="368">
        <v>25</v>
      </c>
      <c r="BF199" s="368">
        <f t="shared" ref="BF199:BF202" si="70">IF(BD199=0," ",IF(ISBLANK(BD199)," ",BD199*BE199))</f>
        <v>1190</v>
      </c>
      <c r="BG199" s="368" t="s">
        <v>340</v>
      </c>
      <c r="BH199" s="369" t="s">
        <v>341</v>
      </c>
      <c r="BI199" s="337"/>
      <c r="BJ199" s="338"/>
      <c r="BK199" s="338"/>
      <c r="BL199" s="338"/>
      <c r="BM199" s="339"/>
      <c r="BN199" s="53">
        <f t="shared" si="68"/>
        <v>46.1</v>
      </c>
      <c r="BO199" s="53">
        <f t="shared" si="69"/>
        <v>47.6</v>
      </c>
      <c r="BP199" s="306"/>
    </row>
    <row r="200" spans="2:68" ht="30" x14ac:dyDescent="0.4">
      <c r="B200" s="79"/>
      <c r="C200" s="80"/>
      <c r="D200" s="41">
        <f t="shared" si="65"/>
        <v>45.4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59"/>
        <v>47.67</v>
      </c>
      <c r="L200" s="47">
        <f t="shared" si="60"/>
        <v>48.123999999999995</v>
      </c>
      <c r="M200" s="48">
        <f t="shared" si="61"/>
        <v>48.577999999999996</v>
      </c>
      <c r="N200" s="48">
        <f t="shared" si="62"/>
        <v>49.031999999999996</v>
      </c>
      <c r="O200" s="49">
        <f t="shared" si="63"/>
        <v>49.485999999999997</v>
      </c>
      <c r="P200" s="232"/>
      <c r="Q200" s="233"/>
      <c r="R200" s="233"/>
      <c r="S200" s="233"/>
      <c r="T200" s="234"/>
      <c r="U200" s="232"/>
      <c r="V200" s="233"/>
      <c r="W200" s="233"/>
      <c r="X200" s="233"/>
      <c r="Y200" s="234"/>
      <c r="Z200" s="367"/>
      <c r="AA200" s="368"/>
      <c r="AB200" s="368" t="str">
        <f t="shared" ref="AB200:AB213" si="71">IF(Z200=0," ",IF(ISBLANK(Z200)," ",Z200*AA200))</f>
        <v xml:space="preserve"> </v>
      </c>
      <c r="AC200" s="368"/>
      <c r="AD200" s="369"/>
      <c r="AE200" s="50"/>
      <c r="AF200" s="51"/>
      <c r="AG200" s="51"/>
      <c r="AH200" s="51"/>
      <c r="AI200" s="52"/>
      <c r="AJ200" s="367"/>
      <c r="AK200" s="368"/>
      <c r="AL200" s="368"/>
      <c r="AM200" s="368"/>
      <c r="AN200" s="369"/>
      <c r="AO200" s="232"/>
      <c r="AP200" s="233"/>
      <c r="AQ200" s="233"/>
      <c r="AR200" s="233"/>
      <c r="AS200" s="234"/>
      <c r="AT200" s="232"/>
      <c r="AU200" s="233"/>
      <c r="AV200" s="233"/>
      <c r="AW200" s="233"/>
      <c r="AX200" s="234"/>
      <c r="AY200" s="232"/>
      <c r="AZ200" s="233"/>
      <c r="BA200" s="233"/>
      <c r="BB200" s="233"/>
      <c r="BC200" s="234"/>
      <c r="BD200" s="367"/>
      <c r="BE200" s="368"/>
      <c r="BF200" s="368" t="str">
        <f t="shared" si="70"/>
        <v xml:space="preserve"> </v>
      </c>
      <c r="BG200" s="368"/>
      <c r="BH200" s="369"/>
      <c r="BI200" s="337"/>
      <c r="BJ200" s="338"/>
      <c r="BK200" s="338"/>
      <c r="BL200" s="338"/>
      <c r="BM200" s="339"/>
      <c r="BN200" s="53">
        <f t="shared" si="68"/>
        <v>0</v>
      </c>
      <c r="BO200" s="53">
        <f t="shared" si="69"/>
        <v>0</v>
      </c>
      <c r="BP200" s="305"/>
    </row>
    <row r="201" spans="2:68" ht="30" x14ac:dyDescent="0.4">
      <c r="B201" s="79"/>
      <c r="C201" s="80"/>
      <c r="D201" s="41">
        <f t="shared" si="65"/>
        <v>45.4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59"/>
        <v>47.67</v>
      </c>
      <c r="L201" s="47">
        <f t="shared" si="60"/>
        <v>48.123999999999995</v>
      </c>
      <c r="M201" s="48">
        <f t="shared" si="61"/>
        <v>48.577999999999996</v>
      </c>
      <c r="N201" s="48">
        <f t="shared" si="62"/>
        <v>49.031999999999996</v>
      </c>
      <c r="O201" s="49">
        <f t="shared" si="63"/>
        <v>49.485999999999997</v>
      </c>
      <c r="P201" s="232"/>
      <c r="Q201" s="233"/>
      <c r="R201" s="233"/>
      <c r="S201" s="233"/>
      <c r="T201" s="234"/>
      <c r="U201" s="232"/>
      <c r="V201" s="233"/>
      <c r="W201" s="233"/>
      <c r="X201" s="233"/>
      <c r="Y201" s="234"/>
      <c r="Z201" s="367"/>
      <c r="AA201" s="368"/>
      <c r="AB201" s="368" t="str">
        <f t="shared" si="71"/>
        <v xml:space="preserve"> </v>
      </c>
      <c r="AC201" s="368"/>
      <c r="AD201" s="369"/>
      <c r="AE201" s="50"/>
      <c r="AF201" s="51"/>
      <c r="AG201" s="51"/>
      <c r="AH201" s="51"/>
      <c r="AI201" s="52"/>
      <c r="AJ201" s="367"/>
      <c r="AK201" s="368"/>
      <c r="AL201" s="368"/>
      <c r="AM201" s="368"/>
      <c r="AN201" s="369"/>
      <c r="AO201" s="232"/>
      <c r="AP201" s="233"/>
      <c r="AQ201" s="233"/>
      <c r="AR201" s="233"/>
      <c r="AS201" s="234"/>
      <c r="AT201" s="232"/>
      <c r="AU201" s="233"/>
      <c r="AV201" s="233"/>
      <c r="AW201" s="233"/>
      <c r="AX201" s="234"/>
      <c r="AY201" s="232"/>
      <c r="AZ201" s="233"/>
      <c r="BA201" s="233"/>
      <c r="BB201" s="233"/>
      <c r="BC201" s="234"/>
      <c r="BD201" s="367"/>
      <c r="BE201" s="368"/>
      <c r="BF201" s="368" t="str">
        <f t="shared" si="70"/>
        <v xml:space="preserve"> </v>
      </c>
      <c r="BG201" s="368"/>
      <c r="BH201" s="369"/>
      <c r="BI201" s="337"/>
      <c r="BJ201" s="338"/>
      <c r="BK201" s="338"/>
      <c r="BL201" s="338"/>
      <c r="BM201" s="339"/>
      <c r="BN201" s="53">
        <f t="shared" si="68"/>
        <v>0</v>
      </c>
      <c r="BO201" s="53">
        <f t="shared" si="69"/>
        <v>0</v>
      </c>
      <c r="BP201" s="305"/>
    </row>
    <row r="202" spans="2:68" ht="54" x14ac:dyDescent="0.4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65"/>
        <v>19.7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59"/>
        <v>23.442999999999998</v>
      </c>
      <c r="L202" s="47">
        <f t="shared" si="60"/>
        <v>23.64</v>
      </c>
      <c r="M202" s="48">
        <f t="shared" si="61"/>
        <v>23.837</v>
      </c>
      <c r="N202" s="48">
        <f t="shared" si="62"/>
        <v>24.033999999999999</v>
      </c>
      <c r="O202" s="49">
        <f t="shared" si="63"/>
        <v>24.230999999999998</v>
      </c>
      <c r="P202" s="232"/>
      <c r="Q202" s="233"/>
      <c r="R202" s="233"/>
      <c r="S202" s="233"/>
      <c r="T202" s="234"/>
      <c r="U202" s="232"/>
      <c r="V202" s="233"/>
      <c r="W202" s="233"/>
      <c r="X202" s="233"/>
      <c r="Y202" s="234"/>
      <c r="Z202" s="367">
        <v>23</v>
      </c>
      <c r="AA202" s="368">
        <v>70</v>
      </c>
      <c r="AB202" s="368">
        <v>1610</v>
      </c>
      <c r="AC202" s="368" t="s">
        <v>306</v>
      </c>
      <c r="AD202" s="369" t="s">
        <v>305</v>
      </c>
      <c r="AE202" s="197"/>
      <c r="AF202" s="198"/>
      <c r="AG202" s="199"/>
      <c r="AH202" s="198"/>
      <c r="AI202" s="200"/>
      <c r="AJ202" s="367"/>
      <c r="AK202" s="368"/>
      <c r="AL202" s="368"/>
      <c r="AM202" s="368"/>
      <c r="AN202" s="369"/>
      <c r="AO202" s="232"/>
      <c r="AP202" s="233"/>
      <c r="AQ202" s="233"/>
      <c r="AR202" s="233"/>
      <c r="AS202" s="234"/>
      <c r="AT202" s="232"/>
      <c r="AU202" s="233"/>
      <c r="AV202" s="233"/>
      <c r="AW202" s="233"/>
      <c r="AX202" s="234"/>
      <c r="AY202" s="232"/>
      <c r="AZ202" s="233"/>
      <c r="BA202" s="233"/>
      <c r="BB202" s="233"/>
      <c r="BC202" s="234"/>
      <c r="BD202" s="367">
        <v>23.4</v>
      </c>
      <c r="BE202" s="368">
        <v>250</v>
      </c>
      <c r="BF202" s="368">
        <f t="shared" si="70"/>
        <v>5850</v>
      </c>
      <c r="BG202" s="368" t="s">
        <v>340</v>
      </c>
      <c r="BH202" s="369" t="s">
        <v>341</v>
      </c>
      <c r="BI202" s="337"/>
      <c r="BJ202" s="338"/>
      <c r="BK202" s="338"/>
      <c r="BL202" s="338"/>
      <c r="BM202" s="339"/>
      <c r="BN202" s="53">
        <f t="shared" si="68"/>
        <v>23</v>
      </c>
      <c r="BO202" s="53">
        <f t="shared" si="69"/>
        <v>23.4</v>
      </c>
      <c r="BP202" s="306"/>
    </row>
    <row r="203" spans="2:68" ht="30" x14ac:dyDescent="0.4">
      <c r="B203" s="79"/>
      <c r="C203" s="80"/>
      <c r="D203" s="41">
        <f t="shared" si="65"/>
        <v>19.7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59"/>
        <v>23.442999999999998</v>
      </c>
      <c r="L203" s="47">
        <f t="shared" si="60"/>
        <v>23.64</v>
      </c>
      <c r="M203" s="48">
        <f t="shared" si="61"/>
        <v>23.837</v>
      </c>
      <c r="N203" s="48">
        <f t="shared" si="62"/>
        <v>24.033999999999999</v>
      </c>
      <c r="O203" s="49">
        <f t="shared" si="63"/>
        <v>24.230999999999998</v>
      </c>
      <c r="P203" s="232"/>
      <c r="Q203" s="233"/>
      <c r="R203" s="233"/>
      <c r="S203" s="233"/>
      <c r="T203" s="234"/>
      <c r="U203" s="232"/>
      <c r="V203" s="233"/>
      <c r="W203" s="233"/>
      <c r="X203" s="233"/>
      <c r="Y203" s="234"/>
      <c r="Z203" s="367"/>
      <c r="AA203" s="368"/>
      <c r="AB203" s="368"/>
      <c r="AC203" s="368"/>
      <c r="AD203" s="369"/>
      <c r="AE203" s="50"/>
      <c r="AF203" s="51"/>
      <c r="AG203" s="51"/>
      <c r="AH203" s="51"/>
      <c r="AI203" s="52"/>
      <c r="AJ203" s="367"/>
      <c r="AK203" s="368"/>
      <c r="AL203" s="368"/>
      <c r="AM203" s="368"/>
      <c r="AN203" s="369"/>
      <c r="AO203" s="50"/>
      <c r="AP203" s="51"/>
      <c r="AQ203" s="51"/>
      <c r="AR203" s="51"/>
      <c r="AS203" s="52"/>
      <c r="AT203" s="232"/>
      <c r="AU203" s="233"/>
      <c r="AV203" s="233"/>
      <c r="AW203" s="233"/>
      <c r="AX203" s="234"/>
      <c r="AY203" s="232"/>
      <c r="AZ203" s="233"/>
      <c r="BA203" s="233"/>
      <c r="BB203" s="233"/>
      <c r="BC203" s="234"/>
      <c r="BD203" s="232"/>
      <c r="BE203" s="233"/>
      <c r="BF203" s="233"/>
      <c r="BG203" s="233"/>
      <c r="BH203" s="234"/>
      <c r="BI203" s="337"/>
      <c r="BJ203" s="338"/>
      <c r="BK203" s="338"/>
      <c r="BL203" s="338"/>
      <c r="BM203" s="339"/>
      <c r="BN203" s="53">
        <f t="shared" si="68"/>
        <v>0</v>
      </c>
      <c r="BO203" s="53">
        <f t="shared" si="69"/>
        <v>0</v>
      </c>
      <c r="BP203" s="305"/>
    </row>
    <row r="204" spans="2:68" ht="30" x14ac:dyDescent="0.4">
      <c r="B204" s="79"/>
      <c r="C204" s="80"/>
      <c r="D204" s="41">
        <f t="shared" si="65"/>
        <v>19.7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59"/>
        <v>23.442999999999998</v>
      </c>
      <c r="L204" s="47">
        <f t="shared" si="60"/>
        <v>23.64</v>
      </c>
      <c r="M204" s="48">
        <f t="shared" si="61"/>
        <v>23.837</v>
      </c>
      <c r="N204" s="48">
        <f t="shared" si="62"/>
        <v>24.033999999999999</v>
      </c>
      <c r="O204" s="49">
        <f t="shared" si="63"/>
        <v>24.230999999999998</v>
      </c>
      <c r="P204" s="232"/>
      <c r="Q204" s="233"/>
      <c r="R204" s="233"/>
      <c r="S204" s="233"/>
      <c r="T204" s="234"/>
      <c r="U204" s="232"/>
      <c r="V204" s="233"/>
      <c r="W204" s="233"/>
      <c r="X204" s="233"/>
      <c r="Y204" s="234"/>
      <c r="Z204" s="367"/>
      <c r="AA204" s="368"/>
      <c r="AB204" s="368"/>
      <c r="AC204" s="368"/>
      <c r="AD204" s="369"/>
      <c r="AE204" s="50"/>
      <c r="AF204" s="51"/>
      <c r="AG204" s="51"/>
      <c r="AH204" s="51"/>
      <c r="AI204" s="52"/>
      <c r="AJ204" s="367"/>
      <c r="AK204" s="368"/>
      <c r="AL204" s="368"/>
      <c r="AM204" s="368"/>
      <c r="AN204" s="369"/>
      <c r="AO204" s="50"/>
      <c r="AP204" s="51"/>
      <c r="AQ204" s="51"/>
      <c r="AR204" s="51"/>
      <c r="AS204" s="52"/>
      <c r="AT204" s="232"/>
      <c r="AU204" s="233"/>
      <c r="AV204" s="233"/>
      <c r="AW204" s="233"/>
      <c r="AX204" s="234"/>
      <c r="AY204" s="232"/>
      <c r="AZ204" s="233"/>
      <c r="BA204" s="233"/>
      <c r="BB204" s="233"/>
      <c r="BC204" s="234"/>
      <c r="BD204" s="232"/>
      <c r="BE204" s="233"/>
      <c r="BF204" s="233"/>
      <c r="BG204" s="233"/>
      <c r="BH204" s="234"/>
      <c r="BI204" s="337"/>
      <c r="BJ204" s="338"/>
      <c r="BK204" s="338"/>
      <c r="BL204" s="338"/>
      <c r="BM204" s="339"/>
      <c r="BN204" s="53">
        <f t="shared" si="68"/>
        <v>0</v>
      </c>
      <c r="BO204" s="53">
        <f t="shared" si="69"/>
        <v>0</v>
      </c>
      <c r="BP204" s="305"/>
    </row>
    <row r="205" spans="2:68" ht="30" x14ac:dyDescent="0.4">
      <c r="B205" s="79" t="s">
        <v>72</v>
      </c>
      <c r="C205" s="40" t="str">
        <f>C92</f>
        <v>Мука ржано - обдирная, кг</v>
      </c>
      <c r="D205" s="41">
        <f t="shared" si="65"/>
        <v>16.7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59"/>
        <v>19.872999999999998</v>
      </c>
      <c r="L205" s="47">
        <f t="shared" si="60"/>
        <v>20.04</v>
      </c>
      <c r="M205" s="48">
        <f t="shared" si="61"/>
        <v>20.207000000000001</v>
      </c>
      <c r="N205" s="48">
        <f t="shared" si="62"/>
        <v>20.373999999999999</v>
      </c>
      <c r="O205" s="49">
        <f t="shared" si="63"/>
        <v>20.541</v>
      </c>
      <c r="P205" s="232"/>
      <c r="Q205" s="233"/>
      <c r="R205" s="233"/>
      <c r="S205" s="233"/>
      <c r="T205" s="234"/>
      <c r="U205" s="232"/>
      <c r="V205" s="233"/>
      <c r="W205" s="233"/>
      <c r="X205" s="233"/>
      <c r="Y205" s="234"/>
      <c r="Z205" s="367"/>
      <c r="AA205" s="368"/>
      <c r="AB205" s="368"/>
      <c r="AC205" s="368"/>
      <c r="AD205" s="369"/>
      <c r="AE205" s="50"/>
      <c r="AF205" s="51"/>
      <c r="AG205" s="51"/>
      <c r="AH205" s="51"/>
      <c r="AI205" s="52"/>
      <c r="AJ205" s="367"/>
      <c r="AK205" s="368"/>
      <c r="AL205" s="368"/>
      <c r="AM205" s="368"/>
      <c r="AN205" s="369"/>
      <c r="AO205" s="50"/>
      <c r="AP205" s="51"/>
      <c r="AQ205" s="51"/>
      <c r="AR205" s="51"/>
      <c r="AS205" s="52"/>
      <c r="AT205" s="232"/>
      <c r="AU205" s="233"/>
      <c r="AV205" s="233"/>
      <c r="AW205" s="233"/>
      <c r="AX205" s="234"/>
      <c r="AY205" s="232"/>
      <c r="AZ205" s="233"/>
      <c r="BA205" s="233"/>
      <c r="BB205" s="233"/>
      <c r="BC205" s="234"/>
      <c r="BD205" s="232"/>
      <c r="BE205" s="233"/>
      <c r="BF205" s="233"/>
      <c r="BG205" s="233"/>
      <c r="BH205" s="234"/>
      <c r="BI205" s="337"/>
      <c r="BJ205" s="338"/>
      <c r="BK205" s="338"/>
      <c r="BL205" s="338"/>
      <c r="BM205" s="339"/>
      <c r="BN205" s="53">
        <f t="shared" si="68"/>
        <v>0</v>
      </c>
      <c r="BO205" s="53">
        <f t="shared" si="69"/>
        <v>0</v>
      </c>
      <c r="BP205" s="305"/>
    </row>
    <row r="206" spans="2:68" ht="30" x14ac:dyDescent="0.4">
      <c r="B206" s="79"/>
      <c r="C206" s="80"/>
      <c r="D206" s="41">
        <f t="shared" si="65"/>
        <v>16.7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59"/>
        <v>19.872999999999998</v>
      </c>
      <c r="L206" s="47">
        <f t="shared" si="60"/>
        <v>20.04</v>
      </c>
      <c r="M206" s="48">
        <f t="shared" si="61"/>
        <v>20.207000000000001</v>
      </c>
      <c r="N206" s="48">
        <f t="shared" si="62"/>
        <v>20.373999999999999</v>
      </c>
      <c r="O206" s="49">
        <f t="shared" si="63"/>
        <v>20.541</v>
      </c>
      <c r="P206" s="232"/>
      <c r="Q206" s="233"/>
      <c r="R206" s="233"/>
      <c r="S206" s="233"/>
      <c r="T206" s="234"/>
      <c r="U206" s="232"/>
      <c r="V206" s="233"/>
      <c r="W206" s="233"/>
      <c r="X206" s="233"/>
      <c r="Y206" s="234"/>
      <c r="Z206" s="367"/>
      <c r="AA206" s="368"/>
      <c r="AB206" s="368"/>
      <c r="AC206" s="368"/>
      <c r="AD206" s="369"/>
      <c r="AE206" s="50"/>
      <c r="AF206" s="51"/>
      <c r="AG206" s="51"/>
      <c r="AH206" s="51"/>
      <c r="AI206" s="52"/>
      <c r="AJ206" s="367"/>
      <c r="AK206" s="368"/>
      <c r="AL206" s="368"/>
      <c r="AM206" s="368"/>
      <c r="AN206" s="369"/>
      <c r="AO206" s="50"/>
      <c r="AP206" s="51"/>
      <c r="AQ206" s="51"/>
      <c r="AR206" s="51"/>
      <c r="AS206" s="52"/>
      <c r="AT206" s="232"/>
      <c r="AU206" s="233"/>
      <c r="AV206" s="233"/>
      <c r="AW206" s="233"/>
      <c r="AX206" s="234"/>
      <c r="AY206" s="232"/>
      <c r="AZ206" s="233"/>
      <c r="BA206" s="233"/>
      <c r="BB206" s="233"/>
      <c r="BC206" s="234"/>
      <c r="BD206" s="232"/>
      <c r="BE206" s="233"/>
      <c r="BF206" s="233"/>
      <c r="BG206" s="233"/>
      <c r="BH206" s="234"/>
      <c r="BI206" s="337"/>
      <c r="BJ206" s="338"/>
      <c r="BK206" s="338"/>
      <c r="BL206" s="338"/>
      <c r="BM206" s="339"/>
      <c r="BN206" s="53">
        <f t="shared" si="68"/>
        <v>0</v>
      </c>
      <c r="BO206" s="53">
        <f t="shared" si="69"/>
        <v>0</v>
      </c>
      <c r="BP206" s="305"/>
    </row>
    <row r="207" spans="2:68" ht="30" x14ac:dyDescent="0.4">
      <c r="B207" s="79"/>
      <c r="C207" s="80"/>
      <c r="D207" s="41">
        <f t="shared" si="65"/>
        <v>16.7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59"/>
        <v>19.872999999999998</v>
      </c>
      <c r="L207" s="47">
        <f t="shared" si="60"/>
        <v>20.04</v>
      </c>
      <c r="M207" s="48">
        <f t="shared" si="61"/>
        <v>20.207000000000001</v>
      </c>
      <c r="N207" s="48">
        <f t="shared" si="62"/>
        <v>20.373999999999999</v>
      </c>
      <c r="O207" s="49">
        <f t="shared" si="63"/>
        <v>20.541</v>
      </c>
      <c r="P207" s="232"/>
      <c r="Q207" s="233"/>
      <c r="R207" s="233"/>
      <c r="S207" s="233"/>
      <c r="T207" s="234"/>
      <c r="U207" s="232"/>
      <c r="V207" s="233"/>
      <c r="W207" s="233"/>
      <c r="X207" s="233"/>
      <c r="Y207" s="234"/>
      <c r="Z207" s="367"/>
      <c r="AA207" s="368"/>
      <c r="AB207" s="368"/>
      <c r="AC207" s="368"/>
      <c r="AD207" s="369"/>
      <c r="AE207" s="50"/>
      <c r="AF207" s="51"/>
      <c r="AG207" s="51"/>
      <c r="AH207" s="51"/>
      <c r="AI207" s="52"/>
      <c r="AJ207" s="367"/>
      <c r="AK207" s="368"/>
      <c r="AL207" s="368"/>
      <c r="AM207" s="368"/>
      <c r="AN207" s="369"/>
      <c r="AO207" s="50"/>
      <c r="AP207" s="51"/>
      <c r="AQ207" s="51"/>
      <c r="AR207" s="51"/>
      <c r="AS207" s="52"/>
      <c r="AT207" s="232"/>
      <c r="AU207" s="233"/>
      <c r="AV207" s="233"/>
      <c r="AW207" s="233"/>
      <c r="AX207" s="234"/>
      <c r="AY207" s="232"/>
      <c r="AZ207" s="233"/>
      <c r="BA207" s="233"/>
      <c r="BB207" s="233"/>
      <c r="BC207" s="234"/>
      <c r="BD207" s="232"/>
      <c r="BE207" s="233"/>
      <c r="BF207" s="233"/>
      <c r="BG207" s="233"/>
      <c r="BH207" s="234"/>
      <c r="BI207" s="337"/>
      <c r="BJ207" s="338"/>
      <c r="BK207" s="338"/>
      <c r="BL207" s="338"/>
      <c r="BM207" s="339"/>
      <c r="BN207" s="53">
        <f t="shared" si="68"/>
        <v>0</v>
      </c>
      <c r="BO207" s="53">
        <f t="shared" si="69"/>
        <v>0</v>
      </c>
      <c r="BP207" s="305"/>
    </row>
    <row r="208" spans="2:68" ht="54" x14ac:dyDescent="0.4">
      <c r="B208" s="79" t="s">
        <v>75</v>
      </c>
      <c r="C208" s="40" t="str">
        <f>C95</f>
        <v>Гречневая крупа, кг</v>
      </c>
      <c r="D208" s="41">
        <f t="shared" si="65"/>
        <v>29.9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59"/>
        <v>31.992999999999999</v>
      </c>
      <c r="L208" s="47">
        <f t="shared" si="60"/>
        <v>32.292000000000002</v>
      </c>
      <c r="M208" s="48">
        <f t="shared" si="61"/>
        <v>32.591000000000001</v>
      </c>
      <c r="N208" s="48">
        <f t="shared" si="62"/>
        <v>32.89</v>
      </c>
      <c r="O208" s="49">
        <f t="shared" si="63"/>
        <v>33.189</v>
      </c>
      <c r="P208" s="232"/>
      <c r="Q208" s="233"/>
      <c r="R208" s="233"/>
      <c r="S208" s="233"/>
      <c r="T208" s="234"/>
      <c r="U208" s="232"/>
      <c r="V208" s="233"/>
      <c r="W208" s="233"/>
      <c r="X208" s="233"/>
      <c r="Y208" s="234"/>
      <c r="Z208" s="367">
        <v>30.1</v>
      </c>
      <c r="AA208" s="368">
        <v>50</v>
      </c>
      <c r="AB208" s="368">
        <v>1505</v>
      </c>
      <c r="AC208" s="368" t="s">
        <v>306</v>
      </c>
      <c r="AD208" s="368" t="s">
        <v>305</v>
      </c>
      <c r="AE208" s="197"/>
      <c r="AF208" s="198"/>
      <c r="AG208" s="199"/>
      <c r="AH208" s="198"/>
      <c r="AI208" s="200"/>
      <c r="AJ208" s="367">
        <v>32</v>
      </c>
      <c r="AK208" s="368">
        <v>75</v>
      </c>
      <c r="AL208" s="368">
        <v>2400</v>
      </c>
      <c r="AM208" s="368" t="s">
        <v>314</v>
      </c>
      <c r="AN208" s="369" t="s">
        <v>332</v>
      </c>
      <c r="AO208" s="50"/>
      <c r="AP208" s="51"/>
      <c r="AQ208" s="51"/>
      <c r="AR208" s="51"/>
      <c r="AS208" s="52"/>
      <c r="AT208" s="232"/>
      <c r="AU208" s="233"/>
      <c r="AV208" s="233"/>
      <c r="AW208" s="233"/>
      <c r="AX208" s="234"/>
      <c r="AY208" s="232"/>
      <c r="AZ208" s="233"/>
      <c r="BA208" s="233"/>
      <c r="BB208" s="233"/>
      <c r="BC208" s="234"/>
      <c r="BD208" s="367">
        <v>32</v>
      </c>
      <c r="BE208" s="368">
        <v>25</v>
      </c>
      <c r="BF208" s="368">
        <f t="shared" ref="BF208" si="72">IF(BD208=0," ",IF(ISBLANK(BD208)," ",BD208*BE208))</f>
        <v>800</v>
      </c>
      <c r="BG208" s="368" t="s">
        <v>340</v>
      </c>
      <c r="BH208" s="369" t="s">
        <v>341</v>
      </c>
      <c r="BI208" s="367">
        <v>31.7</v>
      </c>
      <c r="BJ208" s="368">
        <v>100</v>
      </c>
      <c r="BK208" s="368">
        <v>3170</v>
      </c>
      <c r="BL208" s="368" t="s">
        <v>358</v>
      </c>
      <c r="BM208" s="369" t="s">
        <v>360</v>
      </c>
      <c r="BN208" s="53">
        <f t="shared" si="68"/>
        <v>30.1</v>
      </c>
      <c r="BO208" s="53">
        <f t="shared" si="69"/>
        <v>32</v>
      </c>
      <c r="BP208" s="306"/>
    </row>
    <row r="209" spans="2:68" ht="30" x14ac:dyDescent="0.4">
      <c r="B209" s="79"/>
      <c r="C209" s="80"/>
      <c r="D209" s="41">
        <f t="shared" si="65"/>
        <v>29.9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59"/>
        <v>31.992999999999999</v>
      </c>
      <c r="L209" s="47">
        <f t="shared" si="60"/>
        <v>32.292000000000002</v>
      </c>
      <c r="M209" s="48">
        <f t="shared" si="61"/>
        <v>32.591000000000001</v>
      </c>
      <c r="N209" s="48">
        <f t="shared" si="62"/>
        <v>32.89</v>
      </c>
      <c r="O209" s="49">
        <f t="shared" si="63"/>
        <v>33.189</v>
      </c>
      <c r="P209" s="232"/>
      <c r="Q209" s="233"/>
      <c r="R209" s="233"/>
      <c r="S209" s="233"/>
      <c r="T209" s="234"/>
      <c r="U209" s="232"/>
      <c r="V209" s="233"/>
      <c r="W209" s="233"/>
      <c r="X209" s="233"/>
      <c r="Y209" s="234"/>
      <c r="Z209" s="367"/>
      <c r="AA209" s="368"/>
      <c r="AB209" s="368"/>
      <c r="AC209" s="368"/>
      <c r="AD209" s="369"/>
      <c r="AE209" s="50"/>
      <c r="AF209" s="51"/>
      <c r="AG209" s="51"/>
      <c r="AH209" s="51"/>
      <c r="AI209" s="52"/>
      <c r="AJ209" s="367"/>
      <c r="AK209" s="368"/>
      <c r="AL209" s="368"/>
      <c r="AM209" s="368"/>
      <c r="AN209" s="369"/>
      <c r="AO209" s="50"/>
      <c r="AP209" s="51"/>
      <c r="AQ209" s="51"/>
      <c r="AR209" s="51"/>
      <c r="AS209" s="52"/>
      <c r="AT209" s="232"/>
      <c r="AU209" s="233"/>
      <c r="AV209" s="233"/>
      <c r="AW209" s="233"/>
      <c r="AX209" s="234"/>
      <c r="AY209" s="232"/>
      <c r="AZ209" s="233"/>
      <c r="BA209" s="233"/>
      <c r="BB209" s="233"/>
      <c r="BC209" s="234"/>
      <c r="BD209" s="232"/>
      <c r="BE209" s="233"/>
      <c r="BF209" s="233"/>
      <c r="BG209" s="233"/>
      <c r="BH209" s="234"/>
      <c r="BI209" s="367"/>
      <c r="BJ209" s="368"/>
      <c r="BK209" s="368"/>
      <c r="BL209" s="368"/>
      <c r="BM209" s="369"/>
      <c r="BN209" s="53">
        <f t="shared" si="68"/>
        <v>0</v>
      </c>
      <c r="BO209" s="53">
        <f t="shared" si="69"/>
        <v>0</v>
      </c>
      <c r="BP209" s="305"/>
    </row>
    <row r="210" spans="2:68" ht="30" x14ac:dyDescent="0.4">
      <c r="B210" s="79"/>
      <c r="C210" s="80"/>
      <c r="D210" s="41">
        <f t="shared" si="65"/>
        <v>29.9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ref="K210:K230" si="73">$D210+($D210*(SUM($E210%,F210%)))</f>
        <v>31.992999999999999</v>
      </c>
      <c r="L210" s="47">
        <f t="shared" ref="L210:L230" si="74">$D210+(($D210*SUM($E210,G210)/100))</f>
        <v>32.292000000000002</v>
      </c>
      <c r="M210" s="48">
        <f t="shared" ref="M210:M230" si="75">$D210+(($D210*($E210+H210)/100))</f>
        <v>32.591000000000001</v>
      </c>
      <c r="N210" s="48">
        <f t="shared" ref="N210:N230" si="76">$D210+(($D210*($E210+I210)/100))</f>
        <v>32.89</v>
      </c>
      <c r="O210" s="49">
        <f t="shared" ref="O210:O230" si="77">$D210+(($D210*($E210+J210)/100))</f>
        <v>33.189</v>
      </c>
      <c r="P210" s="232"/>
      <c r="Q210" s="233"/>
      <c r="R210" s="233"/>
      <c r="S210" s="233"/>
      <c r="T210" s="234"/>
      <c r="U210" s="232"/>
      <c r="V210" s="233"/>
      <c r="W210" s="233"/>
      <c r="X210" s="233"/>
      <c r="Y210" s="234"/>
      <c r="Z210" s="367"/>
      <c r="AA210" s="368"/>
      <c r="AB210" s="368"/>
      <c r="AC210" s="368"/>
      <c r="AD210" s="369"/>
      <c r="AE210" s="50"/>
      <c r="AF210" s="51"/>
      <c r="AG210" s="51"/>
      <c r="AH210" s="51"/>
      <c r="AI210" s="52"/>
      <c r="AJ210" s="367"/>
      <c r="AK210" s="368"/>
      <c r="AL210" s="368"/>
      <c r="AM210" s="368"/>
      <c r="AN210" s="369"/>
      <c r="AO210" s="50"/>
      <c r="AP210" s="51"/>
      <c r="AQ210" s="51"/>
      <c r="AR210" s="51"/>
      <c r="AS210" s="52"/>
      <c r="AT210" s="232"/>
      <c r="AU210" s="233"/>
      <c r="AV210" s="233"/>
      <c r="AW210" s="233"/>
      <c r="AX210" s="234"/>
      <c r="AY210" s="232"/>
      <c r="AZ210" s="233"/>
      <c r="BA210" s="233"/>
      <c r="BB210" s="233"/>
      <c r="BC210" s="234"/>
      <c r="BD210" s="232"/>
      <c r="BE210" s="233"/>
      <c r="BF210" s="233"/>
      <c r="BG210" s="233"/>
      <c r="BH210" s="234"/>
      <c r="BI210" s="367"/>
      <c r="BJ210" s="368"/>
      <c r="BK210" s="368"/>
      <c r="BL210" s="368"/>
      <c r="BM210" s="369"/>
      <c r="BN210" s="53">
        <f t="shared" si="68"/>
        <v>0</v>
      </c>
      <c r="BO210" s="53">
        <f t="shared" si="69"/>
        <v>0</v>
      </c>
      <c r="BP210" s="305"/>
    </row>
    <row r="211" spans="2:68" ht="36" x14ac:dyDescent="0.4">
      <c r="B211" s="79" t="s">
        <v>78</v>
      </c>
      <c r="C211" s="40" t="str">
        <f>C98</f>
        <v>Пшено (крупа из просо), кг</v>
      </c>
      <c r="D211" s="41">
        <f t="shared" si="65"/>
        <v>55.5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73"/>
        <v>57.164999999999999</v>
      </c>
      <c r="L211" s="47">
        <f t="shared" si="74"/>
        <v>57.72</v>
      </c>
      <c r="M211" s="48">
        <f t="shared" si="75"/>
        <v>58.274999999999999</v>
      </c>
      <c r="N211" s="48">
        <f t="shared" si="76"/>
        <v>58.83</v>
      </c>
      <c r="O211" s="49">
        <f t="shared" si="77"/>
        <v>59.384999999999998</v>
      </c>
      <c r="P211" s="232"/>
      <c r="Q211" s="233"/>
      <c r="R211" s="233"/>
      <c r="S211" s="233"/>
      <c r="T211" s="234"/>
      <c r="U211" s="232"/>
      <c r="V211" s="233"/>
      <c r="W211" s="233"/>
      <c r="X211" s="233"/>
      <c r="Y211" s="234"/>
      <c r="Z211" s="367"/>
      <c r="AA211" s="368"/>
      <c r="AB211" s="368"/>
      <c r="AC211" s="368"/>
      <c r="AD211" s="369"/>
      <c r="AE211" s="197"/>
      <c r="AF211" s="198"/>
      <c r="AG211" s="199"/>
      <c r="AH211" s="198"/>
      <c r="AI211" s="200"/>
      <c r="AJ211" s="367"/>
      <c r="AK211" s="368"/>
      <c r="AL211" s="368"/>
      <c r="AM211" s="368"/>
      <c r="AN211" s="369"/>
      <c r="AO211" s="50"/>
      <c r="AP211" s="51"/>
      <c r="AQ211" s="51"/>
      <c r="AR211" s="51"/>
      <c r="AS211" s="52"/>
      <c r="AT211" s="232"/>
      <c r="AU211" s="233"/>
      <c r="AV211" s="233"/>
      <c r="AW211" s="233"/>
      <c r="AX211" s="234"/>
      <c r="AY211" s="232"/>
      <c r="AZ211" s="233"/>
      <c r="BA211" s="233"/>
      <c r="BB211" s="233"/>
      <c r="BC211" s="234"/>
      <c r="BD211" s="232"/>
      <c r="BE211" s="233"/>
      <c r="BF211" s="233"/>
      <c r="BG211" s="233"/>
      <c r="BH211" s="234"/>
      <c r="BI211" s="367">
        <v>49.5</v>
      </c>
      <c r="BJ211" s="368">
        <v>25</v>
      </c>
      <c r="BK211" s="368">
        <v>1237.5</v>
      </c>
      <c r="BL211" s="368" t="s">
        <v>358</v>
      </c>
      <c r="BM211" s="369" t="s">
        <v>360</v>
      </c>
      <c r="BN211" s="53">
        <f t="shared" si="68"/>
        <v>49.5</v>
      </c>
      <c r="BO211" s="53">
        <f t="shared" si="69"/>
        <v>49.5</v>
      </c>
      <c r="BP211" s="306"/>
    </row>
    <row r="212" spans="2:68" ht="30" x14ac:dyDescent="0.4">
      <c r="B212" s="79"/>
      <c r="C212" s="80"/>
      <c r="D212" s="41">
        <f t="shared" si="65"/>
        <v>55.5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73"/>
        <v>57.164999999999999</v>
      </c>
      <c r="L212" s="47">
        <f t="shared" si="74"/>
        <v>57.72</v>
      </c>
      <c r="M212" s="48">
        <f t="shared" si="75"/>
        <v>58.274999999999999</v>
      </c>
      <c r="N212" s="48">
        <f t="shared" si="76"/>
        <v>58.83</v>
      </c>
      <c r="O212" s="49">
        <f t="shared" si="77"/>
        <v>59.384999999999998</v>
      </c>
      <c r="P212" s="232"/>
      <c r="Q212" s="233"/>
      <c r="R212" s="233"/>
      <c r="S212" s="233"/>
      <c r="T212" s="234"/>
      <c r="U212" s="232"/>
      <c r="V212" s="233"/>
      <c r="W212" s="233"/>
      <c r="X212" s="233"/>
      <c r="Y212" s="234"/>
      <c r="Z212" s="367"/>
      <c r="AA212" s="368"/>
      <c r="AB212" s="368" t="str">
        <f t="shared" si="71"/>
        <v xml:space="preserve"> </v>
      </c>
      <c r="AC212" s="368"/>
      <c r="AD212" s="369"/>
      <c r="AE212" s="197"/>
      <c r="AF212" s="198"/>
      <c r="AG212" s="199"/>
      <c r="AH212" s="198"/>
      <c r="AI212" s="200"/>
      <c r="AJ212" s="367"/>
      <c r="AK212" s="368"/>
      <c r="AL212" s="368"/>
      <c r="AM212" s="368"/>
      <c r="AN212" s="369"/>
      <c r="AO212" s="50"/>
      <c r="AP212" s="51"/>
      <c r="AQ212" s="51"/>
      <c r="AR212" s="51"/>
      <c r="AS212" s="52"/>
      <c r="AT212" s="232"/>
      <c r="AU212" s="233"/>
      <c r="AV212" s="233"/>
      <c r="AW212" s="233"/>
      <c r="AX212" s="234"/>
      <c r="AY212" s="232"/>
      <c r="AZ212" s="233"/>
      <c r="BA212" s="233"/>
      <c r="BB212" s="233"/>
      <c r="BC212" s="234"/>
      <c r="BD212" s="232"/>
      <c r="BE212" s="233"/>
      <c r="BF212" s="233"/>
      <c r="BG212" s="233"/>
      <c r="BH212" s="234"/>
      <c r="BI212" s="367"/>
      <c r="BJ212" s="368"/>
      <c r="BK212" s="368"/>
      <c r="BL212" s="368"/>
      <c r="BM212" s="369"/>
      <c r="BN212" s="53">
        <f t="shared" si="68"/>
        <v>0</v>
      </c>
      <c r="BO212" s="53">
        <f t="shared" si="69"/>
        <v>0</v>
      </c>
      <c r="BP212" s="305"/>
    </row>
    <row r="213" spans="2:68" ht="30" x14ac:dyDescent="0.4">
      <c r="B213" s="79"/>
      <c r="C213" s="80"/>
      <c r="D213" s="41">
        <f t="shared" si="65"/>
        <v>55.5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73"/>
        <v>57.164999999999999</v>
      </c>
      <c r="L213" s="47">
        <f t="shared" si="74"/>
        <v>57.72</v>
      </c>
      <c r="M213" s="48">
        <f t="shared" si="75"/>
        <v>58.274999999999999</v>
      </c>
      <c r="N213" s="48">
        <f t="shared" si="76"/>
        <v>58.83</v>
      </c>
      <c r="O213" s="49">
        <f t="shared" si="77"/>
        <v>59.384999999999998</v>
      </c>
      <c r="P213" s="232"/>
      <c r="Q213" s="233"/>
      <c r="R213" s="233"/>
      <c r="S213" s="233"/>
      <c r="T213" s="234"/>
      <c r="U213" s="232"/>
      <c r="V213" s="233"/>
      <c r="W213" s="233"/>
      <c r="X213" s="233"/>
      <c r="Y213" s="234"/>
      <c r="Z213" s="367"/>
      <c r="AA213" s="368"/>
      <c r="AB213" s="368" t="str">
        <f t="shared" si="71"/>
        <v xml:space="preserve"> </v>
      </c>
      <c r="AC213" s="368"/>
      <c r="AD213" s="369"/>
      <c r="AE213" s="197"/>
      <c r="AF213" s="198"/>
      <c r="AG213" s="199"/>
      <c r="AH213" s="198"/>
      <c r="AI213" s="200"/>
      <c r="AJ213" s="367"/>
      <c r="AK213" s="368"/>
      <c r="AL213" s="368"/>
      <c r="AM213" s="368"/>
      <c r="AN213" s="369"/>
      <c r="AO213" s="50"/>
      <c r="AP213" s="51"/>
      <c r="AQ213" s="51"/>
      <c r="AR213" s="51"/>
      <c r="AS213" s="52"/>
      <c r="AT213" s="232"/>
      <c r="AU213" s="233"/>
      <c r="AV213" s="233"/>
      <c r="AW213" s="233"/>
      <c r="AX213" s="234"/>
      <c r="AY213" s="232"/>
      <c r="AZ213" s="233"/>
      <c r="BA213" s="233"/>
      <c r="BB213" s="233"/>
      <c r="BC213" s="234"/>
      <c r="BD213" s="232"/>
      <c r="BE213" s="233"/>
      <c r="BF213" s="233"/>
      <c r="BG213" s="233"/>
      <c r="BH213" s="234"/>
      <c r="BI213" s="367"/>
      <c r="BJ213" s="368"/>
      <c r="BK213" s="368"/>
      <c r="BL213" s="368"/>
      <c r="BM213" s="369"/>
      <c r="BN213" s="53">
        <f t="shared" si="68"/>
        <v>0</v>
      </c>
      <c r="BO213" s="53">
        <f t="shared" si="69"/>
        <v>0</v>
      </c>
      <c r="BP213" s="305"/>
    </row>
    <row r="214" spans="2:68" ht="78" x14ac:dyDescent="0.4">
      <c r="B214" s="81" t="s">
        <v>81</v>
      </c>
      <c r="C214" s="82" t="s">
        <v>82</v>
      </c>
      <c r="D214" s="41">
        <f t="shared" si="65"/>
        <v>0</v>
      </c>
      <c r="E214" s="62"/>
      <c r="F214" s="63"/>
      <c r="G214" s="64"/>
      <c r="H214" s="64"/>
      <c r="I214" s="64"/>
      <c r="J214" s="65"/>
      <c r="K214" s="46">
        <f t="shared" si="73"/>
        <v>0</v>
      </c>
      <c r="L214" s="47">
        <f t="shared" si="74"/>
        <v>0</v>
      </c>
      <c r="M214" s="48">
        <f t="shared" si="75"/>
        <v>0</v>
      </c>
      <c r="N214" s="48">
        <f t="shared" si="76"/>
        <v>0</v>
      </c>
      <c r="O214" s="49">
        <f t="shared" si="77"/>
        <v>0</v>
      </c>
      <c r="P214" s="235"/>
      <c r="Q214" s="236"/>
      <c r="R214" s="237"/>
      <c r="S214" s="236"/>
      <c r="T214" s="238"/>
      <c r="U214" s="235"/>
      <c r="V214" s="236"/>
      <c r="W214" s="237"/>
      <c r="X214" s="236"/>
      <c r="Y214" s="238"/>
      <c r="Z214" s="340"/>
      <c r="AA214" s="341"/>
      <c r="AB214" s="342"/>
      <c r="AC214" s="341"/>
      <c r="AD214" s="343"/>
      <c r="AE214" s="201"/>
      <c r="AF214" s="202"/>
      <c r="AG214" s="203"/>
      <c r="AH214" s="202"/>
      <c r="AI214" s="204"/>
      <c r="AJ214" s="340"/>
      <c r="AK214" s="341"/>
      <c r="AL214" s="342"/>
      <c r="AM214" s="341"/>
      <c r="AN214" s="343"/>
      <c r="AO214" s="66"/>
      <c r="AP214" s="67"/>
      <c r="AQ214" s="68"/>
      <c r="AR214" s="67"/>
      <c r="AS214" s="69"/>
      <c r="AT214" s="235"/>
      <c r="AU214" s="236"/>
      <c r="AV214" s="237"/>
      <c r="AW214" s="236"/>
      <c r="AX214" s="238"/>
      <c r="AY214" s="235"/>
      <c r="AZ214" s="236"/>
      <c r="BA214" s="237"/>
      <c r="BB214" s="236"/>
      <c r="BC214" s="238"/>
      <c r="BD214" s="235"/>
      <c r="BE214" s="236"/>
      <c r="BF214" s="237"/>
      <c r="BG214" s="236"/>
      <c r="BH214" s="238"/>
      <c r="BI214" s="340"/>
      <c r="BJ214" s="341"/>
      <c r="BK214" s="342"/>
      <c r="BL214" s="341"/>
      <c r="BM214" s="343"/>
      <c r="BN214" s="53">
        <f t="shared" si="68"/>
        <v>0</v>
      </c>
      <c r="BO214" s="53">
        <f t="shared" si="69"/>
        <v>0</v>
      </c>
      <c r="BP214" s="305"/>
    </row>
    <row r="215" spans="2:68" ht="90" x14ac:dyDescent="0.4">
      <c r="B215" s="79" t="s">
        <v>84</v>
      </c>
      <c r="C215" s="40" t="str">
        <f>C102</f>
        <v>Хлеб ржано - пшеничный формовой, 0,7 кг</v>
      </c>
      <c r="D215" s="41">
        <f t="shared" si="65"/>
        <v>21.1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73"/>
        <v>21.733000000000001</v>
      </c>
      <c r="L215" s="47">
        <f t="shared" si="74"/>
        <v>21.944000000000003</v>
      </c>
      <c r="M215" s="48">
        <f t="shared" si="75"/>
        <v>22.155000000000001</v>
      </c>
      <c r="N215" s="48">
        <f t="shared" si="76"/>
        <v>22.366</v>
      </c>
      <c r="O215" s="49">
        <f t="shared" si="77"/>
        <v>22.577000000000002</v>
      </c>
      <c r="P215" s="337"/>
      <c r="Q215" s="338"/>
      <c r="R215" s="338"/>
      <c r="S215" s="338"/>
      <c r="T215" s="339"/>
      <c r="U215" s="232"/>
      <c r="V215" s="233"/>
      <c r="W215" s="233"/>
      <c r="X215" s="233"/>
      <c r="Y215" s="234"/>
      <c r="Z215" s="367">
        <v>19.13</v>
      </c>
      <c r="AA215" s="368">
        <v>14</v>
      </c>
      <c r="AB215" s="368">
        <v>267.86</v>
      </c>
      <c r="AC215" s="368" t="s">
        <v>298</v>
      </c>
      <c r="AD215" s="369" t="s">
        <v>309</v>
      </c>
      <c r="AE215" s="389"/>
      <c r="AF215" s="386"/>
      <c r="AG215" s="387"/>
      <c r="AH215" s="386"/>
      <c r="AI215" s="388"/>
      <c r="AJ215" s="367"/>
      <c r="AK215" s="368"/>
      <c r="AL215" s="368"/>
      <c r="AM215" s="368"/>
      <c r="AN215" s="369"/>
      <c r="AO215" s="50"/>
      <c r="AP215" s="51"/>
      <c r="AQ215" s="51"/>
      <c r="AR215" s="51"/>
      <c r="AS215" s="52"/>
      <c r="AT215" s="232"/>
      <c r="AU215" s="233"/>
      <c r="AV215" s="233"/>
      <c r="AW215" s="233"/>
      <c r="AX215" s="234"/>
      <c r="AY215" s="232"/>
      <c r="AZ215" s="233"/>
      <c r="BA215" s="233"/>
      <c r="BB215" s="233"/>
      <c r="BC215" s="234"/>
      <c r="BD215" s="232"/>
      <c r="BE215" s="233"/>
      <c r="BF215" s="233"/>
      <c r="BG215" s="233"/>
      <c r="BH215" s="234"/>
      <c r="BI215" s="367">
        <v>22.5</v>
      </c>
      <c r="BJ215" s="368">
        <v>6</v>
      </c>
      <c r="BK215" s="368">
        <f>BI215*BJ215</f>
        <v>135</v>
      </c>
      <c r="BL215" s="368" t="s">
        <v>347</v>
      </c>
      <c r="BM215" s="369" t="s">
        <v>361</v>
      </c>
      <c r="BN215" s="53">
        <f t="shared" si="68"/>
        <v>19.13</v>
      </c>
      <c r="BO215" s="53">
        <f t="shared" si="69"/>
        <v>22.5</v>
      </c>
      <c r="BP215" s="305"/>
    </row>
    <row r="216" spans="2:68" ht="54" x14ac:dyDescent="0.4">
      <c r="B216" s="79"/>
      <c r="C216" s="80"/>
      <c r="D216" s="41">
        <f t="shared" si="65"/>
        <v>21.1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73"/>
        <v>21.733000000000001</v>
      </c>
      <c r="L216" s="47">
        <f t="shared" si="74"/>
        <v>21.944000000000003</v>
      </c>
      <c r="M216" s="48">
        <f t="shared" si="75"/>
        <v>22.155000000000001</v>
      </c>
      <c r="N216" s="48">
        <f t="shared" si="76"/>
        <v>22.366</v>
      </c>
      <c r="O216" s="49">
        <f t="shared" si="77"/>
        <v>22.577000000000002</v>
      </c>
      <c r="P216" s="232"/>
      <c r="Q216" s="233"/>
      <c r="R216" s="233"/>
      <c r="S216" s="233"/>
      <c r="T216" s="234"/>
      <c r="U216" s="232"/>
      <c r="V216" s="233"/>
      <c r="W216" s="233"/>
      <c r="X216" s="233"/>
      <c r="Y216" s="234"/>
      <c r="Z216" s="232"/>
      <c r="AA216" s="233"/>
      <c r="AB216" s="233"/>
      <c r="AC216" s="233"/>
      <c r="AD216" s="234"/>
      <c r="AE216" s="197"/>
      <c r="AF216" s="198"/>
      <c r="AG216" s="199"/>
      <c r="AH216" s="198"/>
      <c r="AI216" s="200"/>
      <c r="AJ216" s="367"/>
      <c r="AK216" s="368"/>
      <c r="AL216" s="368"/>
      <c r="AM216" s="368"/>
      <c r="AN216" s="369"/>
      <c r="AO216" s="50"/>
      <c r="AP216" s="51"/>
      <c r="AQ216" s="51"/>
      <c r="AR216" s="51"/>
      <c r="AS216" s="52"/>
      <c r="AT216" s="232"/>
      <c r="AU216" s="233"/>
      <c r="AV216" s="233"/>
      <c r="AW216" s="233"/>
      <c r="AX216" s="234"/>
      <c r="AY216" s="232"/>
      <c r="AZ216" s="233"/>
      <c r="BA216" s="233"/>
      <c r="BB216" s="233"/>
      <c r="BC216" s="234"/>
      <c r="BD216" s="232"/>
      <c r="BE216" s="233"/>
      <c r="BF216" s="233"/>
      <c r="BG216" s="233"/>
      <c r="BH216" s="234"/>
      <c r="BI216" s="367">
        <v>22.5</v>
      </c>
      <c r="BJ216" s="368">
        <v>8</v>
      </c>
      <c r="BK216" s="368">
        <f>BI216*BJ216</f>
        <v>180</v>
      </c>
      <c r="BL216" s="368" t="s">
        <v>347</v>
      </c>
      <c r="BM216" s="369" t="s">
        <v>362</v>
      </c>
      <c r="BN216" s="53">
        <f t="shared" si="68"/>
        <v>22.5</v>
      </c>
      <c r="BO216" s="53">
        <f t="shared" si="69"/>
        <v>22.5</v>
      </c>
      <c r="BP216" s="305"/>
    </row>
    <row r="217" spans="2:68" ht="30" x14ac:dyDescent="0.4">
      <c r="B217" s="79"/>
      <c r="C217" s="80"/>
      <c r="D217" s="41">
        <f t="shared" si="65"/>
        <v>21.1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73"/>
        <v>21.733000000000001</v>
      </c>
      <c r="L217" s="47">
        <f t="shared" si="74"/>
        <v>21.944000000000003</v>
      </c>
      <c r="M217" s="48">
        <f t="shared" si="75"/>
        <v>22.155000000000001</v>
      </c>
      <c r="N217" s="48">
        <f t="shared" si="76"/>
        <v>22.366</v>
      </c>
      <c r="O217" s="49">
        <f t="shared" si="77"/>
        <v>22.577000000000002</v>
      </c>
      <c r="P217" s="232"/>
      <c r="Q217" s="233"/>
      <c r="R217" s="233"/>
      <c r="S217" s="233"/>
      <c r="T217" s="234"/>
      <c r="U217" s="232"/>
      <c r="V217" s="233"/>
      <c r="W217" s="233"/>
      <c r="X217" s="233"/>
      <c r="Y217" s="234"/>
      <c r="Z217" s="232"/>
      <c r="AA217" s="233"/>
      <c r="AB217" s="233"/>
      <c r="AC217" s="233"/>
      <c r="AD217" s="234"/>
      <c r="AE217" s="50"/>
      <c r="AF217" s="51"/>
      <c r="AG217" s="51"/>
      <c r="AH217" s="51"/>
      <c r="AI217" s="52"/>
      <c r="AJ217" s="367"/>
      <c r="AK217" s="368"/>
      <c r="AL217" s="368"/>
      <c r="AM217" s="368"/>
      <c r="AN217" s="369"/>
      <c r="AO217" s="50"/>
      <c r="AP217" s="51"/>
      <c r="AQ217" s="51"/>
      <c r="AR217" s="51"/>
      <c r="AS217" s="52"/>
      <c r="AT217" s="232"/>
      <c r="AU217" s="233"/>
      <c r="AV217" s="233"/>
      <c r="AW217" s="233"/>
      <c r="AX217" s="234"/>
      <c r="AY217" s="232"/>
      <c r="AZ217" s="233"/>
      <c r="BA217" s="233"/>
      <c r="BB217" s="233"/>
      <c r="BC217" s="234"/>
      <c r="BD217" s="232"/>
      <c r="BE217" s="233"/>
      <c r="BF217" s="233"/>
      <c r="BG217" s="233"/>
      <c r="BH217" s="234"/>
      <c r="BI217" s="337"/>
      <c r="BJ217" s="338"/>
      <c r="BK217" s="338"/>
      <c r="BL217" s="338"/>
      <c r="BM217" s="339"/>
      <c r="BN217" s="53">
        <f t="shared" si="68"/>
        <v>0</v>
      </c>
      <c r="BO217" s="53">
        <f t="shared" si="69"/>
        <v>0</v>
      </c>
      <c r="BP217" s="305"/>
    </row>
    <row r="218" spans="2:68" ht="36" x14ac:dyDescent="0.4">
      <c r="B218" s="79" t="s">
        <v>85</v>
      </c>
      <c r="C218" s="40" t="str">
        <f>C105</f>
        <v>Хлеб "Дарницкий" подовый,0,7 кг</v>
      </c>
      <c r="D218" s="41">
        <f t="shared" si="65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73"/>
        <v>23.071999999999999</v>
      </c>
      <c r="L218" s="47">
        <f t="shared" si="74"/>
        <v>23.295999999999999</v>
      </c>
      <c r="M218" s="48">
        <f t="shared" si="75"/>
        <v>23.52</v>
      </c>
      <c r="N218" s="48">
        <f t="shared" si="76"/>
        <v>23.744</v>
      </c>
      <c r="O218" s="49">
        <f t="shared" si="77"/>
        <v>23.968</v>
      </c>
      <c r="P218" s="232"/>
      <c r="Q218" s="233"/>
      <c r="R218" s="233"/>
      <c r="S218" s="233"/>
      <c r="T218" s="234"/>
      <c r="U218" s="232"/>
      <c r="V218" s="233"/>
      <c r="W218" s="233"/>
      <c r="X218" s="233"/>
      <c r="Y218" s="234"/>
      <c r="Z218" s="232"/>
      <c r="AA218" s="233"/>
      <c r="AB218" s="233"/>
      <c r="AC218" s="233"/>
      <c r="AD218" s="234"/>
      <c r="AE218" s="50"/>
      <c r="AF218" s="51"/>
      <c r="AG218" s="51"/>
      <c r="AH218" s="51"/>
      <c r="AI218" s="52"/>
      <c r="AJ218" s="367">
        <v>22</v>
      </c>
      <c r="AK218" s="368">
        <v>72</v>
      </c>
      <c r="AL218" s="368">
        <v>1584</v>
      </c>
      <c r="AM218" s="368" t="s">
        <v>334</v>
      </c>
      <c r="AN218" s="369" t="s">
        <v>322</v>
      </c>
      <c r="AO218" s="50"/>
      <c r="AP218" s="51"/>
      <c r="AQ218" s="51"/>
      <c r="AR218" s="51"/>
      <c r="AS218" s="52"/>
      <c r="AT218" s="232"/>
      <c r="AU218" s="233"/>
      <c r="AV218" s="233"/>
      <c r="AW218" s="233"/>
      <c r="AX218" s="234"/>
      <c r="AY218" s="232"/>
      <c r="AZ218" s="233"/>
      <c r="BA218" s="233"/>
      <c r="BB218" s="233"/>
      <c r="BC218" s="234"/>
      <c r="BD218" s="232"/>
      <c r="BE218" s="233"/>
      <c r="BF218" s="233"/>
      <c r="BG218" s="233"/>
      <c r="BH218" s="234"/>
      <c r="BI218" s="232"/>
      <c r="BJ218" s="233"/>
      <c r="BK218" s="233"/>
      <c r="BL218" s="233"/>
      <c r="BM218" s="234"/>
      <c r="BN218" s="53">
        <f t="shared" si="68"/>
        <v>22</v>
      </c>
      <c r="BO218" s="53">
        <f t="shared" si="69"/>
        <v>22</v>
      </c>
      <c r="BP218" s="305"/>
    </row>
    <row r="219" spans="2:68" ht="30" x14ac:dyDescent="0.4">
      <c r="B219" s="79"/>
      <c r="C219" s="80"/>
      <c r="D219" s="41">
        <f t="shared" si="65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73"/>
        <v>23.071999999999999</v>
      </c>
      <c r="L219" s="47">
        <f t="shared" si="74"/>
        <v>23.295999999999999</v>
      </c>
      <c r="M219" s="48">
        <f t="shared" si="75"/>
        <v>23.52</v>
      </c>
      <c r="N219" s="48">
        <f t="shared" si="76"/>
        <v>23.744</v>
      </c>
      <c r="O219" s="49">
        <f t="shared" si="77"/>
        <v>23.968</v>
      </c>
      <c r="P219" s="232"/>
      <c r="Q219" s="233"/>
      <c r="R219" s="233"/>
      <c r="S219" s="233"/>
      <c r="T219" s="234"/>
      <c r="U219" s="232"/>
      <c r="V219" s="233"/>
      <c r="W219" s="233"/>
      <c r="X219" s="233"/>
      <c r="Y219" s="234"/>
      <c r="Z219" s="232"/>
      <c r="AA219" s="233"/>
      <c r="AB219" s="233"/>
      <c r="AC219" s="233"/>
      <c r="AD219" s="234"/>
      <c r="AE219" s="50"/>
      <c r="AF219" s="51"/>
      <c r="AG219" s="51"/>
      <c r="AH219" s="51"/>
      <c r="AI219" s="52"/>
      <c r="AJ219" s="367"/>
      <c r="AK219" s="368"/>
      <c r="AL219" s="368"/>
      <c r="AM219" s="368"/>
      <c r="AN219" s="369"/>
      <c r="AO219" s="50"/>
      <c r="AP219" s="51"/>
      <c r="AQ219" s="51"/>
      <c r="AR219" s="51"/>
      <c r="AS219" s="52"/>
      <c r="AT219" s="232"/>
      <c r="AU219" s="233"/>
      <c r="AV219" s="233"/>
      <c r="AW219" s="233"/>
      <c r="AX219" s="234"/>
      <c r="AY219" s="232"/>
      <c r="AZ219" s="233"/>
      <c r="BA219" s="233"/>
      <c r="BB219" s="233"/>
      <c r="BC219" s="234"/>
      <c r="BD219" s="232"/>
      <c r="BE219" s="233"/>
      <c r="BF219" s="233"/>
      <c r="BG219" s="233"/>
      <c r="BH219" s="234"/>
      <c r="BI219" s="232"/>
      <c r="BJ219" s="233"/>
      <c r="BK219" s="233"/>
      <c r="BL219" s="233"/>
      <c r="BM219" s="234"/>
      <c r="BN219" s="53">
        <f t="shared" si="68"/>
        <v>0</v>
      </c>
      <c r="BO219" s="53">
        <f t="shared" si="69"/>
        <v>0</v>
      </c>
      <c r="BP219" s="305"/>
    </row>
    <row r="220" spans="2:68" ht="30" x14ac:dyDescent="0.4">
      <c r="B220" s="79"/>
      <c r="C220" s="80"/>
      <c r="D220" s="41">
        <f t="shared" ref="D220:D230" si="78">D107</f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73"/>
        <v>23.071999999999999</v>
      </c>
      <c r="L220" s="47">
        <f t="shared" si="74"/>
        <v>23.295999999999999</v>
      </c>
      <c r="M220" s="48">
        <f t="shared" si="75"/>
        <v>23.52</v>
      </c>
      <c r="N220" s="48">
        <f t="shared" si="76"/>
        <v>23.744</v>
      </c>
      <c r="O220" s="49">
        <f t="shared" si="77"/>
        <v>23.968</v>
      </c>
      <c r="P220" s="232"/>
      <c r="Q220" s="233"/>
      <c r="R220" s="233"/>
      <c r="S220" s="233"/>
      <c r="T220" s="234"/>
      <c r="U220" s="232"/>
      <c r="V220" s="233"/>
      <c r="W220" s="233"/>
      <c r="X220" s="233"/>
      <c r="Y220" s="234"/>
      <c r="Z220" s="232"/>
      <c r="AA220" s="233"/>
      <c r="AB220" s="233"/>
      <c r="AC220" s="233"/>
      <c r="AD220" s="234"/>
      <c r="AE220" s="50"/>
      <c r="AF220" s="51"/>
      <c r="AG220" s="51"/>
      <c r="AH220" s="51"/>
      <c r="AI220" s="52"/>
      <c r="AJ220" s="367"/>
      <c r="AK220" s="368"/>
      <c r="AL220" s="368"/>
      <c r="AM220" s="368"/>
      <c r="AN220" s="369"/>
      <c r="AO220" s="50"/>
      <c r="AP220" s="51"/>
      <c r="AQ220" s="51"/>
      <c r="AR220" s="51"/>
      <c r="AS220" s="52"/>
      <c r="AT220" s="232"/>
      <c r="AU220" s="233"/>
      <c r="AV220" s="233"/>
      <c r="AW220" s="233"/>
      <c r="AX220" s="234"/>
      <c r="AY220" s="232"/>
      <c r="AZ220" s="233"/>
      <c r="BA220" s="233"/>
      <c r="BB220" s="233"/>
      <c r="BC220" s="234"/>
      <c r="BD220" s="232"/>
      <c r="BE220" s="233"/>
      <c r="BF220" s="233"/>
      <c r="BG220" s="233"/>
      <c r="BH220" s="234"/>
      <c r="BI220" s="232"/>
      <c r="BJ220" s="233"/>
      <c r="BK220" s="233"/>
      <c r="BL220" s="233"/>
      <c r="BM220" s="234"/>
      <c r="BN220" s="53">
        <f t="shared" si="68"/>
        <v>0</v>
      </c>
      <c r="BO220" s="53">
        <f t="shared" si="69"/>
        <v>0</v>
      </c>
      <c r="BP220" s="305"/>
    </row>
    <row r="221" spans="2:68" ht="36" x14ac:dyDescent="0.4">
      <c r="B221" s="79" t="s">
        <v>87</v>
      </c>
      <c r="C221" s="40" t="str">
        <f>C108</f>
        <v>Хлеб пшеничный формовой, 0,45 - 0,5 кг</v>
      </c>
      <c r="D221" s="41">
        <f t="shared" si="78"/>
        <v>22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73"/>
        <v>22.66</v>
      </c>
      <c r="L221" s="47">
        <f t="shared" si="74"/>
        <v>22.88</v>
      </c>
      <c r="M221" s="48">
        <f t="shared" si="75"/>
        <v>23.1</v>
      </c>
      <c r="N221" s="48">
        <f t="shared" si="76"/>
        <v>23.32</v>
      </c>
      <c r="O221" s="49">
        <f t="shared" si="77"/>
        <v>23.54</v>
      </c>
      <c r="P221" s="232"/>
      <c r="Q221" s="233"/>
      <c r="R221" s="233"/>
      <c r="S221" s="233"/>
      <c r="T221" s="234"/>
      <c r="U221" s="232"/>
      <c r="V221" s="233"/>
      <c r="W221" s="233"/>
      <c r="X221" s="233"/>
      <c r="Y221" s="234"/>
      <c r="Z221" s="232"/>
      <c r="AA221" s="233"/>
      <c r="AB221" s="233"/>
      <c r="AC221" s="233"/>
      <c r="AD221" s="234"/>
      <c r="AE221" s="50"/>
      <c r="AF221" s="51"/>
      <c r="AG221" s="51"/>
      <c r="AH221" s="51"/>
      <c r="AI221" s="52"/>
      <c r="AJ221" s="367">
        <v>22</v>
      </c>
      <c r="AK221" s="368">
        <v>136</v>
      </c>
      <c r="AL221" s="368">
        <v>2992</v>
      </c>
      <c r="AM221" s="368" t="s">
        <v>334</v>
      </c>
      <c r="AN221" s="369" t="s">
        <v>322</v>
      </c>
      <c r="AO221" s="50"/>
      <c r="AP221" s="51"/>
      <c r="AQ221" s="51"/>
      <c r="AR221" s="51"/>
      <c r="AS221" s="52"/>
      <c r="AT221" s="232"/>
      <c r="AU221" s="233"/>
      <c r="AV221" s="233"/>
      <c r="AW221" s="233"/>
      <c r="AX221" s="234"/>
      <c r="AY221" s="232"/>
      <c r="AZ221" s="233"/>
      <c r="BA221" s="233"/>
      <c r="BB221" s="233"/>
      <c r="BC221" s="234"/>
      <c r="BD221" s="232"/>
      <c r="BE221" s="233"/>
      <c r="BF221" s="233"/>
      <c r="BG221" s="233"/>
      <c r="BH221" s="234"/>
      <c r="BI221" s="232"/>
      <c r="BJ221" s="233"/>
      <c r="BK221" s="233"/>
      <c r="BL221" s="233"/>
      <c r="BM221" s="234"/>
      <c r="BN221" s="53">
        <f t="shared" si="68"/>
        <v>22</v>
      </c>
      <c r="BO221" s="53">
        <f t="shared" si="69"/>
        <v>22</v>
      </c>
      <c r="BP221" s="305"/>
    </row>
    <row r="222" spans="2:68" ht="30" x14ac:dyDescent="0.4">
      <c r="B222" s="79"/>
      <c r="C222" s="80"/>
      <c r="D222" s="41">
        <f t="shared" si="78"/>
        <v>22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73"/>
        <v>22.66</v>
      </c>
      <c r="L222" s="47">
        <f t="shared" si="74"/>
        <v>22.88</v>
      </c>
      <c r="M222" s="48">
        <f t="shared" si="75"/>
        <v>23.1</v>
      </c>
      <c r="N222" s="48">
        <f t="shared" si="76"/>
        <v>23.32</v>
      </c>
      <c r="O222" s="49">
        <f t="shared" si="77"/>
        <v>23.54</v>
      </c>
      <c r="P222" s="232"/>
      <c r="Q222" s="233"/>
      <c r="R222" s="233"/>
      <c r="S222" s="233"/>
      <c r="T222" s="234"/>
      <c r="U222" s="50"/>
      <c r="V222" s="51"/>
      <c r="W222" s="51"/>
      <c r="X222" s="51"/>
      <c r="Y222" s="52"/>
      <c r="Z222" s="232"/>
      <c r="AA222" s="233"/>
      <c r="AB222" s="233"/>
      <c r="AC222" s="233"/>
      <c r="AD222" s="234"/>
      <c r="AE222" s="50"/>
      <c r="AF222" s="51"/>
      <c r="AG222" s="51"/>
      <c r="AH222" s="51"/>
      <c r="AI222" s="52"/>
      <c r="AJ222" s="232"/>
      <c r="AK222" s="233"/>
      <c r="AL222" s="233"/>
      <c r="AM222" s="233"/>
      <c r="AN222" s="234"/>
      <c r="AO222" s="177"/>
      <c r="AP222" s="178"/>
      <c r="AQ222" s="178"/>
      <c r="AR222" s="178"/>
      <c r="AS222" s="178"/>
      <c r="AT222" s="232"/>
      <c r="AU222" s="233"/>
      <c r="AV222" s="233"/>
      <c r="AW222" s="233"/>
      <c r="AX222" s="234"/>
      <c r="AY222" s="232"/>
      <c r="AZ222" s="233"/>
      <c r="BA222" s="233"/>
      <c r="BB222" s="233"/>
      <c r="BC222" s="234"/>
      <c r="BD222" s="232"/>
      <c r="BE222" s="233"/>
      <c r="BF222" s="233"/>
      <c r="BG222" s="233"/>
      <c r="BH222" s="234"/>
      <c r="BI222" s="232"/>
      <c r="BJ222" s="233"/>
      <c r="BK222" s="233"/>
      <c r="BL222" s="233"/>
      <c r="BM222" s="234"/>
      <c r="BN222" s="53">
        <f t="shared" si="68"/>
        <v>0</v>
      </c>
      <c r="BO222" s="53">
        <f t="shared" si="69"/>
        <v>0</v>
      </c>
      <c r="BP222" s="305"/>
    </row>
    <row r="223" spans="2:68" ht="30" x14ac:dyDescent="0.4">
      <c r="B223" s="79"/>
      <c r="C223" s="80"/>
      <c r="D223" s="41">
        <f t="shared" si="78"/>
        <v>22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73"/>
        <v>22.66</v>
      </c>
      <c r="L223" s="47">
        <f t="shared" si="74"/>
        <v>22.88</v>
      </c>
      <c r="M223" s="48">
        <f t="shared" si="75"/>
        <v>23.1</v>
      </c>
      <c r="N223" s="48">
        <f t="shared" si="76"/>
        <v>23.32</v>
      </c>
      <c r="O223" s="49">
        <f t="shared" si="77"/>
        <v>23.54</v>
      </c>
      <c r="P223" s="232"/>
      <c r="Q223" s="233"/>
      <c r="R223" s="233"/>
      <c r="S223" s="233"/>
      <c r="T223" s="234"/>
      <c r="U223" s="50"/>
      <c r="V223" s="51"/>
      <c r="W223" s="51"/>
      <c r="X223" s="51"/>
      <c r="Y223" s="52"/>
      <c r="Z223" s="232"/>
      <c r="AA223" s="233"/>
      <c r="AB223" s="233"/>
      <c r="AC223" s="233"/>
      <c r="AD223" s="234"/>
      <c r="AE223" s="50"/>
      <c r="AF223" s="51"/>
      <c r="AG223" s="51"/>
      <c r="AH223" s="51"/>
      <c r="AI223" s="52"/>
      <c r="AJ223" s="232"/>
      <c r="AK223" s="233"/>
      <c r="AL223" s="233"/>
      <c r="AM223" s="233"/>
      <c r="AN223" s="234"/>
      <c r="AO223" s="177"/>
      <c r="AP223" s="178"/>
      <c r="AQ223" s="178"/>
      <c r="AR223" s="178"/>
      <c r="AS223" s="178"/>
      <c r="AT223" s="232"/>
      <c r="AU223" s="233"/>
      <c r="AV223" s="233"/>
      <c r="AW223" s="233"/>
      <c r="AX223" s="234"/>
      <c r="AY223" s="232"/>
      <c r="AZ223" s="233"/>
      <c r="BA223" s="233"/>
      <c r="BB223" s="233"/>
      <c r="BC223" s="234"/>
      <c r="BD223" s="232"/>
      <c r="BE223" s="233"/>
      <c r="BF223" s="233"/>
      <c r="BG223" s="233"/>
      <c r="BH223" s="234"/>
      <c r="BI223" s="232"/>
      <c r="BJ223" s="233"/>
      <c r="BK223" s="233"/>
      <c r="BL223" s="233"/>
      <c r="BM223" s="234"/>
      <c r="BN223" s="53">
        <f t="shared" si="68"/>
        <v>0</v>
      </c>
      <c r="BO223" s="53">
        <f t="shared" si="69"/>
        <v>0</v>
      </c>
      <c r="BP223" s="305"/>
    </row>
    <row r="224" spans="2:68" ht="54" x14ac:dyDescent="0.4">
      <c r="B224" s="79" t="s">
        <v>89</v>
      </c>
      <c r="C224" s="40" t="str">
        <f>C111</f>
        <v>Батон нарезной из муки высшего сорта, 0,35 - 0,4 кг</v>
      </c>
      <c r="D224" s="41">
        <f t="shared" si="78"/>
        <v>20.3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73"/>
        <v>21.518000000000001</v>
      </c>
      <c r="L224" s="47">
        <f t="shared" si="74"/>
        <v>21.721</v>
      </c>
      <c r="M224" s="48">
        <f t="shared" si="75"/>
        <v>21.923999999999999</v>
      </c>
      <c r="N224" s="48">
        <f t="shared" si="76"/>
        <v>22.127000000000002</v>
      </c>
      <c r="O224" s="49">
        <f t="shared" si="77"/>
        <v>22.330000000000002</v>
      </c>
      <c r="P224" s="337"/>
      <c r="Q224" s="338"/>
      <c r="R224" s="338"/>
      <c r="S224" s="338"/>
      <c r="T224" s="339"/>
      <c r="U224" s="50"/>
      <c r="V224" s="51"/>
      <c r="W224" s="51"/>
      <c r="X224" s="51"/>
      <c r="Y224" s="52"/>
      <c r="Z224" s="232"/>
      <c r="AA224" s="233"/>
      <c r="AB224" s="233"/>
      <c r="AC224" s="233"/>
      <c r="AD224" s="234"/>
      <c r="AE224" s="50"/>
      <c r="AF224" s="51"/>
      <c r="AG224" s="51"/>
      <c r="AH224" s="51"/>
      <c r="AI224" s="52"/>
      <c r="AJ224" s="232"/>
      <c r="AK224" s="233"/>
      <c r="AL224" s="233"/>
      <c r="AM224" s="233"/>
      <c r="AN224" s="234"/>
      <c r="AO224" s="177"/>
      <c r="AP224" s="178"/>
      <c r="AQ224" s="178"/>
      <c r="AR224" s="178"/>
      <c r="AS224" s="178"/>
      <c r="AT224" s="232"/>
      <c r="AU224" s="233"/>
      <c r="AV224" s="233"/>
      <c r="AW224" s="233"/>
      <c r="AX224" s="234"/>
      <c r="AY224" s="232"/>
      <c r="AZ224" s="233"/>
      <c r="BA224" s="233"/>
      <c r="BB224" s="233"/>
      <c r="BC224" s="234"/>
      <c r="BD224" s="232"/>
      <c r="BE224" s="233"/>
      <c r="BF224" s="233"/>
      <c r="BG224" s="233"/>
      <c r="BH224" s="234"/>
      <c r="BI224" s="367">
        <v>21</v>
      </c>
      <c r="BJ224" s="368">
        <v>6</v>
      </c>
      <c r="BK224" s="368">
        <f>BI224*BJ224</f>
        <v>126</v>
      </c>
      <c r="BL224" s="368" t="s">
        <v>347</v>
      </c>
      <c r="BM224" s="369" t="s">
        <v>363</v>
      </c>
      <c r="BN224" s="53">
        <f t="shared" si="68"/>
        <v>21</v>
      </c>
      <c r="BO224" s="53">
        <f t="shared" si="69"/>
        <v>21</v>
      </c>
      <c r="BP224" s="305"/>
    </row>
    <row r="225" spans="2:68" ht="54" x14ac:dyDescent="0.4">
      <c r="B225" s="79"/>
      <c r="C225" s="80"/>
      <c r="D225" s="41">
        <f t="shared" si="78"/>
        <v>20.3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73"/>
        <v>21.518000000000001</v>
      </c>
      <c r="L225" s="47">
        <f t="shared" si="74"/>
        <v>21.721</v>
      </c>
      <c r="M225" s="48">
        <f t="shared" si="75"/>
        <v>21.923999999999999</v>
      </c>
      <c r="N225" s="48">
        <f t="shared" si="76"/>
        <v>22.127000000000002</v>
      </c>
      <c r="O225" s="49">
        <f t="shared" si="77"/>
        <v>22.330000000000002</v>
      </c>
      <c r="P225" s="50"/>
      <c r="Q225" s="51"/>
      <c r="R225" s="51"/>
      <c r="S225" s="51"/>
      <c r="T225" s="52"/>
      <c r="U225" s="50"/>
      <c r="V225" s="51"/>
      <c r="W225" s="51"/>
      <c r="X225" s="51"/>
      <c r="Y225" s="52"/>
      <c r="Z225" s="232"/>
      <c r="AA225" s="233"/>
      <c r="AB225" s="233"/>
      <c r="AC225" s="233"/>
      <c r="AD225" s="234"/>
      <c r="AE225" s="50"/>
      <c r="AF225" s="51"/>
      <c r="AG225" s="51"/>
      <c r="AH225" s="51"/>
      <c r="AI225" s="52"/>
      <c r="AJ225" s="232"/>
      <c r="AK225" s="233"/>
      <c r="AL225" s="233"/>
      <c r="AM225" s="233"/>
      <c r="AN225" s="234"/>
      <c r="AO225" s="177"/>
      <c r="AP225" s="178"/>
      <c r="AQ225" s="178"/>
      <c r="AR225" s="178"/>
      <c r="AS225" s="178"/>
      <c r="AT225" s="232"/>
      <c r="AU225" s="233"/>
      <c r="AV225" s="233"/>
      <c r="AW225" s="233"/>
      <c r="AX225" s="234"/>
      <c r="AY225" s="50"/>
      <c r="AZ225" s="51"/>
      <c r="BA225" s="51"/>
      <c r="BB225" s="51"/>
      <c r="BC225" s="52"/>
      <c r="BD225" s="232"/>
      <c r="BE225" s="233"/>
      <c r="BF225" s="233"/>
      <c r="BG225" s="233"/>
      <c r="BH225" s="234"/>
      <c r="BI225" s="367">
        <v>21</v>
      </c>
      <c r="BJ225" s="368">
        <v>8</v>
      </c>
      <c r="BK225" s="368">
        <f>BI225*BJ225</f>
        <v>168</v>
      </c>
      <c r="BL225" s="368" t="s">
        <v>347</v>
      </c>
      <c r="BM225" s="369" t="s">
        <v>364</v>
      </c>
      <c r="BN225" s="53">
        <f t="shared" si="68"/>
        <v>21</v>
      </c>
      <c r="BO225" s="53">
        <f t="shared" si="69"/>
        <v>21</v>
      </c>
      <c r="BP225" s="305"/>
    </row>
    <row r="226" spans="2:68" ht="30" x14ac:dyDescent="0.4">
      <c r="B226" s="79"/>
      <c r="C226" s="80"/>
      <c r="D226" s="41">
        <f t="shared" si="78"/>
        <v>20.3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73"/>
        <v>21.518000000000001</v>
      </c>
      <c r="L226" s="47">
        <f t="shared" si="74"/>
        <v>21.721</v>
      </c>
      <c r="M226" s="48">
        <f t="shared" si="75"/>
        <v>21.923999999999999</v>
      </c>
      <c r="N226" s="48">
        <f t="shared" si="76"/>
        <v>22.127000000000002</v>
      </c>
      <c r="O226" s="49">
        <f t="shared" si="77"/>
        <v>22.330000000000002</v>
      </c>
      <c r="P226" s="50"/>
      <c r="Q226" s="51"/>
      <c r="R226" s="51"/>
      <c r="S226" s="51"/>
      <c r="T226" s="52"/>
      <c r="U226" s="50"/>
      <c r="V226" s="51"/>
      <c r="W226" s="51"/>
      <c r="X226" s="51"/>
      <c r="Y226" s="52"/>
      <c r="Z226" s="232"/>
      <c r="AA226" s="233"/>
      <c r="AB226" s="233"/>
      <c r="AC226" s="233"/>
      <c r="AD226" s="234"/>
      <c r="AE226" s="50"/>
      <c r="AF226" s="51"/>
      <c r="AG226" s="51"/>
      <c r="AH226" s="51"/>
      <c r="AI226" s="52"/>
      <c r="AJ226" s="232"/>
      <c r="AK226" s="233"/>
      <c r="AL226" s="233"/>
      <c r="AM226" s="233"/>
      <c r="AN226" s="234"/>
      <c r="AO226" s="177"/>
      <c r="AP226" s="178"/>
      <c r="AQ226" s="178"/>
      <c r="AR226" s="178"/>
      <c r="AS226" s="178"/>
      <c r="AT226" s="232"/>
      <c r="AU226" s="233"/>
      <c r="AV226" s="233"/>
      <c r="AW226" s="233"/>
      <c r="AX226" s="234"/>
      <c r="AY226" s="50"/>
      <c r="AZ226" s="51"/>
      <c r="BA226" s="51"/>
      <c r="BB226" s="51"/>
      <c r="BC226" s="52"/>
      <c r="BD226" s="232"/>
      <c r="BE226" s="233"/>
      <c r="BF226" s="233"/>
      <c r="BG226" s="233"/>
      <c r="BH226" s="234"/>
      <c r="BI226" s="337"/>
      <c r="BJ226" s="338"/>
      <c r="BK226" s="338"/>
      <c r="BL226" s="338"/>
      <c r="BM226" s="339"/>
      <c r="BN226" s="53">
        <f t="shared" si="68"/>
        <v>0</v>
      </c>
      <c r="BO226" s="53">
        <f t="shared" si="69"/>
        <v>0</v>
      </c>
      <c r="BP226" s="305"/>
    </row>
    <row r="227" spans="2:68" ht="30" x14ac:dyDescent="0.4">
      <c r="B227" s="81" t="s">
        <v>92</v>
      </c>
      <c r="C227" s="82" t="s">
        <v>93</v>
      </c>
      <c r="D227" s="41">
        <f t="shared" si="78"/>
        <v>0</v>
      </c>
      <c r="E227" s="62"/>
      <c r="F227" s="63"/>
      <c r="G227" s="64"/>
      <c r="H227" s="64"/>
      <c r="I227" s="64"/>
      <c r="J227" s="65"/>
      <c r="K227" s="46">
        <f t="shared" si="73"/>
        <v>0</v>
      </c>
      <c r="L227" s="47">
        <f t="shared" si="74"/>
        <v>0</v>
      </c>
      <c r="M227" s="48">
        <f t="shared" si="75"/>
        <v>0</v>
      </c>
      <c r="N227" s="48">
        <f t="shared" si="76"/>
        <v>0</v>
      </c>
      <c r="O227" s="49">
        <f t="shared" si="77"/>
        <v>0</v>
      </c>
      <c r="P227" s="66"/>
      <c r="Q227" s="67"/>
      <c r="R227" s="68"/>
      <c r="S227" s="67"/>
      <c r="T227" s="69"/>
      <c r="U227" s="66"/>
      <c r="V227" s="67"/>
      <c r="W227" s="68"/>
      <c r="X227" s="67"/>
      <c r="Y227" s="69"/>
      <c r="Z227" s="235"/>
      <c r="AA227" s="236"/>
      <c r="AB227" s="237"/>
      <c r="AC227" s="236"/>
      <c r="AD227" s="238"/>
      <c r="AE227" s="66"/>
      <c r="AF227" s="67"/>
      <c r="AG227" s="68"/>
      <c r="AH227" s="67"/>
      <c r="AI227" s="69"/>
      <c r="AJ227" s="235"/>
      <c r="AK227" s="236"/>
      <c r="AL227" s="237"/>
      <c r="AM227" s="236"/>
      <c r="AN227" s="238"/>
      <c r="AO227" s="179"/>
      <c r="AP227" s="180"/>
      <c r="AQ227" s="178"/>
      <c r="AR227" s="180"/>
      <c r="AS227" s="180"/>
      <c r="AT227" s="235"/>
      <c r="AU227" s="236"/>
      <c r="AV227" s="237"/>
      <c r="AW227" s="236"/>
      <c r="AX227" s="238"/>
      <c r="AY227" s="66"/>
      <c r="AZ227" s="67"/>
      <c r="BA227" s="68"/>
      <c r="BB227" s="67"/>
      <c r="BC227" s="69"/>
      <c r="BD227" s="235"/>
      <c r="BE227" s="236"/>
      <c r="BF227" s="237"/>
      <c r="BG227" s="236"/>
      <c r="BH227" s="238"/>
      <c r="BI227" s="235"/>
      <c r="BJ227" s="236"/>
      <c r="BK227" s="237"/>
      <c r="BL227" s="236"/>
      <c r="BM227" s="238"/>
      <c r="BN227" s="53">
        <f t="shared" si="68"/>
        <v>0</v>
      </c>
      <c r="BO227" s="53">
        <f t="shared" si="69"/>
        <v>0</v>
      </c>
      <c r="BP227" s="305"/>
    </row>
    <row r="228" spans="2:68" ht="54.75" thickBot="1" x14ac:dyDescent="0.45">
      <c r="B228" s="96" t="s">
        <v>95</v>
      </c>
      <c r="C228" s="40" t="str">
        <f>C115</f>
        <v>Сахар-песок, кг</v>
      </c>
      <c r="D228" s="41">
        <f t="shared" si="78"/>
        <v>28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73"/>
        <v>29.4</v>
      </c>
      <c r="L228" s="47">
        <f t="shared" si="74"/>
        <v>29.68</v>
      </c>
      <c r="M228" s="48">
        <f t="shared" si="75"/>
        <v>29.96</v>
      </c>
      <c r="N228" s="48">
        <f t="shared" si="76"/>
        <v>30.240000000000002</v>
      </c>
      <c r="O228" s="49">
        <f t="shared" si="77"/>
        <v>30.52</v>
      </c>
      <c r="P228" s="50"/>
      <c r="Q228" s="51"/>
      <c r="R228" s="51"/>
      <c r="S228" s="51"/>
      <c r="T228" s="52"/>
      <c r="U228" s="50"/>
      <c r="V228" s="51"/>
      <c r="W228" s="51"/>
      <c r="X228" s="51"/>
      <c r="Y228" s="52"/>
      <c r="Z228" s="367">
        <v>28</v>
      </c>
      <c r="AA228" s="368">
        <v>100</v>
      </c>
      <c r="AB228" s="368">
        <v>2800</v>
      </c>
      <c r="AC228" s="368" t="s">
        <v>306</v>
      </c>
      <c r="AD228" s="368" t="s">
        <v>305</v>
      </c>
      <c r="AE228" s="50"/>
      <c r="AF228" s="51"/>
      <c r="AG228" s="51"/>
      <c r="AH228" s="51"/>
      <c r="AI228" s="52"/>
      <c r="AJ228" s="367">
        <v>29</v>
      </c>
      <c r="AK228" s="368">
        <v>100</v>
      </c>
      <c r="AL228" s="368">
        <v>2900</v>
      </c>
      <c r="AM228" s="368" t="s">
        <v>314</v>
      </c>
      <c r="AN228" s="369" t="s">
        <v>332</v>
      </c>
      <c r="AO228" s="177"/>
      <c r="AP228" s="178"/>
      <c r="AQ228" s="178"/>
      <c r="AR228" s="178"/>
      <c r="AS228" s="178"/>
      <c r="AT228" s="367">
        <v>29.12</v>
      </c>
      <c r="AU228" s="368">
        <v>50</v>
      </c>
      <c r="AV228" s="368">
        <f t="shared" ref="AV228" si="79">IF(AT228=0," ",IF(ISBLANK(AT228)," ",AT228*AU228))</f>
        <v>1456</v>
      </c>
      <c r="AW228" s="368" t="s">
        <v>339</v>
      </c>
      <c r="AX228" s="369" t="s">
        <v>285</v>
      </c>
      <c r="AY228" s="50"/>
      <c r="AZ228" s="51"/>
      <c r="BA228" s="51"/>
      <c r="BB228" s="51"/>
      <c r="BC228" s="52"/>
      <c r="BD228" s="367">
        <v>29.4</v>
      </c>
      <c r="BE228" s="368">
        <v>55</v>
      </c>
      <c r="BF228" s="368">
        <f t="shared" ref="BF228" si="80">IF(BD228=0," ",IF(ISBLANK(BD228)," ",BD228*BE228))</f>
        <v>1617</v>
      </c>
      <c r="BG228" s="368" t="s">
        <v>340</v>
      </c>
      <c r="BH228" s="369" t="s">
        <v>341</v>
      </c>
      <c r="BI228" s="232"/>
      <c r="BJ228" s="233"/>
      <c r="BK228" s="233"/>
      <c r="BL228" s="233"/>
      <c r="BM228" s="234"/>
      <c r="BN228" s="53">
        <f t="shared" si="68"/>
        <v>28</v>
      </c>
      <c r="BO228" s="53">
        <f t="shared" si="69"/>
        <v>29.4</v>
      </c>
      <c r="BP228" s="306"/>
    </row>
    <row r="229" spans="2:68" ht="31.5" thickTop="1" thickBot="1" x14ac:dyDescent="0.45">
      <c r="B229" s="96"/>
      <c r="C229" s="97"/>
      <c r="D229" s="41">
        <f t="shared" si="78"/>
        <v>28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73"/>
        <v>29.4</v>
      </c>
      <c r="L229" s="47">
        <f t="shared" si="74"/>
        <v>29.68</v>
      </c>
      <c r="M229" s="48">
        <f t="shared" si="75"/>
        <v>29.96</v>
      </c>
      <c r="N229" s="48">
        <f t="shared" si="76"/>
        <v>30.240000000000002</v>
      </c>
      <c r="O229" s="49">
        <f t="shared" si="77"/>
        <v>30.52</v>
      </c>
      <c r="P229" s="50"/>
      <c r="Q229" s="51"/>
      <c r="R229" s="51"/>
      <c r="S229" s="51"/>
      <c r="T229" s="52"/>
      <c r="U229" s="177"/>
      <c r="V229" s="178"/>
      <c r="W229" s="178"/>
      <c r="X229" s="178"/>
      <c r="Y229" s="178"/>
      <c r="Z229" s="50"/>
      <c r="AA229" s="51"/>
      <c r="AB229" s="51"/>
      <c r="AC229" s="51"/>
      <c r="AD229" s="52"/>
      <c r="AE229" s="177"/>
      <c r="AF229" s="178"/>
      <c r="AG229" s="178"/>
      <c r="AH229" s="178"/>
      <c r="AI229" s="190"/>
      <c r="AJ229" s="50"/>
      <c r="AK229" s="51"/>
      <c r="AL229" s="51"/>
      <c r="AM229" s="51"/>
      <c r="AN229" s="52"/>
      <c r="AO229" s="177"/>
      <c r="AP229" s="178"/>
      <c r="AQ229" s="178"/>
      <c r="AR229" s="178"/>
      <c r="AS229" s="178"/>
      <c r="AT229" s="50"/>
      <c r="AU229" s="51"/>
      <c r="AV229" s="51"/>
      <c r="AW229" s="51"/>
      <c r="AX229" s="51"/>
      <c r="AY229" s="177"/>
      <c r="AZ229" s="178"/>
      <c r="BA229" s="178"/>
      <c r="BB229" s="178"/>
      <c r="BC229" s="178"/>
      <c r="BD229" s="50"/>
      <c r="BE229" s="51"/>
      <c r="BF229" s="51"/>
      <c r="BG229" s="51"/>
      <c r="BH229" s="52"/>
      <c r="BI229" s="177"/>
      <c r="BJ229" s="178"/>
      <c r="BK229" s="178"/>
      <c r="BL229" s="178"/>
      <c r="BM229" s="190"/>
      <c r="BN229" s="53">
        <f t="shared" si="68"/>
        <v>0</v>
      </c>
      <c r="BO229" s="53">
        <f t="shared" si="69"/>
        <v>0</v>
      </c>
      <c r="BP229" s="305"/>
    </row>
    <row r="230" spans="2:68" ht="31.5" thickTop="1" thickBot="1" x14ac:dyDescent="0.45">
      <c r="B230" s="96"/>
      <c r="C230" s="97"/>
      <c r="D230" s="41">
        <f t="shared" si="78"/>
        <v>28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73"/>
        <v>29.4</v>
      </c>
      <c r="L230" s="47">
        <f t="shared" si="74"/>
        <v>29.68</v>
      </c>
      <c r="M230" s="48">
        <f t="shared" si="75"/>
        <v>29.96</v>
      </c>
      <c r="N230" s="48">
        <f t="shared" si="76"/>
        <v>30.240000000000002</v>
      </c>
      <c r="O230" s="49">
        <f t="shared" si="77"/>
        <v>30.52</v>
      </c>
      <c r="P230" s="50"/>
      <c r="Q230" s="51"/>
      <c r="R230" s="51"/>
      <c r="S230" s="51"/>
      <c r="T230" s="52"/>
      <c r="U230" s="177"/>
      <c r="V230" s="178"/>
      <c r="W230" s="178"/>
      <c r="X230" s="178"/>
      <c r="Y230" s="178"/>
      <c r="Z230" s="50"/>
      <c r="AA230" s="51"/>
      <c r="AB230" s="51"/>
      <c r="AC230" s="51"/>
      <c r="AD230" s="51"/>
      <c r="AE230" s="177"/>
      <c r="AF230" s="178"/>
      <c r="AG230" s="178"/>
      <c r="AH230" s="178"/>
      <c r="AI230" s="190"/>
      <c r="AJ230" s="50"/>
      <c r="AK230" s="51"/>
      <c r="AL230" s="51"/>
      <c r="AM230" s="51"/>
      <c r="AN230" s="52"/>
      <c r="AO230" s="177"/>
      <c r="AP230" s="178"/>
      <c r="AQ230" s="178"/>
      <c r="AR230" s="178"/>
      <c r="AS230" s="178"/>
      <c r="AT230" s="50"/>
      <c r="AU230" s="51"/>
      <c r="AV230" s="51"/>
      <c r="AW230" s="51"/>
      <c r="AX230" s="51"/>
      <c r="AY230" s="177"/>
      <c r="AZ230" s="178"/>
      <c r="BA230" s="178"/>
      <c r="BB230" s="178"/>
      <c r="BC230" s="178"/>
      <c r="BD230" s="50"/>
      <c r="BE230" s="51"/>
      <c r="BF230" s="51"/>
      <c r="BG230" s="51"/>
      <c r="BH230" s="52"/>
      <c r="BI230" s="177"/>
      <c r="BJ230" s="178"/>
      <c r="BK230" s="178"/>
      <c r="BL230" s="178"/>
      <c r="BM230" s="190"/>
      <c r="BN230" s="53">
        <f t="shared" si="68"/>
        <v>0</v>
      </c>
      <c r="BO230" s="53">
        <f t="shared" si="69"/>
        <v>0</v>
      </c>
      <c r="BP230" s="305"/>
    </row>
    <row r="231" spans="2:68" s="138" customFormat="1" ht="38.25" customHeight="1" thickTop="1" thickBot="1" x14ac:dyDescent="0.45">
      <c r="B231" s="142">
        <v>3</v>
      </c>
      <c r="K231" s="140"/>
      <c r="L231" s="140"/>
      <c r="M231" s="140"/>
      <c r="N231" s="140"/>
      <c r="O231" s="140"/>
      <c r="BP231" s="305"/>
    </row>
    <row r="232" spans="2:68" ht="54.75" customHeight="1" thickTop="1" x14ac:dyDescent="0.4">
      <c r="B232" s="412" t="s">
        <v>0</v>
      </c>
      <c r="C232" s="414" t="s">
        <v>1</v>
      </c>
      <c r="D232" s="416" t="str">
        <f>D6</f>
        <v>Средняя цена без учета доставки на 23.08.2019, рублей</v>
      </c>
      <c r="E232" s="418" t="s">
        <v>6</v>
      </c>
      <c r="F232" s="420" t="s">
        <v>7</v>
      </c>
      <c r="G232" s="421"/>
      <c r="H232" s="421"/>
      <c r="I232" s="421"/>
      <c r="J232" s="422"/>
      <c r="K232" s="426" t="s">
        <v>8</v>
      </c>
      <c r="L232" s="427"/>
      <c r="M232" s="427"/>
      <c r="N232" s="427"/>
      <c r="O232" s="428"/>
      <c r="P232" s="406" t="str">
        <f>'1 неделя'!P232:T232</f>
        <v>ГАПОУ ЧР "МЦК-ЧЭМК" Минобразования Чувашии</v>
      </c>
      <c r="Q232" s="407"/>
      <c r="R232" s="407"/>
      <c r="S232" s="407"/>
      <c r="T232" s="408"/>
      <c r="U232" s="401" t="str">
        <f>'1 неделя'!U232:Y232</f>
        <v xml:space="preserve">ГАПОУ "ВСХТ" </v>
      </c>
      <c r="V232" s="402"/>
      <c r="W232" s="402"/>
      <c r="X232" s="402"/>
      <c r="Y232" s="403"/>
      <c r="Z232" s="409" t="str">
        <f>'1 неделя'!Z232:AD232</f>
        <v xml:space="preserve">БОУ "Ибресинская общеобразовательная школа-интернат для обучающихся с ограниченными возможностями здоровья" </v>
      </c>
      <c r="AA232" s="410"/>
      <c r="AB232" s="410"/>
      <c r="AC232" s="410"/>
      <c r="AD232" s="411"/>
      <c r="AE232" s="401" t="str">
        <f>'1 неделя'!AE232:AI232</f>
        <v xml:space="preserve">БОУ " Калининская общеобразовательная школа-интернат для обучающихся с ограниченными возможностями здоровья" </v>
      </c>
      <c r="AF232" s="402"/>
      <c r="AG232" s="402"/>
      <c r="AH232" s="402"/>
      <c r="AI232" s="403"/>
      <c r="AJ232" s="406" t="str">
        <f>'1 неделя'!AJ232:AN232</f>
        <v>Наименование заказчика</v>
      </c>
      <c r="AK232" s="407"/>
      <c r="AL232" s="407"/>
      <c r="AM232" s="407"/>
      <c r="AN232" s="408"/>
      <c r="AO232" s="401" t="str">
        <f>'1 неделя'!AO232:AS232</f>
        <v>Наименование заказчика</v>
      </c>
      <c r="AP232" s="402"/>
      <c r="AQ232" s="402"/>
      <c r="AR232" s="402"/>
      <c r="AS232" s="403"/>
      <c r="AT232" s="406" t="str">
        <f>'1 неделя'!AT232:AX232</f>
        <v>Наименование заказчика</v>
      </c>
      <c r="AU232" s="407"/>
      <c r="AV232" s="407"/>
      <c r="AW232" s="407"/>
      <c r="AX232" s="408"/>
      <c r="AY232" s="401" t="str">
        <f>'1 неделя'!AY232:BC232</f>
        <v>Наименование заказчика</v>
      </c>
      <c r="AZ232" s="402"/>
      <c r="BA232" s="402"/>
      <c r="BB232" s="402"/>
      <c r="BC232" s="403"/>
      <c r="BD232" s="406" t="str">
        <f>'1 неделя'!BD232:BH232</f>
        <v>Наименование заказчика</v>
      </c>
      <c r="BE232" s="407"/>
      <c r="BF232" s="407"/>
      <c r="BG232" s="407"/>
      <c r="BH232" s="408"/>
      <c r="BI232" s="401" t="str">
        <f>'1 неделя'!BI232:BM232</f>
        <v>Наименование заказчика</v>
      </c>
      <c r="BJ232" s="402"/>
      <c r="BK232" s="402"/>
      <c r="BL232" s="402"/>
      <c r="BM232" s="403"/>
      <c r="BN232" s="404" t="s">
        <v>97</v>
      </c>
      <c r="BO232" s="404" t="s">
        <v>98</v>
      </c>
      <c r="BP232" s="305"/>
    </row>
    <row r="233" spans="2:68" ht="126.75" customHeight="1" thickBot="1" x14ac:dyDescent="0.45">
      <c r="B233" s="413"/>
      <c r="C233" s="415"/>
      <c r="D233" s="417"/>
      <c r="E233" s="419"/>
      <c r="F233" s="423"/>
      <c r="G233" s="424"/>
      <c r="H233" s="424"/>
      <c r="I233" s="424"/>
      <c r="J233" s="425"/>
      <c r="K233" s="429"/>
      <c r="L233" s="430"/>
      <c r="M233" s="430"/>
      <c r="N233" s="430"/>
      <c r="O233" s="431"/>
      <c r="P233" s="128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8" t="s">
        <v>2</v>
      </c>
      <c r="V233" s="169" t="s">
        <v>3</v>
      </c>
      <c r="W233" s="170" t="s">
        <v>4</v>
      </c>
      <c r="X233" s="170" t="s">
        <v>5</v>
      </c>
      <c r="Y233" s="170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4" t="s">
        <v>2</v>
      </c>
      <c r="AF233" s="170" t="s">
        <v>3</v>
      </c>
      <c r="AG233" s="170" t="s">
        <v>4</v>
      </c>
      <c r="AH233" s="170" t="s">
        <v>5</v>
      </c>
      <c r="AI233" s="170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4" t="s">
        <v>2</v>
      </c>
      <c r="AP233" s="170" t="s">
        <v>3</v>
      </c>
      <c r="AQ233" s="170" t="s">
        <v>4</v>
      </c>
      <c r="AR233" s="170" t="s">
        <v>5</v>
      </c>
      <c r="AS233" s="170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4" t="s">
        <v>2</v>
      </c>
      <c r="AZ233" s="170" t="s">
        <v>3</v>
      </c>
      <c r="BA233" s="170" t="s">
        <v>4</v>
      </c>
      <c r="BB233" s="170" t="s">
        <v>5</v>
      </c>
      <c r="BC233" s="170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4" t="s">
        <v>2</v>
      </c>
      <c r="BJ233" s="170" t="s">
        <v>3</v>
      </c>
      <c r="BK233" s="170" t="s">
        <v>4</v>
      </c>
      <c r="BL233" s="170" t="s">
        <v>5</v>
      </c>
      <c r="BM233" s="170" t="s">
        <v>119</v>
      </c>
      <c r="BN233" s="405"/>
      <c r="BO233" s="405"/>
      <c r="BP233" s="305"/>
    </row>
    <row r="234" spans="2:68" ht="55.5" thickTop="1" thickBot="1" x14ac:dyDescent="0.45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71"/>
      <c r="V234" s="172"/>
      <c r="W234" s="173"/>
      <c r="X234" s="173"/>
      <c r="Y234" s="173"/>
      <c r="Z234" s="26"/>
      <c r="AA234" s="25"/>
      <c r="AB234" s="25"/>
      <c r="AC234" s="25"/>
      <c r="AD234" s="25"/>
      <c r="AE234" s="185"/>
      <c r="AF234" s="173"/>
      <c r="AG234" s="173"/>
      <c r="AH234" s="173"/>
      <c r="AI234" s="186"/>
      <c r="AJ234" s="26"/>
      <c r="AK234" s="25"/>
      <c r="AL234" s="25"/>
      <c r="AM234" s="25"/>
      <c r="AN234" s="27"/>
      <c r="AO234" s="185"/>
      <c r="AP234" s="173"/>
      <c r="AQ234" s="173"/>
      <c r="AR234" s="173"/>
      <c r="AS234" s="173"/>
      <c r="AT234" s="26"/>
      <c r="AU234" s="25"/>
      <c r="AV234" s="25"/>
      <c r="AW234" s="25"/>
      <c r="AX234" s="25"/>
      <c r="AY234" s="185"/>
      <c r="AZ234" s="173"/>
      <c r="BA234" s="173"/>
      <c r="BB234" s="173"/>
      <c r="BC234" s="173"/>
      <c r="BD234" s="26"/>
      <c r="BE234" s="25"/>
      <c r="BF234" s="25"/>
      <c r="BG234" s="25"/>
      <c r="BH234" s="27"/>
      <c r="BI234" s="185"/>
      <c r="BJ234" s="173"/>
      <c r="BK234" s="173"/>
      <c r="BL234" s="173"/>
      <c r="BM234" s="173"/>
      <c r="BN234" s="405"/>
      <c r="BO234" s="405"/>
      <c r="BP234" s="305"/>
    </row>
    <row r="235" spans="2:68" ht="31.5" thickTop="1" thickBot="1" x14ac:dyDescent="0.45">
      <c r="B235" s="29" t="s">
        <v>9</v>
      </c>
      <c r="C235" s="30">
        <v>2</v>
      </c>
      <c r="D235" s="31">
        <v>3</v>
      </c>
      <c r="E235" s="127">
        <v>9</v>
      </c>
      <c r="F235" s="396">
        <v>10</v>
      </c>
      <c r="G235" s="396"/>
      <c r="H235" s="396"/>
      <c r="I235" s="396"/>
      <c r="J235" s="397"/>
      <c r="K235" s="398">
        <v>11</v>
      </c>
      <c r="L235" s="399"/>
      <c r="M235" s="399"/>
      <c r="N235" s="399"/>
      <c r="O235" s="400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4">
        <v>4</v>
      </c>
      <c r="V235" s="175">
        <v>5</v>
      </c>
      <c r="W235" s="176">
        <v>6</v>
      </c>
      <c r="X235" s="176">
        <v>7</v>
      </c>
      <c r="Y235" s="176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7">
        <v>4</v>
      </c>
      <c r="AF235" s="188">
        <v>5</v>
      </c>
      <c r="AG235" s="188">
        <v>6</v>
      </c>
      <c r="AH235" s="188">
        <v>7</v>
      </c>
      <c r="AI235" s="189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7">
        <v>4</v>
      </c>
      <c r="AP235" s="188">
        <v>5</v>
      </c>
      <c r="AQ235" s="188">
        <v>6</v>
      </c>
      <c r="AR235" s="188">
        <v>7</v>
      </c>
      <c r="AS235" s="188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7">
        <v>4</v>
      </c>
      <c r="AZ235" s="188">
        <v>5</v>
      </c>
      <c r="BA235" s="188">
        <v>6</v>
      </c>
      <c r="BB235" s="188">
        <v>7</v>
      </c>
      <c r="BC235" s="188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7">
        <v>4</v>
      </c>
      <c r="BJ235" s="188">
        <v>5</v>
      </c>
      <c r="BK235" s="188">
        <v>6</v>
      </c>
      <c r="BL235" s="188">
        <v>7</v>
      </c>
      <c r="BM235" s="188">
        <v>8</v>
      </c>
      <c r="BN235" s="37"/>
      <c r="BO235" s="37"/>
      <c r="BP235" s="305"/>
    </row>
    <row r="236" spans="2:68" ht="36.75" thickTop="1" x14ac:dyDescent="0.4">
      <c r="B236" s="54" t="s">
        <v>9</v>
      </c>
      <c r="C236" s="40" t="str">
        <f>C123</f>
        <v>Картофель, кг</v>
      </c>
      <c r="D236" s="41">
        <f t="shared" ref="D236:D267" si="81">D10</f>
        <v>10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67" si="82">$D236+($D236*(SUM($E236%,F236%)))</f>
        <v>11.9</v>
      </c>
      <c r="L236" s="47">
        <f t="shared" ref="L236:L267" si="83">$D236+(($D236*SUM($E236,G236)/100))</f>
        <v>12</v>
      </c>
      <c r="M236" s="48">
        <f t="shared" ref="M236:M267" si="84">$D236+(($D236*($E236+H236)/100))</f>
        <v>12.1</v>
      </c>
      <c r="N236" s="48">
        <f t="shared" ref="N236:N267" si="85">$D236+(($D236*($E236+I236)/100))</f>
        <v>12.2</v>
      </c>
      <c r="O236" s="49">
        <f t="shared" ref="O236:O267" si="86">$D236+(($D236*($E236+J236)/100))</f>
        <v>12.3</v>
      </c>
      <c r="P236" s="232"/>
      <c r="Q236" s="233"/>
      <c r="R236" s="233"/>
      <c r="S236" s="233"/>
      <c r="T236" s="234"/>
      <c r="U236" s="367">
        <f>W236/V236</f>
        <v>10.7</v>
      </c>
      <c r="V236" s="368">
        <v>250</v>
      </c>
      <c r="W236" s="368">
        <v>2675</v>
      </c>
      <c r="X236" s="368" t="s">
        <v>372</v>
      </c>
      <c r="Y236" s="369" t="s">
        <v>373</v>
      </c>
      <c r="Z236" s="290"/>
      <c r="AA236" s="291"/>
      <c r="AB236" s="291"/>
      <c r="AC236" s="291"/>
      <c r="AD236" s="292"/>
      <c r="AE236" s="197"/>
      <c r="AF236" s="198"/>
      <c r="AG236" s="199"/>
      <c r="AH236" s="198"/>
      <c r="AI236" s="200"/>
      <c r="AJ236" s="50"/>
      <c r="AK236" s="51"/>
      <c r="AL236" s="51"/>
      <c r="AM236" s="51"/>
      <c r="AN236" s="52"/>
      <c r="AO236" s="177"/>
      <c r="AP236" s="178"/>
      <c r="AQ236" s="178"/>
      <c r="AR236" s="178"/>
      <c r="AS236" s="178"/>
      <c r="AT236" s="50"/>
      <c r="AU236" s="51"/>
      <c r="AV236" s="51"/>
      <c r="AW236" s="51"/>
      <c r="AX236" s="51"/>
      <c r="AY236" s="177"/>
      <c r="AZ236" s="178"/>
      <c r="BA236" s="178"/>
      <c r="BB236" s="178"/>
      <c r="BC236" s="178"/>
      <c r="BD236" s="50"/>
      <c r="BE236" s="51"/>
      <c r="BF236" s="51"/>
      <c r="BG236" s="51"/>
      <c r="BH236" s="52"/>
      <c r="BI236" s="177"/>
      <c r="BJ236" s="178"/>
      <c r="BK236" s="178"/>
      <c r="BL236" s="178"/>
      <c r="BM236" s="190"/>
      <c r="BN236" s="53"/>
      <c r="BO236" s="53"/>
      <c r="BP236" s="306"/>
    </row>
    <row r="237" spans="2:68" ht="30" x14ac:dyDescent="0.4">
      <c r="B237" s="54"/>
      <c r="C237" s="55"/>
      <c r="D237" s="41">
        <f t="shared" si="81"/>
        <v>10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82"/>
        <v>11.9</v>
      </c>
      <c r="L237" s="47">
        <f t="shared" si="83"/>
        <v>12</v>
      </c>
      <c r="M237" s="48">
        <f t="shared" si="84"/>
        <v>12.1</v>
      </c>
      <c r="N237" s="48">
        <f t="shared" si="85"/>
        <v>12.2</v>
      </c>
      <c r="O237" s="49">
        <f t="shared" si="86"/>
        <v>12.3</v>
      </c>
      <c r="P237" s="50"/>
      <c r="Q237" s="51"/>
      <c r="R237" s="51"/>
      <c r="S237" s="51"/>
      <c r="T237" s="52"/>
      <c r="U237" s="177"/>
      <c r="V237" s="178"/>
      <c r="W237" s="178"/>
      <c r="X237" s="178"/>
      <c r="Y237" s="178"/>
      <c r="Z237" s="50"/>
      <c r="AA237" s="51"/>
      <c r="AB237" s="51"/>
      <c r="AC237" s="51"/>
      <c r="AD237" s="52"/>
      <c r="AE237" s="177"/>
      <c r="AF237" s="178"/>
      <c r="AG237" s="178"/>
      <c r="AH237" s="178"/>
      <c r="AI237" s="190"/>
      <c r="AJ237" s="50"/>
      <c r="AK237" s="51"/>
      <c r="AL237" s="51"/>
      <c r="AM237" s="51"/>
      <c r="AN237" s="52"/>
      <c r="AO237" s="177"/>
      <c r="AP237" s="178"/>
      <c r="AQ237" s="178"/>
      <c r="AR237" s="178"/>
      <c r="AS237" s="178"/>
      <c r="AT237" s="50"/>
      <c r="AU237" s="51"/>
      <c r="AV237" s="51"/>
      <c r="AW237" s="51"/>
      <c r="AX237" s="51"/>
      <c r="AY237" s="177"/>
      <c r="AZ237" s="178"/>
      <c r="BA237" s="178"/>
      <c r="BB237" s="178"/>
      <c r="BC237" s="178"/>
      <c r="BD237" s="50"/>
      <c r="BE237" s="51"/>
      <c r="BF237" s="51"/>
      <c r="BG237" s="51"/>
      <c r="BH237" s="52"/>
      <c r="BI237" s="177"/>
      <c r="BJ237" s="178"/>
      <c r="BK237" s="178"/>
      <c r="BL237" s="178"/>
      <c r="BM237" s="190"/>
      <c r="BN237" s="53"/>
      <c r="BO237" s="53">
        <f>MAX($P237,$U237,$Z237,$AE237,$AJ237,$AO237,$AT237,$AY237,$BD237,$BI237)</f>
        <v>0</v>
      </c>
      <c r="BP237" s="305"/>
    </row>
    <row r="238" spans="2:68" ht="30" x14ac:dyDescent="0.4">
      <c r="B238" s="56"/>
      <c r="C238" s="58"/>
      <c r="D238" s="41">
        <f t="shared" si="81"/>
        <v>10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82"/>
        <v>11.9</v>
      </c>
      <c r="L238" s="47">
        <f t="shared" si="83"/>
        <v>12</v>
      </c>
      <c r="M238" s="48">
        <f t="shared" si="84"/>
        <v>12.1</v>
      </c>
      <c r="N238" s="48">
        <f t="shared" si="85"/>
        <v>12.2</v>
      </c>
      <c r="O238" s="49">
        <f t="shared" si="86"/>
        <v>12.3</v>
      </c>
      <c r="P238" s="50"/>
      <c r="Q238" s="51"/>
      <c r="R238" s="51"/>
      <c r="S238" s="51"/>
      <c r="T238" s="52"/>
      <c r="U238" s="177"/>
      <c r="V238" s="178"/>
      <c r="W238" s="178"/>
      <c r="X238" s="178"/>
      <c r="Y238" s="178"/>
      <c r="Z238" s="50"/>
      <c r="AA238" s="51"/>
      <c r="AB238" s="51"/>
      <c r="AC238" s="51"/>
      <c r="AD238" s="51"/>
      <c r="AE238" s="177"/>
      <c r="AF238" s="178"/>
      <c r="AG238" s="178"/>
      <c r="AH238" s="178"/>
      <c r="AI238" s="190"/>
      <c r="AJ238" s="50"/>
      <c r="AK238" s="51"/>
      <c r="AL238" s="51"/>
      <c r="AM238" s="51"/>
      <c r="AN238" s="52"/>
      <c r="AO238" s="177"/>
      <c r="AP238" s="178"/>
      <c r="AQ238" s="178"/>
      <c r="AR238" s="178"/>
      <c r="AS238" s="178"/>
      <c r="AT238" s="50"/>
      <c r="AU238" s="51"/>
      <c r="AV238" s="51"/>
      <c r="AW238" s="51"/>
      <c r="AX238" s="51"/>
      <c r="AY238" s="177"/>
      <c r="AZ238" s="178"/>
      <c r="BA238" s="178"/>
      <c r="BB238" s="178"/>
      <c r="BC238" s="178"/>
      <c r="BD238" s="50"/>
      <c r="BE238" s="51"/>
      <c r="BF238" s="51"/>
      <c r="BG238" s="51"/>
      <c r="BH238" s="52"/>
      <c r="BI238" s="177"/>
      <c r="BJ238" s="178"/>
      <c r="BK238" s="178"/>
      <c r="BL238" s="178"/>
      <c r="BM238" s="190"/>
      <c r="BN238" s="53"/>
      <c r="BO238" s="53">
        <f>MAX($P238,$U238,$Z238,$AE238,$AJ238,$AO238,$AT238,$AY238,$BD238,$BI238)</f>
        <v>0</v>
      </c>
      <c r="BP238" s="305"/>
    </row>
    <row r="239" spans="2:68" ht="58.5" customHeight="1" x14ac:dyDescent="0.4">
      <c r="B239" s="60">
        <v>2</v>
      </c>
      <c r="C239" s="61" t="s">
        <v>17</v>
      </c>
      <c r="D239" s="41">
        <f t="shared" si="81"/>
        <v>0</v>
      </c>
      <c r="E239" s="62"/>
      <c r="F239" s="63"/>
      <c r="G239" s="64"/>
      <c r="H239" s="64"/>
      <c r="I239" s="64"/>
      <c r="J239" s="65"/>
      <c r="K239" s="46">
        <f t="shared" si="82"/>
        <v>0</v>
      </c>
      <c r="L239" s="47">
        <f t="shared" si="83"/>
        <v>0</v>
      </c>
      <c r="M239" s="48">
        <f t="shared" si="84"/>
        <v>0</v>
      </c>
      <c r="N239" s="48">
        <f t="shared" si="85"/>
        <v>0</v>
      </c>
      <c r="O239" s="49">
        <f t="shared" si="86"/>
        <v>0</v>
      </c>
      <c r="P239" s="66"/>
      <c r="Q239" s="67"/>
      <c r="R239" s="68"/>
      <c r="S239" s="67"/>
      <c r="T239" s="69"/>
      <c r="U239" s="179"/>
      <c r="V239" s="180"/>
      <c r="W239" s="178"/>
      <c r="X239" s="180"/>
      <c r="Y239" s="180"/>
      <c r="Z239" s="66"/>
      <c r="AA239" s="67"/>
      <c r="AB239" s="68"/>
      <c r="AC239" s="67"/>
      <c r="AD239" s="67"/>
      <c r="AE239" s="179"/>
      <c r="AF239" s="180"/>
      <c r="AG239" s="178"/>
      <c r="AH239" s="180"/>
      <c r="AI239" s="191"/>
      <c r="AJ239" s="66"/>
      <c r="AK239" s="67"/>
      <c r="AL239" s="68"/>
      <c r="AM239" s="67"/>
      <c r="AN239" s="69"/>
      <c r="AO239" s="179"/>
      <c r="AP239" s="180"/>
      <c r="AQ239" s="178"/>
      <c r="AR239" s="180"/>
      <c r="AS239" s="180"/>
      <c r="AT239" s="66"/>
      <c r="AU239" s="67"/>
      <c r="AV239" s="68"/>
      <c r="AW239" s="67"/>
      <c r="AX239" s="67"/>
      <c r="AY239" s="179"/>
      <c r="AZ239" s="180"/>
      <c r="BA239" s="178"/>
      <c r="BB239" s="180"/>
      <c r="BC239" s="180"/>
      <c r="BD239" s="66"/>
      <c r="BE239" s="67"/>
      <c r="BF239" s="68"/>
      <c r="BG239" s="67"/>
      <c r="BH239" s="69"/>
      <c r="BI239" s="179"/>
      <c r="BJ239" s="180"/>
      <c r="BK239" s="178"/>
      <c r="BL239" s="180"/>
      <c r="BM239" s="191"/>
      <c r="BN239" s="53"/>
      <c r="BO239" s="53">
        <f>MAX($P239,$U239,$Z239,$AE239,$AJ239,$AO239,$AT239,$AY239,$BD239,$BI239)</f>
        <v>0</v>
      </c>
      <c r="BP239" s="305"/>
    </row>
    <row r="240" spans="2:68" ht="30" x14ac:dyDescent="0.4">
      <c r="B240" s="39" t="s">
        <v>118</v>
      </c>
      <c r="C240" s="40" t="str">
        <f>C127</f>
        <v>Столовая морковь н/у, кг</v>
      </c>
      <c r="D240" s="41">
        <f t="shared" si="81"/>
        <v>15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82"/>
        <v>18.45</v>
      </c>
      <c r="L240" s="47">
        <f t="shared" si="83"/>
        <v>18.600000000000001</v>
      </c>
      <c r="M240" s="48">
        <f t="shared" si="84"/>
        <v>18.75</v>
      </c>
      <c r="N240" s="48">
        <f t="shared" si="85"/>
        <v>18.899999999999999</v>
      </c>
      <c r="O240" s="49">
        <f t="shared" si="86"/>
        <v>19.05</v>
      </c>
      <c r="P240" s="232"/>
      <c r="Q240" s="233"/>
      <c r="R240" s="233"/>
      <c r="S240" s="233"/>
      <c r="T240" s="234"/>
      <c r="U240" s="50"/>
      <c r="V240" s="51"/>
      <c r="W240" s="51"/>
      <c r="X240" s="51"/>
      <c r="Y240" s="52"/>
      <c r="Z240" s="293"/>
      <c r="AA240" s="294"/>
      <c r="AB240" s="295"/>
      <c r="AC240" s="294"/>
      <c r="AD240" s="294"/>
      <c r="AE240" s="302"/>
      <c r="AF240" s="198"/>
      <c r="AG240" s="199"/>
      <c r="AH240" s="198"/>
      <c r="AI240" s="200"/>
      <c r="AJ240" s="50"/>
      <c r="AK240" s="51"/>
      <c r="AL240" s="51"/>
      <c r="AM240" s="51"/>
      <c r="AN240" s="52"/>
      <c r="AO240" s="50"/>
      <c r="AP240" s="51"/>
      <c r="AQ240" s="51"/>
      <c r="AR240" s="51"/>
      <c r="AS240" s="52"/>
      <c r="AT240" s="50"/>
      <c r="AU240" s="51"/>
      <c r="AV240" s="51"/>
      <c r="AW240" s="51"/>
      <c r="AX240" s="51"/>
      <c r="AY240" s="177"/>
      <c r="AZ240" s="178"/>
      <c r="BA240" s="178"/>
      <c r="BB240" s="178"/>
      <c r="BC240" s="178"/>
      <c r="BD240" s="50"/>
      <c r="BE240" s="51"/>
      <c r="BF240" s="51"/>
      <c r="BG240" s="51"/>
      <c r="BH240" s="52"/>
      <c r="BI240" s="177"/>
      <c r="BJ240" s="178"/>
      <c r="BK240" s="178"/>
      <c r="BL240" s="178"/>
      <c r="BM240" s="190"/>
      <c r="BN240" s="53"/>
      <c r="BO240" s="53"/>
      <c r="BP240" s="306"/>
    </row>
    <row r="241" spans="2:68" ht="30" x14ac:dyDescent="0.4">
      <c r="B241" s="54"/>
      <c r="C241" s="55"/>
      <c r="D241" s="41">
        <f t="shared" si="81"/>
        <v>15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82"/>
        <v>18.45</v>
      </c>
      <c r="L241" s="47">
        <f t="shared" si="83"/>
        <v>18.600000000000001</v>
      </c>
      <c r="M241" s="48">
        <f t="shared" si="84"/>
        <v>18.75</v>
      </c>
      <c r="N241" s="48">
        <f t="shared" si="85"/>
        <v>18.899999999999999</v>
      </c>
      <c r="O241" s="49">
        <f t="shared" si="86"/>
        <v>19.05</v>
      </c>
      <c r="P241" s="50"/>
      <c r="Q241" s="51"/>
      <c r="R241" s="51"/>
      <c r="S241" s="51"/>
      <c r="T241" s="52"/>
      <c r="U241" s="177"/>
      <c r="V241" s="178"/>
      <c r="W241" s="178"/>
      <c r="X241" s="178"/>
      <c r="Y241" s="178"/>
      <c r="Z241" s="293"/>
      <c r="AA241" s="294"/>
      <c r="AB241" s="295"/>
      <c r="AC241" s="294"/>
      <c r="AD241" s="294"/>
      <c r="AE241" s="177"/>
      <c r="AF241" s="178"/>
      <c r="AG241" s="178"/>
      <c r="AH241" s="178"/>
      <c r="AI241" s="190"/>
      <c r="AJ241" s="50"/>
      <c r="AK241" s="51"/>
      <c r="AL241" s="51"/>
      <c r="AM241" s="51"/>
      <c r="AN241" s="52"/>
      <c r="AO241" s="177"/>
      <c r="AP241" s="178"/>
      <c r="AQ241" s="178"/>
      <c r="AR241" s="178"/>
      <c r="AS241" s="178"/>
      <c r="AT241" s="50"/>
      <c r="AU241" s="51"/>
      <c r="AV241" s="51"/>
      <c r="AW241" s="51"/>
      <c r="AX241" s="51"/>
      <c r="AY241" s="177"/>
      <c r="AZ241" s="178"/>
      <c r="BA241" s="178"/>
      <c r="BB241" s="178"/>
      <c r="BC241" s="178"/>
      <c r="BD241" s="50"/>
      <c r="BE241" s="51"/>
      <c r="BF241" s="51"/>
      <c r="BG241" s="51"/>
      <c r="BH241" s="52"/>
      <c r="BI241" s="177"/>
      <c r="BJ241" s="178"/>
      <c r="BK241" s="178"/>
      <c r="BL241" s="178"/>
      <c r="BM241" s="190"/>
      <c r="BN241" s="53"/>
      <c r="BO241" s="53"/>
      <c r="BP241" s="305"/>
    </row>
    <row r="242" spans="2:68" ht="30" x14ac:dyDescent="0.4">
      <c r="B242" s="56"/>
      <c r="C242" s="55"/>
      <c r="D242" s="41">
        <f t="shared" si="81"/>
        <v>15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82"/>
        <v>18.45</v>
      </c>
      <c r="L242" s="47">
        <f t="shared" si="83"/>
        <v>18.600000000000001</v>
      </c>
      <c r="M242" s="48">
        <f t="shared" si="84"/>
        <v>18.75</v>
      </c>
      <c r="N242" s="48">
        <f t="shared" si="85"/>
        <v>18.899999999999999</v>
      </c>
      <c r="O242" s="49">
        <f t="shared" si="86"/>
        <v>19.05</v>
      </c>
      <c r="P242" s="50"/>
      <c r="Q242" s="51"/>
      <c r="R242" s="51"/>
      <c r="S242" s="51"/>
      <c r="T242" s="52"/>
      <c r="U242" s="177"/>
      <c r="V242" s="178"/>
      <c r="W242" s="178"/>
      <c r="X242" s="178"/>
      <c r="Y242" s="178"/>
      <c r="Z242" s="50"/>
      <c r="AA242" s="51"/>
      <c r="AB242" s="51"/>
      <c r="AC242" s="51"/>
      <c r="AD242" s="51"/>
      <c r="AE242" s="177"/>
      <c r="AF242" s="178"/>
      <c r="AG242" s="178"/>
      <c r="AH242" s="178"/>
      <c r="AI242" s="190"/>
      <c r="AJ242" s="50"/>
      <c r="AK242" s="51"/>
      <c r="AL242" s="51"/>
      <c r="AM242" s="51"/>
      <c r="AN242" s="52"/>
      <c r="AO242" s="177"/>
      <c r="AP242" s="178"/>
      <c r="AQ242" s="178"/>
      <c r="AR242" s="178"/>
      <c r="AS242" s="178"/>
      <c r="AT242" s="50"/>
      <c r="AU242" s="51"/>
      <c r="AV242" s="51"/>
      <c r="AW242" s="51"/>
      <c r="AX242" s="51"/>
      <c r="AY242" s="177"/>
      <c r="AZ242" s="178"/>
      <c r="BA242" s="178"/>
      <c r="BB242" s="178"/>
      <c r="BC242" s="178"/>
      <c r="BD242" s="50"/>
      <c r="BE242" s="51"/>
      <c r="BF242" s="51"/>
      <c r="BG242" s="51"/>
      <c r="BH242" s="52"/>
      <c r="BI242" s="177"/>
      <c r="BJ242" s="178"/>
      <c r="BK242" s="178"/>
      <c r="BL242" s="178"/>
      <c r="BM242" s="190"/>
      <c r="BN242" s="53"/>
      <c r="BO242" s="53"/>
      <c r="BP242" s="305"/>
    </row>
    <row r="243" spans="2:68" ht="36" x14ac:dyDescent="0.4">
      <c r="B243" s="71" t="s">
        <v>19</v>
      </c>
      <c r="C243" s="40" t="str">
        <f>C130</f>
        <v>Столовая свекла н/у, кг</v>
      </c>
      <c r="D243" s="41">
        <f t="shared" si="81"/>
        <v>13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82"/>
        <v>16.64</v>
      </c>
      <c r="L243" s="47">
        <f t="shared" si="83"/>
        <v>16.77</v>
      </c>
      <c r="M243" s="48">
        <f t="shared" si="84"/>
        <v>16.899999999999999</v>
      </c>
      <c r="N243" s="48">
        <f t="shared" si="85"/>
        <v>17.03</v>
      </c>
      <c r="O243" s="49">
        <f t="shared" si="86"/>
        <v>17.16</v>
      </c>
      <c r="P243" s="232"/>
      <c r="Q243" s="233"/>
      <c r="R243" s="233"/>
      <c r="S243" s="233"/>
      <c r="T243" s="234"/>
      <c r="U243" s="367">
        <v>12.8</v>
      </c>
      <c r="V243" s="368">
        <v>50</v>
      </c>
      <c r="W243" s="368">
        <v>640</v>
      </c>
      <c r="X243" s="368" t="s">
        <v>372</v>
      </c>
      <c r="Y243" s="369" t="s">
        <v>373</v>
      </c>
      <c r="Z243" s="293"/>
      <c r="AA243" s="294"/>
      <c r="AB243" s="295"/>
      <c r="AC243" s="294"/>
      <c r="AD243" s="294"/>
      <c r="AE243" s="197"/>
      <c r="AF243" s="198"/>
      <c r="AG243" s="199"/>
      <c r="AH243" s="198"/>
      <c r="AI243" s="200"/>
      <c r="AJ243" s="50"/>
      <c r="AK243" s="51"/>
      <c r="AL243" s="51"/>
      <c r="AM243" s="51"/>
      <c r="AN243" s="52"/>
      <c r="AO243" s="177"/>
      <c r="AP243" s="178"/>
      <c r="AQ243" s="178"/>
      <c r="AR243" s="178"/>
      <c r="AS243" s="178"/>
      <c r="AT243" s="50"/>
      <c r="AU243" s="51"/>
      <c r="AV243" s="51"/>
      <c r="AW243" s="51"/>
      <c r="AX243" s="51"/>
      <c r="AY243" s="177"/>
      <c r="AZ243" s="178"/>
      <c r="BA243" s="178"/>
      <c r="BB243" s="178"/>
      <c r="BC243" s="178"/>
      <c r="BD243" s="50"/>
      <c r="BE243" s="51"/>
      <c r="BF243" s="51"/>
      <c r="BG243" s="51"/>
      <c r="BH243" s="52"/>
      <c r="BI243" s="177"/>
      <c r="BJ243" s="178"/>
      <c r="BK243" s="178"/>
      <c r="BL243" s="178"/>
      <c r="BM243" s="190"/>
      <c r="BN243" s="53"/>
      <c r="BO243" s="53"/>
      <c r="BP243" s="306"/>
    </row>
    <row r="244" spans="2:68" ht="30" x14ac:dyDescent="0.4">
      <c r="B244" s="73"/>
      <c r="C244" s="74"/>
      <c r="D244" s="41">
        <f t="shared" si="81"/>
        <v>13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82"/>
        <v>16.64</v>
      </c>
      <c r="L244" s="47">
        <f t="shared" si="83"/>
        <v>16.77</v>
      </c>
      <c r="M244" s="48">
        <f t="shared" si="84"/>
        <v>16.899999999999999</v>
      </c>
      <c r="N244" s="48">
        <f t="shared" si="85"/>
        <v>17.03</v>
      </c>
      <c r="O244" s="49">
        <f t="shared" si="86"/>
        <v>17.16</v>
      </c>
      <c r="P244" s="50"/>
      <c r="Q244" s="51"/>
      <c r="R244" s="51"/>
      <c r="S244" s="51"/>
      <c r="T244" s="52"/>
      <c r="U244" s="50"/>
      <c r="V244" s="51"/>
      <c r="W244" s="51"/>
      <c r="X244" s="51"/>
      <c r="Y244" s="52"/>
      <c r="Z244" s="293"/>
      <c r="AA244" s="294"/>
      <c r="AB244" s="295"/>
      <c r="AC244" s="294"/>
      <c r="AD244" s="294"/>
      <c r="AE244" s="197"/>
      <c r="AF244" s="198"/>
      <c r="AG244" s="199"/>
      <c r="AH244" s="198"/>
      <c r="AI244" s="200"/>
      <c r="AJ244" s="50"/>
      <c r="AK244" s="51"/>
      <c r="AL244" s="51"/>
      <c r="AM244" s="51"/>
      <c r="AN244" s="52"/>
      <c r="AO244" s="177"/>
      <c r="AP244" s="178"/>
      <c r="AQ244" s="178"/>
      <c r="AR244" s="178"/>
      <c r="AS244" s="178"/>
      <c r="AT244" s="50"/>
      <c r="AU244" s="51"/>
      <c r="AV244" s="51"/>
      <c r="AW244" s="51"/>
      <c r="AX244" s="51"/>
      <c r="AY244" s="177"/>
      <c r="AZ244" s="178"/>
      <c r="BA244" s="178"/>
      <c r="BB244" s="178"/>
      <c r="BC244" s="178"/>
      <c r="BD244" s="50"/>
      <c r="BE244" s="51"/>
      <c r="BF244" s="51"/>
      <c r="BG244" s="51"/>
      <c r="BH244" s="52"/>
      <c r="BI244" s="177"/>
      <c r="BJ244" s="178"/>
      <c r="BK244" s="178"/>
      <c r="BL244" s="178"/>
      <c r="BM244" s="190"/>
      <c r="BN244" s="53"/>
      <c r="BO244" s="53"/>
      <c r="BP244" s="305"/>
    </row>
    <row r="245" spans="2:68" ht="30" x14ac:dyDescent="0.4">
      <c r="B245" s="73"/>
      <c r="C245" s="74"/>
      <c r="D245" s="41">
        <f t="shared" si="81"/>
        <v>13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82"/>
        <v>16.64</v>
      </c>
      <c r="L245" s="47">
        <f t="shared" si="83"/>
        <v>16.77</v>
      </c>
      <c r="M245" s="48">
        <f t="shared" si="84"/>
        <v>16.899999999999999</v>
      </c>
      <c r="N245" s="48">
        <f t="shared" si="85"/>
        <v>17.03</v>
      </c>
      <c r="O245" s="49">
        <f t="shared" si="86"/>
        <v>17.16</v>
      </c>
      <c r="P245" s="50"/>
      <c r="Q245" s="51"/>
      <c r="R245" s="51"/>
      <c r="S245" s="51"/>
      <c r="T245" s="52"/>
      <c r="U245" s="50"/>
      <c r="V245" s="51"/>
      <c r="W245" s="51"/>
      <c r="X245" s="51"/>
      <c r="Y245" s="52"/>
      <c r="Z245" s="293"/>
      <c r="AA245" s="294"/>
      <c r="AB245" s="295"/>
      <c r="AC245" s="294"/>
      <c r="AD245" s="294"/>
      <c r="AE245" s="197"/>
      <c r="AF245" s="198"/>
      <c r="AG245" s="199"/>
      <c r="AH245" s="198"/>
      <c r="AI245" s="200"/>
      <c r="AJ245" s="50"/>
      <c r="AK245" s="51"/>
      <c r="AL245" s="51"/>
      <c r="AM245" s="51"/>
      <c r="AN245" s="52"/>
      <c r="AO245" s="177"/>
      <c r="AP245" s="178"/>
      <c r="AQ245" s="178"/>
      <c r="AR245" s="178"/>
      <c r="AS245" s="178"/>
      <c r="AT245" s="50"/>
      <c r="AU245" s="51"/>
      <c r="AV245" s="51"/>
      <c r="AW245" s="51"/>
      <c r="AX245" s="51"/>
      <c r="AY245" s="177"/>
      <c r="AZ245" s="178"/>
      <c r="BA245" s="178"/>
      <c r="BB245" s="178"/>
      <c r="BC245" s="178"/>
      <c r="BD245" s="50"/>
      <c r="BE245" s="51"/>
      <c r="BF245" s="51"/>
      <c r="BG245" s="51"/>
      <c r="BH245" s="52"/>
      <c r="BI245" s="177"/>
      <c r="BJ245" s="178"/>
      <c r="BK245" s="178"/>
      <c r="BL245" s="178"/>
      <c r="BM245" s="190"/>
      <c r="BN245" s="53"/>
      <c r="BO245" s="53"/>
      <c r="BP245" s="305"/>
    </row>
    <row r="246" spans="2:68" ht="30" x14ac:dyDescent="0.4">
      <c r="B246" s="71" t="s">
        <v>21</v>
      </c>
      <c r="C246" s="40" t="str">
        <f>C133</f>
        <v>Лук репчатый н/у, кг</v>
      </c>
      <c r="D246" s="41">
        <f t="shared" si="81"/>
        <v>14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82"/>
        <v>17.920000000000002</v>
      </c>
      <c r="L246" s="47">
        <f t="shared" si="83"/>
        <v>18.2</v>
      </c>
      <c r="M246" s="48">
        <f t="shared" si="84"/>
        <v>18.48</v>
      </c>
      <c r="N246" s="48">
        <f t="shared" si="85"/>
        <v>18.62</v>
      </c>
      <c r="O246" s="49">
        <f t="shared" si="86"/>
        <v>18.759999999999998</v>
      </c>
      <c r="P246" s="232"/>
      <c r="Q246" s="233"/>
      <c r="R246" s="233"/>
      <c r="S246" s="233"/>
      <c r="T246" s="234"/>
      <c r="U246" s="50"/>
      <c r="V246" s="51"/>
      <c r="W246" s="51"/>
      <c r="X246" s="51"/>
      <c r="Y246" s="52"/>
      <c r="Z246" s="293"/>
      <c r="AA246" s="294"/>
      <c r="AB246" s="295"/>
      <c r="AC246" s="294"/>
      <c r="AD246" s="294"/>
      <c r="AE246" s="197"/>
      <c r="AF246" s="198"/>
      <c r="AG246" s="199"/>
      <c r="AH246" s="198"/>
      <c r="AI246" s="200"/>
      <c r="AJ246" s="50"/>
      <c r="AK246" s="51"/>
      <c r="AL246" s="51"/>
      <c r="AM246" s="51"/>
      <c r="AN246" s="52"/>
      <c r="AO246" s="50"/>
      <c r="AP246" s="51"/>
      <c r="AQ246" s="51"/>
      <c r="AR246" s="51"/>
      <c r="AS246" s="52"/>
      <c r="AT246" s="50"/>
      <c r="AU246" s="51"/>
      <c r="AV246" s="51"/>
      <c r="AW246" s="51"/>
      <c r="AX246" s="51"/>
      <c r="AY246" s="177"/>
      <c r="AZ246" s="178"/>
      <c r="BA246" s="178"/>
      <c r="BB246" s="178"/>
      <c r="BC246" s="178"/>
      <c r="BD246" s="50"/>
      <c r="BE246" s="51"/>
      <c r="BF246" s="51"/>
      <c r="BG246" s="51"/>
      <c r="BH246" s="52"/>
      <c r="BI246" s="177"/>
      <c r="BJ246" s="178"/>
      <c r="BK246" s="178"/>
      <c r="BL246" s="178"/>
      <c r="BM246" s="190"/>
      <c r="BN246" s="53"/>
      <c r="BO246" s="53">
        <f t="shared" ref="BO246:BO277" si="87">MAX($P246,$U246,$Z246,$AE246,$AJ246,$AO246,$AT246,$AY246,$BD246,$BI246)</f>
        <v>0</v>
      </c>
      <c r="BP246" s="306"/>
    </row>
    <row r="247" spans="2:68" ht="30" x14ac:dyDescent="0.4">
      <c r="B247" s="73"/>
      <c r="C247" s="74"/>
      <c r="D247" s="41">
        <f t="shared" si="81"/>
        <v>14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82"/>
        <v>17.920000000000002</v>
      </c>
      <c r="L247" s="47">
        <f t="shared" si="83"/>
        <v>18.2</v>
      </c>
      <c r="M247" s="48">
        <f t="shared" si="84"/>
        <v>18.48</v>
      </c>
      <c r="N247" s="48">
        <f t="shared" si="85"/>
        <v>18.62</v>
      </c>
      <c r="O247" s="49">
        <f t="shared" si="86"/>
        <v>18.759999999999998</v>
      </c>
      <c r="P247" s="232"/>
      <c r="Q247" s="233"/>
      <c r="R247" s="233"/>
      <c r="S247" s="233"/>
      <c r="T247" s="234"/>
      <c r="U247" s="50"/>
      <c r="V247" s="51"/>
      <c r="W247" s="51"/>
      <c r="X247" s="51"/>
      <c r="Y247" s="52"/>
      <c r="Z247" s="287"/>
      <c r="AA247" s="288"/>
      <c r="AB247" s="288"/>
      <c r="AC247" s="288"/>
      <c r="AD247" s="289"/>
      <c r="AE247" s="197"/>
      <c r="AF247" s="198"/>
      <c r="AG247" s="199"/>
      <c r="AH247" s="198"/>
      <c r="AI247" s="200"/>
      <c r="AJ247" s="50"/>
      <c r="AK247" s="51"/>
      <c r="AL247" s="51"/>
      <c r="AM247" s="51"/>
      <c r="AN247" s="52"/>
      <c r="AO247" s="50"/>
      <c r="AP247" s="51"/>
      <c r="AQ247" s="51"/>
      <c r="AR247" s="51"/>
      <c r="AS247" s="52"/>
      <c r="AT247" s="50"/>
      <c r="AU247" s="51"/>
      <c r="AV247" s="51"/>
      <c r="AW247" s="51"/>
      <c r="AX247" s="51"/>
      <c r="AY247" s="177"/>
      <c r="AZ247" s="178"/>
      <c r="BA247" s="178"/>
      <c r="BB247" s="178"/>
      <c r="BC247" s="178"/>
      <c r="BD247" s="50"/>
      <c r="BE247" s="51"/>
      <c r="BF247" s="51"/>
      <c r="BG247" s="51"/>
      <c r="BH247" s="52"/>
      <c r="BI247" s="177"/>
      <c r="BJ247" s="178"/>
      <c r="BK247" s="178"/>
      <c r="BL247" s="178"/>
      <c r="BM247" s="190"/>
      <c r="BN247" s="53"/>
      <c r="BO247" s="53">
        <f t="shared" si="87"/>
        <v>0</v>
      </c>
      <c r="BP247" s="305"/>
    </row>
    <row r="248" spans="2:68" ht="30" x14ac:dyDescent="0.4">
      <c r="B248" s="73"/>
      <c r="C248" s="74"/>
      <c r="D248" s="41">
        <f t="shared" si="81"/>
        <v>14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82"/>
        <v>17.920000000000002</v>
      </c>
      <c r="L248" s="47">
        <f t="shared" si="83"/>
        <v>18.2</v>
      </c>
      <c r="M248" s="48">
        <f t="shared" si="84"/>
        <v>18.48</v>
      </c>
      <c r="N248" s="48">
        <f t="shared" si="85"/>
        <v>18.62</v>
      </c>
      <c r="O248" s="49">
        <f t="shared" si="86"/>
        <v>18.759999999999998</v>
      </c>
      <c r="P248" s="232"/>
      <c r="Q248" s="233"/>
      <c r="R248" s="233"/>
      <c r="S248" s="233"/>
      <c r="T248" s="234"/>
      <c r="U248" s="50"/>
      <c r="V248" s="51"/>
      <c r="W248" s="51"/>
      <c r="X248" s="51"/>
      <c r="Y248" s="52"/>
      <c r="Z248" s="287"/>
      <c r="AA248" s="288"/>
      <c r="AB248" s="288"/>
      <c r="AC248" s="288"/>
      <c r="AD248" s="289"/>
      <c r="AE248" s="197"/>
      <c r="AF248" s="198"/>
      <c r="AG248" s="199"/>
      <c r="AH248" s="198"/>
      <c r="AI248" s="200"/>
      <c r="AJ248" s="50"/>
      <c r="AK248" s="51"/>
      <c r="AL248" s="51"/>
      <c r="AM248" s="51"/>
      <c r="AN248" s="52"/>
      <c r="AO248" s="50"/>
      <c r="AP248" s="51"/>
      <c r="AQ248" s="51"/>
      <c r="AR248" s="51"/>
      <c r="AS248" s="52"/>
      <c r="AT248" s="50"/>
      <c r="AU248" s="51"/>
      <c r="AV248" s="51"/>
      <c r="AW248" s="51"/>
      <c r="AX248" s="51"/>
      <c r="AY248" s="177"/>
      <c r="AZ248" s="178"/>
      <c r="BA248" s="178"/>
      <c r="BB248" s="178"/>
      <c r="BC248" s="178"/>
      <c r="BD248" s="50"/>
      <c r="BE248" s="51"/>
      <c r="BF248" s="51"/>
      <c r="BG248" s="51"/>
      <c r="BH248" s="52"/>
      <c r="BI248" s="177"/>
      <c r="BJ248" s="178"/>
      <c r="BK248" s="178"/>
      <c r="BL248" s="178"/>
      <c r="BM248" s="190"/>
      <c r="BN248" s="53"/>
      <c r="BO248" s="53">
        <f t="shared" si="87"/>
        <v>0</v>
      </c>
      <c r="BP248" s="305"/>
    </row>
    <row r="249" spans="2:68" ht="30" x14ac:dyDescent="0.4">
      <c r="B249" s="71" t="s">
        <v>23</v>
      </c>
      <c r="C249" s="40" t="str">
        <f>C136</f>
        <v>Капуста н/у, кг</v>
      </c>
      <c r="D249" s="41">
        <f t="shared" si="81"/>
        <v>12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82"/>
        <v>14.280000000000001</v>
      </c>
      <c r="L249" s="47">
        <f t="shared" si="83"/>
        <v>14.4</v>
      </c>
      <c r="M249" s="48">
        <f t="shared" si="84"/>
        <v>14.52</v>
      </c>
      <c r="N249" s="48">
        <f t="shared" si="85"/>
        <v>14.64</v>
      </c>
      <c r="O249" s="49">
        <f t="shared" si="86"/>
        <v>14.64</v>
      </c>
      <c r="P249" s="232"/>
      <c r="Q249" s="233"/>
      <c r="R249" s="233"/>
      <c r="S249" s="233"/>
      <c r="T249" s="234"/>
      <c r="U249" s="232"/>
      <c r="V249" s="233"/>
      <c r="W249" s="233"/>
      <c r="X249" s="233"/>
      <c r="Y249" s="234"/>
      <c r="Z249" s="290"/>
      <c r="AA249" s="291"/>
      <c r="AB249" s="291"/>
      <c r="AC249" s="291"/>
      <c r="AD249" s="292"/>
      <c r="AE249" s="197"/>
      <c r="AF249" s="198"/>
      <c r="AG249" s="199"/>
      <c r="AH249" s="198"/>
      <c r="AI249" s="198"/>
      <c r="AJ249" s="50"/>
      <c r="AK249" s="51"/>
      <c r="AL249" s="51"/>
      <c r="AM249" s="51"/>
      <c r="AN249" s="52"/>
      <c r="AO249" s="50"/>
      <c r="AP249" s="51"/>
      <c r="AQ249" s="51"/>
      <c r="AR249" s="51"/>
      <c r="AS249" s="52"/>
      <c r="AT249" s="50"/>
      <c r="AU249" s="51"/>
      <c r="AV249" s="51"/>
      <c r="AW249" s="51"/>
      <c r="AX249" s="51"/>
      <c r="AY249" s="177"/>
      <c r="AZ249" s="178"/>
      <c r="BA249" s="178"/>
      <c r="BB249" s="178"/>
      <c r="BC249" s="178"/>
      <c r="BD249" s="50"/>
      <c r="BE249" s="51"/>
      <c r="BF249" s="51"/>
      <c r="BG249" s="51"/>
      <c r="BH249" s="52"/>
      <c r="BI249" s="177"/>
      <c r="BJ249" s="178"/>
      <c r="BK249" s="178"/>
      <c r="BL249" s="178"/>
      <c r="BM249" s="190"/>
      <c r="BN249" s="53"/>
      <c r="BO249" s="53">
        <f t="shared" si="87"/>
        <v>0</v>
      </c>
      <c r="BP249" s="306"/>
    </row>
    <row r="250" spans="2:68" ht="30" x14ac:dyDescent="0.4">
      <c r="B250" s="73"/>
      <c r="C250" s="74"/>
      <c r="D250" s="41">
        <f t="shared" si="81"/>
        <v>12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82"/>
        <v>14.280000000000001</v>
      </c>
      <c r="L250" s="47">
        <f t="shared" si="83"/>
        <v>14.4</v>
      </c>
      <c r="M250" s="48">
        <f t="shared" si="84"/>
        <v>14.52</v>
      </c>
      <c r="N250" s="48">
        <f t="shared" si="85"/>
        <v>14.64</v>
      </c>
      <c r="O250" s="49">
        <f t="shared" si="86"/>
        <v>14.64</v>
      </c>
      <c r="P250" s="232"/>
      <c r="Q250" s="233"/>
      <c r="R250" s="233"/>
      <c r="S250" s="233"/>
      <c r="T250" s="234"/>
      <c r="U250" s="50"/>
      <c r="V250" s="51"/>
      <c r="W250" s="51"/>
      <c r="X250" s="51"/>
      <c r="Y250" s="52"/>
      <c r="Z250" s="50"/>
      <c r="AA250" s="51"/>
      <c r="AB250" s="51"/>
      <c r="AC250" s="51"/>
      <c r="AD250" s="52"/>
      <c r="AE250" s="177"/>
      <c r="AF250" s="178"/>
      <c r="AG250" s="178"/>
      <c r="AH250" s="178"/>
      <c r="AI250" s="190"/>
      <c r="AJ250" s="50"/>
      <c r="AK250" s="51"/>
      <c r="AL250" s="51"/>
      <c r="AM250" s="51"/>
      <c r="AN250" s="52"/>
      <c r="AO250" s="177"/>
      <c r="AP250" s="178"/>
      <c r="AQ250" s="178"/>
      <c r="AR250" s="178"/>
      <c r="AS250" s="178"/>
      <c r="AT250" s="50"/>
      <c r="AU250" s="51"/>
      <c r="AV250" s="51"/>
      <c r="AW250" s="51"/>
      <c r="AX250" s="51"/>
      <c r="AY250" s="177"/>
      <c r="AZ250" s="178"/>
      <c r="BA250" s="178"/>
      <c r="BB250" s="178"/>
      <c r="BC250" s="178"/>
      <c r="BD250" s="50"/>
      <c r="BE250" s="51"/>
      <c r="BF250" s="51"/>
      <c r="BG250" s="51"/>
      <c r="BH250" s="52"/>
      <c r="BI250" s="177"/>
      <c r="BJ250" s="178"/>
      <c r="BK250" s="178"/>
      <c r="BL250" s="178"/>
      <c r="BM250" s="190"/>
      <c r="BN250" s="53"/>
      <c r="BO250" s="53">
        <f t="shared" si="87"/>
        <v>0</v>
      </c>
      <c r="BP250" s="305"/>
    </row>
    <row r="251" spans="2:68" ht="30" x14ac:dyDescent="0.4">
      <c r="B251" s="75"/>
      <c r="C251" s="76"/>
      <c r="D251" s="41">
        <f t="shared" si="81"/>
        <v>12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82"/>
        <v>14.280000000000001</v>
      </c>
      <c r="L251" s="47">
        <f t="shared" si="83"/>
        <v>14.4</v>
      </c>
      <c r="M251" s="48">
        <f t="shared" si="84"/>
        <v>14.52</v>
      </c>
      <c r="N251" s="48">
        <f t="shared" si="85"/>
        <v>14.64</v>
      </c>
      <c r="O251" s="49">
        <f t="shared" si="86"/>
        <v>14.64</v>
      </c>
      <c r="P251" s="232"/>
      <c r="Q251" s="233"/>
      <c r="R251" s="233"/>
      <c r="S251" s="233"/>
      <c r="T251" s="234"/>
      <c r="U251" s="50"/>
      <c r="V251" s="51"/>
      <c r="W251" s="51"/>
      <c r="X251" s="51"/>
      <c r="Y251" s="52"/>
      <c r="Z251" s="50"/>
      <c r="AA251" s="51"/>
      <c r="AB251" s="51"/>
      <c r="AC251" s="51"/>
      <c r="AD251" s="52"/>
      <c r="AE251" s="177"/>
      <c r="AF251" s="178"/>
      <c r="AG251" s="178"/>
      <c r="AH251" s="178"/>
      <c r="AI251" s="190"/>
      <c r="AJ251" s="50"/>
      <c r="AK251" s="51"/>
      <c r="AL251" s="51"/>
      <c r="AM251" s="51"/>
      <c r="AN251" s="52"/>
      <c r="AO251" s="177"/>
      <c r="AP251" s="178"/>
      <c r="AQ251" s="178"/>
      <c r="AR251" s="178"/>
      <c r="AS251" s="178"/>
      <c r="AT251" s="50"/>
      <c r="AU251" s="51"/>
      <c r="AV251" s="51"/>
      <c r="AW251" s="51"/>
      <c r="AX251" s="51"/>
      <c r="AY251" s="177"/>
      <c r="AZ251" s="178"/>
      <c r="BA251" s="178"/>
      <c r="BB251" s="178"/>
      <c r="BC251" s="178"/>
      <c r="BD251" s="50"/>
      <c r="BE251" s="51"/>
      <c r="BF251" s="51"/>
      <c r="BG251" s="51"/>
      <c r="BH251" s="52"/>
      <c r="BI251" s="177"/>
      <c r="BJ251" s="178"/>
      <c r="BK251" s="178"/>
      <c r="BL251" s="178"/>
      <c r="BM251" s="190"/>
      <c r="BN251" s="53"/>
      <c r="BO251" s="53">
        <f t="shared" si="87"/>
        <v>0</v>
      </c>
      <c r="BP251" s="305"/>
    </row>
    <row r="252" spans="2:68" ht="58.5" x14ac:dyDescent="0.4">
      <c r="B252" s="60" t="s">
        <v>25</v>
      </c>
      <c r="C252" s="61" t="s">
        <v>26</v>
      </c>
      <c r="D252" s="41">
        <f t="shared" si="81"/>
        <v>0</v>
      </c>
      <c r="E252" s="62"/>
      <c r="F252" s="63"/>
      <c r="G252" s="64"/>
      <c r="H252" s="64"/>
      <c r="I252" s="64"/>
      <c r="J252" s="65"/>
      <c r="K252" s="46">
        <f t="shared" si="82"/>
        <v>0</v>
      </c>
      <c r="L252" s="47">
        <f t="shared" si="83"/>
        <v>0</v>
      </c>
      <c r="M252" s="48">
        <f t="shared" si="84"/>
        <v>0</v>
      </c>
      <c r="N252" s="48">
        <f t="shared" si="85"/>
        <v>0</v>
      </c>
      <c r="O252" s="49">
        <f t="shared" si="86"/>
        <v>0</v>
      </c>
      <c r="P252" s="235"/>
      <c r="Q252" s="236"/>
      <c r="R252" s="237"/>
      <c r="S252" s="236"/>
      <c r="T252" s="238"/>
      <c r="U252" s="66"/>
      <c r="V252" s="67"/>
      <c r="W252" s="68"/>
      <c r="X252" s="67"/>
      <c r="Y252" s="69"/>
      <c r="Z252" s="66"/>
      <c r="AA252" s="67"/>
      <c r="AB252" s="68"/>
      <c r="AC252" s="67"/>
      <c r="AD252" s="69"/>
      <c r="AE252" s="179"/>
      <c r="AF252" s="180"/>
      <c r="AG252" s="178"/>
      <c r="AH252" s="180"/>
      <c r="AI252" s="191"/>
      <c r="AJ252" s="66"/>
      <c r="AK252" s="67"/>
      <c r="AL252" s="68"/>
      <c r="AM252" s="67"/>
      <c r="AN252" s="69"/>
      <c r="AO252" s="179"/>
      <c r="AP252" s="180"/>
      <c r="AQ252" s="178"/>
      <c r="AR252" s="180"/>
      <c r="AS252" s="180"/>
      <c r="AT252" s="66"/>
      <c r="AU252" s="67"/>
      <c r="AV252" s="68"/>
      <c r="AW252" s="67"/>
      <c r="AX252" s="67"/>
      <c r="AY252" s="179"/>
      <c r="AZ252" s="180"/>
      <c r="BA252" s="178"/>
      <c r="BB252" s="180"/>
      <c r="BC252" s="180"/>
      <c r="BD252" s="66"/>
      <c r="BE252" s="67"/>
      <c r="BF252" s="68"/>
      <c r="BG252" s="67"/>
      <c r="BH252" s="69"/>
      <c r="BI252" s="179"/>
      <c r="BJ252" s="180"/>
      <c r="BK252" s="178"/>
      <c r="BL252" s="180"/>
      <c r="BM252" s="191"/>
      <c r="BN252" s="53"/>
      <c r="BO252" s="53">
        <f t="shared" si="87"/>
        <v>0</v>
      </c>
      <c r="BP252" s="305"/>
    </row>
    <row r="253" spans="2:68" ht="36" x14ac:dyDescent="0.4">
      <c r="B253" s="71" t="s">
        <v>28</v>
      </c>
      <c r="C253" s="40" t="str">
        <f>C140</f>
        <v>Куриные яйца 1 категории, 10 шт</v>
      </c>
      <c r="D253" s="41">
        <f t="shared" si="81"/>
        <v>40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82"/>
        <v>47.6</v>
      </c>
      <c r="L253" s="47">
        <f t="shared" si="83"/>
        <v>48</v>
      </c>
      <c r="M253" s="48">
        <f t="shared" si="84"/>
        <v>48.4</v>
      </c>
      <c r="N253" s="48">
        <f t="shared" si="85"/>
        <v>48.8</v>
      </c>
      <c r="O253" s="49">
        <f t="shared" si="86"/>
        <v>49.2</v>
      </c>
      <c r="P253" s="232"/>
      <c r="Q253" s="233"/>
      <c r="R253" s="233"/>
      <c r="S253" s="233"/>
      <c r="T253" s="234"/>
      <c r="U253" s="50"/>
      <c r="V253" s="51"/>
      <c r="W253" s="51"/>
      <c r="X253" s="51"/>
      <c r="Y253" s="52"/>
      <c r="Z253" s="355"/>
      <c r="AA253" s="356"/>
      <c r="AB253" s="356"/>
      <c r="AC253" s="356"/>
      <c r="AD253" s="357"/>
      <c r="AE253" s="197"/>
      <c r="AF253" s="198"/>
      <c r="AG253" s="199"/>
      <c r="AH253" s="198"/>
      <c r="AI253" s="200"/>
      <c r="AJ253" s="50"/>
      <c r="AK253" s="51"/>
      <c r="AL253" s="51"/>
      <c r="AM253" s="51"/>
      <c r="AN253" s="52"/>
      <c r="AO253" s="177"/>
      <c r="AP253" s="178"/>
      <c r="AQ253" s="178"/>
      <c r="AR253" s="178"/>
      <c r="AS253" s="178"/>
      <c r="AT253" s="50"/>
      <c r="AU253" s="51"/>
      <c r="AV253" s="51"/>
      <c r="AW253" s="51"/>
      <c r="AX253" s="51"/>
      <c r="AY253" s="177"/>
      <c r="AZ253" s="178"/>
      <c r="BA253" s="178"/>
      <c r="BB253" s="178"/>
      <c r="BC253" s="178"/>
      <c r="BD253" s="50"/>
      <c r="BE253" s="51"/>
      <c r="BF253" s="51"/>
      <c r="BG253" s="51"/>
      <c r="BH253" s="52"/>
      <c r="BI253" s="177"/>
      <c r="BJ253" s="178"/>
      <c r="BK253" s="178"/>
      <c r="BL253" s="178"/>
      <c r="BM253" s="190"/>
      <c r="BN253" s="53"/>
      <c r="BO253" s="53">
        <f t="shared" si="87"/>
        <v>0</v>
      </c>
      <c r="BP253" s="305"/>
    </row>
    <row r="254" spans="2:68" ht="30" x14ac:dyDescent="0.4">
      <c r="B254" s="73"/>
      <c r="C254" s="74"/>
      <c r="D254" s="41">
        <f t="shared" si="81"/>
        <v>40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82"/>
        <v>47.6</v>
      </c>
      <c r="L254" s="47">
        <f t="shared" si="83"/>
        <v>48</v>
      </c>
      <c r="M254" s="48">
        <f t="shared" si="84"/>
        <v>48.4</v>
      </c>
      <c r="N254" s="48">
        <f t="shared" si="85"/>
        <v>48.8</v>
      </c>
      <c r="O254" s="49">
        <f t="shared" si="86"/>
        <v>49.2</v>
      </c>
      <c r="P254" s="50"/>
      <c r="Q254" s="51"/>
      <c r="R254" s="51"/>
      <c r="S254" s="51"/>
      <c r="T254" s="52"/>
      <c r="U254" s="50"/>
      <c r="V254" s="51"/>
      <c r="W254" s="51"/>
      <c r="X254" s="51"/>
      <c r="Y254" s="52"/>
      <c r="Z254" s="50"/>
      <c r="AA254" s="51"/>
      <c r="AB254" s="51"/>
      <c r="AC254" s="51"/>
      <c r="AD254" s="52"/>
      <c r="AE254" s="177"/>
      <c r="AF254" s="178"/>
      <c r="AG254" s="178"/>
      <c r="AH254" s="178"/>
      <c r="AI254" s="190"/>
      <c r="AJ254" s="50"/>
      <c r="AK254" s="51"/>
      <c r="AL254" s="51"/>
      <c r="AM254" s="51"/>
      <c r="AN254" s="52"/>
      <c r="AO254" s="177"/>
      <c r="AP254" s="178"/>
      <c r="AQ254" s="178"/>
      <c r="AR254" s="178"/>
      <c r="AS254" s="178"/>
      <c r="AT254" s="50"/>
      <c r="AU254" s="51"/>
      <c r="AV254" s="51"/>
      <c r="AW254" s="51"/>
      <c r="AX254" s="51"/>
      <c r="AY254" s="177"/>
      <c r="AZ254" s="178"/>
      <c r="BA254" s="178"/>
      <c r="BB254" s="178"/>
      <c r="BC254" s="178"/>
      <c r="BD254" s="50"/>
      <c r="BE254" s="51"/>
      <c r="BF254" s="51"/>
      <c r="BG254" s="51"/>
      <c r="BH254" s="52"/>
      <c r="BI254" s="177"/>
      <c r="BJ254" s="178"/>
      <c r="BK254" s="178"/>
      <c r="BL254" s="178"/>
      <c r="BM254" s="190"/>
      <c r="BN254" s="53"/>
      <c r="BO254" s="53">
        <f t="shared" si="87"/>
        <v>0</v>
      </c>
      <c r="BP254" s="305"/>
    </row>
    <row r="255" spans="2:68" ht="30" x14ac:dyDescent="0.4">
      <c r="B255" s="75"/>
      <c r="C255" s="76"/>
      <c r="D255" s="41">
        <f t="shared" si="81"/>
        <v>40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82"/>
        <v>47.6</v>
      </c>
      <c r="L255" s="47">
        <f t="shared" si="83"/>
        <v>48</v>
      </c>
      <c r="M255" s="48">
        <f t="shared" si="84"/>
        <v>48.4</v>
      </c>
      <c r="N255" s="48">
        <f t="shared" si="85"/>
        <v>48.8</v>
      </c>
      <c r="O255" s="49">
        <f t="shared" si="86"/>
        <v>49.2</v>
      </c>
      <c r="P255" s="50"/>
      <c r="Q255" s="51"/>
      <c r="R255" s="51"/>
      <c r="S255" s="51"/>
      <c r="T255" s="52"/>
      <c r="U255" s="50"/>
      <c r="V255" s="51"/>
      <c r="W255" s="51"/>
      <c r="X255" s="51"/>
      <c r="Y255" s="52"/>
      <c r="Z255" s="50"/>
      <c r="AA255" s="51"/>
      <c r="AB255" s="51"/>
      <c r="AC255" s="51"/>
      <c r="AD255" s="51"/>
      <c r="AE255" s="177"/>
      <c r="AF255" s="178"/>
      <c r="AG255" s="178"/>
      <c r="AH255" s="178"/>
      <c r="AI255" s="190"/>
      <c r="AJ255" s="50"/>
      <c r="AK255" s="51"/>
      <c r="AL255" s="51"/>
      <c r="AM255" s="51"/>
      <c r="AN255" s="52"/>
      <c r="AO255" s="177"/>
      <c r="AP255" s="178"/>
      <c r="AQ255" s="178"/>
      <c r="AR255" s="178"/>
      <c r="AS255" s="178"/>
      <c r="AT255" s="50"/>
      <c r="AU255" s="51"/>
      <c r="AV255" s="51"/>
      <c r="AW255" s="51"/>
      <c r="AX255" s="51"/>
      <c r="AY255" s="177"/>
      <c r="AZ255" s="178"/>
      <c r="BA255" s="178"/>
      <c r="BB255" s="178"/>
      <c r="BC255" s="178"/>
      <c r="BD255" s="50"/>
      <c r="BE255" s="51"/>
      <c r="BF255" s="51"/>
      <c r="BG255" s="51"/>
      <c r="BH255" s="52"/>
      <c r="BI255" s="177"/>
      <c r="BJ255" s="178"/>
      <c r="BK255" s="178"/>
      <c r="BL255" s="178"/>
      <c r="BM255" s="190"/>
      <c r="BN255" s="53"/>
      <c r="BO255" s="53">
        <f t="shared" si="87"/>
        <v>0</v>
      </c>
      <c r="BP255" s="305"/>
    </row>
    <row r="256" spans="2:68" ht="36" x14ac:dyDescent="0.4">
      <c r="B256" s="77" t="s">
        <v>30</v>
      </c>
      <c r="C256" s="40" t="str">
        <f>C143</f>
        <v>Куриные яйца 2 категории, 10 шт</v>
      </c>
      <c r="D256" s="41">
        <f t="shared" si="81"/>
        <v>30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82"/>
        <v>35.700000000000003</v>
      </c>
      <c r="L256" s="47">
        <f t="shared" si="83"/>
        <v>36</v>
      </c>
      <c r="M256" s="48">
        <f t="shared" si="84"/>
        <v>36.299999999999997</v>
      </c>
      <c r="N256" s="48">
        <f t="shared" si="85"/>
        <v>36.6</v>
      </c>
      <c r="O256" s="49">
        <f t="shared" si="86"/>
        <v>36.9</v>
      </c>
      <c r="P256" s="50"/>
      <c r="Q256" s="51"/>
      <c r="R256" s="51"/>
      <c r="S256" s="51"/>
      <c r="T256" s="52"/>
      <c r="U256" s="50"/>
      <c r="V256" s="51"/>
      <c r="W256" s="51"/>
      <c r="X256" s="51"/>
      <c r="Y256" s="52"/>
      <c r="Z256" s="50"/>
      <c r="AA256" s="51"/>
      <c r="AB256" s="51"/>
      <c r="AC256" s="51"/>
      <c r="AD256" s="51"/>
      <c r="AE256" s="177"/>
      <c r="AF256" s="178"/>
      <c r="AG256" s="178"/>
      <c r="AH256" s="178"/>
      <c r="AI256" s="190"/>
      <c r="AJ256" s="50"/>
      <c r="AK256" s="51"/>
      <c r="AL256" s="51"/>
      <c r="AM256" s="51"/>
      <c r="AN256" s="52"/>
      <c r="AO256" s="177"/>
      <c r="AP256" s="178"/>
      <c r="AQ256" s="178"/>
      <c r="AR256" s="178"/>
      <c r="AS256" s="178"/>
      <c r="AT256" s="50"/>
      <c r="AU256" s="51"/>
      <c r="AV256" s="51"/>
      <c r="AW256" s="51"/>
      <c r="AX256" s="51"/>
      <c r="AY256" s="177"/>
      <c r="AZ256" s="178"/>
      <c r="BA256" s="178"/>
      <c r="BB256" s="178"/>
      <c r="BC256" s="178"/>
      <c r="BD256" s="50"/>
      <c r="BE256" s="51"/>
      <c r="BF256" s="51"/>
      <c r="BG256" s="51"/>
      <c r="BH256" s="52"/>
      <c r="BI256" s="177"/>
      <c r="BJ256" s="178"/>
      <c r="BK256" s="178"/>
      <c r="BL256" s="178"/>
      <c r="BM256" s="190"/>
      <c r="BN256" s="53"/>
      <c r="BO256" s="53">
        <f t="shared" si="87"/>
        <v>0</v>
      </c>
      <c r="BP256" s="305"/>
    </row>
    <row r="257" spans="2:68" ht="30" x14ac:dyDescent="0.4">
      <c r="B257" s="79"/>
      <c r="C257" s="80"/>
      <c r="D257" s="41">
        <f t="shared" si="81"/>
        <v>30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82"/>
        <v>35.700000000000003</v>
      </c>
      <c r="L257" s="47">
        <f t="shared" si="83"/>
        <v>36</v>
      </c>
      <c r="M257" s="48">
        <f t="shared" si="84"/>
        <v>36.299999999999997</v>
      </c>
      <c r="N257" s="48">
        <f t="shared" si="85"/>
        <v>36.6</v>
      </c>
      <c r="O257" s="49">
        <f t="shared" si="86"/>
        <v>36.9</v>
      </c>
      <c r="P257" s="50"/>
      <c r="Q257" s="51"/>
      <c r="R257" s="51"/>
      <c r="S257" s="51"/>
      <c r="T257" s="52"/>
      <c r="U257" s="50"/>
      <c r="V257" s="51"/>
      <c r="W257" s="51"/>
      <c r="X257" s="51"/>
      <c r="Y257" s="52"/>
      <c r="Z257" s="50"/>
      <c r="AA257" s="51"/>
      <c r="AB257" s="51"/>
      <c r="AC257" s="51"/>
      <c r="AD257" s="51"/>
      <c r="AE257" s="177"/>
      <c r="AF257" s="178"/>
      <c r="AG257" s="178"/>
      <c r="AH257" s="178"/>
      <c r="AI257" s="190"/>
      <c r="AJ257" s="50"/>
      <c r="AK257" s="51"/>
      <c r="AL257" s="51"/>
      <c r="AM257" s="51"/>
      <c r="AN257" s="52"/>
      <c r="AO257" s="177"/>
      <c r="AP257" s="178"/>
      <c r="AQ257" s="178"/>
      <c r="AR257" s="178"/>
      <c r="AS257" s="178"/>
      <c r="AT257" s="50"/>
      <c r="AU257" s="51"/>
      <c r="AV257" s="51"/>
      <c r="AW257" s="51"/>
      <c r="AX257" s="51"/>
      <c r="AY257" s="177"/>
      <c r="AZ257" s="178"/>
      <c r="BA257" s="178"/>
      <c r="BB257" s="178"/>
      <c r="BC257" s="178"/>
      <c r="BD257" s="50"/>
      <c r="BE257" s="51"/>
      <c r="BF257" s="51"/>
      <c r="BG257" s="51"/>
      <c r="BH257" s="52"/>
      <c r="BI257" s="177"/>
      <c r="BJ257" s="178"/>
      <c r="BK257" s="178"/>
      <c r="BL257" s="178"/>
      <c r="BM257" s="190"/>
      <c r="BN257" s="53"/>
      <c r="BO257" s="53">
        <f t="shared" si="87"/>
        <v>0</v>
      </c>
      <c r="BP257" s="305"/>
    </row>
    <row r="258" spans="2:68" ht="30" x14ac:dyDescent="0.4">
      <c r="B258" s="79"/>
      <c r="C258" s="80"/>
      <c r="D258" s="41">
        <f t="shared" si="81"/>
        <v>30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82"/>
        <v>35.700000000000003</v>
      </c>
      <c r="L258" s="47">
        <f t="shared" si="83"/>
        <v>36</v>
      </c>
      <c r="M258" s="48">
        <f t="shared" si="84"/>
        <v>36.299999999999997</v>
      </c>
      <c r="N258" s="48">
        <f t="shared" si="85"/>
        <v>36.6</v>
      </c>
      <c r="O258" s="49">
        <f t="shared" si="86"/>
        <v>36.9</v>
      </c>
      <c r="P258" s="50"/>
      <c r="Q258" s="51"/>
      <c r="R258" s="51"/>
      <c r="S258" s="51"/>
      <c r="T258" s="52"/>
      <c r="U258" s="50"/>
      <c r="V258" s="51"/>
      <c r="W258" s="51"/>
      <c r="X258" s="51"/>
      <c r="Y258" s="52"/>
      <c r="Z258" s="50"/>
      <c r="AA258" s="51"/>
      <c r="AB258" s="51"/>
      <c r="AC258" s="51"/>
      <c r="AD258" s="51"/>
      <c r="AE258" s="177"/>
      <c r="AF258" s="178"/>
      <c r="AG258" s="178"/>
      <c r="AH258" s="178"/>
      <c r="AI258" s="190"/>
      <c r="AJ258" s="50"/>
      <c r="AK258" s="51"/>
      <c r="AL258" s="51"/>
      <c r="AM258" s="51"/>
      <c r="AN258" s="52"/>
      <c r="AO258" s="177"/>
      <c r="AP258" s="178"/>
      <c r="AQ258" s="178"/>
      <c r="AR258" s="178"/>
      <c r="AS258" s="178"/>
      <c r="AT258" s="50"/>
      <c r="AU258" s="51"/>
      <c r="AV258" s="51"/>
      <c r="AW258" s="51"/>
      <c r="AX258" s="51"/>
      <c r="AY258" s="177"/>
      <c r="AZ258" s="178"/>
      <c r="BA258" s="178"/>
      <c r="BB258" s="178"/>
      <c r="BC258" s="178"/>
      <c r="BD258" s="50"/>
      <c r="BE258" s="51"/>
      <c r="BF258" s="51"/>
      <c r="BG258" s="51"/>
      <c r="BH258" s="52"/>
      <c r="BI258" s="177"/>
      <c r="BJ258" s="178"/>
      <c r="BK258" s="178"/>
      <c r="BL258" s="178"/>
      <c r="BM258" s="190"/>
      <c r="BN258" s="53"/>
      <c r="BO258" s="53">
        <f t="shared" si="87"/>
        <v>0</v>
      </c>
      <c r="BP258" s="305"/>
    </row>
    <row r="259" spans="2:68" ht="30" x14ac:dyDescent="0.4">
      <c r="B259" s="81" t="s">
        <v>32</v>
      </c>
      <c r="C259" s="82" t="s">
        <v>33</v>
      </c>
      <c r="D259" s="41">
        <f t="shared" si="81"/>
        <v>0</v>
      </c>
      <c r="E259" s="62"/>
      <c r="F259" s="63"/>
      <c r="G259" s="64"/>
      <c r="H259" s="64"/>
      <c r="I259" s="64"/>
      <c r="J259" s="65"/>
      <c r="K259" s="46">
        <f t="shared" si="82"/>
        <v>0</v>
      </c>
      <c r="L259" s="47">
        <f t="shared" si="83"/>
        <v>0</v>
      </c>
      <c r="M259" s="48">
        <f t="shared" si="84"/>
        <v>0</v>
      </c>
      <c r="N259" s="48">
        <f t="shared" si="85"/>
        <v>0</v>
      </c>
      <c r="O259" s="49">
        <f t="shared" si="86"/>
        <v>0</v>
      </c>
      <c r="P259" s="66"/>
      <c r="Q259" s="67"/>
      <c r="R259" s="68"/>
      <c r="S259" s="67"/>
      <c r="T259" s="69"/>
      <c r="U259" s="66"/>
      <c r="V259" s="67"/>
      <c r="W259" s="68"/>
      <c r="X259" s="67"/>
      <c r="Y259" s="69"/>
      <c r="Z259" s="66"/>
      <c r="AA259" s="67"/>
      <c r="AB259" s="68"/>
      <c r="AC259" s="67"/>
      <c r="AD259" s="67"/>
      <c r="AE259" s="179"/>
      <c r="AF259" s="180"/>
      <c r="AG259" s="178"/>
      <c r="AH259" s="180"/>
      <c r="AI259" s="191"/>
      <c r="AJ259" s="66"/>
      <c r="AK259" s="67"/>
      <c r="AL259" s="68"/>
      <c r="AM259" s="67"/>
      <c r="AN259" s="69"/>
      <c r="AO259" s="179"/>
      <c r="AP259" s="180"/>
      <c r="AQ259" s="178"/>
      <c r="AR259" s="180"/>
      <c r="AS259" s="180"/>
      <c r="AT259" s="66"/>
      <c r="AU259" s="67"/>
      <c r="AV259" s="68"/>
      <c r="AW259" s="67"/>
      <c r="AX259" s="67"/>
      <c r="AY259" s="179"/>
      <c r="AZ259" s="180"/>
      <c r="BA259" s="178"/>
      <c r="BB259" s="180"/>
      <c r="BC259" s="180"/>
      <c r="BD259" s="66"/>
      <c r="BE259" s="67"/>
      <c r="BF259" s="68"/>
      <c r="BG259" s="67"/>
      <c r="BH259" s="69"/>
      <c r="BI259" s="179"/>
      <c r="BJ259" s="180"/>
      <c r="BK259" s="178"/>
      <c r="BL259" s="180"/>
      <c r="BM259" s="191"/>
      <c r="BN259" s="53"/>
      <c r="BO259" s="53">
        <f t="shared" si="87"/>
        <v>0</v>
      </c>
      <c r="BP259" s="305"/>
    </row>
    <row r="260" spans="2:68" ht="30" x14ac:dyDescent="0.4">
      <c r="B260" s="79" t="s">
        <v>35</v>
      </c>
      <c r="C260" s="40" t="str">
        <f>C147</f>
        <v>Соль поваренная пищевая, кг</v>
      </c>
      <c r="D260" s="41">
        <f t="shared" si="81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82"/>
        <v>10.349</v>
      </c>
      <c r="L260" s="47">
        <f t="shared" si="83"/>
        <v>10.428000000000001</v>
      </c>
      <c r="M260" s="48">
        <f t="shared" si="84"/>
        <v>10.507</v>
      </c>
      <c r="N260" s="48">
        <f t="shared" si="85"/>
        <v>10.586</v>
      </c>
      <c r="O260" s="49">
        <f t="shared" si="86"/>
        <v>10.665000000000001</v>
      </c>
      <c r="P260" s="229"/>
      <c r="Q260" s="230"/>
      <c r="R260" s="233"/>
      <c r="S260" s="230"/>
      <c r="T260" s="231"/>
      <c r="U260" s="84"/>
      <c r="V260" s="85"/>
      <c r="W260" s="51"/>
      <c r="X260" s="51"/>
      <c r="Y260" s="52"/>
      <c r="Z260" s="84"/>
      <c r="AA260" s="85"/>
      <c r="AB260" s="51"/>
      <c r="AC260" s="85"/>
      <c r="AD260" s="85"/>
      <c r="AE260" s="303"/>
      <c r="AF260" s="301"/>
      <c r="AG260" s="199"/>
      <c r="AH260" s="198"/>
      <c r="AI260" s="200"/>
      <c r="AJ260" s="84"/>
      <c r="AK260" s="85"/>
      <c r="AL260" s="51"/>
      <c r="AM260" s="85"/>
      <c r="AN260" s="86"/>
      <c r="AO260" s="179"/>
      <c r="AP260" s="180"/>
      <c r="AQ260" s="178"/>
      <c r="AR260" s="180"/>
      <c r="AS260" s="180"/>
      <c r="AT260" s="84"/>
      <c r="AU260" s="85"/>
      <c r="AV260" s="51"/>
      <c r="AW260" s="85"/>
      <c r="AX260" s="85"/>
      <c r="AY260" s="179"/>
      <c r="AZ260" s="180"/>
      <c r="BA260" s="178"/>
      <c r="BB260" s="180"/>
      <c r="BC260" s="180"/>
      <c r="BD260" s="84"/>
      <c r="BE260" s="85"/>
      <c r="BF260" s="51"/>
      <c r="BG260" s="85"/>
      <c r="BH260" s="86"/>
      <c r="BI260" s="179"/>
      <c r="BJ260" s="180"/>
      <c r="BK260" s="178"/>
      <c r="BL260" s="180"/>
      <c r="BM260" s="191"/>
      <c r="BN260" s="53"/>
      <c r="BO260" s="53">
        <f t="shared" si="87"/>
        <v>0</v>
      </c>
      <c r="BP260" s="306"/>
    </row>
    <row r="261" spans="2:68" ht="30" x14ac:dyDescent="0.4">
      <c r="B261" s="79"/>
      <c r="C261" s="80"/>
      <c r="D261" s="41">
        <f t="shared" si="81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82"/>
        <v>10.349</v>
      </c>
      <c r="L261" s="47">
        <f t="shared" si="83"/>
        <v>10.428000000000001</v>
      </c>
      <c r="M261" s="48">
        <f t="shared" si="84"/>
        <v>10.507</v>
      </c>
      <c r="N261" s="48">
        <f t="shared" si="85"/>
        <v>10.586</v>
      </c>
      <c r="O261" s="49">
        <f t="shared" si="86"/>
        <v>10.665000000000001</v>
      </c>
      <c r="P261" s="84"/>
      <c r="Q261" s="85"/>
      <c r="R261" s="51"/>
      <c r="S261" s="85"/>
      <c r="T261" s="86"/>
      <c r="U261" s="179"/>
      <c r="V261" s="180"/>
      <c r="W261" s="178"/>
      <c r="X261" s="180"/>
      <c r="Y261" s="180"/>
      <c r="Z261" s="84"/>
      <c r="AA261" s="85"/>
      <c r="AB261" s="51"/>
      <c r="AC261" s="85"/>
      <c r="AD261" s="85"/>
      <c r="AE261" s="179"/>
      <c r="AF261" s="180"/>
      <c r="AG261" s="178"/>
      <c r="AH261" s="180"/>
      <c r="AI261" s="191"/>
      <c r="AJ261" s="84"/>
      <c r="AK261" s="85"/>
      <c r="AL261" s="51"/>
      <c r="AM261" s="85"/>
      <c r="AN261" s="86"/>
      <c r="AO261" s="179"/>
      <c r="AP261" s="180"/>
      <c r="AQ261" s="178"/>
      <c r="AR261" s="180"/>
      <c r="AS261" s="180"/>
      <c r="AT261" s="84"/>
      <c r="AU261" s="85"/>
      <c r="AV261" s="51"/>
      <c r="AW261" s="85"/>
      <c r="AX261" s="85"/>
      <c r="AY261" s="179"/>
      <c r="AZ261" s="180"/>
      <c r="BA261" s="178"/>
      <c r="BB261" s="180"/>
      <c r="BC261" s="180"/>
      <c r="BD261" s="84"/>
      <c r="BE261" s="85"/>
      <c r="BF261" s="51"/>
      <c r="BG261" s="85"/>
      <c r="BH261" s="86"/>
      <c r="BI261" s="179"/>
      <c r="BJ261" s="180"/>
      <c r="BK261" s="178"/>
      <c r="BL261" s="180"/>
      <c r="BM261" s="191"/>
      <c r="BN261" s="53"/>
      <c r="BO261" s="53">
        <f t="shared" si="87"/>
        <v>0</v>
      </c>
      <c r="BP261" s="305"/>
    </row>
    <row r="262" spans="2:68" ht="30" x14ac:dyDescent="0.4">
      <c r="B262" s="79"/>
      <c r="C262" s="80"/>
      <c r="D262" s="41">
        <f t="shared" si="81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82"/>
        <v>10.349</v>
      </c>
      <c r="L262" s="47">
        <f t="shared" si="83"/>
        <v>10.428000000000001</v>
      </c>
      <c r="M262" s="48">
        <f t="shared" si="84"/>
        <v>10.507</v>
      </c>
      <c r="N262" s="48">
        <f t="shared" si="85"/>
        <v>10.586</v>
      </c>
      <c r="O262" s="49">
        <f t="shared" si="86"/>
        <v>10.665000000000001</v>
      </c>
      <c r="P262" s="50"/>
      <c r="Q262" s="51"/>
      <c r="R262" s="51"/>
      <c r="S262" s="51"/>
      <c r="T262" s="52"/>
      <c r="U262" s="177"/>
      <c r="V262" s="178"/>
      <c r="W262" s="178"/>
      <c r="X262" s="178"/>
      <c r="Y262" s="178"/>
      <c r="Z262" s="50"/>
      <c r="AA262" s="51"/>
      <c r="AB262" s="51"/>
      <c r="AC262" s="51"/>
      <c r="AD262" s="51"/>
      <c r="AE262" s="177"/>
      <c r="AF262" s="178"/>
      <c r="AG262" s="178"/>
      <c r="AH262" s="178"/>
      <c r="AI262" s="190"/>
      <c r="AJ262" s="50"/>
      <c r="AK262" s="51"/>
      <c r="AL262" s="51"/>
      <c r="AM262" s="51"/>
      <c r="AN262" s="52"/>
      <c r="AO262" s="177"/>
      <c r="AP262" s="178"/>
      <c r="AQ262" s="178"/>
      <c r="AR262" s="178"/>
      <c r="AS262" s="178"/>
      <c r="AT262" s="50"/>
      <c r="AU262" s="51"/>
      <c r="AV262" s="51"/>
      <c r="AW262" s="51"/>
      <c r="AX262" s="51"/>
      <c r="AY262" s="177"/>
      <c r="AZ262" s="178"/>
      <c r="BA262" s="178"/>
      <c r="BB262" s="178"/>
      <c r="BC262" s="178"/>
      <c r="BD262" s="50"/>
      <c r="BE262" s="51"/>
      <c r="BF262" s="51"/>
      <c r="BG262" s="51"/>
      <c r="BH262" s="52"/>
      <c r="BI262" s="177"/>
      <c r="BJ262" s="178"/>
      <c r="BK262" s="178"/>
      <c r="BL262" s="178"/>
      <c r="BM262" s="190"/>
      <c r="BN262" s="53"/>
      <c r="BO262" s="53">
        <f t="shared" si="87"/>
        <v>0</v>
      </c>
      <c r="BP262" s="305"/>
    </row>
    <row r="263" spans="2:68" ht="58.5" x14ac:dyDescent="0.4">
      <c r="B263" s="81" t="s">
        <v>37</v>
      </c>
      <c r="C263" s="82" t="s">
        <v>38</v>
      </c>
      <c r="D263" s="41">
        <f t="shared" si="81"/>
        <v>0</v>
      </c>
      <c r="E263" s="62"/>
      <c r="F263" s="63"/>
      <c r="G263" s="64"/>
      <c r="H263" s="64"/>
      <c r="I263" s="64"/>
      <c r="J263" s="65"/>
      <c r="K263" s="46">
        <f t="shared" si="82"/>
        <v>0</v>
      </c>
      <c r="L263" s="47">
        <f t="shared" si="83"/>
        <v>0</v>
      </c>
      <c r="M263" s="48">
        <f t="shared" si="84"/>
        <v>0</v>
      </c>
      <c r="N263" s="48">
        <f t="shared" si="85"/>
        <v>0</v>
      </c>
      <c r="O263" s="49">
        <f t="shared" si="86"/>
        <v>0</v>
      </c>
      <c r="P263" s="66"/>
      <c r="Q263" s="67"/>
      <c r="R263" s="68"/>
      <c r="S263" s="67"/>
      <c r="T263" s="69"/>
      <c r="U263" s="179"/>
      <c r="V263" s="180"/>
      <c r="W263" s="178"/>
      <c r="X263" s="180"/>
      <c r="Y263" s="180"/>
      <c r="Z263" s="66"/>
      <c r="AA263" s="67"/>
      <c r="AB263" s="68"/>
      <c r="AC263" s="67"/>
      <c r="AD263" s="67"/>
      <c r="AE263" s="179"/>
      <c r="AF263" s="180"/>
      <c r="AG263" s="178"/>
      <c r="AH263" s="180"/>
      <c r="AI263" s="191"/>
      <c r="AJ263" s="66"/>
      <c r="AK263" s="67"/>
      <c r="AL263" s="68"/>
      <c r="AM263" s="67"/>
      <c r="AN263" s="69"/>
      <c r="AO263" s="179"/>
      <c r="AP263" s="180"/>
      <c r="AQ263" s="178"/>
      <c r="AR263" s="180"/>
      <c r="AS263" s="180"/>
      <c r="AT263" s="66"/>
      <c r="AU263" s="67"/>
      <c r="AV263" s="68"/>
      <c r="AW263" s="67"/>
      <c r="AX263" s="67"/>
      <c r="AY263" s="179"/>
      <c r="AZ263" s="180"/>
      <c r="BA263" s="178"/>
      <c r="BB263" s="180"/>
      <c r="BC263" s="180"/>
      <c r="BD263" s="66"/>
      <c r="BE263" s="67"/>
      <c r="BF263" s="68"/>
      <c r="BG263" s="67"/>
      <c r="BH263" s="69"/>
      <c r="BI263" s="179"/>
      <c r="BJ263" s="180"/>
      <c r="BK263" s="178"/>
      <c r="BL263" s="180"/>
      <c r="BM263" s="191"/>
      <c r="BN263" s="53"/>
      <c r="BO263" s="53">
        <f t="shared" si="87"/>
        <v>0</v>
      </c>
      <c r="BP263" s="305"/>
    </row>
    <row r="264" spans="2:68" ht="36" x14ac:dyDescent="0.4">
      <c r="B264" s="79" t="s">
        <v>40</v>
      </c>
      <c r="C264" s="40" t="str">
        <f>C151</f>
        <v>Мясо КРС высшей упитанности в убойном весе</v>
      </c>
      <c r="D264" s="41">
        <f t="shared" si="81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82"/>
        <v>208.38600000000002</v>
      </c>
      <c r="L264" s="47">
        <f t="shared" si="83"/>
        <v>210.429</v>
      </c>
      <c r="M264" s="48">
        <f t="shared" si="84"/>
        <v>212.47200000000001</v>
      </c>
      <c r="N264" s="48">
        <f t="shared" si="85"/>
        <v>214.51500000000001</v>
      </c>
      <c r="O264" s="49">
        <f t="shared" si="86"/>
        <v>214.51500000000001</v>
      </c>
      <c r="P264" s="50"/>
      <c r="Q264" s="51"/>
      <c r="R264" s="51"/>
      <c r="S264" s="51"/>
      <c r="T264" s="52"/>
      <c r="U264" s="177"/>
      <c r="V264" s="178"/>
      <c r="W264" s="178"/>
      <c r="X264" s="178"/>
      <c r="Y264" s="178"/>
      <c r="Z264" s="50"/>
      <c r="AA264" s="51"/>
      <c r="AB264" s="51"/>
      <c r="AC264" s="51"/>
      <c r="AD264" s="51"/>
      <c r="AE264" s="177"/>
      <c r="AF264" s="178"/>
      <c r="AG264" s="178"/>
      <c r="AH264" s="178"/>
      <c r="AI264" s="190"/>
      <c r="AJ264" s="50"/>
      <c r="AK264" s="51"/>
      <c r="AL264" s="51"/>
      <c r="AM264" s="51"/>
      <c r="AN264" s="52"/>
      <c r="AO264" s="177"/>
      <c r="AP264" s="178"/>
      <c r="AQ264" s="178"/>
      <c r="AR264" s="178"/>
      <c r="AS264" s="178"/>
      <c r="AT264" s="50"/>
      <c r="AU264" s="51"/>
      <c r="AV264" s="51"/>
      <c r="AW264" s="51"/>
      <c r="AX264" s="51"/>
      <c r="AY264" s="177"/>
      <c r="AZ264" s="178"/>
      <c r="BA264" s="178"/>
      <c r="BB264" s="178"/>
      <c r="BC264" s="178"/>
      <c r="BD264" s="50"/>
      <c r="BE264" s="51"/>
      <c r="BF264" s="51"/>
      <c r="BG264" s="51"/>
      <c r="BH264" s="52"/>
      <c r="BI264" s="177"/>
      <c r="BJ264" s="178"/>
      <c r="BK264" s="178"/>
      <c r="BL264" s="178"/>
      <c r="BM264" s="190"/>
      <c r="BN264" s="53"/>
      <c r="BO264" s="53">
        <f t="shared" si="87"/>
        <v>0</v>
      </c>
      <c r="BP264" s="305"/>
    </row>
    <row r="265" spans="2:68" ht="30" x14ac:dyDescent="0.4">
      <c r="B265" s="79"/>
      <c r="C265" s="80"/>
      <c r="D265" s="41">
        <f t="shared" si="81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82"/>
        <v>208.38600000000002</v>
      </c>
      <c r="L265" s="47">
        <f t="shared" si="83"/>
        <v>210.429</v>
      </c>
      <c r="M265" s="48">
        <f t="shared" si="84"/>
        <v>212.47200000000001</v>
      </c>
      <c r="N265" s="48">
        <f t="shared" si="85"/>
        <v>214.51500000000001</v>
      </c>
      <c r="O265" s="49">
        <f t="shared" si="86"/>
        <v>214.51500000000001</v>
      </c>
      <c r="P265" s="50"/>
      <c r="Q265" s="51"/>
      <c r="R265" s="51"/>
      <c r="S265" s="51"/>
      <c r="T265" s="52"/>
      <c r="U265" s="177"/>
      <c r="V265" s="178"/>
      <c r="W265" s="178"/>
      <c r="X265" s="178"/>
      <c r="Y265" s="178"/>
      <c r="Z265" s="50"/>
      <c r="AA265" s="51"/>
      <c r="AB265" s="51"/>
      <c r="AC265" s="51"/>
      <c r="AD265" s="51"/>
      <c r="AE265" s="177"/>
      <c r="AF265" s="178"/>
      <c r="AG265" s="178"/>
      <c r="AH265" s="178"/>
      <c r="AI265" s="190"/>
      <c r="AJ265" s="50"/>
      <c r="AK265" s="51"/>
      <c r="AL265" s="51"/>
      <c r="AM265" s="51"/>
      <c r="AN265" s="52"/>
      <c r="AO265" s="177"/>
      <c r="AP265" s="178"/>
      <c r="AQ265" s="178"/>
      <c r="AR265" s="178"/>
      <c r="AS265" s="178"/>
      <c r="AT265" s="50"/>
      <c r="AU265" s="51"/>
      <c r="AV265" s="51"/>
      <c r="AW265" s="51"/>
      <c r="AX265" s="51"/>
      <c r="AY265" s="177"/>
      <c r="AZ265" s="178"/>
      <c r="BA265" s="178"/>
      <c r="BB265" s="178"/>
      <c r="BC265" s="178"/>
      <c r="BD265" s="50"/>
      <c r="BE265" s="51"/>
      <c r="BF265" s="51"/>
      <c r="BG265" s="51"/>
      <c r="BH265" s="52"/>
      <c r="BI265" s="177"/>
      <c r="BJ265" s="178"/>
      <c r="BK265" s="178"/>
      <c r="BL265" s="178"/>
      <c r="BM265" s="190"/>
      <c r="BN265" s="53"/>
      <c r="BO265" s="53">
        <f t="shared" si="87"/>
        <v>0</v>
      </c>
      <c r="BP265" s="305"/>
    </row>
    <row r="266" spans="2:68" ht="30" x14ac:dyDescent="0.4">
      <c r="B266" s="79"/>
      <c r="C266" s="80"/>
      <c r="D266" s="41">
        <f t="shared" si="81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82"/>
        <v>208.38600000000002</v>
      </c>
      <c r="L266" s="47">
        <f t="shared" si="83"/>
        <v>210.429</v>
      </c>
      <c r="M266" s="48">
        <f t="shared" si="84"/>
        <v>212.47200000000001</v>
      </c>
      <c r="N266" s="48">
        <f t="shared" si="85"/>
        <v>214.51500000000001</v>
      </c>
      <c r="O266" s="49">
        <f t="shared" si="86"/>
        <v>214.51500000000001</v>
      </c>
      <c r="P266" s="50"/>
      <c r="Q266" s="51"/>
      <c r="R266" s="51"/>
      <c r="S266" s="51"/>
      <c r="T266" s="52"/>
      <c r="U266" s="177"/>
      <c r="V266" s="178"/>
      <c r="W266" s="178"/>
      <c r="X266" s="178"/>
      <c r="Y266" s="178"/>
      <c r="Z266" s="50"/>
      <c r="AA266" s="51"/>
      <c r="AB266" s="51"/>
      <c r="AC266" s="51"/>
      <c r="AD266" s="51"/>
      <c r="AE266" s="177"/>
      <c r="AF266" s="178"/>
      <c r="AG266" s="178"/>
      <c r="AH266" s="178"/>
      <c r="AI266" s="190"/>
      <c r="AJ266" s="50"/>
      <c r="AK266" s="51"/>
      <c r="AL266" s="51"/>
      <c r="AM266" s="51"/>
      <c r="AN266" s="52"/>
      <c r="AO266" s="177"/>
      <c r="AP266" s="178"/>
      <c r="AQ266" s="178"/>
      <c r="AR266" s="178"/>
      <c r="AS266" s="178"/>
      <c r="AT266" s="50"/>
      <c r="AU266" s="51"/>
      <c r="AV266" s="51"/>
      <c r="AW266" s="51"/>
      <c r="AX266" s="51"/>
      <c r="AY266" s="177"/>
      <c r="AZ266" s="178"/>
      <c r="BA266" s="178"/>
      <c r="BB266" s="178"/>
      <c r="BC266" s="178"/>
      <c r="BD266" s="50"/>
      <c r="BE266" s="51"/>
      <c r="BF266" s="51"/>
      <c r="BG266" s="51"/>
      <c r="BH266" s="52"/>
      <c r="BI266" s="177"/>
      <c r="BJ266" s="178"/>
      <c r="BK266" s="178"/>
      <c r="BL266" s="178"/>
      <c r="BM266" s="190"/>
      <c r="BN266" s="53"/>
      <c r="BO266" s="53">
        <f t="shared" si="87"/>
        <v>0</v>
      </c>
      <c r="BP266" s="305"/>
    </row>
    <row r="267" spans="2:68" ht="36" x14ac:dyDescent="0.4">
      <c r="B267" s="79" t="s">
        <v>41</v>
      </c>
      <c r="C267" s="40" t="str">
        <f>C154</f>
        <v>Мясо КРС средней упитанности в убойном весе</v>
      </c>
      <c r="D267" s="41">
        <f t="shared" si="81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82"/>
        <v>199.10399999999998</v>
      </c>
      <c r="L267" s="47">
        <f t="shared" si="83"/>
        <v>201.05599999999998</v>
      </c>
      <c r="M267" s="48">
        <f t="shared" si="84"/>
        <v>203.00799999999998</v>
      </c>
      <c r="N267" s="48">
        <f t="shared" si="85"/>
        <v>204.95999999999998</v>
      </c>
      <c r="O267" s="49">
        <f t="shared" si="86"/>
        <v>204.95999999999998</v>
      </c>
      <c r="P267" s="50"/>
      <c r="Q267" s="51"/>
      <c r="R267" s="51"/>
      <c r="S267" s="51"/>
      <c r="T267" s="52"/>
      <c r="U267" s="177"/>
      <c r="V267" s="178"/>
      <c r="W267" s="178"/>
      <c r="X267" s="178"/>
      <c r="Y267" s="178"/>
      <c r="Z267" s="50"/>
      <c r="AA267" s="51"/>
      <c r="AB267" s="51"/>
      <c r="AC267" s="51"/>
      <c r="AD267" s="51"/>
      <c r="AE267" s="177"/>
      <c r="AF267" s="178"/>
      <c r="AG267" s="178"/>
      <c r="AH267" s="178"/>
      <c r="AI267" s="190"/>
      <c r="AJ267" s="50"/>
      <c r="AK267" s="51"/>
      <c r="AL267" s="51"/>
      <c r="AM267" s="51"/>
      <c r="AN267" s="52"/>
      <c r="AO267" s="177"/>
      <c r="AP267" s="178"/>
      <c r="AQ267" s="178"/>
      <c r="AR267" s="178"/>
      <c r="AS267" s="178"/>
      <c r="AT267" s="50"/>
      <c r="AU267" s="51"/>
      <c r="AV267" s="51"/>
      <c r="AW267" s="51"/>
      <c r="AX267" s="51"/>
      <c r="AY267" s="177"/>
      <c r="AZ267" s="178"/>
      <c r="BA267" s="178"/>
      <c r="BB267" s="178"/>
      <c r="BC267" s="178"/>
      <c r="BD267" s="50"/>
      <c r="BE267" s="51"/>
      <c r="BF267" s="51"/>
      <c r="BG267" s="51"/>
      <c r="BH267" s="52"/>
      <c r="BI267" s="177"/>
      <c r="BJ267" s="178"/>
      <c r="BK267" s="178"/>
      <c r="BL267" s="178"/>
      <c r="BM267" s="190"/>
      <c r="BN267" s="53"/>
      <c r="BO267" s="53">
        <f t="shared" si="87"/>
        <v>0</v>
      </c>
      <c r="BP267" s="305"/>
    </row>
    <row r="268" spans="2:68" ht="30" x14ac:dyDescent="0.4">
      <c r="B268" s="79"/>
      <c r="C268" s="80"/>
      <c r="D268" s="41">
        <f t="shared" ref="D268:D299" si="88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ref="K268:K295" si="89">$D268+($D268*(SUM($E268%,F268%)))</f>
        <v>199.10399999999998</v>
      </c>
      <c r="L268" s="47">
        <f t="shared" ref="L268:L295" si="90">$D268+(($D268*SUM($E268,G268)/100))</f>
        <v>201.05599999999998</v>
      </c>
      <c r="M268" s="48">
        <f t="shared" ref="M268:M295" si="91">$D268+(($D268*($E268+H268)/100))</f>
        <v>203.00799999999998</v>
      </c>
      <c r="N268" s="48">
        <f t="shared" ref="N268:N295" si="92">$D268+(($D268*($E268+I268)/100))</f>
        <v>204.95999999999998</v>
      </c>
      <c r="O268" s="49">
        <f t="shared" ref="O268:O295" si="93">$D268+(($D268*($E268+J268)/100))</f>
        <v>204.95999999999998</v>
      </c>
      <c r="P268" s="50"/>
      <c r="Q268" s="51"/>
      <c r="R268" s="51"/>
      <c r="S268" s="51"/>
      <c r="T268" s="52"/>
      <c r="U268" s="177"/>
      <c r="V268" s="178"/>
      <c r="W268" s="178"/>
      <c r="X268" s="178"/>
      <c r="Y268" s="178"/>
      <c r="Z268" s="50"/>
      <c r="AA268" s="51"/>
      <c r="AB268" s="51"/>
      <c r="AC268" s="51"/>
      <c r="AD268" s="51"/>
      <c r="AE268" s="177"/>
      <c r="AF268" s="178"/>
      <c r="AG268" s="178"/>
      <c r="AH268" s="178"/>
      <c r="AI268" s="190"/>
      <c r="AJ268" s="50"/>
      <c r="AK268" s="51"/>
      <c r="AL268" s="51"/>
      <c r="AM268" s="51"/>
      <c r="AN268" s="52"/>
      <c r="AO268" s="177"/>
      <c r="AP268" s="178"/>
      <c r="AQ268" s="178"/>
      <c r="AR268" s="178"/>
      <c r="AS268" s="178"/>
      <c r="AT268" s="50"/>
      <c r="AU268" s="51"/>
      <c r="AV268" s="51"/>
      <c r="AW268" s="51"/>
      <c r="AX268" s="51"/>
      <c r="AY268" s="177"/>
      <c r="AZ268" s="178"/>
      <c r="BA268" s="178"/>
      <c r="BB268" s="178"/>
      <c r="BC268" s="178"/>
      <c r="BD268" s="50"/>
      <c r="BE268" s="51"/>
      <c r="BF268" s="51"/>
      <c r="BG268" s="51"/>
      <c r="BH268" s="52"/>
      <c r="BI268" s="177"/>
      <c r="BJ268" s="178"/>
      <c r="BK268" s="178"/>
      <c r="BL268" s="178"/>
      <c r="BM268" s="190"/>
      <c r="BN268" s="53"/>
      <c r="BO268" s="53">
        <f t="shared" si="87"/>
        <v>0</v>
      </c>
      <c r="BP268" s="305"/>
    </row>
    <row r="269" spans="2:68" ht="30" x14ac:dyDescent="0.4">
      <c r="B269" s="79"/>
      <c r="C269" s="80"/>
      <c r="D269" s="41">
        <f t="shared" si="88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89"/>
        <v>199.10399999999998</v>
      </c>
      <c r="L269" s="47">
        <f t="shared" si="90"/>
        <v>201.05599999999998</v>
      </c>
      <c r="M269" s="48">
        <f t="shared" si="91"/>
        <v>203.00799999999998</v>
      </c>
      <c r="N269" s="48">
        <f t="shared" si="92"/>
        <v>204.95999999999998</v>
      </c>
      <c r="O269" s="49">
        <f t="shared" si="93"/>
        <v>204.95999999999998</v>
      </c>
      <c r="P269" s="50"/>
      <c r="Q269" s="51"/>
      <c r="R269" s="51"/>
      <c r="S269" s="51"/>
      <c r="T269" s="52"/>
      <c r="U269" s="177"/>
      <c r="V269" s="178"/>
      <c r="W269" s="178"/>
      <c r="X269" s="178"/>
      <c r="Y269" s="178"/>
      <c r="Z269" s="50"/>
      <c r="AA269" s="51"/>
      <c r="AB269" s="51"/>
      <c r="AC269" s="51"/>
      <c r="AD269" s="51"/>
      <c r="AE269" s="177"/>
      <c r="AF269" s="178"/>
      <c r="AG269" s="178"/>
      <c r="AH269" s="178"/>
      <c r="AI269" s="190"/>
      <c r="AJ269" s="50"/>
      <c r="AK269" s="51"/>
      <c r="AL269" s="51"/>
      <c r="AM269" s="51"/>
      <c r="AN269" s="52"/>
      <c r="AO269" s="177"/>
      <c r="AP269" s="178"/>
      <c r="AQ269" s="178"/>
      <c r="AR269" s="178"/>
      <c r="AS269" s="178"/>
      <c r="AT269" s="50"/>
      <c r="AU269" s="51"/>
      <c r="AV269" s="51"/>
      <c r="AW269" s="51"/>
      <c r="AX269" s="51"/>
      <c r="AY269" s="177"/>
      <c r="AZ269" s="178"/>
      <c r="BA269" s="178"/>
      <c r="BB269" s="178"/>
      <c r="BC269" s="178"/>
      <c r="BD269" s="50"/>
      <c r="BE269" s="51"/>
      <c r="BF269" s="51"/>
      <c r="BG269" s="51"/>
      <c r="BH269" s="52"/>
      <c r="BI269" s="177"/>
      <c r="BJ269" s="178"/>
      <c r="BK269" s="178"/>
      <c r="BL269" s="178"/>
      <c r="BM269" s="190"/>
      <c r="BN269" s="53"/>
      <c r="BO269" s="53">
        <f t="shared" si="87"/>
        <v>0</v>
      </c>
      <c r="BP269" s="305"/>
    </row>
    <row r="270" spans="2:68" ht="36" x14ac:dyDescent="0.4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88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89"/>
        <v>220.11600000000001</v>
      </c>
      <c r="L270" s="47">
        <f t="shared" si="90"/>
        <v>222.274</v>
      </c>
      <c r="M270" s="48">
        <f t="shared" si="91"/>
        <v>224.43200000000002</v>
      </c>
      <c r="N270" s="48">
        <f t="shared" si="92"/>
        <v>226.59</v>
      </c>
      <c r="O270" s="49">
        <f t="shared" si="93"/>
        <v>226.59</v>
      </c>
      <c r="P270" s="50"/>
      <c r="Q270" s="51"/>
      <c r="R270" s="51"/>
      <c r="S270" s="51"/>
      <c r="T270" s="52"/>
      <c r="U270" s="177"/>
      <c r="V270" s="178"/>
      <c r="W270" s="178"/>
      <c r="X270" s="178"/>
      <c r="Y270" s="178"/>
      <c r="Z270" s="50"/>
      <c r="AA270" s="51"/>
      <c r="AB270" s="51"/>
      <c r="AC270" s="51"/>
      <c r="AD270" s="51"/>
      <c r="AE270" s="177"/>
      <c r="AF270" s="178"/>
      <c r="AG270" s="178"/>
      <c r="AH270" s="178"/>
      <c r="AI270" s="190"/>
      <c r="AJ270" s="50"/>
      <c r="AK270" s="51"/>
      <c r="AL270" s="51"/>
      <c r="AM270" s="51"/>
      <c r="AN270" s="52"/>
      <c r="AO270" s="177"/>
      <c r="AP270" s="178"/>
      <c r="AQ270" s="178"/>
      <c r="AR270" s="178"/>
      <c r="AS270" s="178"/>
      <c r="AT270" s="50"/>
      <c r="AU270" s="51"/>
      <c r="AV270" s="51"/>
      <c r="AW270" s="51"/>
      <c r="AX270" s="51"/>
      <c r="AY270" s="177"/>
      <c r="AZ270" s="178"/>
      <c r="BA270" s="178"/>
      <c r="BB270" s="178"/>
      <c r="BC270" s="178"/>
      <c r="BD270" s="50"/>
      <c r="BE270" s="51"/>
      <c r="BF270" s="51"/>
      <c r="BG270" s="51"/>
      <c r="BH270" s="52"/>
      <c r="BI270" s="177"/>
      <c r="BJ270" s="178"/>
      <c r="BK270" s="178"/>
      <c r="BL270" s="178"/>
      <c r="BM270" s="190"/>
      <c r="BN270" s="53"/>
      <c r="BO270" s="53">
        <f t="shared" si="87"/>
        <v>0</v>
      </c>
      <c r="BP270" s="305"/>
    </row>
    <row r="271" spans="2:68" ht="30" x14ac:dyDescent="0.4">
      <c r="B271" s="79"/>
      <c r="C271" s="80"/>
      <c r="D271" s="41">
        <f t="shared" si="88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89"/>
        <v>220.11600000000001</v>
      </c>
      <c r="L271" s="47">
        <f t="shared" si="90"/>
        <v>222.274</v>
      </c>
      <c r="M271" s="48">
        <f t="shared" si="91"/>
        <v>224.43200000000002</v>
      </c>
      <c r="N271" s="48">
        <f t="shared" si="92"/>
        <v>226.59</v>
      </c>
      <c r="O271" s="49">
        <f t="shared" si="93"/>
        <v>226.59</v>
      </c>
      <c r="P271" s="50"/>
      <c r="Q271" s="51"/>
      <c r="R271" s="51"/>
      <c r="S271" s="51"/>
      <c r="T271" s="52"/>
      <c r="U271" s="177"/>
      <c r="V271" s="178"/>
      <c r="W271" s="178"/>
      <c r="X271" s="178"/>
      <c r="Y271" s="178"/>
      <c r="Z271" s="50"/>
      <c r="AA271" s="51"/>
      <c r="AB271" s="51"/>
      <c r="AC271" s="51"/>
      <c r="AD271" s="51"/>
      <c r="AE271" s="177"/>
      <c r="AF271" s="178"/>
      <c r="AG271" s="178"/>
      <c r="AH271" s="178"/>
      <c r="AI271" s="190"/>
      <c r="AJ271" s="50"/>
      <c r="AK271" s="51"/>
      <c r="AL271" s="51"/>
      <c r="AM271" s="51"/>
      <c r="AN271" s="52"/>
      <c r="AO271" s="177"/>
      <c r="AP271" s="178"/>
      <c r="AQ271" s="178"/>
      <c r="AR271" s="178"/>
      <c r="AS271" s="178"/>
      <c r="AT271" s="50"/>
      <c r="AU271" s="51"/>
      <c r="AV271" s="51"/>
      <c r="AW271" s="51"/>
      <c r="AX271" s="51"/>
      <c r="AY271" s="177"/>
      <c r="AZ271" s="178"/>
      <c r="BA271" s="178"/>
      <c r="BB271" s="178"/>
      <c r="BC271" s="178"/>
      <c r="BD271" s="50"/>
      <c r="BE271" s="51"/>
      <c r="BF271" s="51"/>
      <c r="BG271" s="51"/>
      <c r="BH271" s="52"/>
      <c r="BI271" s="177"/>
      <c r="BJ271" s="178"/>
      <c r="BK271" s="178"/>
      <c r="BL271" s="178"/>
      <c r="BM271" s="190"/>
      <c r="BN271" s="53"/>
      <c r="BO271" s="53">
        <f t="shared" si="87"/>
        <v>0</v>
      </c>
      <c r="BP271" s="305"/>
    </row>
    <row r="272" spans="2:68" ht="30" x14ac:dyDescent="0.4">
      <c r="B272" s="79"/>
      <c r="C272" s="80"/>
      <c r="D272" s="41">
        <f t="shared" si="88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89"/>
        <v>220.11600000000001</v>
      </c>
      <c r="L272" s="47">
        <f t="shared" si="90"/>
        <v>222.274</v>
      </c>
      <c r="M272" s="48">
        <f t="shared" si="91"/>
        <v>224.43200000000002</v>
      </c>
      <c r="N272" s="48">
        <f t="shared" si="92"/>
        <v>226.59</v>
      </c>
      <c r="O272" s="49">
        <f t="shared" si="93"/>
        <v>226.59</v>
      </c>
      <c r="P272" s="50"/>
      <c r="Q272" s="51"/>
      <c r="R272" s="51"/>
      <c r="S272" s="51"/>
      <c r="T272" s="52"/>
      <c r="U272" s="177"/>
      <c r="V272" s="178"/>
      <c r="W272" s="178"/>
      <c r="X272" s="178"/>
      <c r="Y272" s="178"/>
      <c r="Z272" s="50"/>
      <c r="AA272" s="51"/>
      <c r="AB272" s="51"/>
      <c r="AC272" s="51"/>
      <c r="AD272" s="51"/>
      <c r="AE272" s="177"/>
      <c r="AF272" s="178"/>
      <c r="AG272" s="178"/>
      <c r="AH272" s="178"/>
      <c r="AI272" s="190"/>
      <c r="AJ272" s="50"/>
      <c r="AK272" s="51"/>
      <c r="AL272" s="51"/>
      <c r="AM272" s="51"/>
      <c r="AN272" s="52"/>
      <c r="AO272" s="177"/>
      <c r="AP272" s="178"/>
      <c r="AQ272" s="178"/>
      <c r="AR272" s="178"/>
      <c r="AS272" s="178"/>
      <c r="AT272" s="50"/>
      <c r="AU272" s="51"/>
      <c r="AV272" s="51"/>
      <c r="AW272" s="51"/>
      <c r="AX272" s="51"/>
      <c r="AY272" s="177"/>
      <c r="AZ272" s="178"/>
      <c r="BA272" s="178"/>
      <c r="BB272" s="178"/>
      <c r="BC272" s="178"/>
      <c r="BD272" s="50"/>
      <c r="BE272" s="51"/>
      <c r="BF272" s="51"/>
      <c r="BG272" s="51"/>
      <c r="BH272" s="52"/>
      <c r="BI272" s="177"/>
      <c r="BJ272" s="178"/>
      <c r="BK272" s="178"/>
      <c r="BL272" s="178"/>
      <c r="BM272" s="190"/>
      <c r="BN272" s="53"/>
      <c r="BO272" s="53">
        <f t="shared" si="87"/>
        <v>0</v>
      </c>
      <c r="BP272" s="305"/>
    </row>
    <row r="273" spans="2:68" ht="36" x14ac:dyDescent="0.4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88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89"/>
        <v>215.83199999999999</v>
      </c>
      <c r="L273" s="47">
        <f t="shared" si="90"/>
        <v>217.94800000000001</v>
      </c>
      <c r="M273" s="48">
        <f t="shared" si="91"/>
        <v>220.06399999999999</v>
      </c>
      <c r="N273" s="48">
        <f t="shared" si="92"/>
        <v>222.18</v>
      </c>
      <c r="O273" s="49">
        <f t="shared" si="93"/>
        <v>222.18</v>
      </c>
      <c r="P273" s="50"/>
      <c r="Q273" s="51"/>
      <c r="R273" s="51"/>
      <c r="S273" s="51"/>
      <c r="T273" s="52"/>
      <c r="U273" s="177"/>
      <c r="V273" s="178"/>
      <c r="W273" s="178"/>
      <c r="X273" s="178"/>
      <c r="Y273" s="178"/>
      <c r="Z273" s="50"/>
      <c r="AA273" s="51"/>
      <c r="AB273" s="51"/>
      <c r="AC273" s="51"/>
      <c r="AD273" s="51"/>
      <c r="AE273" s="177"/>
      <c r="AF273" s="178"/>
      <c r="AG273" s="178"/>
      <c r="AH273" s="178"/>
      <c r="AI273" s="190"/>
      <c r="AJ273" s="50"/>
      <c r="AK273" s="51"/>
      <c r="AL273" s="51"/>
      <c r="AM273" s="51"/>
      <c r="AN273" s="52"/>
      <c r="AO273" s="177"/>
      <c r="AP273" s="178"/>
      <c r="AQ273" s="178"/>
      <c r="AR273" s="178"/>
      <c r="AS273" s="178"/>
      <c r="AT273" s="50"/>
      <c r="AU273" s="51"/>
      <c r="AV273" s="51"/>
      <c r="AW273" s="51"/>
      <c r="AX273" s="51"/>
      <c r="AY273" s="177"/>
      <c r="AZ273" s="178"/>
      <c r="BA273" s="178"/>
      <c r="BB273" s="178"/>
      <c r="BC273" s="178"/>
      <c r="BD273" s="50"/>
      <c r="BE273" s="51"/>
      <c r="BF273" s="51"/>
      <c r="BG273" s="51"/>
      <c r="BH273" s="52"/>
      <c r="BI273" s="177"/>
      <c r="BJ273" s="178"/>
      <c r="BK273" s="178"/>
      <c r="BL273" s="178"/>
      <c r="BM273" s="190"/>
      <c r="BN273" s="53"/>
      <c r="BO273" s="53">
        <f t="shared" si="87"/>
        <v>0</v>
      </c>
      <c r="BP273" s="305"/>
    </row>
    <row r="274" spans="2:68" ht="30" x14ac:dyDescent="0.4">
      <c r="B274" s="79"/>
      <c r="C274" s="80"/>
      <c r="D274" s="41">
        <f t="shared" si="88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89"/>
        <v>215.83199999999999</v>
      </c>
      <c r="L274" s="47">
        <f t="shared" si="90"/>
        <v>217.94800000000001</v>
      </c>
      <c r="M274" s="48">
        <f t="shared" si="91"/>
        <v>220.06399999999999</v>
      </c>
      <c r="N274" s="48">
        <f t="shared" si="92"/>
        <v>222.18</v>
      </c>
      <c r="O274" s="49">
        <f t="shared" si="93"/>
        <v>222.18</v>
      </c>
      <c r="P274" s="50"/>
      <c r="Q274" s="51"/>
      <c r="R274" s="51"/>
      <c r="S274" s="51"/>
      <c r="T274" s="52"/>
      <c r="U274" s="177"/>
      <c r="V274" s="178"/>
      <c r="W274" s="178"/>
      <c r="X274" s="178"/>
      <c r="Y274" s="178"/>
      <c r="Z274" s="50"/>
      <c r="AA274" s="51"/>
      <c r="AB274" s="51"/>
      <c r="AC274" s="51"/>
      <c r="AD274" s="51"/>
      <c r="AE274" s="177"/>
      <c r="AF274" s="178"/>
      <c r="AG274" s="178"/>
      <c r="AH274" s="178"/>
      <c r="AI274" s="190"/>
      <c r="AJ274" s="50"/>
      <c r="AK274" s="51"/>
      <c r="AL274" s="51"/>
      <c r="AM274" s="51"/>
      <c r="AN274" s="52"/>
      <c r="AO274" s="177"/>
      <c r="AP274" s="178"/>
      <c r="AQ274" s="178"/>
      <c r="AR274" s="178"/>
      <c r="AS274" s="178"/>
      <c r="AT274" s="50"/>
      <c r="AU274" s="51"/>
      <c r="AV274" s="51"/>
      <c r="AW274" s="51"/>
      <c r="AX274" s="51"/>
      <c r="AY274" s="177"/>
      <c r="AZ274" s="178"/>
      <c r="BA274" s="178"/>
      <c r="BB274" s="178"/>
      <c r="BC274" s="178"/>
      <c r="BD274" s="50"/>
      <c r="BE274" s="51"/>
      <c r="BF274" s="51"/>
      <c r="BG274" s="51"/>
      <c r="BH274" s="52"/>
      <c r="BI274" s="177"/>
      <c r="BJ274" s="178"/>
      <c r="BK274" s="178"/>
      <c r="BL274" s="178"/>
      <c r="BM274" s="190"/>
      <c r="BN274" s="53"/>
      <c r="BO274" s="53">
        <f t="shared" si="87"/>
        <v>0</v>
      </c>
      <c r="BP274" s="305"/>
    </row>
    <row r="275" spans="2:68" ht="30" x14ac:dyDescent="0.4">
      <c r="B275" s="79"/>
      <c r="C275" s="80"/>
      <c r="D275" s="41">
        <f t="shared" si="88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89"/>
        <v>215.83199999999999</v>
      </c>
      <c r="L275" s="47">
        <f t="shared" si="90"/>
        <v>217.94800000000001</v>
      </c>
      <c r="M275" s="48">
        <f t="shared" si="91"/>
        <v>220.06399999999999</v>
      </c>
      <c r="N275" s="48">
        <f t="shared" si="92"/>
        <v>222.18</v>
      </c>
      <c r="O275" s="49">
        <f t="shared" si="93"/>
        <v>222.18</v>
      </c>
      <c r="P275" s="50"/>
      <c r="Q275" s="51"/>
      <c r="R275" s="51"/>
      <c r="S275" s="51"/>
      <c r="T275" s="52"/>
      <c r="U275" s="177"/>
      <c r="V275" s="178"/>
      <c r="W275" s="178"/>
      <c r="X275" s="178"/>
      <c r="Y275" s="178"/>
      <c r="Z275" s="50"/>
      <c r="AA275" s="51"/>
      <c r="AB275" s="51"/>
      <c r="AC275" s="51"/>
      <c r="AD275" s="51"/>
      <c r="AE275" s="177"/>
      <c r="AF275" s="178"/>
      <c r="AG275" s="178"/>
      <c r="AH275" s="178"/>
      <c r="AI275" s="190"/>
      <c r="AJ275" s="50"/>
      <c r="AK275" s="51"/>
      <c r="AL275" s="51"/>
      <c r="AM275" s="51"/>
      <c r="AN275" s="52"/>
      <c r="AO275" s="177"/>
      <c r="AP275" s="178"/>
      <c r="AQ275" s="178"/>
      <c r="AR275" s="178"/>
      <c r="AS275" s="178"/>
      <c r="AT275" s="50"/>
      <c r="AU275" s="51"/>
      <c r="AV275" s="51"/>
      <c r="AW275" s="51"/>
      <c r="AX275" s="51"/>
      <c r="AY275" s="177"/>
      <c r="AZ275" s="178"/>
      <c r="BA275" s="178"/>
      <c r="BB275" s="178"/>
      <c r="BC275" s="178"/>
      <c r="BD275" s="50"/>
      <c r="BE275" s="51"/>
      <c r="BF275" s="51"/>
      <c r="BG275" s="51"/>
      <c r="BH275" s="52"/>
      <c r="BI275" s="177"/>
      <c r="BJ275" s="178"/>
      <c r="BK275" s="178"/>
      <c r="BL275" s="178"/>
      <c r="BM275" s="190"/>
      <c r="BN275" s="53"/>
      <c r="BO275" s="53">
        <f t="shared" si="87"/>
        <v>0</v>
      </c>
      <c r="BP275" s="305"/>
    </row>
    <row r="276" spans="2:68" ht="36" x14ac:dyDescent="0.4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88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89"/>
        <v>215.83199999999999</v>
      </c>
      <c r="L276" s="47">
        <f t="shared" si="90"/>
        <v>217.94800000000001</v>
      </c>
      <c r="M276" s="48">
        <f t="shared" si="91"/>
        <v>220.06399999999999</v>
      </c>
      <c r="N276" s="48">
        <f t="shared" si="92"/>
        <v>222.18</v>
      </c>
      <c r="O276" s="49">
        <f t="shared" si="93"/>
        <v>222.18</v>
      </c>
      <c r="P276" s="50"/>
      <c r="Q276" s="51"/>
      <c r="R276" s="51"/>
      <c r="S276" s="51"/>
      <c r="T276" s="52"/>
      <c r="U276" s="177"/>
      <c r="V276" s="178"/>
      <c r="W276" s="178"/>
      <c r="X276" s="178"/>
      <c r="Y276" s="178"/>
      <c r="Z276" s="50"/>
      <c r="AA276" s="51"/>
      <c r="AB276" s="51"/>
      <c r="AC276" s="51"/>
      <c r="AD276" s="51"/>
      <c r="AE276" s="177"/>
      <c r="AF276" s="178"/>
      <c r="AG276" s="178"/>
      <c r="AH276" s="178"/>
      <c r="AI276" s="190"/>
      <c r="AJ276" s="50"/>
      <c r="AK276" s="51"/>
      <c r="AL276" s="51"/>
      <c r="AM276" s="51"/>
      <c r="AN276" s="52"/>
      <c r="AO276" s="177"/>
      <c r="AP276" s="178"/>
      <c r="AQ276" s="178"/>
      <c r="AR276" s="178"/>
      <c r="AS276" s="178"/>
      <c r="AT276" s="50"/>
      <c r="AU276" s="51"/>
      <c r="AV276" s="51"/>
      <c r="AW276" s="51"/>
      <c r="AX276" s="51"/>
      <c r="AY276" s="177"/>
      <c r="AZ276" s="178"/>
      <c r="BA276" s="178"/>
      <c r="BB276" s="178"/>
      <c r="BC276" s="178"/>
      <c r="BD276" s="50"/>
      <c r="BE276" s="51"/>
      <c r="BF276" s="51"/>
      <c r="BG276" s="51"/>
      <c r="BH276" s="52"/>
      <c r="BI276" s="177"/>
      <c r="BJ276" s="178"/>
      <c r="BK276" s="178"/>
      <c r="BL276" s="178"/>
      <c r="BM276" s="190"/>
      <c r="BN276" s="53"/>
      <c r="BO276" s="53">
        <f t="shared" si="87"/>
        <v>0</v>
      </c>
      <c r="BP276" s="305"/>
    </row>
    <row r="277" spans="2:68" ht="30" x14ac:dyDescent="0.4">
      <c r="B277" s="79"/>
      <c r="C277" s="80"/>
      <c r="D277" s="41">
        <f t="shared" si="88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89"/>
        <v>215.83199999999999</v>
      </c>
      <c r="L277" s="47">
        <f t="shared" si="90"/>
        <v>217.94800000000001</v>
      </c>
      <c r="M277" s="48">
        <f t="shared" si="91"/>
        <v>220.06399999999999</v>
      </c>
      <c r="N277" s="48">
        <f t="shared" si="92"/>
        <v>222.18</v>
      </c>
      <c r="O277" s="49">
        <f t="shared" si="93"/>
        <v>222.18</v>
      </c>
      <c r="P277" s="50"/>
      <c r="Q277" s="51"/>
      <c r="R277" s="51"/>
      <c r="S277" s="51"/>
      <c r="T277" s="52"/>
      <c r="U277" s="177"/>
      <c r="V277" s="178"/>
      <c r="W277" s="178"/>
      <c r="X277" s="178"/>
      <c r="Y277" s="178"/>
      <c r="Z277" s="50"/>
      <c r="AA277" s="51"/>
      <c r="AB277" s="51"/>
      <c r="AC277" s="51"/>
      <c r="AD277" s="51"/>
      <c r="AE277" s="177"/>
      <c r="AF277" s="178"/>
      <c r="AG277" s="178"/>
      <c r="AH277" s="178"/>
      <c r="AI277" s="190"/>
      <c r="AJ277" s="50"/>
      <c r="AK277" s="51"/>
      <c r="AL277" s="51"/>
      <c r="AM277" s="51"/>
      <c r="AN277" s="52"/>
      <c r="AO277" s="177"/>
      <c r="AP277" s="178"/>
      <c r="AQ277" s="178"/>
      <c r="AR277" s="178"/>
      <c r="AS277" s="178"/>
      <c r="AT277" s="50"/>
      <c r="AU277" s="51"/>
      <c r="AV277" s="51"/>
      <c r="AW277" s="51"/>
      <c r="AX277" s="51"/>
      <c r="AY277" s="177"/>
      <c r="AZ277" s="178"/>
      <c r="BA277" s="178"/>
      <c r="BB277" s="178"/>
      <c r="BC277" s="178"/>
      <c r="BD277" s="50"/>
      <c r="BE277" s="51"/>
      <c r="BF277" s="51"/>
      <c r="BG277" s="51"/>
      <c r="BH277" s="52"/>
      <c r="BI277" s="177"/>
      <c r="BJ277" s="178"/>
      <c r="BK277" s="178"/>
      <c r="BL277" s="178"/>
      <c r="BM277" s="190"/>
      <c r="BN277" s="53"/>
      <c r="BO277" s="53">
        <f t="shared" si="87"/>
        <v>0</v>
      </c>
      <c r="BP277" s="305"/>
    </row>
    <row r="278" spans="2:68" ht="30" x14ac:dyDescent="0.4">
      <c r="B278" s="79"/>
      <c r="C278" s="80"/>
      <c r="D278" s="41">
        <f t="shared" si="88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89"/>
        <v>215.83199999999999</v>
      </c>
      <c r="L278" s="47">
        <f t="shared" si="90"/>
        <v>217.94800000000001</v>
      </c>
      <c r="M278" s="48">
        <f t="shared" si="91"/>
        <v>220.06399999999999</v>
      </c>
      <c r="N278" s="48">
        <f t="shared" si="92"/>
        <v>222.18</v>
      </c>
      <c r="O278" s="49">
        <f t="shared" si="93"/>
        <v>222.18</v>
      </c>
      <c r="P278" s="50"/>
      <c r="Q278" s="51"/>
      <c r="R278" s="51"/>
      <c r="S278" s="51"/>
      <c r="T278" s="52"/>
      <c r="U278" s="177"/>
      <c r="V278" s="178"/>
      <c r="W278" s="178"/>
      <c r="X278" s="178"/>
      <c r="Y278" s="178"/>
      <c r="Z278" s="50"/>
      <c r="AA278" s="51"/>
      <c r="AB278" s="51"/>
      <c r="AC278" s="51"/>
      <c r="AD278" s="51"/>
      <c r="AE278" s="177"/>
      <c r="AF278" s="178"/>
      <c r="AG278" s="178"/>
      <c r="AH278" s="178"/>
      <c r="AI278" s="190"/>
      <c r="AJ278" s="50"/>
      <c r="AK278" s="51"/>
      <c r="AL278" s="51"/>
      <c r="AM278" s="51"/>
      <c r="AN278" s="52"/>
      <c r="AO278" s="177"/>
      <c r="AP278" s="178"/>
      <c r="AQ278" s="178"/>
      <c r="AR278" s="178"/>
      <c r="AS278" s="178"/>
      <c r="AT278" s="50"/>
      <c r="AU278" s="51"/>
      <c r="AV278" s="51"/>
      <c r="AW278" s="51"/>
      <c r="AX278" s="51"/>
      <c r="AY278" s="177"/>
      <c r="AZ278" s="178"/>
      <c r="BA278" s="178"/>
      <c r="BB278" s="178"/>
      <c r="BC278" s="178"/>
      <c r="BD278" s="50"/>
      <c r="BE278" s="51"/>
      <c r="BF278" s="51"/>
      <c r="BG278" s="51"/>
      <c r="BH278" s="52"/>
      <c r="BI278" s="177"/>
      <c r="BJ278" s="178"/>
      <c r="BK278" s="178"/>
      <c r="BL278" s="178"/>
      <c r="BM278" s="190"/>
      <c r="BN278" s="53"/>
      <c r="BO278" s="53">
        <f t="shared" ref="BO278:BO303" si="94">MAX($P278,$U278,$Z278,$AE278,$AJ278,$AO278,$AT278,$AY278,$BD278,$BI278)</f>
        <v>0</v>
      </c>
      <c r="BP278" s="305"/>
    </row>
    <row r="279" spans="2:68" ht="36" x14ac:dyDescent="0.4">
      <c r="B279" s="79" t="s">
        <v>45</v>
      </c>
      <c r="C279" s="40" t="str">
        <f>C166</f>
        <v>Свинина 2 категории в убойном весе, кг</v>
      </c>
      <c r="D279" s="41">
        <f t="shared" si="88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89"/>
        <v>130.96800000000002</v>
      </c>
      <c r="L279" s="47">
        <f t="shared" si="90"/>
        <v>132.25200000000001</v>
      </c>
      <c r="M279" s="48">
        <f t="shared" si="91"/>
        <v>133.536</v>
      </c>
      <c r="N279" s="48">
        <f t="shared" si="92"/>
        <v>134.82</v>
      </c>
      <c r="O279" s="49">
        <f t="shared" si="93"/>
        <v>134.82</v>
      </c>
      <c r="P279" s="50"/>
      <c r="Q279" s="51"/>
      <c r="R279" s="51"/>
      <c r="S279" s="51"/>
      <c r="T279" s="52"/>
      <c r="U279" s="177"/>
      <c r="V279" s="178"/>
      <c r="W279" s="178"/>
      <c r="X279" s="178"/>
      <c r="Y279" s="178"/>
      <c r="Z279" s="50"/>
      <c r="AA279" s="51"/>
      <c r="AB279" s="51"/>
      <c r="AC279" s="51"/>
      <c r="AD279" s="51"/>
      <c r="AE279" s="177"/>
      <c r="AF279" s="178"/>
      <c r="AG279" s="178"/>
      <c r="AH279" s="178"/>
      <c r="AI279" s="190"/>
      <c r="AJ279" s="50"/>
      <c r="AK279" s="51"/>
      <c r="AL279" s="51"/>
      <c r="AM279" s="51"/>
      <c r="AN279" s="52"/>
      <c r="AO279" s="177"/>
      <c r="AP279" s="178"/>
      <c r="AQ279" s="178"/>
      <c r="AR279" s="178"/>
      <c r="AS279" s="178"/>
      <c r="AT279" s="50"/>
      <c r="AU279" s="51"/>
      <c r="AV279" s="51"/>
      <c r="AW279" s="51"/>
      <c r="AX279" s="51"/>
      <c r="AY279" s="177"/>
      <c r="AZ279" s="178"/>
      <c r="BA279" s="178"/>
      <c r="BB279" s="178"/>
      <c r="BC279" s="178"/>
      <c r="BD279" s="50"/>
      <c r="BE279" s="51"/>
      <c r="BF279" s="51"/>
      <c r="BG279" s="51"/>
      <c r="BH279" s="52"/>
      <c r="BI279" s="177"/>
      <c r="BJ279" s="178"/>
      <c r="BK279" s="178"/>
      <c r="BL279" s="178"/>
      <c r="BM279" s="190"/>
      <c r="BN279" s="53"/>
      <c r="BO279" s="53">
        <f t="shared" si="94"/>
        <v>0</v>
      </c>
      <c r="BP279" s="305"/>
    </row>
    <row r="280" spans="2:68" ht="30" x14ac:dyDescent="0.4">
      <c r="B280" s="79"/>
      <c r="C280" s="80"/>
      <c r="D280" s="41">
        <f t="shared" si="88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89"/>
        <v>130.96800000000002</v>
      </c>
      <c r="L280" s="47">
        <f t="shared" si="90"/>
        <v>132.25200000000001</v>
      </c>
      <c r="M280" s="48">
        <f t="shared" si="91"/>
        <v>133.536</v>
      </c>
      <c r="N280" s="48">
        <f t="shared" si="92"/>
        <v>134.82</v>
      </c>
      <c r="O280" s="49">
        <f t="shared" si="93"/>
        <v>134.82</v>
      </c>
      <c r="P280" s="50"/>
      <c r="Q280" s="51"/>
      <c r="R280" s="51"/>
      <c r="S280" s="51"/>
      <c r="T280" s="52"/>
      <c r="U280" s="177"/>
      <c r="V280" s="178"/>
      <c r="W280" s="178"/>
      <c r="X280" s="178"/>
      <c r="Y280" s="178"/>
      <c r="Z280" s="50"/>
      <c r="AA280" s="51"/>
      <c r="AB280" s="51"/>
      <c r="AC280" s="51"/>
      <c r="AD280" s="51"/>
      <c r="AE280" s="177"/>
      <c r="AF280" s="178"/>
      <c r="AG280" s="178"/>
      <c r="AH280" s="178"/>
      <c r="AI280" s="190"/>
      <c r="AJ280" s="50"/>
      <c r="AK280" s="51"/>
      <c r="AL280" s="51"/>
      <c r="AM280" s="51"/>
      <c r="AN280" s="52"/>
      <c r="AO280" s="177"/>
      <c r="AP280" s="178"/>
      <c r="AQ280" s="178"/>
      <c r="AR280" s="178"/>
      <c r="AS280" s="178"/>
      <c r="AT280" s="50"/>
      <c r="AU280" s="51"/>
      <c r="AV280" s="51"/>
      <c r="AW280" s="51"/>
      <c r="AX280" s="51"/>
      <c r="AY280" s="177"/>
      <c r="AZ280" s="178"/>
      <c r="BA280" s="178"/>
      <c r="BB280" s="178"/>
      <c r="BC280" s="178"/>
      <c r="BD280" s="50"/>
      <c r="BE280" s="51"/>
      <c r="BF280" s="51"/>
      <c r="BG280" s="51"/>
      <c r="BH280" s="52"/>
      <c r="BI280" s="177"/>
      <c r="BJ280" s="178"/>
      <c r="BK280" s="178"/>
      <c r="BL280" s="178"/>
      <c r="BM280" s="190"/>
      <c r="BN280" s="53"/>
      <c r="BO280" s="53">
        <f t="shared" si="94"/>
        <v>0</v>
      </c>
      <c r="BP280" s="305"/>
    </row>
    <row r="281" spans="2:68" ht="30" x14ac:dyDescent="0.4">
      <c r="B281" s="79"/>
      <c r="C281" s="80"/>
      <c r="D281" s="41">
        <f t="shared" si="88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89"/>
        <v>130.96800000000002</v>
      </c>
      <c r="L281" s="47">
        <f t="shared" si="90"/>
        <v>132.25200000000001</v>
      </c>
      <c r="M281" s="48">
        <f t="shared" si="91"/>
        <v>133.536</v>
      </c>
      <c r="N281" s="48">
        <f t="shared" si="92"/>
        <v>134.82</v>
      </c>
      <c r="O281" s="49">
        <f t="shared" si="93"/>
        <v>134.82</v>
      </c>
      <c r="P281" s="50"/>
      <c r="Q281" s="51"/>
      <c r="R281" s="51"/>
      <c r="S281" s="51"/>
      <c r="T281" s="52"/>
      <c r="U281" s="177"/>
      <c r="V281" s="178"/>
      <c r="W281" s="178"/>
      <c r="X281" s="178"/>
      <c r="Y281" s="178"/>
      <c r="Z281" s="50"/>
      <c r="AA281" s="51"/>
      <c r="AB281" s="51"/>
      <c r="AC281" s="51"/>
      <c r="AD281" s="51"/>
      <c r="AE281" s="177"/>
      <c r="AF281" s="178"/>
      <c r="AG281" s="178"/>
      <c r="AH281" s="178"/>
      <c r="AI281" s="190"/>
      <c r="AJ281" s="50"/>
      <c r="AK281" s="51"/>
      <c r="AL281" s="51"/>
      <c r="AM281" s="51"/>
      <c r="AN281" s="52"/>
      <c r="AO281" s="177"/>
      <c r="AP281" s="178"/>
      <c r="AQ281" s="178"/>
      <c r="AR281" s="178"/>
      <c r="AS281" s="178"/>
      <c r="AT281" s="50"/>
      <c r="AU281" s="51"/>
      <c r="AV281" s="51"/>
      <c r="AW281" s="51"/>
      <c r="AX281" s="51"/>
      <c r="AY281" s="177"/>
      <c r="AZ281" s="178"/>
      <c r="BA281" s="178"/>
      <c r="BB281" s="178"/>
      <c r="BC281" s="178"/>
      <c r="BD281" s="50"/>
      <c r="BE281" s="51"/>
      <c r="BF281" s="51"/>
      <c r="BG281" s="51"/>
      <c r="BH281" s="52"/>
      <c r="BI281" s="177"/>
      <c r="BJ281" s="178"/>
      <c r="BK281" s="178"/>
      <c r="BL281" s="178"/>
      <c r="BM281" s="190"/>
      <c r="BN281" s="53"/>
      <c r="BO281" s="53">
        <f t="shared" si="94"/>
        <v>0</v>
      </c>
      <c r="BP281" s="305"/>
    </row>
    <row r="282" spans="2:68" ht="54" x14ac:dyDescent="0.4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88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89"/>
        <v>264.28200000000004</v>
      </c>
      <c r="L282" s="47">
        <f t="shared" si="90"/>
        <v>266.87300000000005</v>
      </c>
      <c r="M282" s="48">
        <f t="shared" si="91"/>
        <v>269.464</v>
      </c>
      <c r="N282" s="48">
        <f t="shared" si="92"/>
        <v>272.05500000000001</v>
      </c>
      <c r="O282" s="49">
        <f t="shared" si="93"/>
        <v>272.05500000000001</v>
      </c>
      <c r="P282" s="232"/>
      <c r="Q282" s="233"/>
      <c r="R282" s="233"/>
      <c r="S282" s="233"/>
      <c r="T282" s="234"/>
      <c r="U282" s="177"/>
      <c r="V282" s="178"/>
      <c r="W282" s="178"/>
      <c r="X282" s="178"/>
      <c r="Y282" s="178"/>
      <c r="Z282" s="50"/>
      <c r="AA282" s="51"/>
      <c r="AB282" s="51"/>
      <c r="AC282" s="51"/>
      <c r="AD282" s="51"/>
      <c r="AE282" s="197"/>
      <c r="AF282" s="198"/>
      <c r="AG282" s="199"/>
      <c r="AH282" s="198"/>
      <c r="AI282" s="198"/>
      <c r="AJ282" s="50"/>
      <c r="AK282" s="51"/>
      <c r="AL282" s="51"/>
      <c r="AM282" s="51"/>
      <c r="AN282" s="52"/>
      <c r="AO282" s="177"/>
      <c r="AP282" s="178"/>
      <c r="AQ282" s="178"/>
      <c r="AR282" s="178"/>
      <c r="AS282" s="178"/>
      <c r="AT282" s="50"/>
      <c r="AU282" s="51"/>
      <c r="AV282" s="51"/>
      <c r="AW282" s="51"/>
      <c r="AX282" s="51"/>
      <c r="AY282" s="177"/>
      <c r="AZ282" s="178"/>
      <c r="BA282" s="178"/>
      <c r="BB282" s="178"/>
      <c r="BC282" s="178"/>
      <c r="BD282" s="50"/>
      <c r="BE282" s="51"/>
      <c r="BF282" s="51"/>
      <c r="BG282" s="51"/>
      <c r="BH282" s="52"/>
      <c r="BI282" s="177"/>
      <c r="BJ282" s="178"/>
      <c r="BK282" s="178"/>
      <c r="BL282" s="178"/>
      <c r="BM282" s="190"/>
      <c r="BN282" s="53"/>
      <c r="BO282" s="53">
        <f t="shared" si="94"/>
        <v>0</v>
      </c>
      <c r="BP282" s="305"/>
    </row>
    <row r="283" spans="2:68" ht="30" x14ac:dyDescent="0.4">
      <c r="B283" s="79"/>
      <c r="C283" s="80"/>
      <c r="D283" s="41">
        <f t="shared" si="88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89"/>
        <v>264.28200000000004</v>
      </c>
      <c r="L283" s="47">
        <f t="shared" si="90"/>
        <v>266.87300000000005</v>
      </c>
      <c r="M283" s="48">
        <f t="shared" si="91"/>
        <v>269.464</v>
      </c>
      <c r="N283" s="48">
        <f t="shared" si="92"/>
        <v>272.05500000000001</v>
      </c>
      <c r="O283" s="49">
        <f t="shared" si="93"/>
        <v>272.05500000000001</v>
      </c>
      <c r="P283" s="50"/>
      <c r="Q283" s="51"/>
      <c r="R283" s="51"/>
      <c r="S283" s="51"/>
      <c r="T283" s="52"/>
      <c r="U283" s="177"/>
      <c r="V283" s="178"/>
      <c r="W283" s="178"/>
      <c r="X283" s="178"/>
      <c r="Y283" s="178"/>
      <c r="Z283" s="50"/>
      <c r="AA283" s="51"/>
      <c r="AB283" s="51"/>
      <c r="AC283" s="51"/>
      <c r="AD283" s="51"/>
      <c r="AE283" s="177"/>
      <c r="AF283" s="178"/>
      <c r="AG283" s="178"/>
      <c r="AH283" s="178"/>
      <c r="AI283" s="190"/>
      <c r="AJ283" s="50"/>
      <c r="AK283" s="51"/>
      <c r="AL283" s="51"/>
      <c r="AM283" s="51"/>
      <c r="AN283" s="52"/>
      <c r="AO283" s="177"/>
      <c r="AP283" s="178"/>
      <c r="AQ283" s="178"/>
      <c r="AR283" s="178"/>
      <c r="AS283" s="178"/>
      <c r="AT283" s="50"/>
      <c r="AU283" s="51"/>
      <c r="AV283" s="51"/>
      <c r="AW283" s="51"/>
      <c r="AX283" s="51"/>
      <c r="AY283" s="177"/>
      <c r="AZ283" s="178"/>
      <c r="BA283" s="178"/>
      <c r="BB283" s="178"/>
      <c r="BC283" s="178"/>
      <c r="BD283" s="50"/>
      <c r="BE283" s="51"/>
      <c r="BF283" s="51"/>
      <c r="BG283" s="51"/>
      <c r="BH283" s="52"/>
      <c r="BI283" s="177"/>
      <c r="BJ283" s="178"/>
      <c r="BK283" s="178"/>
      <c r="BL283" s="178"/>
      <c r="BM283" s="190"/>
      <c r="BN283" s="53"/>
      <c r="BO283" s="53">
        <f t="shared" si="94"/>
        <v>0</v>
      </c>
      <c r="BP283" s="305"/>
    </row>
    <row r="284" spans="2:68" ht="54" x14ac:dyDescent="0.4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88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89"/>
        <v>237.35399999999998</v>
      </c>
      <c r="L284" s="47">
        <f t="shared" si="90"/>
        <v>239.68099999999998</v>
      </c>
      <c r="M284" s="48">
        <f t="shared" si="91"/>
        <v>242.00799999999998</v>
      </c>
      <c r="N284" s="48">
        <f t="shared" si="92"/>
        <v>244.33499999999998</v>
      </c>
      <c r="O284" s="49">
        <f t="shared" si="93"/>
        <v>244.33499999999998</v>
      </c>
      <c r="P284" s="50"/>
      <c r="Q284" s="51"/>
      <c r="R284" s="51"/>
      <c r="S284" s="51"/>
      <c r="T284" s="52"/>
      <c r="U284" s="177"/>
      <c r="V284" s="178"/>
      <c r="W284" s="178"/>
      <c r="X284" s="178"/>
      <c r="Y284" s="178"/>
      <c r="Z284" s="50"/>
      <c r="AA284" s="51"/>
      <c r="AB284" s="51"/>
      <c r="AC284" s="51"/>
      <c r="AD284" s="51"/>
      <c r="AE284" s="177"/>
      <c r="AF284" s="178"/>
      <c r="AG284" s="178"/>
      <c r="AH284" s="178"/>
      <c r="AI284" s="190"/>
      <c r="AJ284" s="50"/>
      <c r="AK284" s="51"/>
      <c r="AL284" s="51"/>
      <c r="AM284" s="51"/>
      <c r="AN284" s="52"/>
      <c r="AO284" s="177"/>
      <c r="AP284" s="178"/>
      <c r="AQ284" s="178"/>
      <c r="AR284" s="178"/>
      <c r="AS284" s="178"/>
      <c r="AT284" s="50"/>
      <c r="AU284" s="51"/>
      <c r="AV284" s="51"/>
      <c r="AW284" s="51"/>
      <c r="AX284" s="51"/>
      <c r="AY284" s="177"/>
      <c r="AZ284" s="178"/>
      <c r="BA284" s="178"/>
      <c r="BB284" s="178"/>
      <c r="BC284" s="178"/>
      <c r="BD284" s="50"/>
      <c r="BE284" s="51"/>
      <c r="BF284" s="51"/>
      <c r="BG284" s="51"/>
      <c r="BH284" s="52"/>
      <c r="BI284" s="177"/>
      <c r="BJ284" s="178"/>
      <c r="BK284" s="178"/>
      <c r="BL284" s="178"/>
      <c r="BM284" s="190"/>
      <c r="BN284" s="53"/>
      <c r="BO284" s="53">
        <f t="shared" si="94"/>
        <v>0</v>
      </c>
      <c r="BP284" s="305"/>
    </row>
    <row r="285" spans="2:68" ht="30" x14ac:dyDescent="0.4">
      <c r="B285" s="79"/>
      <c r="C285" s="80"/>
      <c r="D285" s="41">
        <f t="shared" si="88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89"/>
        <v>237.35399999999998</v>
      </c>
      <c r="L285" s="47">
        <f t="shared" si="90"/>
        <v>239.68099999999998</v>
      </c>
      <c r="M285" s="48">
        <f t="shared" si="91"/>
        <v>242.00799999999998</v>
      </c>
      <c r="N285" s="48">
        <f t="shared" si="92"/>
        <v>244.33499999999998</v>
      </c>
      <c r="O285" s="49">
        <f t="shared" si="93"/>
        <v>244.33499999999998</v>
      </c>
      <c r="P285" s="50"/>
      <c r="Q285" s="51"/>
      <c r="R285" s="51"/>
      <c r="S285" s="51"/>
      <c r="T285" s="52"/>
      <c r="U285" s="177"/>
      <c r="V285" s="178"/>
      <c r="W285" s="178"/>
      <c r="X285" s="178"/>
      <c r="Y285" s="178"/>
      <c r="Z285" s="50"/>
      <c r="AA285" s="51"/>
      <c r="AB285" s="51"/>
      <c r="AC285" s="51"/>
      <c r="AD285" s="51"/>
      <c r="AE285" s="177"/>
      <c r="AF285" s="178"/>
      <c r="AG285" s="178"/>
      <c r="AH285" s="178"/>
      <c r="AI285" s="190"/>
      <c r="AJ285" s="50"/>
      <c r="AK285" s="51"/>
      <c r="AL285" s="51"/>
      <c r="AM285" s="51"/>
      <c r="AN285" s="52"/>
      <c r="AO285" s="177"/>
      <c r="AP285" s="178"/>
      <c r="AQ285" s="178"/>
      <c r="AR285" s="178"/>
      <c r="AS285" s="178"/>
      <c r="AT285" s="50"/>
      <c r="AU285" s="51"/>
      <c r="AV285" s="51"/>
      <c r="AW285" s="51"/>
      <c r="AX285" s="51"/>
      <c r="AY285" s="177"/>
      <c r="AZ285" s="178"/>
      <c r="BA285" s="178"/>
      <c r="BB285" s="178"/>
      <c r="BC285" s="178"/>
      <c r="BD285" s="50"/>
      <c r="BE285" s="51"/>
      <c r="BF285" s="51"/>
      <c r="BG285" s="51"/>
      <c r="BH285" s="52"/>
      <c r="BI285" s="177"/>
      <c r="BJ285" s="178"/>
      <c r="BK285" s="178"/>
      <c r="BL285" s="178"/>
      <c r="BM285" s="190"/>
      <c r="BN285" s="53"/>
      <c r="BO285" s="53">
        <f t="shared" si="94"/>
        <v>0</v>
      </c>
      <c r="BP285" s="305"/>
    </row>
    <row r="286" spans="2:68" ht="30" x14ac:dyDescent="0.4">
      <c r="B286" s="79"/>
      <c r="C286" s="80"/>
      <c r="D286" s="41">
        <f t="shared" si="88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89"/>
        <v>237.35399999999998</v>
      </c>
      <c r="L286" s="47">
        <f t="shared" si="90"/>
        <v>239.68099999999998</v>
      </c>
      <c r="M286" s="48">
        <f t="shared" si="91"/>
        <v>242.00799999999998</v>
      </c>
      <c r="N286" s="48">
        <f t="shared" si="92"/>
        <v>244.33499999999998</v>
      </c>
      <c r="O286" s="49">
        <f t="shared" si="93"/>
        <v>244.33499999999998</v>
      </c>
      <c r="P286" s="50"/>
      <c r="Q286" s="51"/>
      <c r="R286" s="51"/>
      <c r="S286" s="51"/>
      <c r="T286" s="52"/>
      <c r="U286" s="177"/>
      <c r="V286" s="178"/>
      <c r="W286" s="178"/>
      <c r="X286" s="178"/>
      <c r="Y286" s="178"/>
      <c r="Z286" s="50"/>
      <c r="AA286" s="51"/>
      <c r="AB286" s="51"/>
      <c r="AC286" s="51"/>
      <c r="AD286" s="51"/>
      <c r="AE286" s="177"/>
      <c r="AF286" s="178"/>
      <c r="AG286" s="178"/>
      <c r="AH286" s="178"/>
      <c r="AI286" s="190"/>
      <c r="AJ286" s="50"/>
      <c r="AK286" s="51"/>
      <c r="AL286" s="51"/>
      <c r="AM286" s="51"/>
      <c r="AN286" s="52"/>
      <c r="AO286" s="177"/>
      <c r="AP286" s="178"/>
      <c r="AQ286" s="178"/>
      <c r="AR286" s="178"/>
      <c r="AS286" s="178"/>
      <c r="AT286" s="50"/>
      <c r="AU286" s="51"/>
      <c r="AV286" s="51"/>
      <c r="AW286" s="51"/>
      <c r="AX286" s="51"/>
      <c r="AY286" s="177"/>
      <c r="AZ286" s="178"/>
      <c r="BA286" s="178"/>
      <c r="BB286" s="178"/>
      <c r="BC286" s="178"/>
      <c r="BD286" s="50"/>
      <c r="BE286" s="51"/>
      <c r="BF286" s="51"/>
      <c r="BG286" s="51"/>
      <c r="BH286" s="52"/>
      <c r="BI286" s="177"/>
      <c r="BJ286" s="178"/>
      <c r="BK286" s="178"/>
      <c r="BL286" s="178"/>
      <c r="BM286" s="190"/>
      <c r="BN286" s="53"/>
      <c r="BO286" s="53">
        <f t="shared" si="94"/>
        <v>0</v>
      </c>
      <c r="BP286" s="305"/>
    </row>
    <row r="287" spans="2:68" ht="54" x14ac:dyDescent="0.4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88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89"/>
        <v>291.20999999999998</v>
      </c>
      <c r="L287" s="47">
        <f t="shared" si="90"/>
        <v>294.065</v>
      </c>
      <c r="M287" s="48">
        <f t="shared" si="91"/>
        <v>296.92</v>
      </c>
      <c r="N287" s="48">
        <f t="shared" si="92"/>
        <v>299.77499999999998</v>
      </c>
      <c r="O287" s="49">
        <f t="shared" si="93"/>
        <v>299.77499999999998</v>
      </c>
      <c r="P287" s="50"/>
      <c r="Q287" s="51"/>
      <c r="R287" s="51"/>
      <c r="S287" s="51"/>
      <c r="T287" s="52"/>
      <c r="U287" s="177"/>
      <c r="V287" s="178"/>
      <c r="W287" s="178"/>
      <c r="X287" s="178"/>
      <c r="Y287" s="178"/>
      <c r="Z287" s="50"/>
      <c r="AA287" s="51"/>
      <c r="AB287" s="51"/>
      <c r="AC287" s="51"/>
      <c r="AD287" s="51"/>
      <c r="AE287" s="177"/>
      <c r="AF287" s="178"/>
      <c r="AG287" s="178"/>
      <c r="AH287" s="178"/>
      <c r="AI287" s="190"/>
      <c r="AJ287" s="50"/>
      <c r="AK287" s="51"/>
      <c r="AL287" s="51"/>
      <c r="AM287" s="51"/>
      <c r="AN287" s="52"/>
      <c r="AO287" s="177"/>
      <c r="AP287" s="178"/>
      <c r="AQ287" s="178"/>
      <c r="AR287" s="178"/>
      <c r="AS287" s="178"/>
      <c r="AT287" s="50"/>
      <c r="AU287" s="51"/>
      <c r="AV287" s="51"/>
      <c r="AW287" s="51"/>
      <c r="AX287" s="51"/>
      <c r="AY287" s="177"/>
      <c r="AZ287" s="178"/>
      <c r="BA287" s="178"/>
      <c r="BB287" s="178"/>
      <c r="BC287" s="178"/>
      <c r="BD287" s="50"/>
      <c r="BE287" s="51"/>
      <c r="BF287" s="51"/>
      <c r="BG287" s="51"/>
      <c r="BH287" s="52"/>
      <c r="BI287" s="177"/>
      <c r="BJ287" s="178"/>
      <c r="BK287" s="178"/>
      <c r="BL287" s="178"/>
      <c r="BM287" s="190"/>
      <c r="BN287" s="53"/>
      <c r="BO287" s="53">
        <f t="shared" si="94"/>
        <v>0</v>
      </c>
      <c r="BP287" s="305"/>
    </row>
    <row r="288" spans="2:68" ht="30" x14ac:dyDescent="0.4">
      <c r="B288" s="79"/>
      <c r="C288" s="80"/>
      <c r="D288" s="41">
        <f t="shared" si="88"/>
        <v>285.5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89"/>
        <v>291.20999999999998</v>
      </c>
      <c r="L288" s="47">
        <f t="shared" si="90"/>
        <v>294.065</v>
      </c>
      <c r="M288" s="48">
        <f t="shared" si="91"/>
        <v>296.92</v>
      </c>
      <c r="N288" s="48">
        <f t="shared" si="92"/>
        <v>299.77499999999998</v>
      </c>
      <c r="O288" s="49">
        <f t="shared" si="93"/>
        <v>299.77499999999998</v>
      </c>
      <c r="P288" s="50"/>
      <c r="Q288" s="51"/>
      <c r="R288" s="51"/>
      <c r="S288" s="51"/>
      <c r="T288" s="52"/>
      <c r="U288" s="177"/>
      <c r="V288" s="178"/>
      <c r="W288" s="178"/>
      <c r="X288" s="178"/>
      <c r="Y288" s="178"/>
      <c r="Z288" s="50"/>
      <c r="AA288" s="51"/>
      <c r="AB288" s="51"/>
      <c r="AC288" s="51"/>
      <c r="AD288" s="51"/>
      <c r="AE288" s="177"/>
      <c r="AF288" s="178"/>
      <c r="AG288" s="178"/>
      <c r="AH288" s="178"/>
      <c r="AI288" s="190"/>
      <c r="AJ288" s="50"/>
      <c r="AK288" s="51"/>
      <c r="AL288" s="51"/>
      <c r="AM288" s="51"/>
      <c r="AN288" s="52"/>
      <c r="AO288" s="177"/>
      <c r="AP288" s="178"/>
      <c r="AQ288" s="178"/>
      <c r="AR288" s="178"/>
      <c r="AS288" s="178"/>
      <c r="AT288" s="50"/>
      <c r="AU288" s="51"/>
      <c r="AV288" s="51"/>
      <c r="AW288" s="51"/>
      <c r="AX288" s="51"/>
      <c r="AY288" s="177"/>
      <c r="AZ288" s="178"/>
      <c r="BA288" s="178"/>
      <c r="BB288" s="178"/>
      <c r="BC288" s="178"/>
      <c r="BD288" s="50"/>
      <c r="BE288" s="51"/>
      <c r="BF288" s="51"/>
      <c r="BG288" s="51"/>
      <c r="BH288" s="52"/>
      <c r="BI288" s="177"/>
      <c r="BJ288" s="178"/>
      <c r="BK288" s="178"/>
      <c r="BL288" s="178"/>
      <c r="BM288" s="190"/>
      <c r="BN288" s="53"/>
      <c r="BO288" s="53">
        <f t="shared" si="94"/>
        <v>0</v>
      </c>
      <c r="BP288" s="305"/>
    </row>
    <row r="289" spans="2:68" ht="30" x14ac:dyDescent="0.4">
      <c r="B289" s="79"/>
      <c r="C289" s="80"/>
      <c r="D289" s="41">
        <f t="shared" si="88"/>
        <v>285.5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89"/>
        <v>291.20999999999998</v>
      </c>
      <c r="L289" s="47">
        <f t="shared" si="90"/>
        <v>294.065</v>
      </c>
      <c r="M289" s="48">
        <f t="shared" si="91"/>
        <v>296.92</v>
      </c>
      <c r="N289" s="48">
        <f t="shared" si="92"/>
        <v>299.77499999999998</v>
      </c>
      <c r="O289" s="49">
        <f t="shared" si="93"/>
        <v>299.77499999999998</v>
      </c>
      <c r="P289" s="50"/>
      <c r="Q289" s="51"/>
      <c r="R289" s="51"/>
      <c r="S289" s="51"/>
      <c r="T289" s="52"/>
      <c r="U289" s="177"/>
      <c r="V289" s="178"/>
      <c r="W289" s="178"/>
      <c r="X289" s="178"/>
      <c r="Y289" s="178"/>
      <c r="Z289" s="50"/>
      <c r="AA289" s="51"/>
      <c r="AB289" s="51"/>
      <c r="AC289" s="51"/>
      <c r="AD289" s="51"/>
      <c r="AE289" s="177"/>
      <c r="AF289" s="178"/>
      <c r="AG289" s="178"/>
      <c r="AH289" s="178"/>
      <c r="AI289" s="190"/>
      <c r="AJ289" s="50"/>
      <c r="AK289" s="51"/>
      <c r="AL289" s="51"/>
      <c r="AM289" s="51"/>
      <c r="AN289" s="52"/>
      <c r="AO289" s="177"/>
      <c r="AP289" s="178"/>
      <c r="AQ289" s="178"/>
      <c r="AR289" s="178"/>
      <c r="AS289" s="178"/>
      <c r="AT289" s="50"/>
      <c r="AU289" s="51"/>
      <c r="AV289" s="51"/>
      <c r="AW289" s="51"/>
      <c r="AX289" s="51"/>
      <c r="AY289" s="177"/>
      <c r="AZ289" s="178"/>
      <c r="BA289" s="178"/>
      <c r="BB289" s="178"/>
      <c r="BC289" s="178"/>
      <c r="BD289" s="50"/>
      <c r="BE289" s="51"/>
      <c r="BF289" s="51"/>
      <c r="BG289" s="51"/>
      <c r="BH289" s="52"/>
      <c r="BI289" s="177"/>
      <c r="BJ289" s="178"/>
      <c r="BK289" s="178"/>
      <c r="BL289" s="178"/>
      <c r="BM289" s="190"/>
      <c r="BN289" s="53"/>
      <c r="BO289" s="53">
        <f t="shared" si="94"/>
        <v>0</v>
      </c>
      <c r="BP289" s="305"/>
    </row>
    <row r="290" spans="2:68" ht="36" x14ac:dyDescent="0.4">
      <c r="B290" s="79" t="s">
        <v>127</v>
      </c>
      <c r="C290" s="40" t="str">
        <f>C177</f>
        <v>Свинина 2 категории (ГОСТ Р53221-2008)*, кг</v>
      </c>
      <c r="D290" s="41">
        <f t="shared" si="88"/>
        <v>207.5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si="89"/>
        <v>211.65</v>
      </c>
      <c r="L290" s="47">
        <f t="shared" si="90"/>
        <v>213.72499999999999</v>
      </c>
      <c r="M290" s="48">
        <f t="shared" si="91"/>
        <v>215.8</v>
      </c>
      <c r="N290" s="48">
        <f t="shared" si="92"/>
        <v>217.875</v>
      </c>
      <c r="O290" s="49">
        <f t="shared" si="93"/>
        <v>217.875</v>
      </c>
      <c r="P290" s="50"/>
      <c r="Q290" s="51"/>
      <c r="R290" s="51"/>
      <c r="S290" s="51"/>
      <c r="T290" s="52"/>
      <c r="U290" s="232"/>
      <c r="V290" s="233"/>
      <c r="W290" s="233"/>
      <c r="X290" s="233"/>
      <c r="Y290" s="234"/>
      <c r="Z290" s="50"/>
      <c r="AA290" s="51"/>
      <c r="AB290" s="51"/>
      <c r="AC290" s="51"/>
      <c r="AD290" s="52"/>
      <c r="AE290" s="177"/>
      <c r="AF290" s="178"/>
      <c r="AG290" s="178"/>
      <c r="AH290" s="178"/>
      <c r="AI290" s="190"/>
      <c r="AJ290" s="50"/>
      <c r="AK290" s="51"/>
      <c r="AL290" s="51"/>
      <c r="AM290" s="51"/>
      <c r="AN290" s="52"/>
      <c r="AO290" s="177"/>
      <c r="AP290" s="178"/>
      <c r="AQ290" s="178"/>
      <c r="AR290" s="178"/>
      <c r="AS290" s="178"/>
      <c r="AT290" s="50"/>
      <c r="AU290" s="51"/>
      <c r="AV290" s="51"/>
      <c r="AW290" s="51"/>
      <c r="AX290" s="51"/>
      <c r="AY290" s="177"/>
      <c r="AZ290" s="178"/>
      <c r="BA290" s="178"/>
      <c r="BB290" s="178"/>
      <c r="BC290" s="178"/>
      <c r="BD290" s="50"/>
      <c r="BE290" s="51"/>
      <c r="BF290" s="51"/>
      <c r="BG290" s="51"/>
      <c r="BH290" s="52"/>
      <c r="BI290" s="177"/>
      <c r="BJ290" s="178"/>
      <c r="BK290" s="178"/>
      <c r="BL290" s="178"/>
      <c r="BM290" s="190"/>
      <c r="BN290" s="53"/>
      <c r="BO290" s="53">
        <f t="shared" si="94"/>
        <v>0</v>
      </c>
      <c r="BP290" s="305"/>
    </row>
    <row r="291" spans="2:68" ht="30" x14ac:dyDescent="0.4">
      <c r="B291" s="79"/>
      <c r="C291" s="80"/>
      <c r="D291" s="41">
        <f t="shared" si="88"/>
        <v>207.5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89"/>
        <v>211.65</v>
      </c>
      <c r="L291" s="47">
        <f t="shared" si="90"/>
        <v>213.72499999999999</v>
      </c>
      <c r="M291" s="48">
        <f t="shared" si="91"/>
        <v>215.8</v>
      </c>
      <c r="N291" s="48">
        <f t="shared" si="92"/>
        <v>217.875</v>
      </c>
      <c r="O291" s="49">
        <f t="shared" si="93"/>
        <v>217.875</v>
      </c>
      <c r="P291" s="50"/>
      <c r="Q291" s="51"/>
      <c r="R291" s="51"/>
      <c r="S291" s="51"/>
      <c r="T291" s="52"/>
      <c r="U291" s="232"/>
      <c r="V291" s="233"/>
      <c r="W291" s="233"/>
      <c r="X291" s="233"/>
      <c r="Y291" s="234"/>
      <c r="Z291" s="50"/>
      <c r="AA291" s="51"/>
      <c r="AB291" s="51"/>
      <c r="AC291" s="51"/>
      <c r="AD291" s="51"/>
      <c r="AE291" s="177"/>
      <c r="AF291" s="178"/>
      <c r="AG291" s="178"/>
      <c r="AH291" s="178"/>
      <c r="AI291" s="190"/>
      <c r="AJ291" s="50"/>
      <c r="AK291" s="51"/>
      <c r="AL291" s="51"/>
      <c r="AM291" s="51"/>
      <c r="AN291" s="52"/>
      <c r="AO291" s="177"/>
      <c r="AP291" s="178"/>
      <c r="AQ291" s="178"/>
      <c r="AR291" s="178"/>
      <c r="AS291" s="178"/>
      <c r="AT291" s="50"/>
      <c r="AU291" s="51"/>
      <c r="AV291" s="51"/>
      <c r="AW291" s="51"/>
      <c r="AX291" s="51"/>
      <c r="AY291" s="177"/>
      <c r="AZ291" s="178"/>
      <c r="BA291" s="178"/>
      <c r="BB291" s="178"/>
      <c r="BC291" s="178"/>
      <c r="BD291" s="50"/>
      <c r="BE291" s="51"/>
      <c r="BF291" s="51"/>
      <c r="BG291" s="51"/>
      <c r="BH291" s="52"/>
      <c r="BI291" s="177"/>
      <c r="BJ291" s="178"/>
      <c r="BK291" s="178"/>
      <c r="BL291" s="178"/>
      <c r="BM291" s="190"/>
      <c r="BN291" s="53"/>
      <c r="BO291" s="53">
        <f t="shared" si="94"/>
        <v>0</v>
      </c>
      <c r="BP291" s="305"/>
    </row>
    <row r="292" spans="2:68" ht="30" x14ac:dyDescent="0.4">
      <c r="B292" s="79"/>
      <c r="C292" s="80"/>
      <c r="D292" s="41">
        <f t="shared" si="88"/>
        <v>207.5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89"/>
        <v>211.65</v>
      </c>
      <c r="L292" s="47">
        <f t="shared" si="90"/>
        <v>213.72499999999999</v>
      </c>
      <c r="M292" s="48">
        <f t="shared" si="91"/>
        <v>215.8</v>
      </c>
      <c r="N292" s="48">
        <f t="shared" si="92"/>
        <v>217.875</v>
      </c>
      <c r="O292" s="49">
        <f t="shared" si="93"/>
        <v>217.875</v>
      </c>
      <c r="P292" s="50"/>
      <c r="Q292" s="51"/>
      <c r="R292" s="51"/>
      <c r="S292" s="51"/>
      <c r="T292" s="52"/>
      <c r="U292" s="232"/>
      <c r="V292" s="233"/>
      <c r="W292" s="233"/>
      <c r="X292" s="233"/>
      <c r="Y292" s="234"/>
      <c r="Z292" s="50"/>
      <c r="AA292" s="51"/>
      <c r="AB292" s="51"/>
      <c r="AC292" s="51"/>
      <c r="AD292" s="51"/>
      <c r="AE292" s="177"/>
      <c r="AF292" s="178"/>
      <c r="AG292" s="178"/>
      <c r="AH292" s="178"/>
      <c r="AI292" s="190"/>
      <c r="AJ292" s="50"/>
      <c r="AK292" s="51"/>
      <c r="AL292" s="51"/>
      <c r="AM292" s="51"/>
      <c r="AN292" s="52"/>
      <c r="AO292" s="177"/>
      <c r="AP292" s="178"/>
      <c r="AQ292" s="178"/>
      <c r="AR292" s="178"/>
      <c r="AS292" s="178"/>
      <c r="AT292" s="50"/>
      <c r="AU292" s="51"/>
      <c r="AV292" s="51"/>
      <c r="AW292" s="51"/>
      <c r="AX292" s="51"/>
      <c r="AY292" s="177"/>
      <c r="AZ292" s="178"/>
      <c r="BA292" s="178"/>
      <c r="BB292" s="178"/>
      <c r="BC292" s="178"/>
      <c r="BD292" s="50"/>
      <c r="BE292" s="51"/>
      <c r="BF292" s="51"/>
      <c r="BG292" s="51"/>
      <c r="BH292" s="52"/>
      <c r="BI292" s="177"/>
      <c r="BJ292" s="178"/>
      <c r="BK292" s="178"/>
      <c r="BL292" s="178"/>
      <c r="BM292" s="190"/>
      <c r="BN292" s="53"/>
      <c r="BO292" s="53">
        <f t="shared" si="94"/>
        <v>0</v>
      </c>
      <c r="BP292" s="305"/>
    </row>
    <row r="293" spans="2:68" ht="58.5" x14ac:dyDescent="0.4">
      <c r="B293" s="81" t="s">
        <v>47</v>
      </c>
      <c r="C293" s="82" t="s">
        <v>48</v>
      </c>
      <c r="D293" s="41">
        <f t="shared" si="88"/>
        <v>0</v>
      </c>
      <c r="E293" s="62"/>
      <c r="F293" s="63"/>
      <c r="G293" s="64"/>
      <c r="H293" s="64"/>
      <c r="I293" s="64"/>
      <c r="J293" s="65"/>
      <c r="K293" s="46">
        <f t="shared" si="89"/>
        <v>0</v>
      </c>
      <c r="L293" s="47">
        <f t="shared" si="90"/>
        <v>0</v>
      </c>
      <c r="M293" s="48">
        <f t="shared" si="91"/>
        <v>0</v>
      </c>
      <c r="N293" s="48">
        <f t="shared" si="92"/>
        <v>0</v>
      </c>
      <c r="O293" s="49">
        <f t="shared" si="93"/>
        <v>0</v>
      </c>
      <c r="P293" s="66"/>
      <c r="Q293" s="67"/>
      <c r="R293" s="68"/>
      <c r="S293" s="67"/>
      <c r="T293" s="69"/>
      <c r="U293" s="235"/>
      <c r="V293" s="236"/>
      <c r="W293" s="237"/>
      <c r="X293" s="236"/>
      <c r="Y293" s="238"/>
      <c r="Z293" s="66"/>
      <c r="AA293" s="67"/>
      <c r="AB293" s="68"/>
      <c r="AC293" s="67"/>
      <c r="AD293" s="67"/>
      <c r="AE293" s="179"/>
      <c r="AF293" s="180"/>
      <c r="AG293" s="178"/>
      <c r="AH293" s="180"/>
      <c r="AI293" s="191"/>
      <c r="AJ293" s="66"/>
      <c r="AK293" s="67"/>
      <c r="AL293" s="68"/>
      <c r="AM293" s="67"/>
      <c r="AN293" s="69"/>
      <c r="AO293" s="179"/>
      <c r="AP293" s="180"/>
      <c r="AQ293" s="178"/>
      <c r="AR293" s="180"/>
      <c r="AS293" s="180"/>
      <c r="AT293" s="66"/>
      <c r="AU293" s="67"/>
      <c r="AV293" s="68"/>
      <c r="AW293" s="67"/>
      <c r="AX293" s="67"/>
      <c r="AY293" s="179"/>
      <c r="AZ293" s="180"/>
      <c r="BA293" s="178"/>
      <c r="BB293" s="180"/>
      <c r="BC293" s="180"/>
      <c r="BD293" s="66"/>
      <c r="BE293" s="67"/>
      <c r="BF293" s="68"/>
      <c r="BG293" s="67"/>
      <c r="BH293" s="69"/>
      <c r="BI293" s="179"/>
      <c r="BJ293" s="180"/>
      <c r="BK293" s="178"/>
      <c r="BL293" s="180"/>
      <c r="BM293" s="191"/>
      <c r="BN293" s="53"/>
      <c r="BO293" s="53">
        <f t="shared" si="94"/>
        <v>0</v>
      </c>
      <c r="BP293" s="305"/>
    </row>
    <row r="294" spans="2:68" ht="36.75" customHeight="1" x14ac:dyDescent="0.4">
      <c r="B294" s="79" t="s">
        <v>50</v>
      </c>
      <c r="C294" s="40" t="str">
        <f>C181</f>
        <v>Мясо цыплят бройлеров, кг</v>
      </c>
      <c r="D294" s="41">
        <f t="shared" si="88"/>
        <v>124.5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89"/>
        <v>136.94999999999999</v>
      </c>
      <c r="L294" s="47">
        <f t="shared" si="90"/>
        <v>138.19499999999999</v>
      </c>
      <c r="M294" s="48">
        <f t="shared" si="91"/>
        <v>139.44</v>
      </c>
      <c r="N294" s="48">
        <f t="shared" si="92"/>
        <v>140.685</v>
      </c>
      <c r="O294" s="49">
        <f t="shared" si="93"/>
        <v>141.93</v>
      </c>
      <c r="P294" s="232"/>
      <c r="Q294" s="233"/>
      <c r="R294" s="233"/>
      <c r="S294" s="233"/>
      <c r="T294" s="234"/>
      <c r="U294" s="367">
        <f>W294/V294</f>
        <v>136.8998748768735</v>
      </c>
      <c r="V294" s="368">
        <v>37.563000000000002</v>
      </c>
      <c r="W294" s="368">
        <v>5142.37</v>
      </c>
      <c r="X294" s="368" t="s">
        <v>374</v>
      </c>
      <c r="Y294" s="369" t="s">
        <v>375</v>
      </c>
      <c r="Z294" s="197"/>
      <c r="AA294" s="198"/>
      <c r="AB294" s="199"/>
      <c r="AC294" s="198"/>
      <c r="AD294" s="200"/>
      <c r="AE294" s="197"/>
      <c r="AF294" s="198"/>
      <c r="AG294" s="199"/>
      <c r="AH294" s="198"/>
      <c r="AI294" s="198"/>
      <c r="AJ294" s="50"/>
      <c r="AK294" s="51"/>
      <c r="AL294" s="51"/>
      <c r="AM294" s="51"/>
      <c r="AN294" s="52"/>
      <c r="AO294" s="50"/>
      <c r="AP294" s="51"/>
      <c r="AQ294" s="51"/>
      <c r="AR294" s="51"/>
      <c r="AS294" s="52"/>
      <c r="AT294" s="50"/>
      <c r="AU294" s="51"/>
      <c r="AV294" s="51"/>
      <c r="AW294" s="51"/>
      <c r="AX294" s="51"/>
      <c r="AY294" s="177"/>
      <c r="AZ294" s="178"/>
      <c r="BA294" s="178"/>
      <c r="BB294" s="178"/>
      <c r="BC294" s="178"/>
      <c r="BD294" s="50"/>
      <c r="BE294" s="51"/>
      <c r="BF294" s="51"/>
      <c r="BG294" s="51"/>
      <c r="BH294" s="52"/>
      <c r="BI294" s="177"/>
      <c r="BJ294" s="178"/>
      <c r="BK294" s="178"/>
      <c r="BL294" s="178"/>
      <c r="BM294" s="190"/>
      <c r="BN294" s="53"/>
      <c r="BO294" s="53">
        <f t="shared" si="94"/>
        <v>136.8998748768735</v>
      </c>
      <c r="BP294" s="305"/>
    </row>
    <row r="295" spans="2:68" ht="30" x14ac:dyDescent="0.4">
      <c r="B295" s="79"/>
      <c r="C295" s="80"/>
      <c r="D295" s="41">
        <f t="shared" si="88"/>
        <v>124.5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89"/>
        <v>136.94999999999999</v>
      </c>
      <c r="L295" s="47">
        <f t="shared" si="90"/>
        <v>138.19499999999999</v>
      </c>
      <c r="M295" s="48">
        <f t="shared" si="91"/>
        <v>139.44</v>
      </c>
      <c r="N295" s="48">
        <f t="shared" si="92"/>
        <v>140.685</v>
      </c>
      <c r="O295" s="49">
        <f t="shared" si="93"/>
        <v>141.93</v>
      </c>
      <c r="P295" s="232"/>
      <c r="Q295" s="233"/>
      <c r="R295" s="233"/>
      <c r="S295" s="233"/>
      <c r="T295" s="234"/>
      <c r="U295" s="367"/>
      <c r="V295" s="368"/>
      <c r="W295" s="368"/>
      <c r="X295" s="368"/>
      <c r="Y295" s="369"/>
      <c r="Z295" s="50"/>
      <c r="AA295" s="51"/>
      <c r="AB295" s="51"/>
      <c r="AC295" s="51"/>
      <c r="AD295" s="52"/>
      <c r="AE295" s="177"/>
      <c r="AF295" s="178"/>
      <c r="AG295" s="178"/>
      <c r="AH295" s="178"/>
      <c r="AI295" s="190"/>
      <c r="AJ295" s="50"/>
      <c r="AK295" s="51"/>
      <c r="AL295" s="51"/>
      <c r="AM295" s="51"/>
      <c r="AN295" s="52"/>
      <c r="AO295" s="177"/>
      <c r="AP295" s="178"/>
      <c r="AQ295" s="178"/>
      <c r="AR295" s="178"/>
      <c r="AS295" s="178"/>
      <c r="AT295" s="50"/>
      <c r="AU295" s="51"/>
      <c r="AV295" s="51"/>
      <c r="AW295" s="51"/>
      <c r="AX295" s="51"/>
      <c r="AY295" s="177"/>
      <c r="AZ295" s="178"/>
      <c r="BA295" s="178"/>
      <c r="BB295" s="178"/>
      <c r="BC295" s="178"/>
      <c r="BD295" s="50"/>
      <c r="BE295" s="51"/>
      <c r="BF295" s="51"/>
      <c r="BG295" s="51"/>
      <c r="BH295" s="52"/>
      <c r="BI295" s="177"/>
      <c r="BJ295" s="178"/>
      <c r="BK295" s="178"/>
      <c r="BL295" s="178"/>
      <c r="BM295" s="190"/>
      <c r="BN295" s="53"/>
      <c r="BO295" s="53">
        <f t="shared" si="94"/>
        <v>0</v>
      </c>
      <c r="BP295" s="305"/>
    </row>
    <row r="296" spans="2:68" ht="30" x14ac:dyDescent="0.4">
      <c r="B296" s="79"/>
      <c r="C296" s="80"/>
      <c r="D296" s="41">
        <f t="shared" si="88"/>
        <v>124.5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232"/>
      <c r="Q296" s="233"/>
      <c r="R296" s="233"/>
      <c r="S296" s="233"/>
      <c r="T296" s="234"/>
      <c r="U296" s="367"/>
      <c r="V296" s="368"/>
      <c r="W296" s="368"/>
      <c r="X296" s="368"/>
      <c r="Y296" s="369"/>
      <c r="Z296" s="50"/>
      <c r="AA296" s="51"/>
      <c r="AB296" s="51"/>
      <c r="AC296" s="51"/>
      <c r="AD296" s="51"/>
      <c r="AE296" s="177"/>
      <c r="AF296" s="178"/>
      <c r="AG296" s="178"/>
      <c r="AH296" s="178"/>
      <c r="AI296" s="190"/>
      <c r="AJ296" s="50"/>
      <c r="AK296" s="51"/>
      <c r="AL296" s="51"/>
      <c r="AM296" s="51"/>
      <c r="AN296" s="52"/>
      <c r="AO296" s="177"/>
      <c r="AP296" s="178"/>
      <c r="AQ296" s="178"/>
      <c r="AR296" s="178"/>
      <c r="AS296" s="178"/>
      <c r="AT296" s="50"/>
      <c r="AU296" s="51"/>
      <c r="AV296" s="51"/>
      <c r="AW296" s="51"/>
      <c r="AX296" s="51"/>
      <c r="AY296" s="177"/>
      <c r="AZ296" s="178"/>
      <c r="BA296" s="178"/>
      <c r="BB296" s="178"/>
      <c r="BC296" s="178"/>
      <c r="BD296" s="50"/>
      <c r="BE296" s="51"/>
      <c r="BF296" s="51"/>
      <c r="BG296" s="51"/>
      <c r="BH296" s="52"/>
      <c r="BI296" s="177"/>
      <c r="BJ296" s="178"/>
      <c r="BK296" s="178"/>
      <c r="BL296" s="178"/>
      <c r="BM296" s="190"/>
      <c r="BN296" s="53"/>
      <c r="BO296" s="53">
        <f t="shared" si="94"/>
        <v>0</v>
      </c>
      <c r="BP296" s="305"/>
    </row>
    <row r="297" spans="2:68" ht="39" x14ac:dyDescent="0.4">
      <c r="B297" s="81" t="s">
        <v>53</v>
      </c>
      <c r="C297" s="82" t="s">
        <v>54</v>
      </c>
      <c r="D297" s="41">
        <f t="shared" si="88"/>
        <v>0</v>
      </c>
      <c r="E297" s="89"/>
      <c r="F297" s="90"/>
      <c r="G297" s="91"/>
      <c r="H297" s="91"/>
      <c r="I297" s="91"/>
      <c r="J297" s="92"/>
      <c r="K297" s="46">
        <f t="shared" ref="K297:K322" si="95">$D297+($D297*(SUM($E297%,F297%)))</f>
        <v>0</v>
      </c>
      <c r="L297" s="47">
        <f t="shared" ref="L297:L322" si="96">$D297+(($D297*SUM($E297,G297)/100))</f>
        <v>0</v>
      </c>
      <c r="M297" s="48">
        <f t="shared" ref="M297:M322" si="97">$D297+(($D297*($E297+H297)/100))</f>
        <v>0</v>
      </c>
      <c r="N297" s="48">
        <f t="shared" ref="N297:N322" si="98">$D297+(($D297*($E297+I297)/100))</f>
        <v>0</v>
      </c>
      <c r="O297" s="49">
        <f t="shared" ref="O297:O322" si="99">$D297+(($D297*($E297+J297)/100))</f>
        <v>0</v>
      </c>
      <c r="P297" s="239"/>
      <c r="Q297" s="240"/>
      <c r="R297" s="237"/>
      <c r="S297" s="240"/>
      <c r="T297" s="241"/>
      <c r="U297" s="239"/>
      <c r="V297" s="240"/>
      <c r="W297" s="342" t="str">
        <f t="shared" ref="W297" si="100">IF(U297=0," ",IF(ISBLANK(U297)," ",U297*V297))</f>
        <v xml:space="preserve"> </v>
      </c>
      <c r="X297" s="240"/>
      <c r="Y297" s="241"/>
      <c r="Z297" s="93"/>
      <c r="AA297" s="94"/>
      <c r="AB297" s="68"/>
      <c r="AC297" s="94"/>
      <c r="AD297" s="94"/>
      <c r="AE297" s="181"/>
      <c r="AF297" s="182"/>
      <c r="AG297" s="178"/>
      <c r="AH297" s="182"/>
      <c r="AI297" s="192"/>
      <c r="AJ297" s="93"/>
      <c r="AK297" s="94"/>
      <c r="AL297" s="68"/>
      <c r="AM297" s="94"/>
      <c r="AN297" s="95"/>
      <c r="AO297" s="181"/>
      <c r="AP297" s="182"/>
      <c r="AQ297" s="178"/>
      <c r="AR297" s="182"/>
      <c r="AS297" s="182"/>
      <c r="AT297" s="93"/>
      <c r="AU297" s="94"/>
      <c r="AV297" s="68"/>
      <c r="AW297" s="94"/>
      <c r="AX297" s="94"/>
      <c r="AY297" s="181"/>
      <c r="AZ297" s="182"/>
      <c r="BA297" s="178"/>
      <c r="BB297" s="182"/>
      <c r="BC297" s="182"/>
      <c r="BD297" s="93"/>
      <c r="BE297" s="94"/>
      <c r="BF297" s="68"/>
      <c r="BG297" s="94"/>
      <c r="BH297" s="95"/>
      <c r="BI297" s="181"/>
      <c r="BJ297" s="182"/>
      <c r="BK297" s="178"/>
      <c r="BL297" s="182"/>
      <c r="BM297" s="192"/>
      <c r="BN297" s="53"/>
      <c r="BO297" s="53">
        <f t="shared" si="94"/>
        <v>0</v>
      </c>
      <c r="BP297" s="305"/>
    </row>
    <row r="298" spans="2:68" ht="72" x14ac:dyDescent="0.4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88"/>
        <v>69.099999999999994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95"/>
        <v>73.245999999999995</v>
      </c>
      <c r="L298" s="47">
        <f t="shared" si="96"/>
        <v>73.936999999999998</v>
      </c>
      <c r="M298" s="48">
        <f t="shared" si="97"/>
        <v>74.628</v>
      </c>
      <c r="N298" s="48">
        <f t="shared" si="98"/>
        <v>75.318999999999988</v>
      </c>
      <c r="O298" s="49">
        <f t="shared" si="99"/>
        <v>76.009999999999991</v>
      </c>
      <c r="P298" s="232"/>
      <c r="Q298" s="233"/>
      <c r="R298" s="233"/>
      <c r="S298" s="233"/>
      <c r="T298" s="234"/>
      <c r="U298" s="367">
        <f>W298/V298</f>
        <v>73.2</v>
      </c>
      <c r="V298" s="368">
        <v>60</v>
      </c>
      <c r="W298" s="368">
        <v>4392</v>
      </c>
      <c r="X298" s="368" t="s">
        <v>374</v>
      </c>
      <c r="Y298" s="369" t="s">
        <v>375</v>
      </c>
      <c r="Z298" s="50"/>
      <c r="AA298" s="51"/>
      <c r="AB298" s="51"/>
      <c r="AC298" s="51"/>
      <c r="AD298" s="51"/>
      <c r="AE298" s="177"/>
      <c r="AF298" s="178"/>
      <c r="AG298" s="178"/>
      <c r="AH298" s="178"/>
      <c r="AI298" s="190"/>
      <c r="AJ298" s="50"/>
      <c r="AK298" s="51"/>
      <c r="AL298" s="51"/>
      <c r="AM298" s="51"/>
      <c r="AN298" s="52"/>
      <c r="AO298" s="177"/>
      <c r="AP298" s="178"/>
      <c r="AQ298" s="178"/>
      <c r="AR298" s="178"/>
      <c r="AS298" s="178"/>
      <c r="AT298" s="50"/>
      <c r="AU298" s="51"/>
      <c r="AV298" s="51"/>
      <c r="AW298" s="51"/>
      <c r="AX298" s="51"/>
      <c r="AY298" s="177"/>
      <c r="AZ298" s="178"/>
      <c r="BA298" s="178"/>
      <c r="BB298" s="178"/>
      <c r="BC298" s="178"/>
      <c r="BD298" s="50"/>
      <c r="BE298" s="51"/>
      <c r="BF298" s="51"/>
      <c r="BG298" s="51"/>
      <c r="BH298" s="52"/>
      <c r="BI298" s="177"/>
      <c r="BJ298" s="178"/>
      <c r="BK298" s="178"/>
      <c r="BL298" s="178"/>
      <c r="BM298" s="190"/>
      <c r="BN298" s="53"/>
      <c r="BO298" s="53">
        <f t="shared" si="94"/>
        <v>73.2</v>
      </c>
      <c r="BP298" s="306"/>
    </row>
    <row r="299" spans="2:68" ht="30" x14ac:dyDescent="0.4">
      <c r="B299" s="79"/>
      <c r="C299" s="80"/>
      <c r="D299" s="41">
        <f t="shared" si="88"/>
        <v>69.099999999999994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95"/>
        <v>73.245999999999995</v>
      </c>
      <c r="L299" s="47">
        <f t="shared" si="96"/>
        <v>73.936999999999998</v>
      </c>
      <c r="M299" s="48">
        <f t="shared" si="97"/>
        <v>74.628</v>
      </c>
      <c r="N299" s="48">
        <f t="shared" si="98"/>
        <v>75.318999999999988</v>
      </c>
      <c r="O299" s="49">
        <f t="shared" si="99"/>
        <v>76.009999999999991</v>
      </c>
      <c r="P299" s="232"/>
      <c r="Q299" s="233"/>
      <c r="R299" s="233"/>
      <c r="S299" s="233"/>
      <c r="T299" s="234"/>
      <c r="U299" s="232"/>
      <c r="V299" s="233"/>
      <c r="W299" s="233"/>
      <c r="X299" s="233"/>
      <c r="Y299" s="234"/>
      <c r="Z299" s="50"/>
      <c r="AA299" s="51"/>
      <c r="AB299" s="51"/>
      <c r="AC299" s="51"/>
      <c r="AD299" s="51"/>
      <c r="AE299" s="177"/>
      <c r="AF299" s="178"/>
      <c r="AG299" s="178"/>
      <c r="AH299" s="178"/>
      <c r="AI299" s="190"/>
      <c r="AJ299" s="50"/>
      <c r="AK299" s="51"/>
      <c r="AL299" s="51"/>
      <c r="AM299" s="51"/>
      <c r="AN299" s="52"/>
      <c r="AO299" s="177"/>
      <c r="AP299" s="178"/>
      <c r="AQ299" s="178"/>
      <c r="AR299" s="178"/>
      <c r="AS299" s="178"/>
      <c r="AT299" s="50"/>
      <c r="AU299" s="51"/>
      <c r="AV299" s="51"/>
      <c r="AW299" s="51"/>
      <c r="AX299" s="51"/>
      <c r="AY299" s="177"/>
      <c r="AZ299" s="178"/>
      <c r="BA299" s="178"/>
      <c r="BB299" s="178"/>
      <c r="BC299" s="178"/>
      <c r="BD299" s="50"/>
      <c r="BE299" s="51"/>
      <c r="BF299" s="51"/>
      <c r="BG299" s="51"/>
      <c r="BH299" s="52"/>
      <c r="BI299" s="177"/>
      <c r="BJ299" s="178"/>
      <c r="BK299" s="178"/>
      <c r="BL299" s="178"/>
      <c r="BM299" s="190"/>
      <c r="BN299" s="53"/>
      <c r="BO299" s="53">
        <f t="shared" si="94"/>
        <v>0</v>
      </c>
      <c r="BP299" s="305"/>
    </row>
    <row r="300" spans="2:68" ht="30" x14ac:dyDescent="0.4">
      <c r="B300" s="79"/>
      <c r="C300" s="80"/>
      <c r="D300" s="41">
        <f t="shared" ref="D300:D331" si="101">D74</f>
        <v>69.099999999999994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95"/>
        <v>73.245999999999995</v>
      </c>
      <c r="L300" s="47">
        <f t="shared" si="96"/>
        <v>73.936999999999998</v>
      </c>
      <c r="M300" s="48">
        <f t="shared" si="97"/>
        <v>74.628</v>
      </c>
      <c r="N300" s="48">
        <f t="shared" si="98"/>
        <v>75.318999999999988</v>
      </c>
      <c r="O300" s="49">
        <f t="shared" si="99"/>
        <v>76.009999999999991</v>
      </c>
      <c r="P300" s="232"/>
      <c r="Q300" s="233"/>
      <c r="R300" s="233"/>
      <c r="S300" s="233"/>
      <c r="T300" s="234"/>
      <c r="U300" s="232"/>
      <c r="V300" s="233"/>
      <c r="W300" s="233"/>
      <c r="X300" s="233"/>
      <c r="Y300" s="234"/>
      <c r="Z300" s="50"/>
      <c r="AA300" s="51"/>
      <c r="AB300" s="51"/>
      <c r="AC300" s="51"/>
      <c r="AD300" s="51"/>
      <c r="AE300" s="177"/>
      <c r="AF300" s="178"/>
      <c r="AG300" s="178"/>
      <c r="AH300" s="178"/>
      <c r="AI300" s="190"/>
      <c r="AJ300" s="50"/>
      <c r="AK300" s="51"/>
      <c r="AL300" s="51"/>
      <c r="AM300" s="51"/>
      <c r="AN300" s="52"/>
      <c r="AO300" s="177"/>
      <c r="AP300" s="178"/>
      <c r="AQ300" s="178"/>
      <c r="AR300" s="178"/>
      <c r="AS300" s="178"/>
      <c r="AT300" s="50"/>
      <c r="AU300" s="51"/>
      <c r="AV300" s="51"/>
      <c r="AW300" s="51"/>
      <c r="AX300" s="51"/>
      <c r="AY300" s="177"/>
      <c r="AZ300" s="178"/>
      <c r="BA300" s="178"/>
      <c r="BB300" s="178"/>
      <c r="BC300" s="178"/>
      <c r="BD300" s="50"/>
      <c r="BE300" s="51"/>
      <c r="BF300" s="51"/>
      <c r="BG300" s="51"/>
      <c r="BH300" s="52"/>
      <c r="BI300" s="177"/>
      <c r="BJ300" s="178"/>
      <c r="BK300" s="178"/>
      <c r="BL300" s="178"/>
      <c r="BM300" s="190"/>
      <c r="BN300" s="53"/>
      <c r="BO300" s="53">
        <f t="shared" si="94"/>
        <v>0</v>
      </c>
      <c r="BP300" s="305"/>
    </row>
    <row r="301" spans="2:68" ht="30" x14ac:dyDescent="0.4">
      <c r="B301" s="81" t="s">
        <v>58</v>
      </c>
      <c r="C301" s="82" t="s">
        <v>59</v>
      </c>
      <c r="D301" s="41">
        <f t="shared" si="101"/>
        <v>0</v>
      </c>
      <c r="E301" s="62"/>
      <c r="F301" s="63"/>
      <c r="G301" s="64"/>
      <c r="H301" s="64"/>
      <c r="I301" s="64"/>
      <c r="J301" s="65"/>
      <c r="K301" s="46">
        <f t="shared" si="95"/>
        <v>0</v>
      </c>
      <c r="L301" s="47">
        <f t="shared" si="96"/>
        <v>0</v>
      </c>
      <c r="M301" s="48">
        <f t="shared" si="97"/>
        <v>0</v>
      </c>
      <c r="N301" s="48">
        <f t="shared" si="98"/>
        <v>0</v>
      </c>
      <c r="O301" s="49">
        <f t="shared" si="99"/>
        <v>0</v>
      </c>
      <c r="P301" s="235"/>
      <c r="Q301" s="236"/>
      <c r="R301" s="237"/>
      <c r="S301" s="236"/>
      <c r="T301" s="238"/>
      <c r="U301" s="235"/>
      <c r="V301" s="236"/>
      <c r="W301" s="237"/>
      <c r="X301" s="236"/>
      <c r="Y301" s="238"/>
      <c r="Z301" s="66"/>
      <c r="AA301" s="67"/>
      <c r="AB301" s="68"/>
      <c r="AC301" s="67"/>
      <c r="AD301" s="67"/>
      <c r="AE301" s="179"/>
      <c r="AF301" s="180"/>
      <c r="AG301" s="178"/>
      <c r="AH301" s="180"/>
      <c r="AI301" s="191"/>
      <c r="AJ301" s="66"/>
      <c r="AK301" s="67"/>
      <c r="AL301" s="68"/>
      <c r="AM301" s="67"/>
      <c r="AN301" s="69"/>
      <c r="AO301" s="179"/>
      <c r="AP301" s="180"/>
      <c r="AQ301" s="178"/>
      <c r="AR301" s="180"/>
      <c r="AS301" s="180"/>
      <c r="AT301" s="66"/>
      <c r="AU301" s="67"/>
      <c r="AV301" s="68"/>
      <c r="AW301" s="67"/>
      <c r="AX301" s="67"/>
      <c r="AY301" s="179"/>
      <c r="AZ301" s="180"/>
      <c r="BA301" s="178"/>
      <c r="BB301" s="180"/>
      <c r="BC301" s="180"/>
      <c r="BD301" s="66"/>
      <c r="BE301" s="67"/>
      <c r="BF301" s="68"/>
      <c r="BG301" s="67"/>
      <c r="BH301" s="69"/>
      <c r="BI301" s="179"/>
      <c r="BJ301" s="180"/>
      <c r="BK301" s="178"/>
      <c r="BL301" s="180"/>
      <c r="BM301" s="191"/>
      <c r="BN301" s="53"/>
      <c r="BO301" s="53">
        <f t="shared" si="94"/>
        <v>0</v>
      </c>
      <c r="BP301" s="305"/>
    </row>
    <row r="302" spans="2:68" ht="54" x14ac:dyDescent="0.4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101"/>
        <v>34.5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95"/>
        <v>40.020000000000003</v>
      </c>
      <c r="L302" s="47">
        <f t="shared" si="96"/>
        <v>40.365000000000002</v>
      </c>
      <c r="M302" s="48">
        <f t="shared" si="97"/>
        <v>40.71</v>
      </c>
      <c r="N302" s="48">
        <f t="shared" si="98"/>
        <v>41.055</v>
      </c>
      <c r="O302" s="49">
        <f t="shared" si="99"/>
        <v>41.4</v>
      </c>
      <c r="P302" s="232"/>
      <c r="Q302" s="233"/>
      <c r="R302" s="233"/>
      <c r="S302" s="233"/>
      <c r="T302" s="234"/>
      <c r="U302" s="232"/>
      <c r="V302" s="233"/>
      <c r="W302" s="233"/>
      <c r="X302" s="233"/>
      <c r="Y302" s="234"/>
      <c r="Z302" s="355"/>
      <c r="AA302" s="356"/>
      <c r="AB302" s="356"/>
      <c r="AC302" s="356"/>
      <c r="AD302" s="357"/>
      <c r="AE302" s="197"/>
      <c r="AF302" s="198"/>
      <c r="AG302" s="199"/>
      <c r="AH302" s="198"/>
      <c r="AI302" s="200"/>
      <c r="AJ302" s="50"/>
      <c r="AK302" s="51"/>
      <c r="AL302" s="51"/>
      <c r="AM302" s="51"/>
      <c r="AN302" s="52"/>
      <c r="AO302" s="177"/>
      <c r="AP302" s="178"/>
      <c r="AQ302" s="178"/>
      <c r="AR302" s="178"/>
      <c r="AS302" s="178"/>
      <c r="AT302" s="50"/>
      <c r="AU302" s="51"/>
      <c r="AV302" s="51"/>
      <c r="AW302" s="51"/>
      <c r="AX302" s="51"/>
      <c r="AY302" s="177"/>
      <c r="AZ302" s="178"/>
      <c r="BA302" s="178"/>
      <c r="BB302" s="178"/>
      <c r="BC302" s="178"/>
      <c r="BD302" s="50"/>
      <c r="BE302" s="51"/>
      <c r="BF302" s="51"/>
      <c r="BG302" s="51"/>
      <c r="BH302" s="52"/>
      <c r="BI302" s="177"/>
      <c r="BJ302" s="178"/>
      <c r="BK302" s="178"/>
      <c r="BL302" s="178"/>
      <c r="BM302" s="190"/>
      <c r="BN302" s="53"/>
      <c r="BO302" s="53">
        <f t="shared" si="94"/>
        <v>0</v>
      </c>
      <c r="BP302" s="305"/>
    </row>
    <row r="303" spans="2:68" ht="30" x14ac:dyDescent="0.4">
      <c r="B303" s="79"/>
      <c r="C303" s="80"/>
      <c r="D303" s="41">
        <f t="shared" si="101"/>
        <v>34.5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95"/>
        <v>40.020000000000003</v>
      </c>
      <c r="L303" s="47">
        <f t="shared" si="96"/>
        <v>40.365000000000002</v>
      </c>
      <c r="M303" s="48">
        <f t="shared" si="97"/>
        <v>40.71</v>
      </c>
      <c r="N303" s="48">
        <f t="shared" si="98"/>
        <v>41.055</v>
      </c>
      <c r="O303" s="49">
        <f t="shared" si="99"/>
        <v>41.4</v>
      </c>
      <c r="P303" s="232"/>
      <c r="Q303" s="233"/>
      <c r="R303" s="233"/>
      <c r="S303" s="233"/>
      <c r="T303" s="234"/>
      <c r="U303" s="232"/>
      <c r="V303" s="233"/>
      <c r="W303" s="233"/>
      <c r="X303" s="233"/>
      <c r="Y303" s="234"/>
      <c r="Z303" s="293"/>
      <c r="AA303" s="294"/>
      <c r="AB303" s="295"/>
      <c r="AC303" s="294"/>
      <c r="AD303" s="294"/>
      <c r="AE303" s="177"/>
      <c r="AF303" s="178"/>
      <c r="AG303" s="178"/>
      <c r="AH303" s="178"/>
      <c r="AI303" s="190"/>
      <c r="AJ303" s="50"/>
      <c r="AK303" s="51"/>
      <c r="AL303" s="51"/>
      <c r="AM303" s="51"/>
      <c r="AN303" s="52"/>
      <c r="AO303" s="177"/>
      <c r="AP303" s="178"/>
      <c r="AQ303" s="178"/>
      <c r="AR303" s="178"/>
      <c r="AS303" s="178"/>
      <c r="AT303" s="50"/>
      <c r="AU303" s="51"/>
      <c r="AV303" s="51"/>
      <c r="AW303" s="51"/>
      <c r="AX303" s="51"/>
      <c r="AY303" s="177"/>
      <c r="AZ303" s="178"/>
      <c r="BA303" s="178"/>
      <c r="BB303" s="178"/>
      <c r="BC303" s="178"/>
      <c r="BD303" s="50"/>
      <c r="BE303" s="51"/>
      <c r="BF303" s="51"/>
      <c r="BG303" s="51"/>
      <c r="BH303" s="52"/>
      <c r="BI303" s="177"/>
      <c r="BJ303" s="178"/>
      <c r="BK303" s="178"/>
      <c r="BL303" s="178"/>
      <c r="BM303" s="190"/>
      <c r="BN303" s="53"/>
      <c r="BO303" s="53">
        <f t="shared" si="94"/>
        <v>0</v>
      </c>
      <c r="BP303" s="305"/>
    </row>
    <row r="304" spans="2:68" ht="30" x14ac:dyDescent="0.4">
      <c r="B304" s="79"/>
      <c r="C304" s="80"/>
      <c r="D304" s="41">
        <f t="shared" si="101"/>
        <v>34.5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95"/>
        <v>40.020000000000003</v>
      </c>
      <c r="L304" s="47">
        <f t="shared" si="96"/>
        <v>40.365000000000002</v>
      </c>
      <c r="M304" s="48">
        <f t="shared" si="97"/>
        <v>40.71</v>
      </c>
      <c r="N304" s="48">
        <f t="shared" si="98"/>
        <v>41.055</v>
      </c>
      <c r="O304" s="49">
        <f t="shared" si="99"/>
        <v>41.4</v>
      </c>
      <c r="P304" s="232"/>
      <c r="Q304" s="233"/>
      <c r="R304" s="233"/>
      <c r="S304" s="233"/>
      <c r="T304" s="234"/>
      <c r="U304" s="232"/>
      <c r="V304" s="233"/>
      <c r="W304" s="233"/>
      <c r="X304" s="233"/>
      <c r="Y304" s="234"/>
      <c r="Z304" s="50"/>
      <c r="AA304" s="51"/>
      <c r="AB304" s="51"/>
      <c r="AC304" s="51"/>
      <c r="AD304" s="51"/>
      <c r="AE304" s="177"/>
      <c r="AF304" s="178"/>
      <c r="AG304" s="178"/>
      <c r="AH304" s="178"/>
      <c r="AI304" s="190"/>
      <c r="AJ304" s="50"/>
      <c r="AK304" s="51"/>
      <c r="AL304" s="51"/>
      <c r="AM304" s="51"/>
      <c r="AN304" s="52"/>
      <c r="AO304" s="177"/>
      <c r="AP304" s="178"/>
      <c r="AQ304" s="178"/>
      <c r="AR304" s="178"/>
      <c r="AS304" s="178"/>
      <c r="AT304" s="50"/>
      <c r="AU304" s="51"/>
      <c r="AV304" s="51"/>
      <c r="AW304" s="51"/>
      <c r="AX304" s="51"/>
      <c r="AY304" s="177"/>
      <c r="AZ304" s="178"/>
      <c r="BA304" s="178"/>
      <c r="BB304" s="178"/>
      <c r="BC304" s="178"/>
      <c r="BD304" s="50"/>
      <c r="BE304" s="51"/>
      <c r="BF304" s="51"/>
      <c r="BG304" s="51"/>
      <c r="BH304" s="52"/>
      <c r="BI304" s="177"/>
      <c r="BJ304" s="178"/>
      <c r="BK304" s="178"/>
      <c r="BL304" s="178"/>
      <c r="BM304" s="190"/>
      <c r="BP304" s="305"/>
    </row>
    <row r="305" spans="2:68" s="130" customFormat="1" ht="54" x14ac:dyDescent="0.4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101"/>
        <v>37.5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95"/>
        <v>43.5</v>
      </c>
      <c r="L305" s="47">
        <f t="shared" si="96"/>
        <v>43.875</v>
      </c>
      <c r="M305" s="48">
        <f t="shared" si="97"/>
        <v>44.25</v>
      </c>
      <c r="N305" s="48">
        <f t="shared" si="98"/>
        <v>44.625</v>
      </c>
      <c r="O305" s="49">
        <f t="shared" si="99"/>
        <v>45</v>
      </c>
      <c r="P305" s="232"/>
      <c r="Q305" s="233"/>
      <c r="R305" s="233"/>
      <c r="S305" s="233"/>
      <c r="T305" s="234"/>
      <c r="U305" s="232"/>
      <c r="V305" s="233"/>
      <c r="W305" s="233"/>
      <c r="X305" s="233"/>
      <c r="Y305" s="234"/>
      <c r="Z305" s="197"/>
      <c r="AA305" s="198"/>
      <c r="AB305" s="199"/>
      <c r="AC305" s="198"/>
      <c r="AD305" s="200"/>
      <c r="AE305" s="197"/>
      <c r="AF305" s="198"/>
      <c r="AG305" s="199"/>
      <c r="AH305" s="198"/>
      <c r="AI305" s="200"/>
      <c r="AJ305" s="50"/>
      <c r="AK305" s="51"/>
      <c r="AL305" s="51"/>
      <c r="AM305" s="51"/>
      <c r="AN305" s="52"/>
      <c r="AO305" s="50"/>
      <c r="AP305" s="51"/>
      <c r="AQ305" s="51"/>
      <c r="AR305" s="51"/>
      <c r="AS305" s="52"/>
      <c r="AT305" s="50"/>
      <c r="AU305" s="51"/>
      <c r="AV305" s="51"/>
      <c r="AW305" s="51"/>
      <c r="AX305" s="51"/>
      <c r="AY305" s="177"/>
      <c r="AZ305" s="178"/>
      <c r="BA305" s="178"/>
      <c r="BB305" s="178"/>
      <c r="BC305" s="178"/>
      <c r="BD305" s="50"/>
      <c r="BE305" s="51"/>
      <c r="BF305" s="51"/>
      <c r="BG305" s="51"/>
      <c r="BH305" s="52"/>
      <c r="BI305" s="177"/>
      <c r="BJ305" s="178"/>
      <c r="BK305" s="178"/>
      <c r="BL305" s="178"/>
      <c r="BM305" s="190"/>
      <c r="BN305" s="53"/>
      <c r="BO305" s="53">
        <f>MAX($P304,$U304,$Z304,$AE304,$AJ304,$AO304,$AT304,$AY304,$BD304,$BI304)</f>
        <v>0</v>
      </c>
      <c r="BP305" s="305"/>
    </row>
    <row r="306" spans="2:68" s="130" customFormat="1" ht="30" x14ac:dyDescent="0.4">
      <c r="B306" s="79"/>
      <c r="C306" s="80"/>
      <c r="D306" s="41">
        <f t="shared" si="101"/>
        <v>37.5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95"/>
        <v>43.5</v>
      </c>
      <c r="L306" s="47">
        <f t="shared" si="96"/>
        <v>43.875</v>
      </c>
      <c r="M306" s="48">
        <f t="shared" si="97"/>
        <v>44.25</v>
      </c>
      <c r="N306" s="48">
        <f t="shared" si="98"/>
        <v>44.625</v>
      </c>
      <c r="O306" s="49">
        <f t="shared" si="99"/>
        <v>45</v>
      </c>
      <c r="P306" s="232"/>
      <c r="Q306" s="233"/>
      <c r="R306" s="233"/>
      <c r="S306" s="233"/>
      <c r="T306" s="234"/>
      <c r="U306" s="232"/>
      <c r="V306" s="233"/>
      <c r="W306" s="233"/>
      <c r="X306" s="233"/>
      <c r="Y306" s="234"/>
      <c r="Z306" s="50"/>
      <c r="AA306" s="51"/>
      <c r="AB306" s="51"/>
      <c r="AC306" s="51"/>
      <c r="AD306" s="51"/>
      <c r="AE306" s="177"/>
      <c r="AF306" s="178"/>
      <c r="AG306" s="178"/>
      <c r="AH306" s="178"/>
      <c r="AI306" s="190"/>
      <c r="AJ306" s="50"/>
      <c r="AK306" s="51"/>
      <c r="AL306" s="51"/>
      <c r="AM306" s="51"/>
      <c r="AN306" s="52"/>
      <c r="AO306" s="177"/>
      <c r="AP306" s="178"/>
      <c r="AQ306" s="178"/>
      <c r="AR306" s="178"/>
      <c r="AS306" s="178"/>
      <c r="AT306" s="50"/>
      <c r="AU306" s="51"/>
      <c r="AV306" s="51"/>
      <c r="AW306" s="51"/>
      <c r="AX306" s="51"/>
      <c r="AY306" s="177"/>
      <c r="AZ306" s="178"/>
      <c r="BA306" s="178"/>
      <c r="BB306" s="178"/>
      <c r="BC306" s="178"/>
      <c r="BD306" s="50"/>
      <c r="BE306" s="51"/>
      <c r="BF306" s="51"/>
      <c r="BG306" s="51"/>
      <c r="BH306" s="52"/>
      <c r="BI306" s="177"/>
      <c r="BJ306" s="178"/>
      <c r="BK306" s="178"/>
      <c r="BL306" s="178"/>
      <c r="BM306" s="190"/>
      <c r="BN306" s="53"/>
      <c r="BO306" s="53">
        <f>MAX($P305,$U305,$Z305,$AE305,$AJ305,$AO305,$AT305,$AY305,$BD305,$BI305)</f>
        <v>0</v>
      </c>
      <c r="BP306" s="305"/>
    </row>
    <row r="307" spans="2:68" s="130" customFormat="1" ht="30" x14ac:dyDescent="0.4">
      <c r="B307" s="79"/>
      <c r="C307" s="80"/>
      <c r="D307" s="41">
        <f t="shared" si="101"/>
        <v>37.5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95"/>
        <v>43.5</v>
      </c>
      <c r="L307" s="47">
        <f t="shared" si="96"/>
        <v>43.875</v>
      </c>
      <c r="M307" s="48">
        <f t="shared" si="97"/>
        <v>44.25</v>
      </c>
      <c r="N307" s="48">
        <f t="shared" si="98"/>
        <v>44.625</v>
      </c>
      <c r="O307" s="49">
        <f t="shared" si="99"/>
        <v>45</v>
      </c>
      <c r="P307" s="232"/>
      <c r="Q307" s="233"/>
      <c r="R307" s="233"/>
      <c r="S307" s="233"/>
      <c r="T307" s="234"/>
      <c r="U307" s="232"/>
      <c r="V307" s="233"/>
      <c r="W307" s="233"/>
      <c r="X307" s="233"/>
      <c r="Y307" s="234"/>
      <c r="Z307" s="50"/>
      <c r="AA307" s="51"/>
      <c r="AB307" s="51"/>
      <c r="AC307" s="51"/>
      <c r="AD307" s="51"/>
      <c r="AE307" s="177"/>
      <c r="AF307" s="178"/>
      <c r="AG307" s="178"/>
      <c r="AH307" s="178"/>
      <c r="AI307" s="190"/>
      <c r="AJ307" s="50"/>
      <c r="AK307" s="51"/>
      <c r="AL307" s="51"/>
      <c r="AM307" s="51"/>
      <c r="AN307" s="52"/>
      <c r="AO307" s="177"/>
      <c r="AP307" s="178"/>
      <c r="AQ307" s="178"/>
      <c r="AR307" s="178"/>
      <c r="AS307" s="178"/>
      <c r="AT307" s="50"/>
      <c r="AU307" s="51"/>
      <c r="AV307" s="51"/>
      <c r="AW307" s="51"/>
      <c r="AX307" s="51"/>
      <c r="AY307" s="177"/>
      <c r="AZ307" s="178"/>
      <c r="BA307" s="178"/>
      <c r="BB307" s="178"/>
      <c r="BC307" s="178"/>
      <c r="BD307" s="50"/>
      <c r="BE307" s="51"/>
      <c r="BF307" s="51"/>
      <c r="BG307" s="51"/>
      <c r="BH307" s="52"/>
      <c r="BI307" s="177"/>
      <c r="BJ307" s="178"/>
      <c r="BK307" s="178"/>
      <c r="BL307" s="178"/>
      <c r="BM307" s="190"/>
      <c r="BN307" s="53"/>
      <c r="BO307" s="53">
        <f>MAX($P306,$U306,$Z306,$AE306,$AJ306,$AO306,$AT306,$AY306,$BD306,$BI306)</f>
        <v>0</v>
      </c>
      <c r="BP307" s="305"/>
    </row>
    <row r="308" spans="2:68" ht="30" x14ac:dyDescent="0.4">
      <c r="B308" s="79" t="s">
        <v>131</v>
      </c>
      <c r="C308" s="40" t="str">
        <f>C195</f>
        <v>Сливочное масло, кг</v>
      </c>
      <c r="D308" s="41">
        <f t="shared" si="101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95"/>
        <v>407</v>
      </c>
      <c r="L308" s="47">
        <f t="shared" si="96"/>
        <v>410.7</v>
      </c>
      <c r="M308" s="48">
        <f t="shared" si="97"/>
        <v>414.4</v>
      </c>
      <c r="N308" s="48">
        <f t="shared" si="98"/>
        <v>418.1</v>
      </c>
      <c r="O308" s="49">
        <f t="shared" si="99"/>
        <v>421.8</v>
      </c>
      <c r="P308" s="232"/>
      <c r="Q308" s="233"/>
      <c r="R308" s="233"/>
      <c r="S308" s="233"/>
      <c r="T308" s="234"/>
      <c r="U308" s="232"/>
      <c r="V308" s="233"/>
      <c r="W308" s="233"/>
      <c r="X308" s="233"/>
      <c r="Y308" s="234"/>
      <c r="Z308" s="355"/>
      <c r="AA308" s="356"/>
      <c r="AB308" s="356"/>
      <c r="AC308" s="356"/>
      <c r="AD308" s="357"/>
      <c r="AE308" s="389">
        <v>326.95999999999998</v>
      </c>
      <c r="AF308" s="386">
        <v>50</v>
      </c>
      <c r="AG308" s="387">
        <f>AE308*AF308</f>
        <v>16347.999999999998</v>
      </c>
      <c r="AH308" s="386" t="s">
        <v>376</v>
      </c>
      <c r="AI308" s="388" t="s">
        <v>377</v>
      </c>
      <c r="AJ308" s="50"/>
      <c r="AK308" s="51"/>
      <c r="AL308" s="51"/>
      <c r="AM308" s="51"/>
      <c r="AN308" s="52"/>
      <c r="AO308" s="177"/>
      <c r="AP308" s="178"/>
      <c r="AQ308" s="178"/>
      <c r="AR308" s="178"/>
      <c r="AS308" s="178"/>
      <c r="AT308" s="50"/>
      <c r="AU308" s="51"/>
      <c r="AV308" s="51"/>
      <c r="AW308" s="51"/>
      <c r="AX308" s="51"/>
      <c r="AY308" s="177"/>
      <c r="AZ308" s="178"/>
      <c r="BA308" s="178"/>
      <c r="BB308" s="178"/>
      <c r="BC308" s="178"/>
      <c r="BD308" s="50"/>
      <c r="BE308" s="51"/>
      <c r="BF308" s="51"/>
      <c r="BG308" s="51"/>
      <c r="BH308" s="52"/>
      <c r="BI308" s="177"/>
      <c r="BJ308" s="178"/>
      <c r="BK308" s="178"/>
      <c r="BL308" s="178"/>
      <c r="BM308" s="190"/>
      <c r="BN308" s="53"/>
      <c r="BO308" s="53">
        <f t="shared" ref="BO308:BO343" si="102">MAX($P308,$U308,$Z308,$AE308,$AJ308,$AO308,$AT308,$AY308,$BD308,$BI308)</f>
        <v>326.95999999999998</v>
      </c>
      <c r="BP308" s="305"/>
    </row>
    <row r="309" spans="2:68" ht="30" x14ac:dyDescent="0.4">
      <c r="B309" s="79"/>
      <c r="C309" s="80"/>
      <c r="D309" s="41">
        <f t="shared" si="101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95"/>
        <v>407</v>
      </c>
      <c r="L309" s="47">
        <f t="shared" si="96"/>
        <v>410.7</v>
      </c>
      <c r="M309" s="48">
        <f t="shared" si="97"/>
        <v>414.4</v>
      </c>
      <c r="N309" s="48">
        <f t="shared" si="98"/>
        <v>418.1</v>
      </c>
      <c r="O309" s="49">
        <f t="shared" si="99"/>
        <v>421.8</v>
      </c>
      <c r="P309" s="232"/>
      <c r="Q309" s="233"/>
      <c r="R309" s="233"/>
      <c r="S309" s="233"/>
      <c r="T309" s="234"/>
      <c r="U309" s="232"/>
      <c r="V309" s="233"/>
      <c r="W309" s="233"/>
      <c r="X309" s="233"/>
      <c r="Y309" s="234"/>
      <c r="Z309" s="293"/>
      <c r="AA309" s="294"/>
      <c r="AB309" s="295"/>
      <c r="AC309" s="294"/>
      <c r="AD309" s="296"/>
      <c r="AE309" s="177"/>
      <c r="AF309" s="178"/>
      <c r="AG309" s="178"/>
      <c r="AH309" s="178"/>
      <c r="AI309" s="190"/>
      <c r="AJ309" s="50"/>
      <c r="AK309" s="51"/>
      <c r="AL309" s="51"/>
      <c r="AM309" s="51"/>
      <c r="AN309" s="52"/>
      <c r="AO309" s="177"/>
      <c r="AP309" s="178"/>
      <c r="AQ309" s="178"/>
      <c r="AR309" s="178"/>
      <c r="AS309" s="178"/>
      <c r="AT309" s="50"/>
      <c r="AU309" s="51"/>
      <c r="AV309" s="51"/>
      <c r="AW309" s="51"/>
      <c r="AX309" s="51"/>
      <c r="AY309" s="177"/>
      <c r="AZ309" s="178"/>
      <c r="BA309" s="178"/>
      <c r="BB309" s="178"/>
      <c r="BC309" s="178"/>
      <c r="BD309" s="50"/>
      <c r="BE309" s="51"/>
      <c r="BF309" s="51"/>
      <c r="BG309" s="51"/>
      <c r="BH309" s="52"/>
      <c r="BI309" s="177"/>
      <c r="BJ309" s="178"/>
      <c r="BK309" s="178"/>
      <c r="BL309" s="178"/>
      <c r="BM309" s="190"/>
      <c r="BN309" s="53"/>
      <c r="BO309" s="53">
        <f t="shared" si="102"/>
        <v>0</v>
      </c>
      <c r="BP309" s="305"/>
    </row>
    <row r="310" spans="2:68" ht="30" x14ac:dyDescent="0.4">
      <c r="B310" s="79"/>
      <c r="C310" s="80"/>
      <c r="D310" s="41">
        <f t="shared" si="101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95"/>
        <v>407</v>
      </c>
      <c r="L310" s="47">
        <f t="shared" si="96"/>
        <v>410.7</v>
      </c>
      <c r="M310" s="48">
        <f t="shared" si="97"/>
        <v>414.4</v>
      </c>
      <c r="N310" s="48">
        <f t="shared" si="98"/>
        <v>418.1</v>
      </c>
      <c r="O310" s="49">
        <f t="shared" si="99"/>
        <v>421.8</v>
      </c>
      <c r="P310" s="232"/>
      <c r="Q310" s="233"/>
      <c r="R310" s="233"/>
      <c r="S310" s="233"/>
      <c r="T310" s="234"/>
      <c r="U310" s="232"/>
      <c r="V310" s="233"/>
      <c r="W310" s="233"/>
      <c r="X310" s="233"/>
      <c r="Y310" s="234"/>
      <c r="Z310" s="293"/>
      <c r="AA310" s="294"/>
      <c r="AB310" s="295"/>
      <c r="AC310" s="294"/>
      <c r="AD310" s="296"/>
      <c r="AE310" s="177"/>
      <c r="AF310" s="178"/>
      <c r="AG310" s="178"/>
      <c r="AH310" s="178"/>
      <c r="AI310" s="190"/>
      <c r="AJ310" s="50"/>
      <c r="AK310" s="51"/>
      <c r="AL310" s="51"/>
      <c r="AM310" s="51"/>
      <c r="AN310" s="52"/>
      <c r="AO310" s="177"/>
      <c r="AP310" s="178"/>
      <c r="AQ310" s="178"/>
      <c r="AR310" s="178"/>
      <c r="AS310" s="178"/>
      <c r="AT310" s="50"/>
      <c r="AU310" s="51"/>
      <c r="AV310" s="51"/>
      <c r="AW310" s="51"/>
      <c r="AX310" s="51"/>
      <c r="AY310" s="177"/>
      <c r="AZ310" s="178"/>
      <c r="BA310" s="178"/>
      <c r="BB310" s="178"/>
      <c r="BC310" s="178"/>
      <c r="BD310" s="50"/>
      <c r="BE310" s="51"/>
      <c r="BF310" s="51"/>
      <c r="BG310" s="51"/>
      <c r="BH310" s="52"/>
      <c r="BI310" s="177"/>
      <c r="BJ310" s="178"/>
      <c r="BK310" s="178"/>
      <c r="BL310" s="178"/>
      <c r="BM310" s="190"/>
      <c r="BN310" s="53"/>
      <c r="BO310" s="53">
        <f t="shared" si="102"/>
        <v>0</v>
      </c>
      <c r="BP310" s="305"/>
    </row>
    <row r="311" spans="2:68" ht="39" x14ac:dyDescent="0.4">
      <c r="B311" s="81" t="s">
        <v>65</v>
      </c>
      <c r="C311" s="82" t="s">
        <v>66</v>
      </c>
      <c r="D311" s="41">
        <f t="shared" si="101"/>
        <v>0</v>
      </c>
      <c r="E311" s="62"/>
      <c r="F311" s="63"/>
      <c r="G311" s="64"/>
      <c r="H311" s="64"/>
      <c r="I311" s="64"/>
      <c r="J311" s="65"/>
      <c r="K311" s="46">
        <f t="shared" si="95"/>
        <v>0</v>
      </c>
      <c r="L311" s="47">
        <f t="shared" si="96"/>
        <v>0</v>
      </c>
      <c r="M311" s="48">
        <f t="shared" si="97"/>
        <v>0</v>
      </c>
      <c r="N311" s="48">
        <f t="shared" si="98"/>
        <v>0</v>
      </c>
      <c r="O311" s="49">
        <f t="shared" si="99"/>
        <v>0</v>
      </c>
      <c r="P311" s="235"/>
      <c r="Q311" s="236"/>
      <c r="R311" s="237"/>
      <c r="S311" s="236"/>
      <c r="T311" s="238"/>
      <c r="U311" s="235"/>
      <c r="V311" s="236"/>
      <c r="W311" s="237"/>
      <c r="X311" s="236"/>
      <c r="Y311" s="238"/>
      <c r="Z311" s="297"/>
      <c r="AA311" s="298"/>
      <c r="AB311" s="299"/>
      <c r="AC311" s="298"/>
      <c r="AD311" s="300"/>
      <c r="AE311" s="179"/>
      <c r="AF311" s="180"/>
      <c r="AG311" s="178"/>
      <c r="AH311" s="180"/>
      <c r="AI311" s="191"/>
      <c r="AJ311" s="66"/>
      <c r="AK311" s="67"/>
      <c r="AL311" s="68"/>
      <c r="AM311" s="67"/>
      <c r="AN311" s="69"/>
      <c r="AO311" s="179"/>
      <c r="AP311" s="180"/>
      <c r="AQ311" s="178"/>
      <c r="AR311" s="180"/>
      <c r="AS311" s="180"/>
      <c r="AT311" s="66"/>
      <c r="AU311" s="67"/>
      <c r="AV311" s="68"/>
      <c r="AW311" s="67"/>
      <c r="AX311" s="67"/>
      <c r="AY311" s="179"/>
      <c r="AZ311" s="180"/>
      <c r="BA311" s="178"/>
      <c r="BB311" s="180"/>
      <c r="BC311" s="180"/>
      <c r="BD311" s="66"/>
      <c r="BE311" s="67"/>
      <c r="BF311" s="68"/>
      <c r="BG311" s="67"/>
      <c r="BH311" s="69"/>
      <c r="BI311" s="179"/>
      <c r="BJ311" s="180"/>
      <c r="BK311" s="178"/>
      <c r="BL311" s="180"/>
      <c r="BM311" s="191"/>
      <c r="BN311" s="53"/>
      <c r="BO311" s="53">
        <f t="shared" si="102"/>
        <v>0</v>
      </c>
      <c r="BP311" s="305"/>
    </row>
    <row r="312" spans="2:68" ht="36" x14ac:dyDescent="0.4">
      <c r="B312" s="79" t="s">
        <v>68</v>
      </c>
      <c r="C312" s="40" t="str">
        <f>C199</f>
        <v>Пропаренный шелушеный рис, кг</v>
      </c>
      <c r="D312" s="41">
        <f t="shared" si="101"/>
        <v>45.4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95"/>
        <v>47.67</v>
      </c>
      <c r="L312" s="47">
        <f t="shared" si="96"/>
        <v>48.123999999999995</v>
      </c>
      <c r="M312" s="48">
        <f t="shared" si="97"/>
        <v>48.577999999999996</v>
      </c>
      <c r="N312" s="48">
        <f t="shared" si="98"/>
        <v>49.031999999999996</v>
      </c>
      <c r="O312" s="49">
        <f t="shared" si="99"/>
        <v>49.485999999999997</v>
      </c>
      <c r="P312" s="232"/>
      <c r="Q312" s="233"/>
      <c r="R312" s="233"/>
      <c r="S312" s="233"/>
      <c r="T312" s="234"/>
      <c r="U312" s="367">
        <f>W312/V312</f>
        <v>47.6</v>
      </c>
      <c r="V312" s="368">
        <v>70</v>
      </c>
      <c r="W312" s="368">
        <v>3332</v>
      </c>
      <c r="X312" s="368" t="s">
        <v>374</v>
      </c>
      <c r="Y312" s="369" t="s">
        <v>375</v>
      </c>
      <c r="Z312" s="293"/>
      <c r="AA312" s="294"/>
      <c r="AB312" s="295"/>
      <c r="AC312" s="294"/>
      <c r="AD312" s="296"/>
      <c r="AE312" s="197"/>
      <c r="AF312" s="198"/>
      <c r="AG312" s="199"/>
      <c r="AH312" s="198"/>
      <c r="AI312" s="200"/>
      <c r="AJ312" s="50"/>
      <c r="AK312" s="51"/>
      <c r="AL312" s="51"/>
      <c r="AM312" s="51"/>
      <c r="AN312" s="52"/>
      <c r="AO312" s="177"/>
      <c r="AP312" s="178"/>
      <c r="AQ312" s="178"/>
      <c r="AR312" s="178"/>
      <c r="AS312" s="178"/>
      <c r="AT312" s="50"/>
      <c r="AU312" s="51"/>
      <c r="AV312" s="51"/>
      <c r="AW312" s="51"/>
      <c r="AX312" s="51"/>
      <c r="AY312" s="177"/>
      <c r="AZ312" s="178"/>
      <c r="BA312" s="178"/>
      <c r="BB312" s="178"/>
      <c r="BC312" s="178"/>
      <c r="BD312" s="50"/>
      <c r="BE312" s="51"/>
      <c r="BF312" s="51"/>
      <c r="BG312" s="51"/>
      <c r="BH312" s="52"/>
      <c r="BI312" s="177"/>
      <c r="BJ312" s="178"/>
      <c r="BK312" s="178"/>
      <c r="BL312" s="178"/>
      <c r="BM312" s="190"/>
      <c r="BN312" s="53"/>
      <c r="BO312" s="53">
        <f t="shared" si="102"/>
        <v>47.6</v>
      </c>
      <c r="BP312" s="306"/>
    </row>
    <row r="313" spans="2:68" ht="30" x14ac:dyDescent="0.4">
      <c r="B313" s="79"/>
      <c r="C313" s="80"/>
      <c r="D313" s="41">
        <f t="shared" si="101"/>
        <v>45.4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95"/>
        <v>47.67</v>
      </c>
      <c r="L313" s="47">
        <f t="shared" si="96"/>
        <v>48.123999999999995</v>
      </c>
      <c r="M313" s="48">
        <f t="shared" si="97"/>
        <v>48.577999999999996</v>
      </c>
      <c r="N313" s="48">
        <f t="shared" si="98"/>
        <v>49.031999999999996</v>
      </c>
      <c r="O313" s="49">
        <f t="shared" si="99"/>
        <v>49.485999999999997</v>
      </c>
      <c r="P313" s="232"/>
      <c r="Q313" s="233"/>
      <c r="R313" s="233"/>
      <c r="S313" s="233"/>
      <c r="T313" s="234"/>
      <c r="U313" s="232"/>
      <c r="V313" s="233"/>
      <c r="W313" s="233"/>
      <c r="X313" s="233"/>
      <c r="Y313" s="234"/>
      <c r="Z313" s="293"/>
      <c r="AA313" s="294"/>
      <c r="AB313" s="295"/>
      <c r="AC313" s="294"/>
      <c r="AD313" s="296"/>
      <c r="AE313" s="197"/>
      <c r="AF313" s="198"/>
      <c r="AG313" s="199"/>
      <c r="AH313" s="198"/>
      <c r="AI313" s="200"/>
      <c r="AJ313" s="50"/>
      <c r="AK313" s="51"/>
      <c r="AL313" s="51"/>
      <c r="AM313" s="51"/>
      <c r="AN313" s="52"/>
      <c r="AO313" s="177"/>
      <c r="AP313" s="178"/>
      <c r="AQ313" s="178"/>
      <c r="AR313" s="178"/>
      <c r="AS313" s="178"/>
      <c r="AT313" s="50"/>
      <c r="AU313" s="51"/>
      <c r="AV313" s="51"/>
      <c r="AW313" s="51"/>
      <c r="AX313" s="51"/>
      <c r="AY313" s="177"/>
      <c r="AZ313" s="178"/>
      <c r="BA313" s="178"/>
      <c r="BB313" s="178"/>
      <c r="BC313" s="178"/>
      <c r="BD313" s="50"/>
      <c r="BE313" s="51"/>
      <c r="BF313" s="51"/>
      <c r="BG313" s="51"/>
      <c r="BH313" s="52"/>
      <c r="BI313" s="177"/>
      <c r="BJ313" s="178"/>
      <c r="BK313" s="178"/>
      <c r="BL313" s="178"/>
      <c r="BM313" s="190"/>
      <c r="BN313" s="53"/>
      <c r="BO313" s="53">
        <f t="shared" si="102"/>
        <v>0</v>
      </c>
      <c r="BP313" s="305"/>
    </row>
    <row r="314" spans="2:68" ht="30" x14ac:dyDescent="0.4">
      <c r="B314" s="79"/>
      <c r="C314" s="80"/>
      <c r="D314" s="41">
        <f t="shared" si="101"/>
        <v>45.4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95"/>
        <v>47.67</v>
      </c>
      <c r="L314" s="47">
        <f t="shared" si="96"/>
        <v>48.123999999999995</v>
      </c>
      <c r="M314" s="48">
        <f t="shared" si="97"/>
        <v>48.577999999999996</v>
      </c>
      <c r="N314" s="48">
        <f t="shared" si="98"/>
        <v>49.031999999999996</v>
      </c>
      <c r="O314" s="49">
        <f t="shared" si="99"/>
        <v>49.485999999999997</v>
      </c>
      <c r="P314" s="232"/>
      <c r="Q314" s="233"/>
      <c r="R314" s="233"/>
      <c r="S314" s="233"/>
      <c r="T314" s="234"/>
      <c r="U314" s="232"/>
      <c r="V314" s="233"/>
      <c r="W314" s="233"/>
      <c r="X314" s="233"/>
      <c r="Y314" s="234"/>
      <c r="Z314" s="293"/>
      <c r="AA314" s="294"/>
      <c r="AB314" s="295"/>
      <c r="AC314" s="294"/>
      <c r="AD314" s="296"/>
      <c r="AE314" s="197"/>
      <c r="AF314" s="198"/>
      <c r="AG314" s="199"/>
      <c r="AH314" s="198"/>
      <c r="AI314" s="200"/>
      <c r="AJ314" s="50"/>
      <c r="AK314" s="51"/>
      <c r="AL314" s="51"/>
      <c r="AM314" s="51"/>
      <c r="AN314" s="52"/>
      <c r="AO314" s="177"/>
      <c r="AP314" s="178"/>
      <c r="AQ314" s="178"/>
      <c r="AR314" s="178"/>
      <c r="AS314" s="178"/>
      <c r="AT314" s="50"/>
      <c r="AU314" s="51"/>
      <c r="AV314" s="51"/>
      <c r="AW314" s="51"/>
      <c r="AX314" s="51"/>
      <c r="AY314" s="177"/>
      <c r="AZ314" s="178"/>
      <c r="BA314" s="178"/>
      <c r="BB314" s="178"/>
      <c r="BC314" s="178"/>
      <c r="BD314" s="50"/>
      <c r="BE314" s="51"/>
      <c r="BF314" s="51"/>
      <c r="BG314" s="51"/>
      <c r="BH314" s="52"/>
      <c r="BI314" s="177"/>
      <c r="BJ314" s="178"/>
      <c r="BK314" s="178"/>
      <c r="BL314" s="178"/>
      <c r="BM314" s="190"/>
      <c r="BN314" s="53"/>
      <c r="BO314" s="53">
        <f t="shared" si="102"/>
        <v>0</v>
      </c>
      <c r="BP314" s="305"/>
    </row>
    <row r="315" spans="2:68" ht="54" x14ac:dyDescent="0.4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101"/>
        <v>19.7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95"/>
        <v>23.442999999999998</v>
      </c>
      <c r="L315" s="47">
        <f t="shared" si="96"/>
        <v>23.64</v>
      </c>
      <c r="M315" s="48">
        <f t="shared" si="97"/>
        <v>23.837</v>
      </c>
      <c r="N315" s="48">
        <f t="shared" si="98"/>
        <v>24.033999999999999</v>
      </c>
      <c r="O315" s="49">
        <f t="shared" si="99"/>
        <v>24.230999999999998</v>
      </c>
      <c r="P315" s="232"/>
      <c r="Q315" s="233"/>
      <c r="R315" s="233"/>
      <c r="S315" s="233"/>
      <c r="T315" s="234"/>
      <c r="U315" s="232"/>
      <c r="V315" s="233"/>
      <c r="W315" s="233"/>
      <c r="X315" s="233"/>
      <c r="Y315" s="234"/>
      <c r="Z315" s="293"/>
      <c r="AA315" s="294"/>
      <c r="AB315" s="295"/>
      <c r="AC315" s="294"/>
      <c r="AD315" s="296"/>
      <c r="AE315" s="197"/>
      <c r="AF315" s="198"/>
      <c r="AG315" s="199"/>
      <c r="AH315" s="198"/>
      <c r="AI315" s="200"/>
      <c r="AJ315" s="50"/>
      <c r="AK315" s="51"/>
      <c r="AL315" s="51"/>
      <c r="AM315" s="51"/>
      <c r="AN315" s="52"/>
      <c r="AO315" s="177"/>
      <c r="AP315" s="178"/>
      <c r="AQ315" s="178"/>
      <c r="AR315" s="178"/>
      <c r="AS315" s="178"/>
      <c r="AT315" s="50"/>
      <c r="AU315" s="51"/>
      <c r="AV315" s="51"/>
      <c r="AW315" s="51"/>
      <c r="AX315" s="51"/>
      <c r="AY315" s="177"/>
      <c r="AZ315" s="178"/>
      <c r="BA315" s="178"/>
      <c r="BB315" s="178"/>
      <c r="BC315" s="178"/>
      <c r="BD315" s="50"/>
      <c r="BE315" s="51"/>
      <c r="BF315" s="51"/>
      <c r="BG315" s="51"/>
      <c r="BH315" s="52"/>
      <c r="BI315" s="177"/>
      <c r="BJ315" s="178"/>
      <c r="BK315" s="178"/>
      <c r="BL315" s="178"/>
      <c r="BM315" s="190"/>
      <c r="BN315" s="53"/>
      <c r="BO315" s="53">
        <f t="shared" si="102"/>
        <v>0</v>
      </c>
      <c r="BP315" s="306"/>
    </row>
    <row r="316" spans="2:68" ht="30" x14ac:dyDescent="0.4">
      <c r="B316" s="79"/>
      <c r="C316" s="80"/>
      <c r="D316" s="41">
        <f t="shared" si="101"/>
        <v>19.7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95"/>
        <v>23.442999999999998</v>
      </c>
      <c r="L316" s="47">
        <f t="shared" si="96"/>
        <v>23.64</v>
      </c>
      <c r="M316" s="48">
        <f t="shared" si="97"/>
        <v>23.837</v>
      </c>
      <c r="N316" s="48">
        <f t="shared" si="98"/>
        <v>24.033999999999999</v>
      </c>
      <c r="O316" s="49">
        <f t="shared" si="99"/>
        <v>24.230999999999998</v>
      </c>
      <c r="P316" s="232"/>
      <c r="Q316" s="233"/>
      <c r="R316" s="233"/>
      <c r="S316" s="233"/>
      <c r="T316" s="234"/>
      <c r="U316" s="232"/>
      <c r="V316" s="233"/>
      <c r="W316" s="233"/>
      <c r="X316" s="233"/>
      <c r="Y316" s="234"/>
      <c r="Z316" s="293"/>
      <c r="AA316" s="294"/>
      <c r="AB316" s="295"/>
      <c r="AC316" s="294"/>
      <c r="AD316" s="296"/>
      <c r="AE316" s="177"/>
      <c r="AF316" s="178"/>
      <c r="AG316" s="178"/>
      <c r="AH316" s="178"/>
      <c r="AI316" s="190"/>
      <c r="AJ316" s="50"/>
      <c r="AK316" s="51"/>
      <c r="AL316" s="51"/>
      <c r="AM316" s="51"/>
      <c r="AN316" s="52"/>
      <c r="AO316" s="177"/>
      <c r="AP316" s="178"/>
      <c r="AQ316" s="178"/>
      <c r="AR316" s="178"/>
      <c r="AS316" s="178"/>
      <c r="AT316" s="50"/>
      <c r="AU316" s="51"/>
      <c r="AV316" s="51"/>
      <c r="AW316" s="51"/>
      <c r="AX316" s="51"/>
      <c r="AY316" s="177"/>
      <c r="AZ316" s="178"/>
      <c r="BA316" s="178"/>
      <c r="BB316" s="178"/>
      <c r="BC316" s="178"/>
      <c r="BD316" s="50"/>
      <c r="BE316" s="51"/>
      <c r="BF316" s="51"/>
      <c r="BG316" s="51"/>
      <c r="BH316" s="52"/>
      <c r="BI316" s="177"/>
      <c r="BJ316" s="178"/>
      <c r="BK316" s="178"/>
      <c r="BL316" s="178"/>
      <c r="BM316" s="190"/>
      <c r="BN316" s="53"/>
      <c r="BO316" s="53">
        <f t="shared" si="102"/>
        <v>0</v>
      </c>
      <c r="BP316" s="305"/>
    </row>
    <row r="317" spans="2:68" ht="30" x14ac:dyDescent="0.4">
      <c r="B317" s="79"/>
      <c r="C317" s="80"/>
      <c r="D317" s="41">
        <f t="shared" si="101"/>
        <v>19.7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95"/>
        <v>23.442999999999998</v>
      </c>
      <c r="L317" s="47">
        <f t="shared" si="96"/>
        <v>23.64</v>
      </c>
      <c r="M317" s="48">
        <f t="shared" si="97"/>
        <v>23.837</v>
      </c>
      <c r="N317" s="48">
        <f t="shared" si="98"/>
        <v>24.033999999999999</v>
      </c>
      <c r="O317" s="49">
        <f t="shared" si="99"/>
        <v>24.230999999999998</v>
      </c>
      <c r="P317" s="232"/>
      <c r="Q317" s="233"/>
      <c r="R317" s="233"/>
      <c r="S317" s="233"/>
      <c r="T317" s="234"/>
      <c r="U317" s="232"/>
      <c r="V317" s="233"/>
      <c r="W317" s="233"/>
      <c r="X317" s="233"/>
      <c r="Y317" s="234"/>
      <c r="Z317" s="293"/>
      <c r="AA317" s="294"/>
      <c r="AB317" s="295"/>
      <c r="AC317" s="294"/>
      <c r="AD317" s="296"/>
      <c r="AE317" s="177"/>
      <c r="AF317" s="178"/>
      <c r="AG317" s="178"/>
      <c r="AH317" s="178"/>
      <c r="AI317" s="190"/>
      <c r="AJ317" s="50"/>
      <c r="AK317" s="51"/>
      <c r="AL317" s="51"/>
      <c r="AM317" s="51"/>
      <c r="AN317" s="52"/>
      <c r="AO317" s="177"/>
      <c r="AP317" s="178"/>
      <c r="AQ317" s="178"/>
      <c r="AR317" s="178"/>
      <c r="AS317" s="178"/>
      <c r="AT317" s="50"/>
      <c r="AU317" s="51"/>
      <c r="AV317" s="51"/>
      <c r="AW317" s="51"/>
      <c r="AX317" s="51"/>
      <c r="AY317" s="177"/>
      <c r="AZ317" s="178"/>
      <c r="BA317" s="178"/>
      <c r="BB317" s="178"/>
      <c r="BC317" s="178"/>
      <c r="BD317" s="50"/>
      <c r="BE317" s="51"/>
      <c r="BF317" s="51"/>
      <c r="BG317" s="51"/>
      <c r="BH317" s="52"/>
      <c r="BI317" s="177"/>
      <c r="BJ317" s="178"/>
      <c r="BK317" s="178"/>
      <c r="BL317" s="178"/>
      <c r="BM317" s="190"/>
      <c r="BN317" s="53"/>
      <c r="BO317" s="53">
        <f t="shared" si="102"/>
        <v>0</v>
      </c>
      <c r="BP317" s="305"/>
    </row>
    <row r="318" spans="2:68" ht="30" x14ac:dyDescent="0.4">
      <c r="B318" s="79" t="s">
        <v>72</v>
      </c>
      <c r="C318" s="40" t="str">
        <f>C205</f>
        <v>Мука ржано - обдирная, кг</v>
      </c>
      <c r="D318" s="41">
        <f t="shared" si="101"/>
        <v>16.7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95"/>
        <v>19.872999999999998</v>
      </c>
      <c r="L318" s="47">
        <f t="shared" si="96"/>
        <v>20.04</v>
      </c>
      <c r="M318" s="48">
        <f t="shared" si="97"/>
        <v>20.207000000000001</v>
      </c>
      <c r="N318" s="48">
        <f t="shared" si="98"/>
        <v>20.373999999999999</v>
      </c>
      <c r="O318" s="49">
        <f t="shared" si="99"/>
        <v>20.541</v>
      </c>
      <c r="P318" s="232"/>
      <c r="Q318" s="233"/>
      <c r="R318" s="233"/>
      <c r="S318" s="233"/>
      <c r="T318" s="234"/>
      <c r="U318" s="232"/>
      <c r="V318" s="233"/>
      <c r="W318" s="233"/>
      <c r="X318" s="233"/>
      <c r="Y318" s="234"/>
      <c r="Z318" s="293"/>
      <c r="AA318" s="294"/>
      <c r="AB318" s="295"/>
      <c r="AC318" s="294"/>
      <c r="AD318" s="296"/>
      <c r="AE318" s="177"/>
      <c r="AF318" s="178"/>
      <c r="AG318" s="178"/>
      <c r="AH318" s="178"/>
      <c r="AI318" s="190"/>
      <c r="AJ318" s="50"/>
      <c r="AK318" s="51"/>
      <c r="AL318" s="51"/>
      <c r="AM318" s="51"/>
      <c r="AN318" s="52"/>
      <c r="AO318" s="177"/>
      <c r="AP318" s="178"/>
      <c r="AQ318" s="178"/>
      <c r="AR318" s="178"/>
      <c r="AS318" s="178"/>
      <c r="AT318" s="50"/>
      <c r="AU318" s="51"/>
      <c r="AV318" s="51"/>
      <c r="AW318" s="51"/>
      <c r="AX318" s="51"/>
      <c r="AY318" s="177"/>
      <c r="AZ318" s="178"/>
      <c r="BA318" s="178"/>
      <c r="BB318" s="178"/>
      <c r="BC318" s="178"/>
      <c r="BD318" s="50"/>
      <c r="BE318" s="51"/>
      <c r="BF318" s="51"/>
      <c r="BG318" s="51"/>
      <c r="BH318" s="52"/>
      <c r="BI318" s="177"/>
      <c r="BJ318" s="178"/>
      <c r="BK318" s="178"/>
      <c r="BL318" s="178"/>
      <c r="BM318" s="190"/>
      <c r="BN318" s="53"/>
      <c r="BO318" s="53">
        <f t="shared" si="102"/>
        <v>0</v>
      </c>
      <c r="BP318" s="305"/>
    </row>
    <row r="319" spans="2:68" ht="30" x14ac:dyDescent="0.4">
      <c r="B319" s="79"/>
      <c r="C319" s="80"/>
      <c r="D319" s="41">
        <f t="shared" si="101"/>
        <v>16.7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95"/>
        <v>19.872999999999998</v>
      </c>
      <c r="L319" s="47">
        <f t="shared" si="96"/>
        <v>20.04</v>
      </c>
      <c r="M319" s="48">
        <f t="shared" si="97"/>
        <v>20.207000000000001</v>
      </c>
      <c r="N319" s="48">
        <f t="shared" si="98"/>
        <v>20.373999999999999</v>
      </c>
      <c r="O319" s="49">
        <f t="shared" si="99"/>
        <v>20.541</v>
      </c>
      <c r="P319" s="232"/>
      <c r="Q319" s="233"/>
      <c r="R319" s="233"/>
      <c r="S319" s="233"/>
      <c r="T319" s="234"/>
      <c r="U319" s="232"/>
      <c r="V319" s="233"/>
      <c r="W319" s="233"/>
      <c r="X319" s="233"/>
      <c r="Y319" s="234"/>
      <c r="Z319" s="293"/>
      <c r="AA319" s="294"/>
      <c r="AB319" s="295"/>
      <c r="AC319" s="294"/>
      <c r="AD319" s="296"/>
      <c r="AE319" s="177"/>
      <c r="AF319" s="178"/>
      <c r="AG319" s="178"/>
      <c r="AH319" s="178"/>
      <c r="AI319" s="190"/>
      <c r="AJ319" s="50"/>
      <c r="AK319" s="51"/>
      <c r="AL319" s="51"/>
      <c r="AM319" s="51"/>
      <c r="AN319" s="52"/>
      <c r="AO319" s="177"/>
      <c r="AP319" s="178"/>
      <c r="AQ319" s="178"/>
      <c r="AR319" s="178"/>
      <c r="AS319" s="178"/>
      <c r="AT319" s="50"/>
      <c r="AU319" s="51"/>
      <c r="AV319" s="51"/>
      <c r="AW319" s="51"/>
      <c r="AX319" s="51"/>
      <c r="AY319" s="177"/>
      <c r="AZ319" s="178"/>
      <c r="BA319" s="178"/>
      <c r="BB319" s="178"/>
      <c r="BC319" s="178"/>
      <c r="BD319" s="50"/>
      <c r="BE319" s="51"/>
      <c r="BF319" s="51"/>
      <c r="BG319" s="51"/>
      <c r="BH319" s="52"/>
      <c r="BI319" s="177"/>
      <c r="BJ319" s="178"/>
      <c r="BK319" s="178"/>
      <c r="BL319" s="178"/>
      <c r="BM319" s="190"/>
      <c r="BN319" s="53"/>
      <c r="BO319" s="53">
        <f t="shared" si="102"/>
        <v>0</v>
      </c>
      <c r="BP319" s="305"/>
    </row>
    <row r="320" spans="2:68" ht="30" x14ac:dyDescent="0.4">
      <c r="B320" s="79"/>
      <c r="C320" s="80"/>
      <c r="D320" s="41">
        <f t="shared" si="101"/>
        <v>16.7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95"/>
        <v>19.872999999999998</v>
      </c>
      <c r="L320" s="47">
        <f t="shared" si="96"/>
        <v>20.04</v>
      </c>
      <c r="M320" s="48">
        <f t="shared" si="97"/>
        <v>20.207000000000001</v>
      </c>
      <c r="N320" s="48">
        <f t="shared" si="98"/>
        <v>20.373999999999999</v>
      </c>
      <c r="O320" s="49">
        <f t="shared" si="99"/>
        <v>20.541</v>
      </c>
      <c r="P320" s="232"/>
      <c r="Q320" s="233"/>
      <c r="R320" s="233"/>
      <c r="S320" s="233"/>
      <c r="T320" s="234"/>
      <c r="U320" s="232"/>
      <c r="V320" s="233"/>
      <c r="W320" s="233"/>
      <c r="X320" s="233"/>
      <c r="Y320" s="234"/>
      <c r="Z320" s="293"/>
      <c r="AA320" s="294"/>
      <c r="AB320" s="295"/>
      <c r="AC320" s="294"/>
      <c r="AD320" s="296"/>
      <c r="AE320" s="177"/>
      <c r="AF320" s="178"/>
      <c r="AG320" s="178"/>
      <c r="AH320" s="178"/>
      <c r="AI320" s="190"/>
      <c r="AJ320" s="50"/>
      <c r="AK320" s="51"/>
      <c r="AL320" s="51"/>
      <c r="AM320" s="51"/>
      <c r="AN320" s="52"/>
      <c r="AO320" s="177"/>
      <c r="AP320" s="178"/>
      <c r="AQ320" s="178"/>
      <c r="AR320" s="178"/>
      <c r="AS320" s="178"/>
      <c r="AT320" s="50"/>
      <c r="AU320" s="51"/>
      <c r="AV320" s="51"/>
      <c r="AW320" s="51"/>
      <c r="AX320" s="51"/>
      <c r="AY320" s="177"/>
      <c r="AZ320" s="178"/>
      <c r="BA320" s="178"/>
      <c r="BB320" s="178"/>
      <c r="BC320" s="178"/>
      <c r="BD320" s="50"/>
      <c r="BE320" s="51"/>
      <c r="BF320" s="51"/>
      <c r="BG320" s="51"/>
      <c r="BH320" s="52"/>
      <c r="BI320" s="177"/>
      <c r="BJ320" s="178"/>
      <c r="BK320" s="178"/>
      <c r="BL320" s="178"/>
      <c r="BM320" s="190"/>
      <c r="BN320" s="53"/>
      <c r="BO320" s="53">
        <f t="shared" si="102"/>
        <v>0</v>
      </c>
      <c r="BP320" s="305"/>
    </row>
    <row r="321" spans="2:68" ht="30" x14ac:dyDescent="0.4">
      <c r="B321" s="79" t="s">
        <v>75</v>
      </c>
      <c r="C321" s="40" t="str">
        <f>C208</f>
        <v>Гречневая крупа, кг</v>
      </c>
      <c r="D321" s="41">
        <f t="shared" si="101"/>
        <v>29.9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95"/>
        <v>31.992999999999999</v>
      </c>
      <c r="L321" s="47">
        <f t="shared" si="96"/>
        <v>32.292000000000002</v>
      </c>
      <c r="M321" s="48">
        <f t="shared" si="97"/>
        <v>32.591000000000001</v>
      </c>
      <c r="N321" s="48">
        <f t="shared" si="98"/>
        <v>32.89</v>
      </c>
      <c r="O321" s="49">
        <f t="shared" si="99"/>
        <v>33.189</v>
      </c>
      <c r="P321" s="232"/>
      <c r="Q321" s="233"/>
      <c r="R321" s="233"/>
      <c r="S321" s="233"/>
      <c r="T321" s="234"/>
      <c r="U321" s="367">
        <f>W321/V321</f>
        <v>31.9</v>
      </c>
      <c r="V321" s="368">
        <v>50</v>
      </c>
      <c r="W321" s="368">
        <v>1595</v>
      </c>
      <c r="X321" s="368" t="s">
        <v>374</v>
      </c>
      <c r="Y321" s="369" t="s">
        <v>375</v>
      </c>
      <c r="Z321" s="355"/>
      <c r="AA321" s="356"/>
      <c r="AB321" s="356"/>
      <c r="AC321" s="356"/>
      <c r="AD321" s="357"/>
      <c r="AE321" s="197"/>
      <c r="AF321" s="198"/>
      <c r="AG321" s="199"/>
      <c r="AH321" s="198"/>
      <c r="AI321" s="200"/>
      <c r="AJ321" s="50"/>
      <c r="AK321" s="51"/>
      <c r="AL321" s="51"/>
      <c r="AM321" s="51"/>
      <c r="AN321" s="52"/>
      <c r="AO321" s="177"/>
      <c r="AP321" s="178"/>
      <c r="AQ321" s="178"/>
      <c r="AR321" s="178"/>
      <c r="AS321" s="178"/>
      <c r="AT321" s="50"/>
      <c r="AU321" s="51"/>
      <c r="AV321" s="51"/>
      <c r="AW321" s="51"/>
      <c r="AX321" s="51"/>
      <c r="AY321" s="177"/>
      <c r="AZ321" s="178"/>
      <c r="BA321" s="178"/>
      <c r="BB321" s="178"/>
      <c r="BC321" s="178"/>
      <c r="BD321" s="50"/>
      <c r="BE321" s="51"/>
      <c r="BF321" s="51"/>
      <c r="BG321" s="51"/>
      <c r="BH321" s="52"/>
      <c r="BI321" s="177"/>
      <c r="BJ321" s="178"/>
      <c r="BK321" s="178"/>
      <c r="BL321" s="178"/>
      <c r="BM321" s="190"/>
      <c r="BN321" s="53"/>
      <c r="BO321" s="53">
        <f t="shared" si="102"/>
        <v>31.9</v>
      </c>
      <c r="BP321" s="306"/>
    </row>
    <row r="322" spans="2:68" ht="30" x14ac:dyDescent="0.4">
      <c r="B322" s="79"/>
      <c r="C322" s="80"/>
      <c r="D322" s="41">
        <f t="shared" si="101"/>
        <v>29.9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95"/>
        <v>31.992999999999999</v>
      </c>
      <c r="L322" s="47">
        <f t="shared" si="96"/>
        <v>32.292000000000002</v>
      </c>
      <c r="M322" s="48">
        <f t="shared" si="97"/>
        <v>32.591000000000001</v>
      </c>
      <c r="N322" s="48">
        <f t="shared" si="98"/>
        <v>32.89</v>
      </c>
      <c r="O322" s="49">
        <f t="shared" si="99"/>
        <v>33.189</v>
      </c>
      <c r="P322" s="232"/>
      <c r="Q322" s="233"/>
      <c r="R322" s="233"/>
      <c r="S322" s="233"/>
      <c r="T322" s="234"/>
      <c r="U322" s="367"/>
      <c r="V322" s="368"/>
      <c r="W322" s="368"/>
      <c r="X322" s="368"/>
      <c r="Y322" s="369"/>
      <c r="Z322" s="293"/>
      <c r="AA322" s="294"/>
      <c r="AB322" s="295"/>
      <c r="AC322" s="294"/>
      <c r="AD322" s="296"/>
      <c r="AE322" s="177"/>
      <c r="AF322" s="178"/>
      <c r="AG322" s="178"/>
      <c r="AH322" s="178"/>
      <c r="AI322" s="190"/>
      <c r="AJ322" s="50"/>
      <c r="AK322" s="51"/>
      <c r="AL322" s="51"/>
      <c r="AM322" s="51"/>
      <c r="AN322" s="52"/>
      <c r="AO322" s="177"/>
      <c r="AP322" s="178"/>
      <c r="AQ322" s="178"/>
      <c r="AR322" s="178"/>
      <c r="AS322" s="178"/>
      <c r="AT322" s="50"/>
      <c r="AU322" s="51"/>
      <c r="AV322" s="51"/>
      <c r="AW322" s="51"/>
      <c r="AX322" s="51"/>
      <c r="AY322" s="177"/>
      <c r="AZ322" s="178"/>
      <c r="BA322" s="178"/>
      <c r="BB322" s="178"/>
      <c r="BC322" s="178"/>
      <c r="BD322" s="50"/>
      <c r="BE322" s="51"/>
      <c r="BF322" s="51"/>
      <c r="BG322" s="51"/>
      <c r="BH322" s="52"/>
      <c r="BI322" s="177"/>
      <c r="BJ322" s="178"/>
      <c r="BK322" s="178"/>
      <c r="BL322" s="178"/>
      <c r="BM322" s="190"/>
      <c r="BN322" s="53"/>
      <c r="BO322" s="53">
        <f t="shared" si="102"/>
        <v>0</v>
      </c>
      <c r="BP322" s="305"/>
    </row>
    <row r="323" spans="2:68" ht="30" x14ac:dyDescent="0.4">
      <c r="B323" s="79"/>
      <c r="C323" s="80"/>
      <c r="D323" s="41">
        <f t="shared" si="101"/>
        <v>29.9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ref="K323:K343" si="103">$D323+($D323*(SUM($E323%,F323%)))</f>
        <v>31.992999999999999</v>
      </c>
      <c r="L323" s="47">
        <f t="shared" ref="L323:L343" si="104">$D323+(($D323*SUM($E323,G323)/100))</f>
        <v>32.292000000000002</v>
      </c>
      <c r="M323" s="48">
        <f t="shared" ref="M323:M343" si="105">$D323+(($D323*($E323+H323)/100))</f>
        <v>32.591000000000001</v>
      </c>
      <c r="N323" s="48">
        <f t="shared" ref="N323:N343" si="106">$D323+(($D323*($E323+I323)/100))</f>
        <v>32.89</v>
      </c>
      <c r="O323" s="49">
        <f t="shared" ref="O323:O343" si="107">$D323+(($D323*($E323+J323)/100))</f>
        <v>33.189</v>
      </c>
      <c r="P323" s="232"/>
      <c r="Q323" s="233"/>
      <c r="R323" s="233"/>
      <c r="S323" s="233"/>
      <c r="T323" s="234"/>
      <c r="U323" s="367"/>
      <c r="V323" s="368"/>
      <c r="W323" s="368"/>
      <c r="X323" s="368"/>
      <c r="Y323" s="369"/>
      <c r="Z323" s="293"/>
      <c r="AA323" s="294"/>
      <c r="AB323" s="295"/>
      <c r="AC323" s="294"/>
      <c r="AD323" s="296"/>
      <c r="AE323" s="177"/>
      <c r="AF323" s="178"/>
      <c r="AG323" s="178"/>
      <c r="AH323" s="178"/>
      <c r="AI323" s="190"/>
      <c r="AJ323" s="50"/>
      <c r="AK323" s="51"/>
      <c r="AL323" s="51"/>
      <c r="AM323" s="51"/>
      <c r="AN323" s="52"/>
      <c r="AO323" s="177"/>
      <c r="AP323" s="178"/>
      <c r="AQ323" s="178"/>
      <c r="AR323" s="178"/>
      <c r="AS323" s="178"/>
      <c r="AT323" s="50"/>
      <c r="AU323" s="51"/>
      <c r="AV323" s="51"/>
      <c r="AW323" s="51"/>
      <c r="AX323" s="51"/>
      <c r="AY323" s="177"/>
      <c r="AZ323" s="178"/>
      <c r="BA323" s="178"/>
      <c r="BB323" s="178"/>
      <c r="BC323" s="178"/>
      <c r="BD323" s="50"/>
      <c r="BE323" s="51"/>
      <c r="BF323" s="51"/>
      <c r="BG323" s="51"/>
      <c r="BH323" s="52"/>
      <c r="BI323" s="177"/>
      <c r="BJ323" s="178"/>
      <c r="BK323" s="178"/>
      <c r="BL323" s="178"/>
      <c r="BM323" s="190"/>
      <c r="BN323" s="53"/>
      <c r="BO323" s="53">
        <f t="shared" si="102"/>
        <v>0</v>
      </c>
      <c r="BP323" s="305"/>
    </row>
    <row r="324" spans="2:68" ht="30" x14ac:dyDescent="0.4">
      <c r="B324" s="79" t="s">
        <v>78</v>
      </c>
      <c r="C324" s="40" t="str">
        <f>C211</f>
        <v>Пшено (крупа из просо), кг</v>
      </c>
      <c r="D324" s="41">
        <f t="shared" si="101"/>
        <v>55.5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103"/>
        <v>57.164999999999999</v>
      </c>
      <c r="L324" s="47">
        <f t="shared" si="104"/>
        <v>57.72</v>
      </c>
      <c r="M324" s="48">
        <f t="shared" si="105"/>
        <v>58.274999999999999</v>
      </c>
      <c r="N324" s="48">
        <f t="shared" si="106"/>
        <v>58.83</v>
      </c>
      <c r="O324" s="49">
        <f t="shared" si="107"/>
        <v>59.384999999999998</v>
      </c>
      <c r="P324" s="232"/>
      <c r="Q324" s="233"/>
      <c r="R324" s="233"/>
      <c r="S324" s="233"/>
      <c r="T324" s="234"/>
      <c r="U324" s="367">
        <f>W324/V324</f>
        <v>57.1</v>
      </c>
      <c r="V324" s="368">
        <v>25</v>
      </c>
      <c r="W324" s="368">
        <v>1427.5</v>
      </c>
      <c r="X324" s="368" t="s">
        <v>374</v>
      </c>
      <c r="Y324" s="369" t="s">
        <v>375</v>
      </c>
      <c r="Z324" s="293"/>
      <c r="AA324" s="294"/>
      <c r="AB324" s="295"/>
      <c r="AC324" s="294"/>
      <c r="AD324" s="296"/>
      <c r="AE324" s="177"/>
      <c r="AF324" s="178"/>
      <c r="AG324" s="178"/>
      <c r="AH324" s="178"/>
      <c r="AI324" s="190"/>
      <c r="AJ324" s="50"/>
      <c r="AK324" s="51"/>
      <c r="AL324" s="51"/>
      <c r="AM324" s="51"/>
      <c r="AN324" s="52"/>
      <c r="AO324" s="177"/>
      <c r="AP324" s="178"/>
      <c r="AQ324" s="178"/>
      <c r="AR324" s="178"/>
      <c r="AS324" s="178"/>
      <c r="AT324" s="50"/>
      <c r="AU324" s="51"/>
      <c r="AV324" s="51"/>
      <c r="AW324" s="51"/>
      <c r="AX324" s="51"/>
      <c r="AY324" s="177"/>
      <c r="AZ324" s="178"/>
      <c r="BA324" s="178"/>
      <c r="BB324" s="178"/>
      <c r="BC324" s="178"/>
      <c r="BD324" s="50"/>
      <c r="BE324" s="51"/>
      <c r="BF324" s="51"/>
      <c r="BG324" s="51"/>
      <c r="BH324" s="52"/>
      <c r="BI324" s="177"/>
      <c r="BJ324" s="178"/>
      <c r="BK324" s="178"/>
      <c r="BL324" s="178"/>
      <c r="BM324" s="190"/>
      <c r="BN324" s="53"/>
      <c r="BO324" s="53">
        <f t="shared" si="102"/>
        <v>57.1</v>
      </c>
      <c r="BP324" s="305"/>
    </row>
    <row r="325" spans="2:68" ht="30" x14ac:dyDescent="0.4">
      <c r="B325" s="79"/>
      <c r="C325" s="80"/>
      <c r="D325" s="41">
        <f t="shared" si="101"/>
        <v>55.5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103"/>
        <v>57.164999999999999</v>
      </c>
      <c r="L325" s="47">
        <f t="shared" si="104"/>
        <v>57.72</v>
      </c>
      <c r="M325" s="48">
        <f t="shared" si="105"/>
        <v>58.274999999999999</v>
      </c>
      <c r="N325" s="48">
        <f t="shared" si="106"/>
        <v>58.83</v>
      </c>
      <c r="O325" s="49">
        <f t="shared" si="107"/>
        <v>59.384999999999998</v>
      </c>
      <c r="P325" s="232"/>
      <c r="Q325" s="233"/>
      <c r="R325" s="233"/>
      <c r="S325" s="233"/>
      <c r="T325" s="234"/>
      <c r="U325" s="232"/>
      <c r="V325" s="233"/>
      <c r="W325" s="233"/>
      <c r="X325" s="233"/>
      <c r="Y325" s="234"/>
      <c r="Z325" s="293"/>
      <c r="AA325" s="294"/>
      <c r="AB325" s="295"/>
      <c r="AC325" s="294"/>
      <c r="AD325" s="296"/>
      <c r="AE325" s="177"/>
      <c r="AF325" s="178"/>
      <c r="AG325" s="178"/>
      <c r="AH325" s="178"/>
      <c r="AI325" s="190"/>
      <c r="AJ325" s="50"/>
      <c r="AK325" s="51"/>
      <c r="AL325" s="51"/>
      <c r="AM325" s="51"/>
      <c r="AN325" s="52"/>
      <c r="AO325" s="177"/>
      <c r="AP325" s="178"/>
      <c r="AQ325" s="178"/>
      <c r="AR325" s="178"/>
      <c r="AS325" s="178"/>
      <c r="AT325" s="50"/>
      <c r="AU325" s="51"/>
      <c r="AV325" s="51"/>
      <c r="AW325" s="51"/>
      <c r="AX325" s="51"/>
      <c r="AY325" s="177"/>
      <c r="AZ325" s="178"/>
      <c r="BA325" s="178"/>
      <c r="BB325" s="178"/>
      <c r="BC325" s="178"/>
      <c r="BD325" s="50"/>
      <c r="BE325" s="51"/>
      <c r="BF325" s="51"/>
      <c r="BG325" s="51"/>
      <c r="BH325" s="52"/>
      <c r="BI325" s="177"/>
      <c r="BJ325" s="178"/>
      <c r="BK325" s="178"/>
      <c r="BL325" s="178"/>
      <c r="BM325" s="190"/>
      <c r="BN325" s="53"/>
      <c r="BO325" s="53">
        <f t="shared" si="102"/>
        <v>0</v>
      </c>
      <c r="BP325" s="305"/>
    </row>
    <row r="326" spans="2:68" ht="30" x14ac:dyDescent="0.4">
      <c r="B326" s="79"/>
      <c r="C326" s="80"/>
      <c r="D326" s="41">
        <f t="shared" si="101"/>
        <v>55.5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103"/>
        <v>57.164999999999999</v>
      </c>
      <c r="L326" s="47">
        <f t="shared" si="104"/>
        <v>57.72</v>
      </c>
      <c r="M326" s="48">
        <f t="shared" si="105"/>
        <v>58.274999999999999</v>
      </c>
      <c r="N326" s="48">
        <f t="shared" si="106"/>
        <v>58.83</v>
      </c>
      <c r="O326" s="49">
        <f t="shared" si="107"/>
        <v>59.384999999999998</v>
      </c>
      <c r="P326" s="232"/>
      <c r="Q326" s="233"/>
      <c r="R326" s="233"/>
      <c r="S326" s="233"/>
      <c r="T326" s="234"/>
      <c r="U326" s="232"/>
      <c r="V326" s="233"/>
      <c r="W326" s="233"/>
      <c r="X326" s="233"/>
      <c r="Y326" s="234"/>
      <c r="Z326" s="293"/>
      <c r="AA326" s="294"/>
      <c r="AB326" s="295"/>
      <c r="AC326" s="294"/>
      <c r="AD326" s="296"/>
      <c r="AE326" s="177"/>
      <c r="AF326" s="178"/>
      <c r="AG326" s="178"/>
      <c r="AH326" s="178"/>
      <c r="AI326" s="190"/>
      <c r="AJ326" s="50"/>
      <c r="AK326" s="51"/>
      <c r="AL326" s="51"/>
      <c r="AM326" s="51"/>
      <c r="AN326" s="52"/>
      <c r="AO326" s="177"/>
      <c r="AP326" s="178"/>
      <c r="AQ326" s="178"/>
      <c r="AR326" s="178"/>
      <c r="AS326" s="178"/>
      <c r="AT326" s="50"/>
      <c r="AU326" s="51"/>
      <c r="AV326" s="51"/>
      <c r="AW326" s="51"/>
      <c r="AX326" s="51"/>
      <c r="AY326" s="177"/>
      <c r="AZ326" s="178"/>
      <c r="BA326" s="178"/>
      <c r="BB326" s="178"/>
      <c r="BC326" s="178"/>
      <c r="BD326" s="50"/>
      <c r="BE326" s="51"/>
      <c r="BF326" s="51"/>
      <c r="BG326" s="51"/>
      <c r="BH326" s="52"/>
      <c r="BI326" s="177"/>
      <c r="BJ326" s="178"/>
      <c r="BK326" s="178"/>
      <c r="BL326" s="178"/>
      <c r="BM326" s="190"/>
      <c r="BN326" s="53"/>
      <c r="BO326" s="53">
        <f t="shared" si="102"/>
        <v>0</v>
      </c>
      <c r="BP326" s="305"/>
    </row>
    <row r="327" spans="2:68" ht="78" x14ac:dyDescent="0.4">
      <c r="B327" s="81" t="s">
        <v>81</v>
      </c>
      <c r="C327" s="82" t="s">
        <v>82</v>
      </c>
      <c r="D327" s="41">
        <f t="shared" si="101"/>
        <v>0</v>
      </c>
      <c r="E327" s="62"/>
      <c r="F327" s="63"/>
      <c r="G327" s="64"/>
      <c r="H327" s="64"/>
      <c r="I327" s="64"/>
      <c r="J327" s="65"/>
      <c r="K327" s="46">
        <f t="shared" si="103"/>
        <v>0</v>
      </c>
      <c r="L327" s="47">
        <f t="shared" si="104"/>
        <v>0</v>
      </c>
      <c r="M327" s="48">
        <f t="shared" si="105"/>
        <v>0</v>
      </c>
      <c r="N327" s="48">
        <f t="shared" si="106"/>
        <v>0</v>
      </c>
      <c r="O327" s="49">
        <f t="shared" si="107"/>
        <v>0</v>
      </c>
      <c r="P327" s="235"/>
      <c r="Q327" s="236"/>
      <c r="R327" s="237"/>
      <c r="S327" s="236"/>
      <c r="T327" s="238"/>
      <c r="U327" s="235"/>
      <c r="V327" s="236"/>
      <c r="W327" s="237"/>
      <c r="X327" s="236"/>
      <c r="Y327" s="238"/>
      <c r="Z327" s="297"/>
      <c r="AA327" s="298"/>
      <c r="AB327" s="299"/>
      <c r="AC327" s="298"/>
      <c r="AD327" s="300"/>
      <c r="AE327" s="179"/>
      <c r="AF327" s="180"/>
      <c r="AG327" s="178"/>
      <c r="AH327" s="180"/>
      <c r="AI327" s="191"/>
      <c r="AJ327" s="66"/>
      <c r="AK327" s="67"/>
      <c r="AL327" s="68"/>
      <c r="AM327" s="67"/>
      <c r="AN327" s="69"/>
      <c r="AO327" s="179"/>
      <c r="AP327" s="180"/>
      <c r="AQ327" s="178"/>
      <c r="AR327" s="180"/>
      <c r="AS327" s="180"/>
      <c r="AT327" s="66"/>
      <c r="AU327" s="67"/>
      <c r="AV327" s="68"/>
      <c r="AW327" s="67"/>
      <c r="AX327" s="67"/>
      <c r="AY327" s="179"/>
      <c r="AZ327" s="180"/>
      <c r="BA327" s="178"/>
      <c r="BB327" s="180"/>
      <c r="BC327" s="180"/>
      <c r="BD327" s="66"/>
      <c r="BE327" s="67"/>
      <c r="BF327" s="68"/>
      <c r="BG327" s="67"/>
      <c r="BH327" s="69"/>
      <c r="BI327" s="179"/>
      <c r="BJ327" s="180"/>
      <c r="BK327" s="178"/>
      <c r="BL327" s="180"/>
      <c r="BM327" s="191"/>
      <c r="BN327" s="53"/>
      <c r="BO327" s="53">
        <f t="shared" si="102"/>
        <v>0</v>
      </c>
      <c r="BP327" s="305"/>
    </row>
    <row r="328" spans="2:68" ht="36" x14ac:dyDescent="0.4">
      <c r="B328" s="79" t="s">
        <v>84</v>
      </c>
      <c r="C328" s="40" t="str">
        <f>C215</f>
        <v>Хлеб ржано - пшеничный формовой, 0,7 кг</v>
      </c>
      <c r="D328" s="41">
        <f t="shared" si="101"/>
        <v>21.1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103"/>
        <v>21.733000000000001</v>
      </c>
      <c r="L328" s="47">
        <f t="shared" si="104"/>
        <v>21.944000000000003</v>
      </c>
      <c r="M328" s="48">
        <f t="shared" si="105"/>
        <v>22.155000000000001</v>
      </c>
      <c r="N328" s="48">
        <f t="shared" si="106"/>
        <v>22.366</v>
      </c>
      <c r="O328" s="49">
        <f t="shared" si="107"/>
        <v>22.577000000000002</v>
      </c>
      <c r="P328" s="232"/>
      <c r="Q328" s="233"/>
      <c r="R328" s="233"/>
      <c r="S328" s="233"/>
      <c r="T328" s="234"/>
      <c r="U328" s="232"/>
      <c r="V328" s="233"/>
      <c r="W328" s="233"/>
      <c r="X328" s="233"/>
      <c r="Y328" s="234"/>
      <c r="Z328" s="293"/>
      <c r="AA328" s="294"/>
      <c r="AB328" s="295"/>
      <c r="AC328" s="294"/>
      <c r="AD328" s="296"/>
      <c r="AE328" s="197"/>
      <c r="AF328" s="198"/>
      <c r="AG328" s="199"/>
      <c r="AH328" s="198"/>
      <c r="AI328" s="200"/>
      <c r="AJ328" s="50"/>
      <c r="AK328" s="51"/>
      <c r="AL328" s="51"/>
      <c r="AM328" s="51"/>
      <c r="AN328" s="52"/>
      <c r="AO328" s="50"/>
      <c r="AP328" s="51"/>
      <c r="AQ328" s="51"/>
      <c r="AR328" s="51"/>
      <c r="AS328" s="52"/>
      <c r="AT328" s="50"/>
      <c r="AU328" s="51"/>
      <c r="AV328" s="51"/>
      <c r="AW328" s="51"/>
      <c r="AX328" s="51"/>
      <c r="AY328" s="177"/>
      <c r="AZ328" s="178"/>
      <c r="BA328" s="178"/>
      <c r="BB328" s="178"/>
      <c r="BC328" s="178"/>
      <c r="BD328" s="50"/>
      <c r="BE328" s="51"/>
      <c r="BF328" s="51"/>
      <c r="BG328" s="51"/>
      <c r="BH328" s="52"/>
      <c r="BI328" s="177"/>
      <c r="BJ328" s="178"/>
      <c r="BK328" s="178"/>
      <c r="BL328" s="178"/>
      <c r="BM328" s="190"/>
      <c r="BN328" s="53"/>
      <c r="BO328" s="53">
        <f t="shared" si="102"/>
        <v>0</v>
      </c>
      <c r="BP328" s="305"/>
    </row>
    <row r="329" spans="2:68" ht="30" x14ac:dyDescent="0.4">
      <c r="B329" s="79"/>
      <c r="C329" s="80"/>
      <c r="D329" s="41">
        <f t="shared" si="101"/>
        <v>21.1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103"/>
        <v>21.733000000000001</v>
      </c>
      <c r="L329" s="47">
        <f t="shared" si="104"/>
        <v>21.944000000000003</v>
      </c>
      <c r="M329" s="48">
        <f t="shared" si="105"/>
        <v>22.155000000000001</v>
      </c>
      <c r="N329" s="48">
        <f t="shared" si="106"/>
        <v>22.366</v>
      </c>
      <c r="O329" s="49">
        <f t="shared" si="107"/>
        <v>22.577000000000002</v>
      </c>
      <c r="P329" s="232"/>
      <c r="Q329" s="233"/>
      <c r="R329" s="233"/>
      <c r="S329" s="233"/>
      <c r="T329" s="234"/>
      <c r="U329" s="232"/>
      <c r="V329" s="233"/>
      <c r="W329" s="233"/>
      <c r="X329" s="233"/>
      <c r="Y329" s="234"/>
      <c r="Z329" s="293"/>
      <c r="AA329" s="294"/>
      <c r="AB329" s="295"/>
      <c r="AC329" s="294"/>
      <c r="AD329" s="296"/>
      <c r="AE329" s="197"/>
      <c r="AF329" s="198"/>
      <c r="AG329" s="199"/>
      <c r="AH329" s="198"/>
      <c r="AI329" s="200"/>
      <c r="AJ329" s="50"/>
      <c r="AK329" s="51"/>
      <c r="AL329" s="51"/>
      <c r="AM329" s="51"/>
      <c r="AN329" s="52"/>
      <c r="AO329" s="50"/>
      <c r="AP329" s="51"/>
      <c r="AQ329" s="51"/>
      <c r="AR329" s="51"/>
      <c r="AS329" s="52"/>
      <c r="AT329" s="50"/>
      <c r="AU329" s="51"/>
      <c r="AV329" s="51"/>
      <c r="AW329" s="51"/>
      <c r="AX329" s="51"/>
      <c r="AY329" s="177"/>
      <c r="AZ329" s="178"/>
      <c r="BA329" s="178"/>
      <c r="BB329" s="178"/>
      <c r="BC329" s="178"/>
      <c r="BD329" s="50"/>
      <c r="BE329" s="51"/>
      <c r="BF329" s="51"/>
      <c r="BG329" s="51"/>
      <c r="BH329" s="52"/>
      <c r="BI329" s="177"/>
      <c r="BJ329" s="178"/>
      <c r="BK329" s="178"/>
      <c r="BL329" s="178"/>
      <c r="BM329" s="190"/>
      <c r="BN329" s="53"/>
      <c r="BO329" s="53">
        <f t="shared" si="102"/>
        <v>0</v>
      </c>
      <c r="BP329" s="305"/>
    </row>
    <row r="330" spans="2:68" ht="30" x14ac:dyDescent="0.4">
      <c r="B330" s="79"/>
      <c r="C330" s="80"/>
      <c r="D330" s="41">
        <f t="shared" si="101"/>
        <v>21.1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103"/>
        <v>21.733000000000001</v>
      </c>
      <c r="L330" s="47">
        <f t="shared" si="104"/>
        <v>21.944000000000003</v>
      </c>
      <c r="M330" s="48">
        <f t="shared" si="105"/>
        <v>22.155000000000001</v>
      </c>
      <c r="N330" s="48">
        <f t="shared" si="106"/>
        <v>22.366</v>
      </c>
      <c r="O330" s="49">
        <f t="shared" si="107"/>
        <v>22.577000000000002</v>
      </c>
      <c r="P330" s="232"/>
      <c r="Q330" s="233"/>
      <c r="R330" s="233"/>
      <c r="S330" s="233"/>
      <c r="T330" s="234"/>
      <c r="U330" s="232"/>
      <c r="V330" s="233"/>
      <c r="W330" s="233"/>
      <c r="X330" s="233"/>
      <c r="Y330" s="234"/>
      <c r="Z330" s="293"/>
      <c r="AA330" s="294"/>
      <c r="AB330" s="295"/>
      <c r="AC330" s="294"/>
      <c r="AD330" s="296"/>
      <c r="AE330" s="197"/>
      <c r="AF330" s="198"/>
      <c r="AG330" s="199"/>
      <c r="AH330" s="198"/>
      <c r="AI330" s="200"/>
      <c r="AJ330" s="50"/>
      <c r="AK330" s="51"/>
      <c r="AL330" s="51"/>
      <c r="AM330" s="51"/>
      <c r="AN330" s="52"/>
      <c r="AO330" s="50"/>
      <c r="AP330" s="51"/>
      <c r="AQ330" s="51"/>
      <c r="AR330" s="51"/>
      <c r="AS330" s="52"/>
      <c r="AT330" s="50"/>
      <c r="AU330" s="51"/>
      <c r="AV330" s="51"/>
      <c r="AW330" s="51"/>
      <c r="AX330" s="51"/>
      <c r="AY330" s="177"/>
      <c r="AZ330" s="178"/>
      <c r="BA330" s="178"/>
      <c r="BB330" s="178"/>
      <c r="BC330" s="178"/>
      <c r="BD330" s="50"/>
      <c r="BE330" s="51"/>
      <c r="BF330" s="51"/>
      <c r="BG330" s="51"/>
      <c r="BH330" s="52"/>
      <c r="BI330" s="177"/>
      <c r="BJ330" s="178"/>
      <c r="BK330" s="178"/>
      <c r="BL330" s="178"/>
      <c r="BM330" s="190"/>
      <c r="BN330" s="53"/>
      <c r="BO330" s="53">
        <f t="shared" si="102"/>
        <v>0</v>
      </c>
      <c r="BP330" s="305"/>
    </row>
    <row r="331" spans="2:68" ht="36" x14ac:dyDescent="0.4">
      <c r="B331" s="79" t="s">
        <v>85</v>
      </c>
      <c r="C331" s="40" t="str">
        <f>C218</f>
        <v>Хлеб "Дарницкий" подовый,0,7 кг</v>
      </c>
      <c r="D331" s="41">
        <f t="shared" si="101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103"/>
        <v>23.071999999999999</v>
      </c>
      <c r="L331" s="47">
        <f t="shared" si="104"/>
        <v>23.295999999999999</v>
      </c>
      <c r="M331" s="48">
        <f t="shared" si="105"/>
        <v>23.52</v>
      </c>
      <c r="N331" s="48">
        <f t="shared" si="106"/>
        <v>23.744</v>
      </c>
      <c r="O331" s="49">
        <f t="shared" si="107"/>
        <v>23.968</v>
      </c>
      <c r="P331" s="232"/>
      <c r="Q331" s="233"/>
      <c r="R331" s="233"/>
      <c r="S331" s="233"/>
      <c r="T331" s="234"/>
      <c r="U331" s="337"/>
      <c r="V331" s="338"/>
      <c r="W331" s="338"/>
      <c r="X331" s="338"/>
      <c r="Y331" s="339"/>
      <c r="Z331" s="293"/>
      <c r="AA331" s="294"/>
      <c r="AB331" s="295"/>
      <c r="AC331" s="294"/>
      <c r="AD331" s="296"/>
      <c r="AE331" s="197"/>
      <c r="AF331" s="198"/>
      <c r="AG331" s="199"/>
      <c r="AH331" s="198"/>
      <c r="AI331" s="200"/>
      <c r="AJ331" s="50"/>
      <c r="AK331" s="51"/>
      <c r="AL331" s="51"/>
      <c r="AM331" s="51"/>
      <c r="AN331" s="52"/>
      <c r="AO331" s="50"/>
      <c r="AP331" s="51"/>
      <c r="AQ331" s="51"/>
      <c r="AR331" s="51"/>
      <c r="AS331" s="52"/>
      <c r="AT331" s="50"/>
      <c r="AU331" s="51"/>
      <c r="AV331" s="51"/>
      <c r="AW331" s="51"/>
      <c r="AX331" s="51"/>
      <c r="AY331" s="177"/>
      <c r="AZ331" s="178"/>
      <c r="BA331" s="178"/>
      <c r="BB331" s="178"/>
      <c r="BC331" s="178"/>
      <c r="BD331" s="50"/>
      <c r="BE331" s="51"/>
      <c r="BF331" s="51"/>
      <c r="BG331" s="51"/>
      <c r="BH331" s="52"/>
      <c r="BI331" s="177"/>
      <c r="BJ331" s="178"/>
      <c r="BK331" s="178"/>
      <c r="BL331" s="178"/>
      <c r="BM331" s="190"/>
      <c r="BN331" s="53"/>
      <c r="BO331" s="53">
        <f t="shared" si="102"/>
        <v>0</v>
      </c>
      <c r="BP331" s="305"/>
    </row>
    <row r="332" spans="2:68" ht="30" x14ac:dyDescent="0.4">
      <c r="B332" s="79"/>
      <c r="C332" s="80"/>
      <c r="D332" s="41">
        <f t="shared" ref="D332:D337" si="108">D106</f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103"/>
        <v>23.071999999999999</v>
      </c>
      <c r="L332" s="47">
        <f t="shared" si="104"/>
        <v>23.295999999999999</v>
      </c>
      <c r="M332" s="48">
        <f t="shared" si="105"/>
        <v>23.52</v>
      </c>
      <c r="N332" s="48">
        <f t="shared" si="106"/>
        <v>23.744</v>
      </c>
      <c r="O332" s="49">
        <f t="shared" si="107"/>
        <v>23.968</v>
      </c>
      <c r="P332" s="232"/>
      <c r="Q332" s="233"/>
      <c r="R332" s="233"/>
      <c r="S332" s="233"/>
      <c r="T332" s="234"/>
      <c r="U332" s="232"/>
      <c r="V332" s="233"/>
      <c r="W332" s="233"/>
      <c r="X332" s="233"/>
      <c r="Y332" s="234"/>
      <c r="Z332" s="293"/>
      <c r="AA332" s="294"/>
      <c r="AB332" s="295"/>
      <c r="AC332" s="294"/>
      <c r="AD332" s="296"/>
      <c r="AE332" s="197"/>
      <c r="AF332" s="198"/>
      <c r="AG332" s="199"/>
      <c r="AH332" s="198"/>
      <c r="AI332" s="200"/>
      <c r="AJ332" s="50"/>
      <c r="AK332" s="51"/>
      <c r="AL332" s="51"/>
      <c r="AM332" s="51"/>
      <c r="AN332" s="52"/>
      <c r="AO332" s="50"/>
      <c r="AP332" s="51"/>
      <c r="AQ332" s="51"/>
      <c r="AR332" s="51"/>
      <c r="AS332" s="52"/>
      <c r="AT332" s="50"/>
      <c r="AU332" s="51"/>
      <c r="AV332" s="51"/>
      <c r="AW332" s="51"/>
      <c r="AX332" s="51"/>
      <c r="AY332" s="177"/>
      <c r="AZ332" s="178"/>
      <c r="BA332" s="178"/>
      <c r="BB332" s="178"/>
      <c r="BC332" s="178"/>
      <c r="BD332" s="50"/>
      <c r="BE332" s="51"/>
      <c r="BF332" s="51"/>
      <c r="BG332" s="51"/>
      <c r="BH332" s="52"/>
      <c r="BI332" s="177"/>
      <c r="BJ332" s="178"/>
      <c r="BK332" s="178"/>
      <c r="BL332" s="178"/>
      <c r="BM332" s="190"/>
      <c r="BN332" s="53"/>
      <c r="BO332" s="53">
        <f t="shared" si="102"/>
        <v>0</v>
      </c>
      <c r="BP332" s="305"/>
    </row>
    <row r="333" spans="2:68" ht="30" x14ac:dyDescent="0.4">
      <c r="B333" s="79"/>
      <c r="C333" s="80"/>
      <c r="D333" s="41">
        <f t="shared" si="108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103"/>
        <v>23.071999999999999</v>
      </c>
      <c r="L333" s="47">
        <f t="shared" si="104"/>
        <v>23.295999999999999</v>
      </c>
      <c r="M333" s="48">
        <f t="shared" si="105"/>
        <v>23.52</v>
      </c>
      <c r="N333" s="48">
        <f t="shared" si="106"/>
        <v>23.744</v>
      </c>
      <c r="O333" s="49">
        <f t="shared" si="107"/>
        <v>23.968</v>
      </c>
      <c r="P333" s="232"/>
      <c r="Q333" s="233"/>
      <c r="R333" s="233"/>
      <c r="S333" s="233"/>
      <c r="T333" s="234"/>
      <c r="U333" s="232"/>
      <c r="V333" s="233"/>
      <c r="W333" s="233"/>
      <c r="X333" s="233"/>
      <c r="Y333" s="234"/>
      <c r="Z333" s="293"/>
      <c r="AA333" s="294"/>
      <c r="AB333" s="295"/>
      <c r="AC333" s="294"/>
      <c r="AD333" s="296"/>
      <c r="AE333" s="197"/>
      <c r="AF333" s="198"/>
      <c r="AG333" s="199"/>
      <c r="AH333" s="198"/>
      <c r="AI333" s="200"/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7"/>
      <c r="AZ333" s="178"/>
      <c r="BA333" s="178"/>
      <c r="BB333" s="178"/>
      <c r="BC333" s="178"/>
      <c r="BD333" s="50"/>
      <c r="BE333" s="51"/>
      <c r="BF333" s="51"/>
      <c r="BG333" s="51"/>
      <c r="BH333" s="52"/>
      <c r="BI333" s="177"/>
      <c r="BJ333" s="178"/>
      <c r="BK333" s="178"/>
      <c r="BL333" s="178"/>
      <c r="BM333" s="190"/>
      <c r="BN333" s="53"/>
      <c r="BO333" s="53">
        <f t="shared" si="102"/>
        <v>0</v>
      </c>
      <c r="BP333" s="305"/>
    </row>
    <row r="334" spans="2:68" ht="36" x14ac:dyDescent="0.4">
      <c r="B334" s="79" t="s">
        <v>87</v>
      </c>
      <c r="C334" s="40" t="str">
        <f>C221</f>
        <v>Хлеб пшеничный формовой, 0,45 - 0,5 кг</v>
      </c>
      <c r="D334" s="41">
        <f t="shared" si="108"/>
        <v>22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103"/>
        <v>22.66</v>
      </c>
      <c r="L334" s="47">
        <f t="shared" si="104"/>
        <v>22.88</v>
      </c>
      <c r="M334" s="48">
        <f t="shared" si="105"/>
        <v>23.1</v>
      </c>
      <c r="N334" s="48">
        <f t="shared" si="106"/>
        <v>23.32</v>
      </c>
      <c r="O334" s="49">
        <f t="shared" si="107"/>
        <v>23.54</v>
      </c>
      <c r="P334" s="232"/>
      <c r="Q334" s="233"/>
      <c r="R334" s="233"/>
      <c r="S334" s="233"/>
      <c r="T334" s="234"/>
      <c r="U334" s="232"/>
      <c r="V334" s="233"/>
      <c r="W334" s="233"/>
      <c r="X334" s="233"/>
      <c r="Y334" s="234"/>
      <c r="Z334" s="293"/>
      <c r="AA334" s="294"/>
      <c r="AB334" s="295"/>
      <c r="AC334" s="294"/>
      <c r="AD334" s="296"/>
      <c r="AE334" s="197"/>
      <c r="AF334" s="198"/>
      <c r="AG334" s="199"/>
      <c r="AH334" s="198"/>
      <c r="AI334" s="200"/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7"/>
      <c r="AZ334" s="178"/>
      <c r="BA334" s="178"/>
      <c r="BB334" s="178"/>
      <c r="BC334" s="178"/>
      <c r="BD334" s="50"/>
      <c r="BE334" s="51"/>
      <c r="BF334" s="51"/>
      <c r="BG334" s="51"/>
      <c r="BH334" s="52"/>
      <c r="BI334" s="177"/>
      <c r="BJ334" s="178"/>
      <c r="BK334" s="178"/>
      <c r="BL334" s="178"/>
      <c r="BM334" s="190"/>
      <c r="BN334" s="53"/>
      <c r="BO334" s="53">
        <f t="shared" si="102"/>
        <v>0</v>
      </c>
      <c r="BP334" s="305"/>
    </row>
    <row r="335" spans="2:68" ht="30" x14ac:dyDescent="0.4">
      <c r="B335" s="79"/>
      <c r="C335" s="80"/>
      <c r="D335" s="41">
        <f t="shared" si="108"/>
        <v>22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103"/>
        <v>22.66</v>
      </c>
      <c r="L335" s="47">
        <f t="shared" si="104"/>
        <v>22.88</v>
      </c>
      <c r="M335" s="48">
        <f t="shared" si="105"/>
        <v>23.1</v>
      </c>
      <c r="N335" s="48">
        <f t="shared" si="106"/>
        <v>23.32</v>
      </c>
      <c r="O335" s="49">
        <f t="shared" si="107"/>
        <v>23.54</v>
      </c>
      <c r="P335" s="232"/>
      <c r="Q335" s="233"/>
      <c r="R335" s="233"/>
      <c r="S335" s="233"/>
      <c r="T335" s="234"/>
      <c r="U335" s="232"/>
      <c r="V335" s="233"/>
      <c r="W335" s="233"/>
      <c r="X335" s="233"/>
      <c r="Y335" s="234"/>
      <c r="Z335" s="293"/>
      <c r="AA335" s="294"/>
      <c r="AB335" s="295"/>
      <c r="AC335" s="294"/>
      <c r="AD335" s="296"/>
      <c r="AE335" s="197"/>
      <c r="AF335" s="198"/>
      <c r="AG335" s="199"/>
      <c r="AH335" s="198"/>
      <c r="AI335" s="200"/>
      <c r="AJ335" s="50"/>
      <c r="AK335" s="51"/>
      <c r="AL335" s="51"/>
      <c r="AM335" s="51"/>
      <c r="AN335" s="52"/>
      <c r="AO335" s="177"/>
      <c r="AP335" s="178"/>
      <c r="AQ335" s="178"/>
      <c r="AR335" s="178"/>
      <c r="AS335" s="178"/>
      <c r="AT335" s="50"/>
      <c r="AU335" s="51"/>
      <c r="AV335" s="51"/>
      <c r="AW335" s="51"/>
      <c r="AX335" s="51"/>
      <c r="AY335" s="177"/>
      <c r="AZ335" s="178"/>
      <c r="BA335" s="178"/>
      <c r="BB335" s="178"/>
      <c r="BC335" s="178"/>
      <c r="BD335" s="50"/>
      <c r="BE335" s="51"/>
      <c r="BF335" s="51"/>
      <c r="BG335" s="51"/>
      <c r="BH335" s="52"/>
      <c r="BI335" s="177"/>
      <c r="BJ335" s="178"/>
      <c r="BK335" s="178"/>
      <c r="BL335" s="178"/>
      <c r="BM335" s="190"/>
      <c r="BN335" s="53"/>
      <c r="BO335" s="53">
        <f t="shared" si="102"/>
        <v>0</v>
      </c>
      <c r="BP335" s="305"/>
    </row>
    <row r="336" spans="2:68" ht="30" x14ac:dyDescent="0.4">
      <c r="B336" s="79"/>
      <c r="C336" s="80"/>
      <c r="D336" s="41">
        <f t="shared" si="108"/>
        <v>22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103"/>
        <v>22.66</v>
      </c>
      <c r="L336" s="47">
        <f t="shared" si="104"/>
        <v>22.88</v>
      </c>
      <c r="M336" s="48">
        <f t="shared" si="105"/>
        <v>23.1</v>
      </c>
      <c r="N336" s="48">
        <f t="shared" si="106"/>
        <v>23.32</v>
      </c>
      <c r="O336" s="49">
        <f t="shared" si="107"/>
        <v>23.54</v>
      </c>
      <c r="P336" s="232"/>
      <c r="Q336" s="233"/>
      <c r="R336" s="233"/>
      <c r="S336" s="233"/>
      <c r="T336" s="234"/>
      <c r="U336" s="232"/>
      <c r="V336" s="233"/>
      <c r="W336" s="233"/>
      <c r="X336" s="233"/>
      <c r="Y336" s="234"/>
      <c r="Z336" s="293"/>
      <c r="AA336" s="294"/>
      <c r="AB336" s="295"/>
      <c r="AC336" s="294"/>
      <c r="AD336" s="296"/>
      <c r="AE336" s="197"/>
      <c r="AF336" s="198"/>
      <c r="AG336" s="199"/>
      <c r="AH336" s="198"/>
      <c r="AI336" s="200"/>
      <c r="AJ336" s="50"/>
      <c r="AK336" s="51"/>
      <c r="AL336" s="51"/>
      <c r="AM336" s="51"/>
      <c r="AN336" s="52"/>
      <c r="AO336" s="177"/>
      <c r="AP336" s="178"/>
      <c r="AQ336" s="178"/>
      <c r="AR336" s="178"/>
      <c r="AS336" s="178"/>
      <c r="AT336" s="50"/>
      <c r="AU336" s="51"/>
      <c r="AV336" s="51"/>
      <c r="AW336" s="51"/>
      <c r="AX336" s="51"/>
      <c r="AY336" s="177"/>
      <c r="AZ336" s="178"/>
      <c r="BA336" s="178"/>
      <c r="BB336" s="178"/>
      <c r="BC336" s="178"/>
      <c r="BD336" s="50"/>
      <c r="BE336" s="51"/>
      <c r="BF336" s="51"/>
      <c r="BG336" s="51"/>
      <c r="BH336" s="52"/>
      <c r="BI336" s="177"/>
      <c r="BJ336" s="178"/>
      <c r="BK336" s="178"/>
      <c r="BL336" s="178"/>
      <c r="BM336" s="190"/>
      <c r="BN336" s="53"/>
      <c r="BO336" s="53">
        <f t="shared" si="102"/>
        <v>0</v>
      </c>
      <c r="BP336" s="305"/>
    </row>
    <row r="337" spans="2:68" ht="36" x14ac:dyDescent="0.4">
      <c r="B337" s="79" t="s">
        <v>89</v>
      </c>
      <c r="C337" s="40" t="str">
        <f>C224</f>
        <v>Батон нарезной из муки высшего сорта, 0,35 - 0,4 кг</v>
      </c>
      <c r="D337" s="41">
        <f t="shared" si="108"/>
        <v>20.3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103"/>
        <v>21.518000000000001</v>
      </c>
      <c r="L337" s="47">
        <f t="shared" si="104"/>
        <v>21.721</v>
      </c>
      <c r="M337" s="48">
        <f t="shared" si="105"/>
        <v>21.923999999999999</v>
      </c>
      <c r="N337" s="48">
        <f t="shared" si="106"/>
        <v>22.127000000000002</v>
      </c>
      <c r="O337" s="49">
        <f t="shared" si="107"/>
        <v>22.330000000000002</v>
      </c>
      <c r="P337" s="232"/>
      <c r="Q337" s="233"/>
      <c r="R337" s="233"/>
      <c r="S337" s="233"/>
      <c r="T337" s="234"/>
      <c r="U337" s="232"/>
      <c r="V337" s="233"/>
      <c r="W337" s="233"/>
      <c r="X337" s="233"/>
      <c r="Y337" s="234"/>
      <c r="Z337" s="293"/>
      <c r="AA337" s="294"/>
      <c r="AB337" s="295"/>
      <c r="AC337" s="294"/>
      <c r="AD337" s="296"/>
      <c r="AE337" s="197"/>
      <c r="AF337" s="198"/>
      <c r="AG337" s="199"/>
      <c r="AH337" s="198"/>
      <c r="AI337" s="200"/>
      <c r="AJ337" s="50"/>
      <c r="AK337" s="51"/>
      <c r="AL337" s="51"/>
      <c r="AM337" s="51"/>
      <c r="AN337" s="52"/>
      <c r="AO337" s="177"/>
      <c r="AP337" s="178"/>
      <c r="AQ337" s="178"/>
      <c r="AR337" s="178"/>
      <c r="AS337" s="178"/>
      <c r="AT337" s="50"/>
      <c r="AU337" s="51"/>
      <c r="AV337" s="51"/>
      <c r="AW337" s="51"/>
      <c r="AX337" s="51"/>
      <c r="AY337" s="177"/>
      <c r="AZ337" s="178"/>
      <c r="BA337" s="178"/>
      <c r="BB337" s="178"/>
      <c r="BC337" s="178"/>
      <c r="BD337" s="50"/>
      <c r="BE337" s="51"/>
      <c r="BF337" s="51"/>
      <c r="BG337" s="51"/>
      <c r="BH337" s="52"/>
      <c r="BI337" s="177"/>
      <c r="BJ337" s="178"/>
      <c r="BK337" s="178"/>
      <c r="BL337" s="178"/>
      <c r="BM337" s="190"/>
      <c r="BN337" s="53"/>
      <c r="BO337" s="53">
        <f t="shared" si="102"/>
        <v>0</v>
      </c>
      <c r="BP337" s="305"/>
    </row>
    <row r="338" spans="2:68" ht="30" x14ac:dyDescent="0.4">
      <c r="B338" s="79"/>
      <c r="C338" s="80"/>
      <c r="D338" s="41">
        <f t="shared" ref="D338:D343" si="109">D112</f>
        <v>20.3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103"/>
        <v>21.518000000000001</v>
      </c>
      <c r="L338" s="47">
        <f t="shared" si="104"/>
        <v>21.721</v>
      </c>
      <c r="M338" s="48">
        <f t="shared" si="105"/>
        <v>21.923999999999999</v>
      </c>
      <c r="N338" s="48">
        <f t="shared" si="106"/>
        <v>22.127000000000002</v>
      </c>
      <c r="O338" s="49">
        <f t="shared" si="107"/>
        <v>22.330000000000002</v>
      </c>
      <c r="P338" s="232"/>
      <c r="Q338" s="233"/>
      <c r="R338" s="233"/>
      <c r="S338" s="233"/>
      <c r="T338" s="234"/>
      <c r="U338" s="232"/>
      <c r="V338" s="233"/>
      <c r="W338" s="233"/>
      <c r="X338" s="233"/>
      <c r="Y338" s="234"/>
      <c r="Z338" s="293"/>
      <c r="AA338" s="294"/>
      <c r="AB338" s="295"/>
      <c r="AC338" s="294"/>
      <c r="AD338" s="296"/>
      <c r="AE338" s="197"/>
      <c r="AF338" s="198"/>
      <c r="AG338" s="199"/>
      <c r="AH338" s="198"/>
      <c r="AI338" s="200"/>
      <c r="AJ338" s="50"/>
      <c r="AK338" s="51"/>
      <c r="AL338" s="51"/>
      <c r="AM338" s="51"/>
      <c r="AN338" s="52"/>
      <c r="AO338" s="177"/>
      <c r="AP338" s="178"/>
      <c r="AQ338" s="178"/>
      <c r="AR338" s="178"/>
      <c r="AS338" s="178"/>
      <c r="AT338" s="50"/>
      <c r="AU338" s="51"/>
      <c r="AV338" s="51"/>
      <c r="AW338" s="51"/>
      <c r="AX338" s="51"/>
      <c r="AY338" s="177"/>
      <c r="AZ338" s="178"/>
      <c r="BA338" s="178"/>
      <c r="BB338" s="178"/>
      <c r="BC338" s="178"/>
      <c r="BD338" s="50"/>
      <c r="BE338" s="51"/>
      <c r="BF338" s="51"/>
      <c r="BG338" s="51"/>
      <c r="BH338" s="52"/>
      <c r="BI338" s="177"/>
      <c r="BJ338" s="178"/>
      <c r="BK338" s="178"/>
      <c r="BL338" s="178"/>
      <c r="BM338" s="190"/>
      <c r="BN338" s="53"/>
      <c r="BO338" s="53">
        <f t="shared" si="102"/>
        <v>0</v>
      </c>
      <c r="BP338" s="305"/>
    </row>
    <row r="339" spans="2:68" ht="30" x14ac:dyDescent="0.4">
      <c r="B339" s="79"/>
      <c r="C339" s="80"/>
      <c r="D339" s="41">
        <f t="shared" si="109"/>
        <v>20.3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103"/>
        <v>21.518000000000001</v>
      </c>
      <c r="L339" s="47">
        <f t="shared" si="104"/>
        <v>21.721</v>
      </c>
      <c r="M339" s="48">
        <f t="shared" si="105"/>
        <v>21.923999999999999</v>
      </c>
      <c r="N339" s="48">
        <f t="shared" si="106"/>
        <v>22.127000000000002</v>
      </c>
      <c r="O339" s="49">
        <f t="shared" si="107"/>
        <v>22.330000000000002</v>
      </c>
      <c r="P339" s="232"/>
      <c r="Q339" s="233"/>
      <c r="R339" s="233"/>
      <c r="S339" s="233"/>
      <c r="T339" s="234"/>
      <c r="U339" s="232"/>
      <c r="V339" s="233"/>
      <c r="W339" s="233"/>
      <c r="X339" s="233"/>
      <c r="Y339" s="234"/>
      <c r="Z339" s="293"/>
      <c r="AA339" s="294"/>
      <c r="AB339" s="295"/>
      <c r="AC339" s="294"/>
      <c r="AD339" s="296"/>
      <c r="AE339" s="197"/>
      <c r="AF339" s="198"/>
      <c r="AG339" s="199"/>
      <c r="AH339" s="198"/>
      <c r="AI339" s="200"/>
      <c r="AJ339" s="50"/>
      <c r="AK339" s="51"/>
      <c r="AL339" s="51"/>
      <c r="AM339" s="51"/>
      <c r="AN339" s="52"/>
      <c r="AO339" s="177"/>
      <c r="AP339" s="178"/>
      <c r="AQ339" s="178"/>
      <c r="AR339" s="178"/>
      <c r="AS339" s="178"/>
      <c r="AT339" s="50"/>
      <c r="AU339" s="51"/>
      <c r="AV339" s="51"/>
      <c r="AW339" s="51"/>
      <c r="AX339" s="51"/>
      <c r="AY339" s="177"/>
      <c r="AZ339" s="178"/>
      <c r="BA339" s="178"/>
      <c r="BB339" s="178"/>
      <c r="BC339" s="178"/>
      <c r="BD339" s="50"/>
      <c r="BE339" s="51"/>
      <c r="BF339" s="51"/>
      <c r="BG339" s="51"/>
      <c r="BH339" s="52"/>
      <c r="BI339" s="177"/>
      <c r="BJ339" s="178"/>
      <c r="BK339" s="178"/>
      <c r="BL339" s="178"/>
      <c r="BM339" s="190"/>
      <c r="BN339" s="53"/>
      <c r="BO339" s="53">
        <f t="shared" si="102"/>
        <v>0</v>
      </c>
      <c r="BP339" s="305"/>
    </row>
    <row r="340" spans="2:68" ht="30" x14ac:dyDescent="0.4">
      <c r="B340" s="81" t="s">
        <v>92</v>
      </c>
      <c r="C340" s="82" t="s">
        <v>93</v>
      </c>
      <c r="D340" s="41">
        <f t="shared" si="109"/>
        <v>0</v>
      </c>
      <c r="E340" s="62"/>
      <c r="F340" s="63"/>
      <c r="G340" s="64"/>
      <c r="H340" s="64"/>
      <c r="I340" s="64"/>
      <c r="J340" s="65"/>
      <c r="K340" s="46">
        <f t="shared" si="103"/>
        <v>0</v>
      </c>
      <c r="L340" s="47">
        <f t="shared" si="104"/>
        <v>0</v>
      </c>
      <c r="M340" s="48">
        <f t="shared" si="105"/>
        <v>0</v>
      </c>
      <c r="N340" s="48">
        <f t="shared" si="106"/>
        <v>0</v>
      </c>
      <c r="O340" s="49">
        <f t="shared" si="107"/>
        <v>0</v>
      </c>
      <c r="P340" s="235"/>
      <c r="Q340" s="236"/>
      <c r="R340" s="237"/>
      <c r="S340" s="236"/>
      <c r="T340" s="238"/>
      <c r="U340" s="235"/>
      <c r="V340" s="236"/>
      <c r="W340" s="237"/>
      <c r="X340" s="236"/>
      <c r="Y340" s="238"/>
      <c r="Z340" s="297"/>
      <c r="AA340" s="298"/>
      <c r="AB340" s="299"/>
      <c r="AC340" s="298"/>
      <c r="AD340" s="300"/>
      <c r="AE340" s="201"/>
      <c r="AF340" s="202"/>
      <c r="AG340" s="203"/>
      <c r="AH340" s="202"/>
      <c r="AI340" s="204"/>
      <c r="AJ340" s="66"/>
      <c r="AK340" s="67"/>
      <c r="AL340" s="68"/>
      <c r="AM340" s="67"/>
      <c r="AN340" s="69"/>
      <c r="AO340" s="179"/>
      <c r="AP340" s="180"/>
      <c r="AQ340" s="178"/>
      <c r="AR340" s="180"/>
      <c r="AS340" s="180"/>
      <c r="AT340" s="66"/>
      <c r="AU340" s="67"/>
      <c r="AV340" s="68"/>
      <c r="AW340" s="67"/>
      <c r="AX340" s="67"/>
      <c r="AY340" s="179"/>
      <c r="AZ340" s="180"/>
      <c r="BA340" s="178"/>
      <c r="BB340" s="180"/>
      <c r="BC340" s="180"/>
      <c r="BD340" s="66"/>
      <c r="BE340" s="67"/>
      <c r="BF340" s="68"/>
      <c r="BG340" s="67"/>
      <c r="BH340" s="69"/>
      <c r="BI340" s="179"/>
      <c r="BJ340" s="180"/>
      <c r="BK340" s="178"/>
      <c r="BL340" s="180"/>
      <c r="BM340" s="191"/>
      <c r="BN340" s="53"/>
      <c r="BO340" s="53">
        <f t="shared" si="102"/>
        <v>0</v>
      </c>
      <c r="BP340" s="305"/>
    </row>
    <row r="341" spans="2:68" ht="30.75" thickBot="1" x14ac:dyDescent="0.45">
      <c r="B341" s="96" t="s">
        <v>95</v>
      </c>
      <c r="C341" s="40" t="str">
        <f>C228</f>
        <v>Сахар-песок, кг</v>
      </c>
      <c r="D341" s="41">
        <f t="shared" si="109"/>
        <v>28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103"/>
        <v>29.4</v>
      </c>
      <c r="L341" s="47">
        <f t="shared" si="104"/>
        <v>29.68</v>
      </c>
      <c r="M341" s="48">
        <f t="shared" si="105"/>
        <v>29.96</v>
      </c>
      <c r="N341" s="48">
        <f t="shared" si="106"/>
        <v>30.240000000000002</v>
      </c>
      <c r="O341" s="49">
        <f t="shared" si="107"/>
        <v>30.52</v>
      </c>
      <c r="P341" s="232"/>
      <c r="Q341" s="233"/>
      <c r="R341" s="233"/>
      <c r="S341" s="233"/>
      <c r="T341" s="234"/>
      <c r="U341" s="367">
        <f>W341/V341</f>
        <v>29.4</v>
      </c>
      <c r="V341" s="368">
        <v>100</v>
      </c>
      <c r="W341" s="368">
        <v>2940</v>
      </c>
      <c r="X341" s="368" t="s">
        <v>374</v>
      </c>
      <c r="Y341" s="369" t="s">
        <v>375</v>
      </c>
      <c r="Z341" s="290"/>
      <c r="AA341" s="291"/>
      <c r="AB341" s="291"/>
      <c r="AC341" s="291"/>
      <c r="AD341" s="292"/>
      <c r="AE341" s="302"/>
      <c r="AF341" s="198"/>
      <c r="AG341" s="199"/>
      <c r="AH341" s="301"/>
      <c r="AI341" s="301"/>
      <c r="AJ341" s="50"/>
      <c r="AK341" s="51"/>
      <c r="AL341" s="51"/>
      <c r="AM341" s="51"/>
      <c r="AN341" s="52"/>
      <c r="AO341" s="177"/>
      <c r="AP341" s="178"/>
      <c r="AQ341" s="178"/>
      <c r="AR341" s="178"/>
      <c r="AS341" s="178"/>
      <c r="AT341" s="50"/>
      <c r="AU341" s="51"/>
      <c r="AV341" s="51"/>
      <c r="AW341" s="51"/>
      <c r="AX341" s="51"/>
      <c r="AY341" s="177"/>
      <c r="AZ341" s="178"/>
      <c r="BA341" s="178"/>
      <c r="BB341" s="178"/>
      <c r="BC341" s="178"/>
      <c r="BD341" s="50"/>
      <c r="BE341" s="51"/>
      <c r="BF341" s="51"/>
      <c r="BG341" s="51"/>
      <c r="BH341" s="52"/>
      <c r="BI341" s="177"/>
      <c r="BJ341" s="178"/>
      <c r="BK341" s="178"/>
      <c r="BL341" s="178"/>
      <c r="BM341" s="190"/>
      <c r="BN341" s="53"/>
      <c r="BO341" s="53">
        <f t="shared" si="102"/>
        <v>29.4</v>
      </c>
      <c r="BP341" s="306"/>
    </row>
    <row r="342" spans="2:68" ht="31.5" thickTop="1" thickBot="1" x14ac:dyDescent="0.45">
      <c r="B342" s="96"/>
      <c r="C342" s="97"/>
      <c r="D342" s="41">
        <f t="shared" si="109"/>
        <v>28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103"/>
        <v>29.4</v>
      </c>
      <c r="L342" s="47">
        <f t="shared" si="104"/>
        <v>29.68</v>
      </c>
      <c r="M342" s="48">
        <f t="shared" si="105"/>
        <v>29.96</v>
      </c>
      <c r="N342" s="48">
        <f t="shared" si="106"/>
        <v>30.240000000000002</v>
      </c>
      <c r="O342" s="49">
        <f t="shared" si="107"/>
        <v>30.52</v>
      </c>
      <c r="P342" s="50"/>
      <c r="Q342" s="51"/>
      <c r="R342" s="51"/>
      <c r="S342" s="51"/>
      <c r="T342" s="52"/>
      <c r="U342" s="177"/>
      <c r="V342" s="178"/>
      <c r="W342" s="178"/>
      <c r="X342" s="178"/>
      <c r="Y342" s="178"/>
      <c r="Z342" s="50"/>
      <c r="AA342" s="51"/>
      <c r="AB342" s="51"/>
      <c r="AC342" s="51"/>
      <c r="AD342" s="51"/>
      <c r="AE342" s="197"/>
      <c r="AF342" s="198"/>
      <c r="AG342" s="199"/>
      <c r="AH342" s="301"/>
      <c r="AI342" s="301"/>
      <c r="AJ342" s="50"/>
      <c r="AK342" s="51"/>
      <c r="AL342" s="51"/>
      <c r="AM342" s="51"/>
      <c r="AN342" s="52"/>
      <c r="AO342" s="177"/>
      <c r="AP342" s="178"/>
      <c r="AQ342" s="178"/>
      <c r="AR342" s="178"/>
      <c r="AS342" s="178"/>
      <c r="AT342" s="50"/>
      <c r="AU342" s="51"/>
      <c r="AV342" s="51"/>
      <c r="AW342" s="51"/>
      <c r="AX342" s="51"/>
      <c r="AY342" s="177"/>
      <c r="AZ342" s="178"/>
      <c r="BA342" s="178"/>
      <c r="BB342" s="178"/>
      <c r="BC342" s="178"/>
      <c r="BD342" s="50"/>
      <c r="BE342" s="51"/>
      <c r="BF342" s="51"/>
      <c r="BG342" s="51"/>
      <c r="BH342" s="52"/>
      <c r="BI342" s="177"/>
      <c r="BJ342" s="178"/>
      <c r="BK342" s="178"/>
      <c r="BL342" s="178"/>
      <c r="BM342" s="190"/>
      <c r="BN342" s="53"/>
      <c r="BO342" s="53">
        <f t="shared" si="102"/>
        <v>0</v>
      </c>
      <c r="BP342" s="306"/>
    </row>
    <row r="343" spans="2:68" ht="31.5" thickTop="1" thickBot="1" x14ac:dyDescent="0.45">
      <c r="B343" s="96"/>
      <c r="C343" s="97"/>
      <c r="D343" s="41">
        <f t="shared" si="109"/>
        <v>28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103"/>
        <v>29.4</v>
      </c>
      <c r="L343" s="47">
        <f t="shared" si="104"/>
        <v>29.68</v>
      </c>
      <c r="M343" s="48">
        <f t="shared" si="105"/>
        <v>29.96</v>
      </c>
      <c r="N343" s="48">
        <f t="shared" si="106"/>
        <v>30.240000000000002</v>
      </c>
      <c r="O343" s="49">
        <f t="shared" si="107"/>
        <v>30.52</v>
      </c>
      <c r="P343" s="50"/>
      <c r="Q343" s="51"/>
      <c r="R343" s="51"/>
      <c r="S343" s="51"/>
      <c r="T343" s="52"/>
      <c r="U343" s="177"/>
      <c r="V343" s="178"/>
      <c r="W343" s="178"/>
      <c r="X343" s="178"/>
      <c r="Y343" s="178"/>
      <c r="Z343" s="50"/>
      <c r="AA343" s="51"/>
      <c r="AB343" s="51"/>
      <c r="AC343" s="51"/>
      <c r="AD343" s="51"/>
      <c r="AE343" s="177"/>
      <c r="AF343" s="178"/>
      <c r="AG343" s="178"/>
      <c r="AH343" s="178"/>
      <c r="AI343" s="190"/>
      <c r="AJ343" s="50"/>
      <c r="AK343" s="51"/>
      <c r="AL343" s="51"/>
      <c r="AM343" s="51"/>
      <c r="AN343" s="52"/>
      <c r="AO343" s="177"/>
      <c r="AP343" s="178"/>
      <c r="AQ343" s="178"/>
      <c r="AR343" s="178"/>
      <c r="AS343" s="178"/>
      <c r="AT343" s="50"/>
      <c r="AU343" s="51"/>
      <c r="AV343" s="51"/>
      <c r="AW343" s="51"/>
      <c r="AX343" s="51"/>
      <c r="AY343" s="177"/>
      <c r="AZ343" s="178"/>
      <c r="BA343" s="178"/>
      <c r="BB343" s="178"/>
      <c r="BC343" s="178"/>
      <c r="BD343" s="50"/>
      <c r="BE343" s="51"/>
      <c r="BF343" s="51"/>
      <c r="BG343" s="51"/>
      <c r="BH343" s="52"/>
      <c r="BI343" s="177"/>
      <c r="BJ343" s="178"/>
      <c r="BK343" s="178"/>
      <c r="BL343" s="178"/>
      <c r="BM343" s="190"/>
      <c r="BN343" s="53"/>
      <c r="BO343" s="53">
        <f t="shared" si="102"/>
        <v>0</v>
      </c>
      <c r="BP343" s="305"/>
    </row>
    <row r="344" spans="2:68" ht="18.75" thickTop="1" x14ac:dyDescent="0.25"/>
  </sheetData>
  <protectedRanges>
    <protectedRange sqref="BI11:BJ13 BL11:BM13 BI125:BJ126 BL125:BM126 BL28:BM33 BI28:BJ33 BL116:BM117 BL229:BM230 BI229:BJ230 BL35:BM55 BI116:BJ117 BI128:BJ129 BI142:BJ146 BL128:BM129 BL183:BM188 BL142:BM146 BI35:BJ55 BL69:BM71 BL73:BM75 BI171:BJ180 BL57:BM67 BI15:BJ16 BL18:BM19 BI18:BJ19 BI148:BJ168 BL148:BM168 BI57:BJ67 BI69:BJ75 BL171:BM180 BI183:BJ188 BL236:BM343 BI236:BJ343 BL15:BM16" name="Диапазон13"/>
    <protectedRange sqref="BD11:BE13 BG11:BH13 BD123:BE126 BG123:BH126 BG229:BH230 BD28:BE55 BG112:BH117 BD112:BE117 BD229:BE230 BD15:BE16 BG15:BH19 BG28:BH55 BD128:BE129 BG128:BH129 BD69:BE75 BD18:BE19 BG57:BH67 BD57:BE67 BG69:BH75 BD236:BE343 BG236:BH343" name="Диапазон12"/>
    <protectedRange sqref="AY11:AZ13 BB11:BC13 AY125:AZ126 BB125:BC126 BB229:BC230 AY28:AZ33 BB116:BC117 BB28:BC33 AY116:AZ117 AY128:AZ129 AY229:AZ230 AY15:AZ16 BB128:BC129 BB15:BC16 AY35:AZ55 BB35:BC55 AY57:AZ67 BB57:BC67 AY236:AZ343 BB236:BC343" name="Диапазон11"/>
    <protectedRange sqref="AT11:AU13 AW11:AX13 AT124:AU126 AW124:AX126 AT116:AU117 AT128:AU129 AW128:AX129 AT148:AU168 AW229:AX230 AT15:AU16 AT28:AU60 AW28:AX60 AW116:AX117 AT131:AU132 AW148:AX168 AT229:AU230 AW15:AX16 AW131:AX132 AW62:AX67 AT62:AU67 AT73:AU78 AW73:AX78 AT170:AU180 AW170:AX180 AT236:AU343 AW236:AX343" name="Диапазон10"/>
    <protectedRange sqref="AO11:AP13 AR11:AS13 AO124:AP126 AR124:AS126 AO236:AP239 AR236:AS239 AO241:AP245 AR190:AS194 AO77:AP81 AR116:AS117 AO116:AP117 AO15:AP16 AO69:AP75 AO186:AP194 AO128:AP129 AR128:AS129 AR15:AS16 AR69:AS75 AO28:AP67 AR77:AS81 AR28:AS67 AR186:AS188 AR203:AS230 AO222:AP230 AR241:AS293 AO250:AP304 AR295:AS327 AR335:AS343 AO306:AP343" name="Диапазон9"/>
    <protectedRange sqref="AJ10:AK22 AM10:AN22 AJ124:AK126 AM124:AN126 AJ128:AK129 AJ148:AK173 AJ229:AK230 AM112:AN117 AJ112:AK117 AM229:AN230 AM128:AN129 AM148:AN173 AJ236:AK343 AM236:AN343" name="Диапазон8"/>
    <protectedRange sqref="AE11:AF13 AH11:AI13 AE125:AF126 AE237:AF239 AH237:AI239 AE250:AF252 AH250:AI252 AE73:AF75 AE77:AF81 AH77:AI81 AH117:AI117 AE117:AF117 AH125:AI126 AH141:AI146 AH229:AI230 AH187:AI188 AE229:AF230 AH28:AI67 AH90:AI104 AE141:AF146 AE129:AF129 AH129:AI129 AE15:AF16 AE295:AF301 AH306:AI307 AE309:AF327 AH322:AI327 AE343:AF343 AH343:AI343 AE283:AF293 AE306:AF307 AH316:AI320 AH15:AI16 AE90:AF104 AH170:AI180 AH182:AI184 AE182:AF184 AE241:AF242 AH241:AI242 AE254:AF259 AH254:AI259 AE261:AF281 AH261:AI281 AH303:AI304 AE303:AF304 AH309:AI311 AH148:AI168 AE148:AF168 AE190:AF191 AH190:AI191 AE28:AF67 AH73:AI75 AE170:AF180 AE187:AF188 AH283:AI293 AH295:AI301" name="Диапазон7"/>
    <protectedRange sqref="A6 G6:J6 BP6:EZ6 G119:J119 G232:J232 BI119:BM119 BD6:BH6 L232:T232 U232:Y232 Z232:AD232 AE232:AI232 AJ232:AN232 AO232:AS232 AT232:AX232 BD232:BH232 BI232:BM232 AY232:BC232 L119:T119 L6:T6 U119:Y119 U6:Y6 Z119:AD119 Z6:AD6 AE119:AI119 AE6:AI6 AJ119:AN119 AJ6:AN6 AO119:AS119 AO6:AS6 AT119:AX119 AT6:AX6 AY119:BC119 AY6:BC6 BD119:BH119 BI6:BM6" name="Диапазон3"/>
    <protectedRange sqref="A2:A5 P3:AC3 AD2:EZ5" name="Диапазон1"/>
    <protectedRange sqref="AE124:AI124" name="Диапазон4_4"/>
    <protectedRange sqref="AE186:AI186" name="Диапазон4_7"/>
    <protectedRange sqref="AY124:BC124" name="Диапазон4_42"/>
    <protectedRange sqref="U254:Y260" name="Диапазон4_5"/>
    <protectedRange sqref="Z131:AD132" name="Диапазон4_58"/>
    <protectedRange sqref="AI321" name="Диапазон4_16_1"/>
    <protectedRange sqref="AH321" name="Диапазон4_19_1"/>
    <protectedRange sqref="AJ68:AN68" name="Диапазон4_47"/>
    <protectedRange sqref="U250:Y252" name="Диапазон4_82"/>
    <protectedRange sqref="U124:Y124" name="Диапазон4_94"/>
    <protectedRange sqref="AE312:AF312" name="Диапазон4_8_1"/>
    <protectedRange sqref="AI315 AI312" name="Диапазон4_11_2"/>
    <protectedRange sqref="AH315 AH312" name="Диапазон4_4_1"/>
    <protectedRange sqref="T34" name="Диапазон4_30"/>
    <protectedRange sqref="P34:S34" name="Диапазон4_65"/>
    <protectedRange sqref="AT112:AX114" name="Диапазон4_22"/>
    <protectedRange sqref="U253:Y253" name="Диапазон4_83"/>
    <protectedRange sqref="AH305:AI305" name="Диапазон4_12_1_1"/>
    <protectedRange sqref="BD56:BH56 AT27:AX27 P185:T185 AE133:AG133 AI133 AG169:AI169 U14:Y14 U17:Y17 U20:Y20 U34:Y34 AT61:AX61 AY34:BC34 BD14:BH14 BD20:BH20 P181:T181 U171:Y171 AT169:AX169 U68:Y71 U127:Y127 U130:W139 X131:Y139 U169:Y169 U181:Y185 BI169:BM169 P282:T282 U290:Y290 AE68:AI68 AO82:AS82 AT89:AX89 AT115:AX115 U123:Y123 U140:Y147 Z127:AD127 Z133:AD139 AE136:AI136 AE202:AI202 AJ131:AN132 AJ174:AN174 AT181:AX181 AY123:BC123 AY127:BC127 AY130:BC140 AY185:BC185 AY189:BC189 P240:T240 P243:T243 AE17:AI27 AH212:AI214 AT141:AX147 AT190:AX194 BI131:BM132 U328:Y330 P72:T72 AT10:AX10 AT79:AX86 U189:Y221 AE189:AG189 AO123:AS123 AO130:AS133 AO196:AS201 BI140:BM140 P236:T236 P246:T253 U332:Y334 P10:T10 P14:T14 P17:T22 P27:T27 P64:T64 P68:T68 P76:T82 U105:Y105 AT17:AX17 AT20:AX20 AT23:AX23 BI181:BM182 Z64:AD72 BI77:BM81 U109:Y110 BD76:BH111 P86:T115 P199:T224 BD186:BH198 AY195:BC224 AT222:AX227 Z189:AD194 P294:T341 U95:Y95 AE211:AG216 AJ182:AN184 AE10:AI10 AE76:AI76 AE82:AI89 AE105:AI111 Z77:AD104 AJ76:AN76 AJ105:AN105 AJ111:AN111 BI195:BM207 AO86:AS86 AO95:AS95 AO27:AS27 AO76:AS76 AO68:AS68 AO89:AS89 AO105:AS115 AT68:AX68 AT102:AX111 AY10:BC10 AY14:BC14 AY20:BC27 AY68:BC111 BI14:BM14 BI17:BM17 BI20:BM27 BI68:BM68 BI76:BM76 BI83:BM85 BI82:BM82 BI99:BM114 BI86:BM98 BI115:BM115 Z169:AD169 Z181:AD185 Z216:AD227 Z195:AD215 Z228:AD228 AJ127:AN127 AJ130:AN130 AJ133:AN140 AJ147:AN147 AJ181:AN181 AJ186:AN188 AJ185:AN185 AJ190:AN194 AJ189:AN189 AJ219:AN220 AJ195:AN218 AJ222:AN227 AJ221:AN221 AJ228:AN228 AT127:AX127 AT130:AX130 AT133:AX140 AT189:AX189 AT196:AX214 AT195:AX195 AT228:AX228 BD147:BH147 BD169:BH169 BD181:BH185 BD203:BH207 BD199:BH202 BD209:BH227 BD208:BH208 BD228:BH228 BI133:BM136 BI147:BM147 BI217:BM223 BI208:BM216 BI226:BM228 BI224:BM225 U294:Y298 U312:Y312 U321:Y324 U341:Y341" name="Диапазон4"/>
    <protectedRange sqref="AY17:BC19" name="Диапазон4_63"/>
    <protectedRange sqref="AY56:BC56" name="Диапазон4_86"/>
    <protectedRange sqref="AE123:AI123" name="Диапазон4_26"/>
    <protectedRange sqref="AE137:AI137" name="Диапазон4_73"/>
    <protectedRange sqref="AE193:AI193" name="Диапазон4_79"/>
    <protectedRange sqref="AO182:AS185 AO141:AS180" name="Диапазон4_39"/>
    <protectedRange sqref="AY141:BC184 AY190:BC194 AY186:BC188" name="Диапазон4_20"/>
    <protectedRange sqref="BD141:BH146 BD148:BH168 BD170:BH180" name="Диапазон4_72"/>
    <protectedRange sqref="P254:T259 P261:T281 P283:T293" name="Диапазон4_89"/>
    <protectedRange sqref="Z249:AB249" name="Диапазон4_96"/>
    <protectedRange sqref="AC249:AD249" name="Диапазон4_9_4"/>
    <protectedRange sqref="AC294:AD294" name="Диапазон4_9_5"/>
    <protectedRange sqref="U222:Y223" name="Диапазон4_23"/>
    <protectedRange sqref="Z186:AD186" name="Диапазон4_32"/>
    <protectedRange sqref="Z229:AD229" name="Диапазон4_43"/>
    <protectedRange sqref="AE192:AI192" name="Диапазон4_59"/>
    <protectedRange sqref="AE217:AI224" name="Диапазон4_62"/>
    <protectedRange sqref="AO181:AS181 AY225:BC228 BI141:BM141 Z305:AB305 AB315:AD315 Z328:AB328 BD17:BH17 BD21:BH23 BD68:BH68 Z130:AD130" name="Диапазон4_99"/>
    <protectedRange sqref="AC305:AD305" name="Диапазон4_12_1_2"/>
    <protectedRange sqref="BD10:BH10" name="Диапазон4_8"/>
    <protectedRange sqref="Z124:AD124" name="Диапазон4_38"/>
    <protectedRange sqref="Z236:AD236" name="Диапазон4_44"/>
    <protectedRange sqref="Z246:AB246" name="Диапазон4_51"/>
    <protectedRange sqref="AC246:AD246" name="Диапазон4_2_1"/>
    <protectedRange sqref="Z302:AD302" name="Диапазон4_76"/>
    <protectedRange sqref="Z315:AA315" name="Диапазон4_8_2"/>
    <protectedRange sqref="AD328" name="Диапазон4_11_1"/>
    <protectedRange sqref="AC328" name="Диапазон4_11_2_1"/>
    <protectedRange sqref="AH133" name="Диапазон4_9_7"/>
    <protectedRange sqref="AE169:AF169" name="Диапазон4_3_3"/>
    <protectedRange sqref="U240:Y240" name="Диапазон4_68"/>
    <protectedRange sqref="U244:Y248" name="Диапазон4_95"/>
    <protectedRange sqref="AO83:AS85 AO87:AS88 AO96:AS104 AO90:AS94" name="Диапазон4_61"/>
    <protectedRange sqref="P127:T127" name="Диапазон4_36"/>
    <protectedRange sqref="P130:T132 P134:T139" name="Диапазон4_56"/>
    <protectedRange sqref="AE208:AG208" name="Диапазон4_75"/>
    <protectedRange sqref="AI208" name="Диапазон4_11_5"/>
    <protectedRange sqref="AH208" name="Диапазон4_9_10"/>
    <protectedRange sqref="AO127:AS127" name="Диапазон4_48"/>
    <protectedRange sqref="BI189:BM194" name="Диапазон4_78"/>
    <protectedRange sqref="U249:Y249" name="Диапазон4_84"/>
    <protectedRange sqref="U337:Y340 U291:Y293 U299:Y304" name="Диапазон4_88"/>
    <protectedRange sqref="P23:T26" name="Диапазон4_97"/>
    <protectedRange sqref="AY112:BC115" name="Диапазон4_69"/>
    <protectedRange sqref="AE181:AG181" name="Диапазон4_37"/>
    <protectedRange sqref="AH181:AI181" name="Диапазон4_17_2"/>
    <protectedRange sqref="AG195:AI195" name="Диапазон4_74"/>
    <protectedRange sqref="AE195:AF195" name="Диапазон4_7_2"/>
    <protectedRange sqref="AO134:AS140" name="Диапазон4_28"/>
    <protectedRange sqref="AO195:AS195" name="Диапазон4_31"/>
    <protectedRange sqref="P260:T260" name="Диапазон4_93"/>
    <protectedRange sqref="Z18:AD19" name="Диапазон4_91"/>
    <protectedRange sqref="AE14:AI14" name="Диапазон4_12"/>
    <protectedRange sqref="AJ83:AN104" name="Диапазон4_80"/>
    <protectedRange sqref="AO10:AS10" name="Диапазон4_11"/>
    <protectedRange sqref="AO14:AS14" name="Диапазон4_52"/>
    <protectedRange sqref="AO17:AS17" name="Диапазон4_81"/>
    <protectedRange sqref="AO23:AS26" name="Диапазон4_92"/>
    <protectedRange sqref="AO202:AS202" name="Диапазон4_40"/>
    <protectedRange sqref="BD131:BH132" name="Диапазон4_77"/>
    <protectedRange sqref="BI137:BM139" name="Диапазон4_85"/>
    <protectedRange sqref="U305:Y311 U335:Y336 U313:Y320 U325:Y327" name="Диапазон4_6"/>
    <protectedRange sqref="AE240:AG240" name="Диапазон5_1"/>
    <protectedRange sqref="AI240" name="Диапазон4_10_3"/>
    <protectedRange sqref="AH240" name="Диапазон4_13_1"/>
    <protectedRange sqref="AE243:AG243" name="Диапазон5_2"/>
    <protectedRange sqref="AI243" name="Диапазон4_10_3_1"/>
    <protectedRange sqref="AH243" name="Диапазон4_13_1_1"/>
    <protectedRange sqref="AE249:AG249 AI249" name="Диапазон5_3"/>
    <protectedRange sqref="AH249" name="Диапазон4_10_2_1"/>
    <protectedRange sqref="AE260:AG260" name="Диапазон5_4"/>
    <protectedRange sqref="AI260" name="Диапазон4_10_3_3"/>
    <protectedRange sqref="AH260" name="Диапазон4_13_1_3"/>
    <protectedRange sqref="AE282:AG282 AI282" name="Диапазон5_5"/>
    <protectedRange sqref="AH282" name="Диапазон4_10_2_2"/>
    <protectedRange sqref="AE294:AG294" name="Диапазон4_10_1"/>
    <protectedRange sqref="AH294:AI294" name="Диапазон5_6"/>
    <protectedRange sqref="AE329:AI333 AE341:AG341 AE335:AI340" name="Диапазон4_12_2"/>
    <protectedRange sqref="AH341:AI341" name="Диапазон5_1_1"/>
    <protectedRange sqref="AE342:AG342" name="Диапазон5_2_1"/>
    <protectedRange sqref="AH342:AI342" name="Диапазон5_1_2"/>
    <protectedRange sqref="AJ23:AN27" name="Диапазон4_10"/>
    <protectedRange sqref="AJ82:AN82" name="Диапазон4_64"/>
    <protectedRange sqref="P123:T123" name="Диапазон4_54"/>
    <protectedRange sqref="P140:T140" name="Диапазон4_67"/>
    <protectedRange sqref="AE147:AI147" name="Диапазон4_13"/>
    <protectedRange sqref="AE199:AI199" name="Диапазон4_27"/>
    <protectedRange sqref="AH211:AI211" name="Диапазон4_2_2"/>
    <protectedRange sqref="AH216:AI216" name="Диапазон4_11_3"/>
    <protectedRange sqref="U27:Y27" name="Диапазон4_14"/>
    <protectedRange sqref="U76:Y94 U106:Y108 U96:Y104" name="Диапазон4_16"/>
    <protectedRange sqref="AJ106:AN110" name="Диапазон4_18"/>
    <protectedRange sqref="AE127:AG127" name="Диапазон4_19"/>
    <protectedRange sqref="AI127" name="Диапазон4_17_1"/>
    <protectedRange sqref="AH127" name="Диапазон4_19_1_1"/>
    <protectedRange sqref="AI189" name="Диапазон4_17_3"/>
    <protectedRange sqref="AH189" name="Диапазон4_19_1_1_1"/>
    <protectedRange sqref="AT215:AX221" name="Диапазон4_3"/>
    <protectedRange sqref="AE236:AG236" name="Диапазон5_7"/>
    <protectedRange sqref="AH236:AI236" name="Диапазон4_10_1_1"/>
    <protectedRange sqref="AE253:AG253" name="Диапазон4_8_4"/>
    <protectedRange sqref="AH253:AI253" name="Диапазон4_13_2_1"/>
    <protectedRange sqref="AE302:AG302" name="Диапазон4_11_7"/>
    <protectedRange sqref="AH302:AI302" name="Диапазон4_11_3_1"/>
    <protectedRange sqref="AE328:AI328" name="Диапазон4_12_4"/>
    <protectedRange sqref="AE334:AI334" name="Диапазон4_12_5"/>
    <protectedRange sqref="AT14:AX14" name="Диапазон4_17"/>
    <protectedRange sqref="P192:T192" name="Диапазон4_46"/>
    <protectedRange sqref="U331:Y331" name="Диапазон4_15"/>
    <protectedRange sqref="U72:Y72" name="Диапазон4_66"/>
    <protectedRange sqref="AH215:AI215" name="Диапазон4_11_2_3"/>
    <protectedRange sqref="Z10:AD10" name="Диапазон4_24"/>
    <protectedRange sqref="Z14:AD14" name="Диапазон4_29"/>
    <protectedRange sqref="Z17:AD17" name="Диапазон4_41"/>
    <protectedRange sqref="Z20:AD27" name="Диапазон4_45"/>
    <protectedRange sqref="Z76:AD76" name="Диапазон4_50"/>
    <protectedRange sqref="Z105:AD108" name="Диапазон4_57"/>
    <protectedRange sqref="BI10:BM10" name="Диапазон4_60"/>
    <protectedRange sqref="P133:T133" name="Диапазон4_33"/>
    <protectedRange sqref="P169:T169" name="Диапазон4_35"/>
    <protectedRange sqref="Z123:AD123" name="Диапазон4_49"/>
    <protectedRange sqref="Z140:AD140" name="Диапазон4_71"/>
    <protectedRange sqref="Z147:AD147" name="Диапазон4_90"/>
    <protectedRange sqref="AJ123:AN123" name="Диапазон4_70"/>
    <protectedRange sqref="AT123:AX123" name="Диапазон4_87"/>
    <protectedRange sqref="BD127:BH127" name="Диапазон4_1"/>
    <protectedRange sqref="BD130:BH130" name="Диапазон4_9"/>
    <protectedRange sqref="BD133:BH140" name="Диапазон4_25"/>
    <protectedRange sqref="BI123:BM123" name="Диапазон4_21"/>
    <protectedRange sqref="BI127:BM127" name="Диапазон4_34"/>
    <protectedRange sqref="BI130:BM130" name="Диапазон4_55"/>
    <protectedRange sqref="U236:Y236" name="Диапазон4_53"/>
    <protectedRange sqref="U243:Y243" name="Диапазон4_98"/>
    <protectedRange sqref="AE308:AG308" name="Диапазон4_12_1"/>
    <protectedRange sqref="AH308:AI308" name="Диапазон4_11_2_1_1"/>
  </protectedRanges>
  <mergeCells count="64"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  <mergeCell ref="F9:J9"/>
    <mergeCell ref="K9:O9"/>
    <mergeCell ref="BI6:BM6"/>
    <mergeCell ref="BN6:BN8"/>
    <mergeCell ref="BO6:BO8"/>
    <mergeCell ref="U6:Y6"/>
    <mergeCell ref="Z6:AD6"/>
    <mergeCell ref="AE6:AI6"/>
    <mergeCell ref="AJ6:AN6"/>
    <mergeCell ref="AO6:AS6"/>
    <mergeCell ref="AT6:AX6"/>
    <mergeCell ref="BD6:BH6"/>
    <mergeCell ref="AY6:BC6"/>
    <mergeCell ref="P6:T6"/>
    <mergeCell ref="B119:B120"/>
    <mergeCell ref="C119:C120"/>
    <mergeCell ref="D119:D120"/>
    <mergeCell ref="E119:E120"/>
    <mergeCell ref="F119:J120"/>
    <mergeCell ref="B232:B233"/>
    <mergeCell ref="C232:C233"/>
    <mergeCell ref="D232:D233"/>
    <mergeCell ref="E232:E233"/>
    <mergeCell ref="F232:J233"/>
    <mergeCell ref="F122:J122"/>
    <mergeCell ref="K122:O122"/>
    <mergeCell ref="BO119:BO121"/>
    <mergeCell ref="BI119:BM119"/>
    <mergeCell ref="BN119:BN121"/>
    <mergeCell ref="Z119:AD119"/>
    <mergeCell ref="AE119:AI119"/>
    <mergeCell ref="AJ119:AN119"/>
    <mergeCell ref="AY119:BC119"/>
    <mergeCell ref="BD119:BH119"/>
    <mergeCell ref="K119:O120"/>
    <mergeCell ref="P119:T119"/>
    <mergeCell ref="U119:Y119"/>
    <mergeCell ref="AO119:AS119"/>
    <mergeCell ref="AT119:AX119"/>
    <mergeCell ref="F235:J235"/>
    <mergeCell ref="K235:O235"/>
    <mergeCell ref="BN232:BN234"/>
    <mergeCell ref="BO232:BO234"/>
    <mergeCell ref="Z232:AD232"/>
    <mergeCell ref="AE232:AI232"/>
    <mergeCell ref="AJ232:AN232"/>
    <mergeCell ref="BI232:BM232"/>
    <mergeCell ref="AO232:AS232"/>
    <mergeCell ref="AT232:AX232"/>
    <mergeCell ref="AY232:BC232"/>
    <mergeCell ref="BD232:BH232"/>
    <mergeCell ref="K232:O233"/>
    <mergeCell ref="P232:T232"/>
    <mergeCell ref="U232:Y23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18" orientation="landscape" r:id="rId1"/>
  <headerFooter alignWithMargins="0"/>
  <rowBreaks count="5" manualBreakCount="5">
    <brk id="46" min="1" max="172" man="1"/>
    <brk id="84" min="1" max="172" man="1"/>
    <brk id="117" min="1" max="172" man="1"/>
    <brk id="242" min="1" max="172" man="1"/>
    <brk id="293" min="1" max="17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O344"/>
  <sheetViews>
    <sheetView view="pageBreakPreview" topLeftCell="B1" zoomScale="50" zoomScaleNormal="60" zoomScaleSheetLayoutView="50" workbookViewId="0">
      <selection activeCell="T10" sqref="T10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3" customWidth="1"/>
    <col min="22" max="22" width="12.42578125" style="183" customWidth="1"/>
    <col min="23" max="23" width="14.85546875" style="183" customWidth="1"/>
    <col min="24" max="25" width="19" style="183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3" customWidth="1"/>
    <col min="32" max="32" width="12.42578125" style="183" customWidth="1"/>
    <col min="33" max="33" width="14.85546875" style="183" customWidth="1"/>
    <col min="34" max="35" width="19" style="183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3" customWidth="1"/>
    <col min="42" max="42" width="12.42578125" style="183" customWidth="1"/>
    <col min="43" max="43" width="14.85546875" style="183" customWidth="1"/>
    <col min="44" max="45" width="19" style="183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3" customWidth="1"/>
    <col min="52" max="52" width="12.42578125" style="183" customWidth="1"/>
    <col min="53" max="53" width="14.85546875" style="183" customWidth="1"/>
    <col min="54" max="55" width="19" style="183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3" customWidth="1"/>
    <col min="62" max="62" width="12.42578125" style="183" customWidth="1"/>
    <col min="63" max="63" width="14.85546875" style="183" customWidth="1"/>
    <col min="64" max="65" width="19" style="183" customWidth="1"/>
    <col min="66" max="67" width="22.140625" style="2" customWidth="1"/>
    <col min="68" max="16384" width="9.140625" style="2"/>
  </cols>
  <sheetData>
    <row r="1" spans="1:67" ht="52.5" customHeight="1" x14ac:dyDescent="0.4">
      <c r="A1" s="147"/>
      <c r="B1" s="390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146"/>
      <c r="Q1" s="146"/>
      <c r="R1" s="146"/>
      <c r="S1" s="146"/>
      <c r="T1" s="146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7" ht="26.25" customHeight="1" x14ac:dyDescent="0.4">
      <c r="A2" s="9"/>
      <c r="B2" s="390" t="str">
        <f>'1 неделя'!B$2:O$2</f>
        <v>Министерство образования и молодежной политики Чувашской Республики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147"/>
      <c r="Q2" s="147"/>
      <c r="R2" s="147"/>
      <c r="S2" s="147"/>
      <c r="T2" s="147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7" ht="18.75" customHeight="1" x14ac:dyDescent="0.3">
      <c r="A3" s="9"/>
      <c r="B3" s="394" t="str">
        <f>'1 неделя'!B3:O3</f>
        <v>наименование органа исполнительной власти, органа муниципального образования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148"/>
      <c r="Q3" s="148"/>
      <c r="R3" s="148"/>
      <c r="S3" s="148"/>
      <c r="T3" s="148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7" ht="30.75" customHeight="1" x14ac:dyDescent="0.35">
      <c r="A4" s="193"/>
      <c r="B4" s="145" t="s">
        <v>116</v>
      </c>
      <c r="C4" s="194" t="str">
        <f>'Таблица по неделям 2019'!F11</f>
        <v>30.08-05.09.2019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49"/>
      <c r="Q4" s="149"/>
      <c r="R4" s="149"/>
      <c r="S4" s="149"/>
      <c r="T4" s="149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7" ht="30.75" customHeight="1" thickBot="1" x14ac:dyDescent="0.45">
      <c r="A5" s="193"/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147"/>
      <c r="Q5" s="147"/>
      <c r="R5" s="147"/>
      <c r="S5" s="147"/>
      <c r="T5" s="147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7" ht="30.75" customHeight="1" thickTop="1" x14ac:dyDescent="0.25">
      <c r="B6" s="412" t="s">
        <v>0</v>
      </c>
      <c r="C6" s="414" t="s">
        <v>1</v>
      </c>
      <c r="D6" s="416" t="str">
        <f>'рекоменд.цены на Август 2019'!G11</f>
        <v>Средняя цена без учета доставки на 30.08.2019, рублей</v>
      </c>
      <c r="E6" s="418" t="s">
        <v>6</v>
      </c>
      <c r="F6" s="420" t="s">
        <v>7</v>
      </c>
      <c r="G6" s="421"/>
      <c r="H6" s="421"/>
      <c r="I6" s="421"/>
      <c r="J6" s="422"/>
      <c r="K6" s="426" t="s">
        <v>8</v>
      </c>
      <c r="L6" s="427"/>
      <c r="M6" s="427"/>
      <c r="N6" s="427"/>
      <c r="O6" s="428"/>
      <c r="P6" s="406" t="str">
        <f>'1 неделя'!P6:T6</f>
        <v>КОУ "Порецкий деткий дом им. И.Н. Ульянова" Минобразования Чувашии</v>
      </c>
      <c r="Q6" s="407"/>
      <c r="R6" s="407"/>
      <c r="S6" s="407"/>
      <c r="T6" s="408"/>
      <c r="U6" s="401" t="str">
        <f>'1 неделя'!U6:Y6</f>
        <v>ГАПОУ ЧР "Ядринский агротехнический техникум" Минобразования Чувашии</v>
      </c>
      <c r="V6" s="402"/>
      <c r="W6" s="402"/>
      <c r="X6" s="402"/>
      <c r="Y6" s="403"/>
      <c r="Z6" s="406" t="str">
        <f>'1 неделя'!Z6:AD6</f>
        <v>БУ "Шумерлинский центр для детей-сирот и детей, оставшихся без попечения родителей</v>
      </c>
      <c r="AA6" s="407"/>
      <c r="AB6" s="407"/>
      <c r="AC6" s="407"/>
      <c r="AD6" s="408"/>
      <c r="AE6" s="401" t="str">
        <f>'1 неделя'!AE6:AI6</f>
        <v>БОУ "Чебоксарская НОШ с ОВЗ №1"</v>
      </c>
      <c r="AF6" s="402"/>
      <c r="AG6" s="402"/>
      <c r="AH6" s="402"/>
      <c r="AI6" s="403"/>
      <c r="AJ6" s="406" t="str">
        <f>'1 неделя'!AJ6:AN6</f>
        <v>БОУ "Чебоксарская НОШ с ОВЗ №2"</v>
      </c>
      <c r="AK6" s="407"/>
      <c r="AL6" s="407"/>
      <c r="AM6" s="407"/>
      <c r="AN6" s="408"/>
      <c r="AO6" s="401" t="str">
        <f>'1 неделя'!AO6:AS6</f>
        <v>БОУ "Чебоксарская НОШ с ОВЗ №3"</v>
      </c>
      <c r="AP6" s="402"/>
      <c r="AQ6" s="402"/>
      <c r="AR6" s="402"/>
      <c r="AS6" s="403"/>
      <c r="AT6" s="406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407"/>
      <c r="AV6" s="407"/>
      <c r="AW6" s="407"/>
      <c r="AX6" s="408"/>
      <c r="AY6" s="401" t="str">
        <f>'1 неделя'!AY6:BC6</f>
        <v>БОУ "Шумерлинская общеобразовательная школа-интернат для обучающихся с ОВЗ"</v>
      </c>
      <c r="AZ6" s="402"/>
      <c r="BA6" s="402"/>
      <c r="BB6" s="402"/>
      <c r="BC6" s="403"/>
      <c r="BD6" s="406" t="str">
        <f>'1 неделя'!BD6:BH6</f>
        <v>БОУ "Кугесьская  общеобразовательная школа-интернат для обучающихся с ОВЗ" Минобразования Чувашии</v>
      </c>
      <c r="BE6" s="407"/>
      <c r="BF6" s="407"/>
      <c r="BG6" s="407"/>
      <c r="BH6" s="408"/>
      <c r="BI6" s="401" t="str">
        <f>'1 неделя'!BI6:BM6</f>
        <v>БОУ "Саланчикская общеобразовательная школа-интернат для обучающихся с ОВЗ"</v>
      </c>
      <c r="BJ6" s="402"/>
      <c r="BK6" s="402"/>
      <c r="BL6" s="402"/>
      <c r="BM6" s="403"/>
      <c r="BN6" s="404" t="s">
        <v>97</v>
      </c>
      <c r="BO6" s="404" t="s">
        <v>98</v>
      </c>
    </row>
    <row r="7" spans="1:67" ht="181.5" customHeight="1" thickBot="1" x14ac:dyDescent="0.3">
      <c r="A7" s="10"/>
      <c r="B7" s="413"/>
      <c r="C7" s="415"/>
      <c r="D7" s="417"/>
      <c r="E7" s="419"/>
      <c r="F7" s="423"/>
      <c r="G7" s="424"/>
      <c r="H7" s="424"/>
      <c r="I7" s="424"/>
      <c r="J7" s="425"/>
      <c r="K7" s="429"/>
      <c r="L7" s="430"/>
      <c r="M7" s="430"/>
      <c r="N7" s="430"/>
      <c r="O7" s="431"/>
      <c r="P7" s="128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8" t="s">
        <v>2</v>
      </c>
      <c r="V7" s="169" t="s">
        <v>3</v>
      </c>
      <c r="W7" s="170" t="s">
        <v>4</v>
      </c>
      <c r="X7" s="170" t="s">
        <v>5</v>
      </c>
      <c r="Y7" s="170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4" t="s">
        <v>2</v>
      </c>
      <c r="AF7" s="170" t="s">
        <v>3</v>
      </c>
      <c r="AG7" s="170" t="s">
        <v>4</v>
      </c>
      <c r="AH7" s="170" t="s">
        <v>5</v>
      </c>
      <c r="AI7" s="170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4" t="s">
        <v>2</v>
      </c>
      <c r="AP7" s="170" t="s">
        <v>3</v>
      </c>
      <c r="AQ7" s="170" t="s">
        <v>4</v>
      </c>
      <c r="AR7" s="170" t="s">
        <v>5</v>
      </c>
      <c r="AS7" s="170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4" t="s">
        <v>2</v>
      </c>
      <c r="AZ7" s="170" t="s">
        <v>3</v>
      </c>
      <c r="BA7" s="170" t="s">
        <v>4</v>
      </c>
      <c r="BB7" s="170" t="s">
        <v>5</v>
      </c>
      <c r="BC7" s="170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4" t="s">
        <v>2</v>
      </c>
      <c r="BJ7" s="170" t="s">
        <v>3</v>
      </c>
      <c r="BK7" s="170" t="s">
        <v>4</v>
      </c>
      <c r="BL7" s="170" t="s">
        <v>5</v>
      </c>
      <c r="BM7" s="170" t="s">
        <v>119</v>
      </c>
      <c r="BN7" s="405"/>
      <c r="BO7" s="405"/>
    </row>
    <row r="8" spans="1:67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71"/>
      <c r="V8" s="172"/>
      <c r="W8" s="173"/>
      <c r="X8" s="173"/>
      <c r="Y8" s="173"/>
      <c r="Z8" s="26"/>
      <c r="AA8" s="25"/>
      <c r="AB8" s="25"/>
      <c r="AC8" s="25"/>
      <c r="AD8" s="25"/>
      <c r="AE8" s="185"/>
      <c r="AF8" s="173"/>
      <c r="AG8" s="173"/>
      <c r="AH8" s="173"/>
      <c r="AI8" s="186"/>
      <c r="AJ8" s="26"/>
      <c r="AK8" s="25"/>
      <c r="AL8" s="25"/>
      <c r="AM8" s="25"/>
      <c r="AN8" s="27"/>
      <c r="AO8" s="185"/>
      <c r="AP8" s="173"/>
      <c r="AQ8" s="173"/>
      <c r="AR8" s="173"/>
      <c r="AS8" s="173"/>
      <c r="AT8" s="26"/>
      <c r="AU8" s="25"/>
      <c r="AV8" s="25"/>
      <c r="AW8" s="25"/>
      <c r="AX8" s="25"/>
      <c r="AY8" s="185"/>
      <c r="AZ8" s="173"/>
      <c r="BA8" s="173"/>
      <c r="BB8" s="173"/>
      <c r="BC8" s="173"/>
      <c r="BD8" s="26"/>
      <c r="BE8" s="25"/>
      <c r="BF8" s="25"/>
      <c r="BG8" s="25"/>
      <c r="BH8" s="27"/>
      <c r="BI8" s="185"/>
      <c r="BJ8" s="173"/>
      <c r="BK8" s="173"/>
      <c r="BL8" s="173"/>
      <c r="BM8" s="173"/>
      <c r="BN8" s="405"/>
      <c r="BO8" s="405"/>
    </row>
    <row r="9" spans="1:67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127">
        <v>9</v>
      </c>
      <c r="F9" s="396">
        <v>10</v>
      </c>
      <c r="G9" s="396"/>
      <c r="H9" s="396"/>
      <c r="I9" s="396"/>
      <c r="J9" s="397"/>
      <c r="K9" s="398">
        <v>11</v>
      </c>
      <c r="L9" s="399"/>
      <c r="M9" s="399"/>
      <c r="N9" s="399"/>
      <c r="O9" s="400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4">
        <v>4</v>
      </c>
      <c r="V9" s="175">
        <v>5</v>
      </c>
      <c r="W9" s="176">
        <v>6</v>
      </c>
      <c r="X9" s="176">
        <v>7</v>
      </c>
      <c r="Y9" s="176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7">
        <v>4</v>
      </c>
      <c r="AF9" s="188">
        <v>5</v>
      </c>
      <c r="AG9" s="188">
        <v>6</v>
      </c>
      <c r="AH9" s="188">
        <v>7</v>
      </c>
      <c r="AI9" s="189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7">
        <v>4</v>
      </c>
      <c r="AP9" s="188">
        <v>5</v>
      </c>
      <c r="AQ9" s="188">
        <v>6</v>
      </c>
      <c r="AR9" s="188">
        <v>7</v>
      </c>
      <c r="AS9" s="188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7">
        <v>4</v>
      </c>
      <c r="AZ9" s="188">
        <v>5</v>
      </c>
      <c r="BA9" s="188">
        <v>6</v>
      </c>
      <c r="BB9" s="188">
        <v>7</v>
      </c>
      <c r="BC9" s="188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7">
        <v>4</v>
      </c>
      <c r="BJ9" s="188">
        <v>5</v>
      </c>
      <c r="BK9" s="188">
        <v>6</v>
      </c>
      <c r="BL9" s="188">
        <v>7</v>
      </c>
      <c r="BM9" s="188">
        <v>8</v>
      </c>
      <c r="BN9" s="37"/>
      <c r="BO9" s="37"/>
    </row>
    <row r="10" spans="1:67" ht="33.75" customHeight="1" thickTop="1" x14ac:dyDescent="0.25">
      <c r="A10" s="38"/>
      <c r="B10" s="54" t="s">
        <v>9</v>
      </c>
      <c r="C10" s="40" t="str">
        <f>'рекоменд.цены на Август 2019'!B14</f>
        <v>Картофель, кг</v>
      </c>
      <c r="D10" s="133">
        <v>9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63" si="0">$D10+($D10*(SUM($E10%,F10%)))</f>
        <v>10.71</v>
      </c>
      <c r="L10" s="106">
        <f t="shared" ref="L10:L63" si="1">$D10+(($D10*SUM($E10,G10)/100))</f>
        <v>10.8</v>
      </c>
      <c r="M10" s="107">
        <f t="shared" ref="M10:O32" si="2">$D10+(($D10*($E10+H10)/100))</f>
        <v>10.89</v>
      </c>
      <c r="N10" s="107">
        <f>$D10+(($D10*($E10+I10)/100))</f>
        <v>10.98</v>
      </c>
      <c r="O10" s="108">
        <f t="shared" si="2"/>
        <v>11.07</v>
      </c>
      <c r="P10" s="50"/>
      <c r="Q10" s="51"/>
      <c r="R10" s="51"/>
      <c r="S10" s="51"/>
      <c r="T10" s="52"/>
      <c r="U10" s="177"/>
      <c r="V10" s="178"/>
      <c r="W10" s="178"/>
      <c r="X10" s="178"/>
      <c r="Y10" s="178"/>
      <c r="Z10" s="50"/>
      <c r="AA10" s="51"/>
      <c r="AB10" s="51"/>
      <c r="AC10" s="51"/>
      <c r="AD10" s="52"/>
      <c r="AE10" s="177"/>
      <c r="AF10" s="178"/>
      <c r="AG10" s="178"/>
      <c r="AH10" s="178"/>
      <c r="AI10" s="190"/>
      <c r="AJ10" s="50"/>
      <c r="AK10" s="51"/>
      <c r="AL10" s="51"/>
      <c r="AM10" s="51"/>
      <c r="AN10" s="52"/>
      <c r="AO10" s="177"/>
      <c r="AP10" s="178"/>
      <c r="AQ10" s="178"/>
      <c r="AR10" s="178"/>
      <c r="AS10" s="178"/>
      <c r="AT10" s="50"/>
      <c r="AU10" s="51"/>
      <c r="AV10" s="51"/>
      <c r="AW10" s="51"/>
      <c r="AX10" s="52"/>
      <c r="AY10" s="177"/>
      <c r="AZ10" s="178"/>
      <c r="BA10" s="178"/>
      <c r="BB10" s="178"/>
      <c r="BC10" s="178"/>
      <c r="BD10" s="50"/>
      <c r="BE10" s="51"/>
      <c r="BF10" s="51"/>
      <c r="BG10" s="51"/>
      <c r="BH10" s="52"/>
      <c r="BI10" s="177"/>
      <c r="BJ10" s="178"/>
      <c r="BK10" s="178"/>
      <c r="BL10" s="178"/>
      <c r="BM10" s="190"/>
      <c r="BN10" s="53"/>
      <c r="BO10" s="53"/>
    </row>
    <row r="11" spans="1:67" ht="33.75" customHeight="1" x14ac:dyDescent="0.25">
      <c r="A11" s="38"/>
      <c r="B11" s="54"/>
      <c r="C11" s="55"/>
      <c r="D11" s="133">
        <f>D10</f>
        <v>9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10.71</v>
      </c>
      <c r="L11" s="106">
        <f t="shared" si="1"/>
        <v>10.8</v>
      </c>
      <c r="M11" s="107">
        <f t="shared" si="2"/>
        <v>10.89</v>
      </c>
      <c r="N11" s="107">
        <f t="shared" si="2"/>
        <v>10.98</v>
      </c>
      <c r="O11" s="108">
        <f t="shared" si="2"/>
        <v>11.07</v>
      </c>
      <c r="P11" s="50"/>
      <c r="Q11" s="51"/>
      <c r="R11" s="51"/>
      <c r="S11" s="51"/>
      <c r="T11" s="52"/>
      <c r="U11" s="177"/>
      <c r="V11" s="178"/>
      <c r="W11" s="178"/>
      <c r="X11" s="178"/>
      <c r="Y11" s="178"/>
      <c r="Z11" s="50"/>
      <c r="AA11" s="51"/>
      <c r="AB11" s="51"/>
      <c r="AC11" s="51"/>
      <c r="AD11" s="51"/>
      <c r="AE11" s="177"/>
      <c r="AF11" s="178"/>
      <c r="AG11" s="178"/>
      <c r="AH11" s="178"/>
      <c r="AI11" s="190"/>
      <c r="AJ11" s="50"/>
      <c r="AK11" s="51"/>
      <c r="AL11" s="51"/>
      <c r="AM11" s="51"/>
      <c r="AN11" s="52"/>
      <c r="AO11" s="177"/>
      <c r="AP11" s="178"/>
      <c r="AQ11" s="178"/>
      <c r="AR11" s="178"/>
      <c r="AS11" s="178"/>
      <c r="AT11" s="50"/>
      <c r="AU11" s="51"/>
      <c r="AV11" s="51"/>
      <c r="AW11" s="51"/>
      <c r="AX11" s="51"/>
      <c r="AY11" s="177"/>
      <c r="AZ11" s="178"/>
      <c r="BA11" s="178"/>
      <c r="BB11" s="178"/>
      <c r="BC11" s="178"/>
      <c r="BD11" s="50"/>
      <c r="BE11" s="51"/>
      <c r="BF11" s="51"/>
      <c r="BG11" s="51"/>
      <c r="BH11" s="52"/>
      <c r="BI11" s="177"/>
      <c r="BJ11" s="178"/>
      <c r="BK11" s="178"/>
      <c r="BL11" s="178"/>
      <c r="BM11" s="190"/>
      <c r="BN11" s="53">
        <f>MIN($P11,$U11,$Z11,$AE11,$AJ11,$AO11,$AT11,$AY11,$BD11,$BI11)</f>
        <v>0</v>
      </c>
      <c r="BO11" s="53">
        <f>MAX($P11,$U11,$Z11,$AE11,$AJ11,$AO11,$AT11,$AY11,$BD11,$BI11)</f>
        <v>0</v>
      </c>
    </row>
    <row r="12" spans="1:67" ht="33.75" customHeight="1" x14ac:dyDescent="0.25">
      <c r="A12" s="38"/>
      <c r="B12" s="56"/>
      <c r="C12" s="58"/>
      <c r="D12" s="133">
        <f>D10</f>
        <v>9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10.71</v>
      </c>
      <c r="L12" s="106">
        <f t="shared" si="1"/>
        <v>10.8</v>
      </c>
      <c r="M12" s="107">
        <f t="shared" si="2"/>
        <v>10.89</v>
      </c>
      <c r="N12" s="107">
        <f t="shared" si="2"/>
        <v>10.98</v>
      </c>
      <c r="O12" s="108">
        <f t="shared" si="2"/>
        <v>11.07</v>
      </c>
      <c r="P12" s="50"/>
      <c r="Q12" s="51"/>
      <c r="R12" s="51"/>
      <c r="S12" s="51"/>
      <c r="T12" s="52"/>
      <c r="U12" s="177"/>
      <c r="V12" s="178"/>
      <c r="W12" s="178"/>
      <c r="X12" s="178"/>
      <c r="Y12" s="178"/>
      <c r="Z12" s="50"/>
      <c r="AA12" s="51"/>
      <c r="AB12" s="51"/>
      <c r="AC12" s="51"/>
      <c r="AD12" s="51"/>
      <c r="AE12" s="177"/>
      <c r="AF12" s="178"/>
      <c r="AG12" s="178"/>
      <c r="AH12" s="178"/>
      <c r="AI12" s="190"/>
      <c r="AJ12" s="50"/>
      <c r="AK12" s="51"/>
      <c r="AL12" s="51"/>
      <c r="AM12" s="51"/>
      <c r="AN12" s="52"/>
      <c r="AO12" s="177"/>
      <c r="AP12" s="178"/>
      <c r="AQ12" s="178"/>
      <c r="AR12" s="178"/>
      <c r="AS12" s="178"/>
      <c r="AT12" s="50"/>
      <c r="AU12" s="51"/>
      <c r="AV12" s="51"/>
      <c r="AW12" s="51"/>
      <c r="AX12" s="51"/>
      <c r="AY12" s="177"/>
      <c r="AZ12" s="178"/>
      <c r="BA12" s="178"/>
      <c r="BB12" s="178"/>
      <c r="BC12" s="178"/>
      <c r="BD12" s="50"/>
      <c r="BE12" s="51"/>
      <c r="BF12" s="51"/>
      <c r="BG12" s="51"/>
      <c r="BH12" s="52"/>
      <c r="BI12" s="177"/>
      <c r="BJ12" s="178"/>
      <c r="BK12" s="178"/>
      <c r="BL12" s="178"/>
      <c r="BM12" s="190"/>
      <c r="BN12" s="53">
        <f>MIN($P12,$U12,$Z12,$AE12,$AJ12,$AO12,$AT12,$AY12,$BD12,$BI12)</f>
        <v>0</v>
      </c>
      <c r="BO12" s="53">
        <f>MAX($P12,$U12,$Z12,$AE12,$AJ12,$AO12,$AT12,$AY12,$BD12,$BI12)</f>
        <v>0</v>
      </c>
    </row>
    <row r="13" spans="1:67" s="70" customFormat="1" ht="63" customHeight="1" x14ac:dyDescent="0.3">
      <c r="A13" s="59" t="s">
        <v>16</v>
      </c>
      <c r="B13" s="60">
        <v>2</v>
      </c>
      <c r="C13" s="61" t="s">
        <v>17</v>
      </c>
      <c r="D13" s="133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2"/>
        <v>0</v>
      </c>
      <c r="O13" s="108">
        <f t="shared" si="2"/>
        <v>0</v>
      </c>
      <c r="P13" s="66"/>
      <c r="Q13" s="67"/>
      <c r="R13" s="68"/>
      <c r="S13" s="67"/>
      <c r="T13" s="69"/>
      <c r="U13" s="179"/>
      <c r="V13" s="180"/>
      <c r="W13" s="178"/>
      <c r="X13" s="180"/>
      <c r="Y13" s="180"/>
      <c r="Z13" s="66"/>
      <c r="AA13" s="67"/>
      <c r="AB13" s="68"/>
      <c r="AC13" s="67"/>
      <c r="AD13" s="67"/>
      <c r="AE13" s="179"/>
      <c r="AF13" s="180"/>
      <c r="AG13" s="178"/>
      <c r="AH13" s="180"/>
      <c r="AI13" s="191"/>
      <c r="AJ13" s="66"/>
      <c r="AK13" s="67"/>
      <c r="AL13" s="68"/>
      <c r="AM13" s="67"/>
      <c r="AN13" s="69"/>
      <c r="AO13" s="179"/>
      <c r="AP13" s="180"/>
      <c r="AQ13" s="178"/>
      <c r="AR13" s="180"/>
      <c r="AS13" s="180"/>
      <c r="AT13" s="66"/>
      <c r="AU13" s="67"/>
      <c r="AV13" s="68"/>
      <c r="AW13" s="67"/>
      <c r="AX13" s="67"/>
      <c r="AY13" s="179"/>
      <c r="AZ13" s="180"/>
      <c r="BA13" s="178"/>
      <c r="BB13" s="180"/>
      <c r="BC13" s="180"/>
      <c r="BD13" s="66"/>
      <c r="BE13" s="67"/>
      <c r="BF13" s="68"/>
      <c r="BG13" s="67"/>
      <c r="BH13" s="69"/>
      <c r="BI13" s="179"/>
      <c r="BJ13" s="180"/>
      <c r="BK13" s="178"/>
      <c r="BL13" s="180"/>
      <c r="BM13" s="191"/>
      <c r="BN13" s="53">
        <f>MIN($P13,$U13,$Z13,$AE13,$AJ13,$AO13,$AT13,$AY13,$BD13,$BI13)</f>
        <v>0</v>
      </c>
      <c r="BO13" s="53">
        <f>MAX($P13,$U13,$Z13,$AE13,$AJ13,$AO13,$AT13,$AY13,$BD13,$BI13)</f>
        <v>0</v>
      </c>
    </row>
    <row r="14" spans="1:67" ht="27" customHeight="1" x14ac:dyDescent="0.25">
      <c r="A14" s="38"/>
      <c r="B14" s="39" t="s">
        <v>118</v>
      </c>
      <c r="C14" s="40" t="str">
        <f>'рекоменд.цены на Август 2019'!B17</f>
        <v>Столовая морковь н/у, кг</v>
      </c>
      <c r="D14" s="133">
        <v>14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17.22</v>
      </c>
      <c r="L14" s="106">
        <f t="shared" si="1"/>
        <v>17.36</v>
      </c>
      <c r="M14" s="107">
        <f t="shared" si="2"/>
        <v>17.5</v>
      </c>
      <c r="N14" s="107">
        <f t="shared" si="2"/>
        <v>17.64</v>
      </c>
      <c r="O14" s="108">
        <f t="shared" si="2"/>
        <v>17.78</v>
      </c>
      <c r="P14" s="50"/>
      <c r="Q14" s="51"/>
      <c r="R14" s="51"/>
      <c r="S14" s="51"/>
      <c r="T14" s="52"/>
      <c r="U14" s="177"/>
      <c r="V14" s="178"/>
      <c r="W14" s="178"/>
      <c r="X14" s="178"/>
      <c r="Y14" s="178"/>
      <c r="Z14" s="50"/>
      <c r="AA14" s="51"/>
      <c r="AB14" s="51"/>
      <c r="AC14" s="51"/>
      <c r="AD14" s="52"/>
      <c r="AE14" s="50"/>
      <c r="AF14" s="51"/>
      <c r="AG14" s="51"/>
      <c r="AH14" s="51"/>
      <c r="AI14" s="52"/>
      <c r="AJ14" s="50"/>
      <c r="AK14" s="51"/>
      <c r="AL14" s="51"/>
      <c r="AM14" s="51"/>
      <c r="AN14" s="52"/>
      <c r="AO14" s="177"/>
      <c r="AP14" s="178"/>
      <c r="AQ14" s="178"/>
      <c r="AR14" s="178"/>
      <c r="AS14" s="178"/>
      <c r="AT14" s="232"/>
      <c r="AU14" s="233"/>
      <c r="AV14" s="233"/>
      <c r="AW14" s="233"/>
      <c r="AX14" s="234"/>
      <c r="AY14" s="177"/>
      <c r="AZ14" s="178"/>
      <c r="BA14" s="178"/>
      <c r="BB14" s="178"/>
      <c r="BC14" s="178"/>
      <c r="BD14" s="50"/>
      <c r="BE14" s="51"/>
      <c r="BF14" s="51"/>
      <c r="BG14" s="51"/>
      <c r="BH14" s="52"/>
      <c r="BI14" s="177"/>
      <c r="BJ14" s="178"/>
      <c r="BK14" s="178"/>
      <c r="BL14" s="178"/>
      <c r="BM14" s="190"/>
      <c r="BN14" s="53"/>
      <c r="BO14" s="53"/>
    </row>
    <row r="15" spans="1:67" ht="27" customHeight="1" x14ac:dyDescent="0.25">
      <c r="A15" s="38"/>
      <c r="B15" s="54"/>
      <c r="C15" s="55"/>
      <c r="D15" s="133">
        <f>D14</f>
        <v>14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17.22</v>
      </c>
      <c r="L15" s="106">
        <f t="shared" si="1"/>
        <v>17.36</v>
      </c>
      <c r="M15" s="107">
        <f t="shared" si="2"/>
        <v>17.5</v>
      </c>
      <c r="N15" s="107">
        <f t="shared" si="2"/>
        <v>17.64</v>
      </c>
      <c r="O15" s="108">
        <f t="shared" si="2"/>
        <v>17.78</v>
      </c>
      <c r="P15" s="50"/>
      <c r="Q15" s="51"/>
      <c r="R15" s="51"/>
      <c r="S15" s="51"/>
      <c r="T15" s="52"/>
      <c r="U15" s="177"/>
      <c r="V15" s="178"/>
      <c r="W15" s="178"/>
      <c r="X15" s="178"/>
      <c r="Y15" s="178"/>
      <c r="Z15" s="50"/>
      <c r="AA15" s="51"/>
      <c r="AB15" s="51"/>
      <c r="AC15" s="51"/>
      <c r="AD15" s="51"/>
      <c r="AE15" s="177"/>
      <c r="AF15" s="178"/>
      <c r="AG15" s="178"/>
      <c r="AH15" s="178"/>
      <c r="AI15" s="190"/>
      <c r="AJ15" s="50"/>
      <c r="AK15" s="51"/>
      <c r="AL15" s="51"/>
      <c r="AM15" s="51"/>
      <c r="AN15" s="52"/>
      <c r="AO15" s="177"/>
      <c r="AP15" s="178"/>
      <c r="AQ15" s="178"/>
      <c r="AR15" s="178"/>
      <c r="AS15" s="178"/>
      <c r="AT15" s="50"/>
      <c r="AU15" s="51"/>
      <c r="AV15" s="51"/>
      <c r="AW15" s="51"/>
      <c r="AX15" s="51"/>
      <c r="AY15" s="177"/>
      <c r="AZ15" s="178"/>
      <c r="BA15" s="178"/>
      <c r="BB15" s="178"/>
      <c r="BC15" s="178"/>
      <c r="BD15" s="50"/>
      <c r="BE15" s="51"/>
      <c r="BF15" s="51"/>
      <c r="BG15" s="51"/>
      <c r="BH15" s="52"/>
      <c r="BI15" s="177"/>
      <c r="BJ15" s="178"/>
      <c r="BK15" s="178"/>
      <c r="BL15" s="178"/>
      <c r="BM15" s="190"/>
      <c r="BN15" s="53"/>
      <c r="BO15" s="53"/>
    </row>
    <row r="16" spans="1:67" ht="27" customHeight="1" x14ac:dyDescent="0.25">
      <c r="A16" s="38"/>
      <c r="B16" s="56"/>
      <c r="C16" s="55"/>
      <c r="D16" s="133">
        <f>D14</f>
        <v>14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17.22</v>
      </c>
      <c r="L16" s="106">
        <f t="shared" si="1"/>
        <v>17.36</v>
      </c>
      <c r="M16" s="107">
        <f t="shared" si="2"/>
        <v>17.5</v>
      </c>
      <c r="N16" s="107">
        <f t="shared" si="2"/>
        <v>17.64</v>
      </c>
      <c r="O16" s="108">
        <f t="shared" si="2"/>
        <v>17.78</v>
      </c>
      <c r="P16" s="50"/>
      <c r="Q16" s="51"/>
      <c r="R16" s="51"/>
      <c r="S16" s="51"/>
      <c r="T16" s="52"/>
      <c r="U16" s="177"/>
      <c r="V16" s="178"/>
      <c r="W16" s="178"/>
      <c r="X16" s="178"/>
      <c r="Y16" s="178"/>
      <c r="Z16" s="50"/>
      <c r="AA16" s="51"/>
      <c r="AB16" s="51"/>
      <c r="AC16" s="51"/>
      <c r="AD16" s="51"/>
      <c r="AE16" s="177"/>
      <c r="AF16" s="178"/>
      <c r="AG16" s="178"/>
      <c r="AH16" s="178"/>
      <c r="AI16" s="190"/>
      <c r="AJ16" s="50"/>
      <c r="AK16" s="51"/>
      <c r="AL16" s="51"/>
      <c r="AM16" s="51"/>
      <c r="AN16" s="52"/>
      <c r="AO16" s="177"/>
      <c r="AP16" s="178"/>
      <c r="AQ16" s="178"/>
      <c r="AR16" s="178"/>
      <c r="AS16" s="178"/>
      <c r="AT16" s="50"/>
      <c r="AU16" s="51"/>
      <c r="AV16" s="51"/>
      <c r="AW16" s="51"/>
      <c r="AX16" s="51"/>
      <c r="AY16" s="177"/>
      <c r="AZ16" s="178"/>
      <c r="BA16" s="178"/>
      <c r="BB16" s="178"/>
      <c r="BC16" s="178"/>
      <c r="BD16" s="50"/>
      <c r="BE16" s="51"/>
      <c r="BF16" s="51"/>
      <c r="BG16" s="51"/>
      <c r="BH16" s="52"/>
      <c r="BI16" s="177"/>
      <c r="BJ16" s="178"/>
      <c r="BK16" s="178"/>
      <c r="BL16" s="178"/>
      <c r="BM16" s="190"/>
      <c r="BN16" s="53"/>
      <c r="BO16" s="53"/>
    </row>
    <row r="17" spans="1:67" ht="27" customHeight="1" x14ac:dyDescent="0.25">
      <c r="A17" s="38"/>
      <c r="B17" s="71" t="s">
        <v>19</v>
      </c>
      <c r="C17" s="72" t="str">
        <f>'рекоменд.цены на Август 2019'!B18</f>
        <v>Столовая свекла н/у, кг</v>
      </c>
      <c r="D17" s="133">
        <v>10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12.8</v>
      </c>
      <c r="L17" s="106">
        <f t="shared" si="1"/>
        <v>12.9</v>
      </c>
      <c r="M17" s="107">
        <f t="shared" si="2"/>
        <v>13</v>
      </c>
      <c r="N17" s="107">
        <f t="shared" si="2"/>
        <v>13.1</v>
      </c>
      <c r="O17" s="108">
        <f t="shared" si="2"/>
        <v>13.2</v>
      </c>
      <c r="P17" s="50"/>
      <c r="Q17" s="51"/>
      <c r="R17" s="51"/>
      <c r="S17" s="51"/>
      <c r="T17" s="52"/>
      <c r="U17" s="177"/>
      <c r="V17" s="178"/>
      <c r="W17" s="178"/>
      <c r="X17" s="178"/>
      <c r="Y17" s="178"/>
      <c r="Z17" s="50"/>
      <c r="AA17" s="51"/>
      <c r="AB17" s="51"/>
      <c r="AC17" s="51"/>
      <c r="AD17" s="52"/>
      <c r="AE17" s="177"/>
      <c r="AF17" s="178"/>
      <c r="AG17" s="178"/>
      <c r="AH17" s="178"/>
      <c r="AI17" s="190"/>
      <c r="AJ17" s="50"/>
      <c r="AK17" s="51"/>
      <c r="AL17" s="51"/>
      <c r="AM17" s="51"/>
      <c r="AN17" s="52"/>
      <c r="AO17" s="177"/>
      <c r="AP17" s="178"/>
      <c r="AQ17" s="178"/>
      <c r="AR17" s="178"/>
      <c r="AS17" s="178"/>
      <c r="AT17" s="50"/>
      <c r="AU17" s="51"/>
      <c r="AV17" s="51"/>
      <c r="AW17" s="51"/>
      <c r="AX17" s="51"/>
      <c r="AY17" s="177"/>
      <c r="AZ17" s="178"/>
      <c r="BA17" s="178"/>
      <c r="BB17" s="178"/>
      <c r="BC17" s="178"/>
      <c r="BD17" s="50"/>
      <c r="BE17" s="51"/>
      <c r="BF17" s="51"/>
      <c r="BG17" s="51"/>
      <c r="BH17" s="52"/>
      <c r="BI17" s="177"/>
      <c r="BJ17" s="178"/>
      <c r="BK17" s="178"/>
      <c r="BL17" s="178"/>
      <c r="BM17" s="190"/>
      <c r="BN17" s="53"/>
      <c r="BO17" s="53"/>
    </row>
    <row r="18" spans="1:67" ht="27" customHeight="1" x14ac:dyDescent="0.25">
      <c r="A18" s="38"/>
      <c r="B18" s="73"/>
      <c r="C18" s="74"/>
      <c r="D18" s="133">
        <f>D17</f>
        <v>10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12.8</v>
      </c>
      <c r="L18" s="106">
        <f t="shared" si="1"/>
        <v>12.9</v>
      </c>
      <c r="M18" s="107">
        <f t="shared" si="2"/>
        <v>13</v>
      </c>
      <c r="N18" s="107">
        <f t="shared" si="2"/>
        <v>13.1</v>
      </c>
      <c r="O18" s="108">
        <f t="shared" si="2"/>
        <v>13.2</v>
      </c>
      <c r="P18" s="50"/>
      <c r="Q18" s="51"/>
      <c r="R18" s="51"/>
      <c r="S18" s="51"/>
      <c r="T18" s="52"/>
      <c r="U18" s="177"/>
      <c r="V18" s="178"/>
      <c r="W18" s="178"/>
      <c r="X18" s="178"/>
      <c r="Y18" s="178"/>
      <c r="Z18" s="50"/>
      <c r="AA18" s="51"/>
      <c r="AB18" s="51"/>
      <c r="AC18" s="51"/>
      <c r="AD18" s="52"/>
      <c r="AE18" s="177"/>
      <c r="AF18" s="178"/>
      <c r="AG18" s="178"/>
      <c r="AH18" s="178"/>
      <c r="AI18" s="190"/>
      <c r="AJ18" s="50"/>
      <c r="AK18" s="51"/>
      <c r="AL18" s="51"/>
      <c r="AM18" s="51"/>
      <c r="AN18" s="52"/>
      <c r="AO18" s="177"/>
      <c r="AP18" s="178"/>
      <c r="AQ18" s="178"/>
      <c r="AR18" s="178"/>
      <c r="AS18" s="178"/>
      <c r="AT18" s="50"/>
      <c r="AU18" s="51"/>
      <c r="AV18" s="51"/>
      <c r="AW18" s="51"/>
      <c r="AX18" s="51"/>
      <c r="AY18" s="177"/>
      <c r="AZ18" s="178"/>
      <c r="BA18" s="178"/>
      <c r="BB18" s="178"/>
      <c r="BC18" s="178"/>
      <c r="BD18" s="50"/>
      <c r="BE18" s="51"/>
      <c r="BF18" s="51"/>
      <c r="BG18" s="51"/>
      <c r="BH18" s="52"/>
      <c r="BI18" s="177"/>
      <c r="BJ18" s="178"/>
      <c r="BK18" s="178"/>
      <c r="BL18" s="178"/>
      <c r="BM18" s="190"/>
      <c r="BN18" s="53"/>
      <c r="BO18" s="53"/>
    </row>
    <row r="19" spans="1:67" ht="27" customHeight="1" x14ac:dyDescent="0.25">
      <c r="A19" s="38"/>
      <c r="B19" s="73"/>
      <c r="C19" s="74"/>
      <c r="D19" s="133">
        <f>D17</f>
        <v>10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12.8</v>
      </c>
      <c r="L19" s="106">
        <f t="shared" si="1"/>
        <v>12.9</v>
      </c>
      <c r="M19" s="107">
        <f t="shared" si="2"/>
        <v>13</v>
      </c>
      <c r="N19" s="107">
        <f t="shared" si="2"/>
        <v>13.1</v>
      </c>
      <c r="O19" s="108">
        <f t="shared" si="2"/>
        <v>13.2</v>
      </c>
      <c r="P19" s="50"/>
      <c r="Q19" s="51"/>
      <c r="R19" s="51"/>
      <c r="S19" s="51"/>
      <c r="T19" s="52"/>
      <c r="U19" s="177"/>
      <c r="V19" s="178"/>
      <c r="W19" s="178"/>
      <c r="X19" s="178"/>
      <c r="Y19" s="178"/>
      <c r="Z19" s="50"/>
      <c r="AA19" s="51"/>
      <c r="AB19" s="51"/>
      <c r="AC19" s="51"/>
      <c r="AD19" s="52"/>
      <c r="AE19" s="177"/>
      <c r="AF19" s="178"/>
      <c r="AG19" s="178"/>
      <c r="AH19" s="178"/>
      <c r="AI19" s="190"/>
      <c r="AJ19" s="50"/>
      <c r="AK19" s="51"/>
      <c r="AL19" s="51"/>
      <c r="AM19" s="51"/>
      <c r="AN19" s="52"/>
      <c r="AO19" s="177"/>
      <c r="AP19" s="178"/>
      <c r="AQ19" s="178"/>
      <c r="AR19" s="178"/>
      <c r="AS19" s="178"/>
      <c r="AT19" s="50"/>
      <c r="AU19" s="51"/>
      <c r="AV19" s="51"/>
      <c r="AW19" s="51"/>
      <c r="AX19" s="51"/>
      <c r="AY19" s="177"/>
      <c r="AZ19" s="178"/>
      <c r="BA19" s="178"/>
      <c r="BB19" s="178"/>
      <c r="BC19" s="178"/>
      <c r="BD19" s="50"/>
      <c r="BE19" s="51"/>
      <c r="BF19" s="51"/>
      <c r="BG19" s="51"/>
      <c r="BH19" s="52"/>
      <c r="BI19" s="177"/>
      <c r="BJ19" s="178"/>
      <c r="BK19" s="178"/>
      <c r="BL19" s="178"/>
      <c r="BM19" s="190"/>
      <c r="BN19" s="53"/>
      <c r="BO19" s="53"/>
    </row>
    <row r="20" spans="1:67" ht="27" customHeight="1" x14ac:dyDescent="0.25">
      <c r="A20" s="38" t="s">
        <v>20</v>
      </c>
      <c r="B20" s="71" t="s">
        <v>21</v>
      </c>
      <c r="C20" s="72" t="str">
        <f>'рекоменд.цены на Август 2019'!B19</f>
        <v>Лук репчатый н/у, кг</v>
      </c>
      <c r="D20" s="133">
        <v>12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15.36</v>
      </c>
      <c r="L20" s="106">
        <f t="shared" si="1"/>
        <v>15.6</v>
      </c>
      <c r="M20" s="107">
        <f t="shared" si="2"/>
        <v>15.84</v>
      </c>
      <c r="N20" s="107">
        <f t="shared" si="2"/>
        <v>15.96</v>
      </c>
      <c r="O20" s="108">
        <f t="shared" si="2"/>
        <v>16.079999999999998</v>
      </c>
      <c r="P20" s="50"/>
      <c r="Q20" s="51"/>
      <c r="R20" s="51"/>
      <c r="S20" s="51"/>
      <c r="T20" s="52"/>
      <c r="U20" s="177"/>
      <c r="V20" s="178"/>
      <c r="W20" s="178"/>
      <c r="X20" s="178"/>
      <c r="Y20" s="178"/>
      <c r="Z20" s="50"/>
      <c r="AA20" s="51"/>
      <c r="AB20" s="51"/>
      <c r="AC20" s="51"/>
      <c r="AD20" s="52"/>
      <c r="AE20" s="50"/>
      <c r="AF20" s="51"/>
      <c r="AG20" s="51"/>
      <c r="AH20" s="51"/>
      <c r="AI20" s="52"/>
      <c r="AJ20" s="50"/>
      <c r="AK20" s="51"/>
      <c r="AL20" s="51"/>
      <c r="AM20" s="51"/>
      <c r="AN20" s="52"/>
      <c r="AO20" s="177"/>
      <c r="AP20" s="178"/>
      <c r="AQ20" s="178"/>
      <c r="AR20" s="178"/>
      <c r="AS20" s="178"/>
      <c r="AT20" s="232"/>
      <c r="AU20" s="233"/>
      <c r="AV20" s="233"/>
      <c r="AW20" s="233"/>
      <c r="AX20" s="234"/>
      <c r="AY20" s="50"/>
      <c r="AZ20" s="51"/>
      <c r="BA20" s="51"/>
      <c r="BB20" s="51"/>
      <c r="BC20" s="52"/>
      <c r="BD20" s="50"/>
      <c r="BE20" s="51"/>
      <c r="BF20" s="51"/>
      <c r="BG20" s="51"/>
      <c r="BH20" s="52"/>
      <c r="BI20" s="177"/>
      <c r="BJ20" s="178"/>
      <c r="BK20" s="178"/>
      <c r="BL20" s="178"/>
      <c r="BM20" s="190"/>
      <c r="BN20" s="53">
        <f t="shared" ref="BN20:BN51" si="3">MIN($P20,$U20,$Z20,$AE20,$AJ20,$AO20,$AT20,$AY20,$BD20,$BI20)</f>
        <v>0</v>
      </c>
      <c r="BO20" s="53">
        <f t="shared" ref="BO20:BO51" si="4">MAX($P20,$U20,$Z20,$AE20,$AJ20,$AO20,$AT20,$AY20,$BD20,$BI20)</f>
        <v>0</v>
      </c>
    </row>
    <row r="21" spans="1:67" ht="27" customHeight="1" x14ac:dyDescent="0.25">
      <c r="A21" s="38"/>
      <c r="B21" s="73"/>
      <c r="C21" s="74"/>
      <c r="D21" s="133">
        <f>D20</f>
        <v>12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15.36</v>
      </c>
      <c r="L21" s="106">
        <f t="shared" si="1"/>
        <v>15.6</v>
      </c>
      <c r="M21" s="107">
        <f t="shared" si="2"/>
        <v>15.84</v>
      </c>
      <c r="N21" s="107">
        <f t="shared" si="2"/>
        <v>15.96</v>
      </c>
      <c r="O21" s="108">
        <f t="shared" si="2"/>
        <v>16.079999999999998</v>
      </c>
      <c r="P21" s="50"/>
      <c r="Q21" s="51"/>
      <c r="R21" s="51"/>
      <c r="S21" s="51"/>
      <c r="T21" s="52"/>
      <c r="U21" s="177"/>
      <c r="V21" s="178"/>
      <c r="W21" s="178"/>
      <c r="X21" s="178"/>
      <c r="Y21" s="178"/>
      <c r="Z21" s="50"/>
      <c r="AA21" s="51"/>
      <c r="AB21" s="51"/>
      <c r="AC21" s="51"/>
      <c r="AD21" s="52"/>
      <c r="AE21" s="50"/>
      <c r="AF21" s="51"/>
      <c r="AG21" s="51"/>
      <c r="AH21" s="51"/>
      <c r="AI21" s="52"/>
      <c r="AJ21" s="50"/>
      <c r="AK21" s="51"/>
      <c r="AL21" s="51"/>
      <c r="AM21" s="51"/>
      <c r="AN21" s="52"/>
      <c r="AO21" s="177"/>
      <c r="AP21" s="178"/>
      <c r="AQ21" s="178"/>
      <c r="AR21" s="178"/>
      <c r="AS21" s="178"/>
      <c r="AT21" s="232"/>
      <c r="AU21" s="233"/>
      <c r="AV21" s="233"/>
      <c r="AW21" s="233"/>
      <c r="AX21" s="234"/>
      <c r="AY21" s="50"/>
      <c r="AZ21" s="51"/>
      <c r="BA21" s="51"/>
      <c r="BB21" s="51"/>
      <c r="BC21" s="52"/>
      <c r="BD21" s="50"/>
      <c r="BE21" s="51"/>
      <c r="BF21" s="51"/>
      <c r="BG21" s="51"/>
      <c r="BH21" s="52"/>
      <c r="BI21" s="177"/>
      <c r="BJ21" s="178"/>
      <c r="BK21" s="178"/>
      <c r="BL21" s="178"/>
      <c r="BM21" s="190"/>
      <c r="BN21" s="53">
        <f t="shared" si="3"/>
        <v>0</v>
      </c>
      <c r="BO21" s="53">
        <f t="shared" si="4"/>
        <v>0</v>
      </c>
    </row>
    <row r="22" spans="1:67" ht="27" customHeight="1" x14ac:dyDescent="0.25">
      <c r="A22" s="38"/>
      <c r="B22" s="73"/>
      <c r="C22" s="74"/>
      <c r="D22" s="133">
        <f>D20</f>
        <v>12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15.36</v>
      </c>
      <c r="L22" s="106">
        <f t="shared" si="1"/>
        <v>15.6</v>
      </c>
      <c r="M22" s="107">
        <f t="shared" si="2"/>
        <v>15.84</v>
      </c>
      <c r="N22" s="107">
        <f t="shared" si="2"/>
        <v>15.96</v>
      </c>
      <c r="O22" s="108">
        <f t="shared" si="2"/>
        <v>16.079999999999998</v>
      </c>
      <c r="P22" s="50"/>
      <c r="Q22" s="51"/>
      <c r="R22" s="51"/>
      <c r="S22" s="51"/>
      <c r="T22" s="52"/>
      <c r="U22" s="177"/>
      <c r="V22" s="178"/>
      <c r="W22" s="178"/>
      <c r="X22" s="178"/>
      <c r="Y22" s="178"/>
      <c r="Z22" s="50"/>
      <c r="AA22" s="51"/>
      <c r="AB22" s="51"/>
      <c r="AC22" s="51"/>
      <c r="AD22" s="52"/>
      <c r="AE22" s="50"/>
      <c r="AF22" s="51"/>
      <c r="AG22" s="51"/>
      <c r="AH22" s="51"/>
      <c r="AI22" s="52"/>
      <c r="AJ22" s="50"/>
      <c r="AK22" s="51"/>
      <c r="AL22" s="51"/>
      <c r="AM22" s="51"/>
      <c r="AN22" s="52"/>
      <c r="AO22" s="177"/>
      <c r="AP22" s="178"/>
      <c r="AQ22" s="178"/>
      <c r="AR22" s="178"/>
      <c r="AS22" s="178"/>
      <c r="AT22" s="232"/>
      <c r="AU22" s="233"/>
      <c r="AV22" s="233"/>
      <c r="AW22" s="233"/>
      <c r="AX22" s="234"/>
      <c r="AY22" s="50"/>
      <c r="AZ22" s="51"/>
      <c r="BA22" s="51"/>
      <c r="BB22" s="51"/>
      <c r="BC22" s="52"/>
      <c r="BD22" s="50"/>
      <c r="BE22" s="51"/>
      <c r="BF22" s="51"/>
      <c r="BG22" s="51"/>
      <c r="BH22" s="52"/>
      <c r="BI22" s="177"/>
      <c r="BJ22" s="178"/>
      <c r="BK22" s="178"/>
      <c r="BL22" s="178"/>
      <c r="BM22" s="190"/>
      <c r="BN22" s="53">
        <f t="shared" si="3"/>
        <v>0</v>
      </c>
      <c r="BO22" s="53">
        <f t="shared" si="4"/>
        <v>0</v>
      </c>
    </row>
    <row r="23" spans="1:67" ht="27" customHeight="1" x14ac:dyDescent="0.25">
      <c r="A23" s="38" t="s">
        <v>22</v>
      </c>
      <c r="B23" s="71" t="s">
        <v>23</v>
      </c>
      <c r="C23" s="72" t="str">
        <f>'рекоменд.цены на Август 2019'!B20</f>
        <v>Капуста н/у, кг</v>
      </c>
      <c r="D23" s="133">
        <v>10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11.9</v>
      </c>
      <c r="L23" s="106">
        <f t="shared" si="1"/>
        <v>12</v>
      </c>
      <c r="M23" s="107">
        <f t="shared" si="2"/>
        <v>12.1</v>
      </c>
      <c r="N23" s="107">
        <f t="shared" si="2"/>
        <v>12.2</v>
      </c>
      <c r="O23" s="108">
        <f t="shared" si="2"/>
        <v>12.2</v>
      </c>
      <c r="P23" s="50"/>
      <c r="Q23" s="51"/>
      <c r="R23" s="51"/>
      <c r="S23" s="51"/>
      <c r="T23" s="52"/>
      <c r="U23" s="50"/>
      <c r="V23" s="51"/>
      <c r="W23" s="51"/>
      <c r="X23" s="51"/>
      <c r="Y23" s="52"/>
      <c r="Z23" s="50"/>
      <c r="AA23" s="51"/>
      <c r="AB23" s="51"/>
      <c r="AC23" s="51"/>
      <c r="AD23" s="52"/>
      <c r="AE23" s="50"/>
      <c r="AF23" s="51"/>
      <c r="AG23" s="51"/>
      <c r="AH23" s="51"/>
      <c r="AI23" s="52"/>
      <c r="AJ23" s="50"/>
      <c r="AK23" s="51"/>
      <c r="AL23" s="51"/>
      <c r="AM23" s="51"/>
      <c r="AN23" s="52"/>
      <c r="AO23" s="177"/>
      <c r="AP23" s="178"/>
      <c r="AQ23" s="178"/>
      <c r="AR23" s="178"/>
      <c r="AS23" s="178"/>
      <c r="AT23" s="232"/>
      <c r="AU23" s="233"/>
      <c r="AV23" s="233"/>
      <c r="AW23" s="233"/>
      <c r="AX23" s="234"/>
      <c r="AY23" s="50"/>
      <c r="AZ23" s="51"/>
      <c r="BA23" s="51"/>
      <c r="BB23" s="51"/>
      <c r="BC23" s="52"/>
      <c r="BD23" s="50"/>
      <c r="BE23" s="51"/>
      <c r="BF23" s="51"/>
      <c r="BG23" s="51"/>
      <c r="BH23" s="52"/>
      <c r="BI23" s="177"/>
      <c r="BJ23" s="178"/>
      <c r="BK23" s="178"/>
      <c r="BL23" s="178"/>
      <c r="BM23" s="190"/>
      <c r="BN23" s="53">
        <f t="shared" si="3"/>
        <v>0</v>
      </c>
      <c r="BO23" s="53">
        <f t="shared" si="4"/>
        <v>0</v>
      </c>
    </row>
    <row r="24" spans="1:67" ht="27" customHeight="1" x14ac:dyDescent="0.25">
      <c r="A24" s="38"/>
      <c r="B24" s="73"/>
      <c r="C24" s="74"/>
      <c r="D24" s="133">
        <f>D23</f>
        <v>10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11.9</v>
      </c>
      <c r="L24" s="106">
        <f t="shared" si="1"/>
        <v>12</v>
      </c>
      <c r="M24" s="107">
        <f t="shared" si="2"/>
        <v>12.1</v>
      </c>
      <c r="N24" s="107">
        <f t="shared" si="2"/>
        <v>12.2</v>
      </c>
      <c r="O24" s="108">
        <f t="shared" si="2"/>
        <v>12.2</v>
      </c>
      <c r="P24" s="50"/>
      <c r="Q24" s="51"/>
      <c r="R24" s="51"/>
      <c r="S24" s="51"/>
      <c r="T24" s="52"/>
      <c r="U24" s="177"/>
      <c r="V24" s="178"/>
      <c r="W24" s="178"/>
      <c r="X24" s="178"/>
      <c r="Y24" s="178"/>
      <c r="Z24" s="50"/>
      <c r="AA24" s="51"/>
      <c r="AB24" s="51"/>
      <c r="AC24" s="51"/>
      <c r="AD24" s="52"/>
      <c r="AE24" s="50"/>
      <c r="AF24" s="51"/>
      <c r="AG24" s="51"/>
      <c r="AH24" s="51"/>
      <c r="AI24" s="52"/>
      <c r="AJ24" s="50"/>
      <c r="AK24" s="51"/>
      <c r="AL24" s="51"/>
      <c r="AM24" s="51"/>
      <c r="AN24" s="52"/>
      <c r="AO24" s="177"/>
      <c r="AP24" s="178"/>
      <c r="AQ24" s="178"/>
      <c r="AR24" s="178"/>
      <c r="AS24" s="178"/>
      <c r="AT24" s="232"/>
      <c r="AU24" s="233"/>
      <c r="AV24" s="233"/>
      <c r="AW24" s="233"/>
      <c r="AX24" s="234"/>
      <c r="AY24" s="177"/>
      <c r="AZ24" s="178"/>
      <c r="BA24" s="178"/>
      <c r="BB24" s="178"/>
      <c r="BC24" s="178"/>
      <c r="BD24" s="50"/>
      <c r="BE24" s="51"/>
      <c r="BF24" s="51"/>
      <c r="BG24" s="51"/>
      <c r="BH24" s="52"/>
      <c r="BI24" s="177"/>
      <c r="BJ24" s="178"/>
      <c r="BK24" s="178"/>
      <c r="BL24" s="178"/>
      <c r="BM24" s="190"/>
      <c r="BN24" s="53">
        <f t="shared" si="3"/>
        <v>0</v>
      </c>
      <c r="BO24" s="53">
        <f t="shared" si="4"/>
        <v>0</v>
      </c>
    </row>
    <row r="25" spans="1:67" ht="27" customHeight="1" x14ac:dyDescent="0.25">
      <c r="A25" s="38"/>
      <c r="B25" s="75"/>
      <c r="C25" s="76"/>
      <c r="D25" s="133">
        <f>D23</f>
        <v>10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11.9</v>
      </c>
      <c r="L25" s="106">
        <f t="shared" si="1"/>
        <v>12</v>
      </c>
      <c r="M25" s="107">
        <f t="shared" si="2"/>
        <v>12.1</v>
      </c>
      <c r="N25" s="107">
        <f t="shared" si="2"/>
        <v>12.2</v>
      </c>
      <c r="O25" s="108">
        <f t="shared" si="2"/>
        <v>12.2</v>
      </c>
      <c r="P25" s="50"/>
      <c r="Q25" s="51"/>
      <c r="R25" s="51"/>
      <c r="S25" s="51"/>
      <c r="T25" s="52"/>
      <c r="U25" s="177"/>
      <c r="V25" s="178"/>
      <c r="W25" s="178"/>
      <c r="X25" s="178"/>
      <c r="Y25" s="178"/>
      <c r="Z25" s="50"/>
      <c r="AA25" s="51"/>
      <c r="AB25" s="51"/>
      <c r="AC25" s="51"/>
      <c r="AD25" s="52"/>
      <c r="AE25" s="50"/>
      <c r="AF25" s="51"/>
      <c r="AG25" s="51"/>
      <c r="AH25" s="51"/>
      <c r="AI25" s="52"/>
      <c r="AJ25" s="50"/>
      <c r="AK25" s="51"/>
      <c r="AL25" s="51"/>
      <c r="AM25" s="51"/>
      <c r="AN25" s="52"/>
      <c r="AO25" s="177"/>
      <c r="AP25" s="178"/>
      <c r="AQ25" s="178"/>
      <c r="AR25" s="178"/>
      <c r="AS25" s="178"/>
      <c r="AT25" s="232"/>
      <c r="AU25" s="233"/>
      <c r="AV25" s="233"/>
      <c r="AW25" s="233"/>
      <c r="AX25" s="234"/>
      <c r="AY25" s="177"/>
      <c r="AZ25" s="178"/>
      <c r="BA25" s="178"/>
      <c r="BB25" s="178"/>
      <c r="BC25" s="178"/>
      <c r="BD25" s="50"/>
      <c r="BE25" s="51"/>
      <c r="BF25" s="51"/>
      <c r="BG25" s="51"/>
      <c r="BH25" s="52"/>
      <c r="BI25" s="177"/>
      <c r="BJ25" s="178"/>
      <c r="BK25" s="178"/>
      <c r="BL25" s="178"/>
      <c r="BM25" s="190"/>
      <c r="BN25" s="53">
        <f t="shared" si="3"/>
        <v>0</v>
      </c>
      <c r="BO25" s="53">
        <f t="shared" si="4"/>
        <v>0</v>
      </c>
    </row>
    <row r="26" spans="1:67" s="70" customFormat="1" ht="54.95" customHeight="1" x14ac:dyDescent="0.3">
      <c r="A26" s="59" t="s">
        <v>24</v>
      </c>
      <c r="B26" s="60" t="s">
        <v>25</v>
      </c>
      <c r="C26" s="61" t="s">
        <v>26</v>
      </c>
      <c r="D26" s="133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2"/>
        <v>0</v>
      </c>
      <c r="O26" s="108">
        <f t="shared" si="2"/>
        <v>0</v>
      </c>
      <c r="P26" s="66"/>
      <c r="Q26" s="67"/>
      <c r="R26" s="68"/>
      <c r="S26" s="67"/>
      <c r="T26" s="69"/>
      <c r="U26" s="179"/>
      <c r="V26" s="180"/>
      <c r="W26" s="178"/>
      <c r="X26" s="180"/>
      <c r="Y26" s="180"/>
      <c r="Z26" s="66"/>
      <c r="AA26" s="67"/>
      <c r="AB26" s="68"/>
      <c r="AC26" s="67"/>
      <c r="AD26" s="69"/>
      <c r="AE26" s="66"/>
      <c r="AF26" s="67"/>
      <c r="AG26" s="68"/>
      <c r="AH26" s="67"/>
      <c r="AI26" s="69"/>
      <c r="AJ26" s="66"/>
      <c r="AK26" s="67"/>
      <c r="AL26" s="68"/>
      <c r="AM26" s="67"/>
      <c r="AN26" s="69"/>
      <c r="AO26" s="179"/>
      <c r="AP26" s="180"/>
      <c r="AQ26" s="178"/>
      <c r="AR26" s="180"/>
      <c r="AS26" s="180"/>
      <c r="AT26" s="235"/>
      <c r="AU26" s="236"/>
      <c r="AV26" s="237"/>
      <c r="AW26" s="236"/>
      <c r="AX26" s="238"/>
      <c r="AY26" s="179"/>
      <c r="AZ26" s="180"/>
      <c r="BA26" s="178"/>
      <c r="BB26" s="180"/>
      <c r="BC26" s="180"/>
      <c r="BD26" s="66"/>
      <c r="BE26" s="67"/>
      <c r="BF26" s="68"/>
      <c r="BG26" s="67"/>
      <c r="BH26" s="69"/>
      <c r="BI26" s="179"/>
      <c r="BJ26" s="180"/>
      <c r="BK26" s="178"/>
      <c r="BL26" s="180"/>
      <c r="BM26" s="191"/>
      <c r="BN26" s="53">
        <f t="shared" si="3"/>
        <v>0</v>
      </c>
      <c r="BO26" s="53">
        <f t="shared" si="4"/>
        <v>0</v>
      </c>
    </row>
    <row r="27" spans="1:67" ht="41.1" customHeight="1" x14ac:dyDescent="0.25">
      <c r="A27" s="38" t="s">
        <v>27</v>
      </c>
      <c r="B27" s="71" t="s">
        <v>28</v>
      </c>
      <c r="C27" s="72" t="str">
        <f>'рекоменд.цены на Август 2019'!B22</f>
        <v>Куриные яйца 1 категории, 10 шт</v>
      </c>
      <c r="D27" s="133">
        <v>40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47.6</v>
      </c>
      <c r="L27" s="106">
        <f t="shared" si="1"/>
        <v>48</v>
      </c>
      <c r="M27" s="107">
        <f t="shared" si="2"/>
        <v>48.4</v>
      </c>
      <c r="N27" s="107">
        <f t="shared" si="2"/>
        <v>48.8</v>
      </c>
      <c r="O27" s="108">
        <f t="shared" si="2"/>
        <v>49.2</v>
      </c>
      <c r="P27" s="50"/>
      <c r="Q27" s="51"/>
      <c r="R27" s="51"/>
      <c r="S27" s="51"/>
      <c r="T27" s="52"/>
      <c r="U27" s="177"/>
      <c r="V27" s="178"/>
      <c r="W27" s="178"/>
      <c r="X27" s="178"/>
      <c r="Y27" s="178"/>
      <c r="Z27" s="50"/>
      <c r="AA27" s="51"/>
      <c r="AB27" s="51"/>
      <c r="AC27" s="51"/>
      <c r="AD27" s="52"/>
      <c r="AE27" s="50"/>
      <c r="AF27" s="51"/>
      <c r="AG27" s="51"/>
      <c r="AH27" s="51"/>
      <c r="AI27" s="52"/>
      <c r="AJ27" s="50"/>
      <c r="AK27" s="51"/>
      <c r="AL27" s="51"/>
      <c r="AM27" s="51"/>
      <c r="AN27" s="52"/>
      <c r="AO27" s="50"/>
      <c r="AP27" s="51"/>
      <c r="AQ27" s="51"/>
      <c r="AR27" s="51"/>
      <c r="AS27" s="52"/>
      <c r="AT27" s="232"/>
      <c r="AU27" s="233"/>
      <c r="AV27" s="233"/>
      <c r="AW27" s="233"/>
      <c r="AX27" s="234"/>
      <c r="AY27" s="232"/>
      <c r="AZ27" s="233"/>
      <c r="BA27" s="233"/>
      <c r="BB27" s="233"/>
      <c r="BC27" s="234"/>
      <c r="BD27" s="50"/>
      <c r="BE27" s="51"/>
      <c r="BF27" s="51"/>
      <c r="BG27" s="51"/>
      <c r="BH27" s="52"/>
      <c r="BI27" s="177"/>
      <c r="BJ27" s="178"/>
      <c r="BK27" s="178"/>
      <c r="BL27" s="178"/>
      <c r="BM27" s="190"/>
      <c r="BN27" s="53">
        <f t="shared" si="3"/>
        <v>0</v>
      </c>
      <c r="BO27" s="53">
        <f t="shared" si="4"/>
        <v>0</v>
      </c>
    </row>
    <row r="28" spans="1:67" ht="40.5" customHeight="1" x14ac:dyDescent="0.25">
      <c r="A28" s="38"/>
      <c r="B28" s="73"/>
      <c r="C28" s="74"/>
      <c r="D28" s="133">
        <f>D27</f>
        <v>40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47.6</v>
      </c>
      <c r="L28" s="106">
        <f t="shared" si="1"/>
        <v>48</v>
      </c>
      <c r="M28" s="107">
        <f t="shared" si="2"/>
        <v>48.4</v>
      </c>
      <c r="N28" s="107">
        <f t="shared" si="2"/>
        <v>48.8</v>
      </c>
      <c r="O28" s="108">
        <f t="shared" si="2"/>
        <v>49.2</v>
      </c>
      <c r="P28" s="50"/>
      <c r="Q28" s="51"/>
      <c r="R28" s="51"/>
      <c r="S28" s="51"/>
      <c r="T28" s="52"/>
      <c r="U28" s="177"/>
      <c r="V28" s="178"/>
      <c r="W28" s="178"/>
      <c r="X28" s="178"/>
      <c r="Y28" s="178"/>
      <c r="Z28" s="50"/>
      <c r="AA28" s="51"/>
      <c r="AB28" s="51"/>
      <c r="AC28" s="51"/>
      <c r="AD28" s="51"/>
      <c r="AE28" s="177"/>
      <c r="AF28" s="178"/>
      <c r="AG28" s="178"/>
      <c r="AH28" s="178"/>
      <c r="AI28" s="190"/>
      <c r="AJ28" s="50"/>
      <c r="AK28" s="51"/>
      <c r="AL28" s="51"/>
      <c r="AM28" s="51"/>
      <c r="AN28" s="52"/>
      <c r="AO28" s="177"/>
      <c r="AP28" s="178"/>
      <c r="AQ28" s="178"/>
      <c r="AR28" s="178"/>
      <c r="AS28" s="178"/>
      <c r="AT28" s="50"/>
      <c r="AU28" s="51"/>
      <c r="AV28" s="51"/>
      <c r="AW28" s="51"/>
      <c r="AX28" s="51"/>
      <c r="AY28" s="177"/>
      <c r="AZ28" s="178"/>
      <c r="BA28" s="178"/>
      <c r="BB28" s="178"/>
      <c r="BC28" s="178"/>
      <c r="BD28" s="50"/>
      <c r="BE28" s="51"/>
      <c r="BF28" s="51"/>
      <c r="BG28" s="51"/>
      <c r="BH28" s="52"/>
      <c r="BI28" s="177"/>
      <c r="BJ28" s="178"/>
      <c r="BK28" s="178"/>
      <c r="BL28" s="178"/>
      <c r="BM28" s="190"/>
      <c r="BN28" s="53">
        <f t="shared" si="3"/>
        <v>0</v>
      </c>
      <c r="BO28" s="53">
        <f t="shared" si="4"/>
        <v>0</v>
      </c>
    </row>
    <row r="29" spans="1:67" ht="41.1" customHeight="1" x14ac:dyDescent="0.25">
      <c r="A29" s="38"/>
      <c r="B29" s="75"/>
      <c r="C29" s="76"/>
      <c r="D29" s="133">
        <f>D27</f>
        <v>40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47.6</v>
      </c>
      <c r="L29" s="106">
        <f t="shared" si="1"/>
        <v>48</v>
      </c>
      <c r="M29" s="107">
        <f t="shared" si="2"/>
        <v>48.4</v>
      </c>
      <c r="N29" s="107">
        <f t="shared" si="2"/>
        <v>48.8</v>
      </c>
      <c r="O29" s="108">
        <f t="shared" si="2"/>
        <v>49.2</v>
      </c>
      <c r="P29" s="50"/>
      <c r="Q29" s="51"/>
      <c r="R29" s="51"/>
      <c r="S29" s="51"/>
      <c r="T29" s="52"/>
      <c r="U29" s="177"/>
      <c r="V29" s="178"/>
      <c r="W29" s="178"/>
      <c r="X29" s="178"/>
      <c r="Y29" s="178"/>
      <c r="Z29" s="50"/>
      <c r="AA29" s="51"/>
      <c r="AB29" s="51"/>
      <c r="AC29" s="51"/>
      <c r="AD29" s="51"/>
      <c r="AE29" s="177"/>
      <c r="AF29" s="178"/>
      <c r="AG29" s="178"/>
      <c r="AH29" s="178"/>
      <c r="AI29" s="190"/>
      <c r="AJ29" s="50"/>
      <c r="AK29" s="51"/>
      <c r="AL29" s="51"/>
      <c r="AM29" s="51"/>
      <c r="AN29" s="52"/>
      <c r="AO29" s="177"/>
      <c r="AP29" s="178"/>
      <c r="AQ29" s="178"/>
      <c r="AR29" s="178"/>
      <c r="AS29" s="178"/>
      <c r="AT29" s="50"/>
      <c r="AU29" s="51"/>
      <c r="AV29" s="51"/>
      <c r="AW29" s="51"/>
      <c r="AX29" s="51"/>
      <c r="AY29" s="177"/>
      <c r="AZ29" s="178"/>
      <c r="BA29" s="178"/>
      <c r="BB29" s="178"/>
      <c r="BC29" s="178"/>
      <c r="BD29" s="50"/>
      <c r="BE29" s="51"/>
      <c r="BF29" s="51"/>
      <c r="BG29" s="51"/>
      <c r="BH29" s="52"/>
      <c r="BI29" s="177"/>
      <c r="BJ29" s="178"/>
      <c r="BK29" s="178"/>
      <c r="BL29" s="178"/>
      <c r="BM29" s="190"/>
      <c r="BN29" s="53">
        <f t="shared" si="3"/>
        <v>0</v>
      </c>
      <c r="BO29" s="53">
        <f t="shared" si="4"/>
        <v>0</v>
      </c>
    </row>
    <row r="30" spans="1:67" ht="41.1" customHeight="1" x14ac:dyDescent="0.25">
      <c r="A30" s="38" t="s">
        <v>27</v>
      </c>
      <c r="B30" s="77" t="s">
        <v>30</v>
      </c>
      <c r="C30" s="78" t="str">
        <f>'рекоменд.цены на Август 2019'!B23</f>
        <v>Куриные яйца 2 категории, 10 шт</v>
      </c>
      <c r="D30" s="133">
        <v>30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35.700000000000003</v>
      </c>
      <c r="L30" s="106">
        <f t="shared" si="1"/>
        <v>36</v>
      </c>
      <c r="M30" s="107">
        <f t="shared" si="2"/>
        <v>36.299999999999997</v>
      </c>
      <c r="N30" s="107">
        <f t="shared" si="2"/>
        <v>36.6</v>
      </c>
      <c r="O30" s="108">
        <f t="shared" si="2"/>
        <v>36.9</v>
      </c>
      <c r="P30" s="50"/>
      <c r="Q30" s="51"/>
      <c r="R30" s="51"/>
      <c r="S30" s="51"/>
      <c r="T30" s="52"/>
      <c r="U30" s="177"/>
      <c r="V30" s="178"/>
      <c r="W30" s="178"/>
      <c r="X30" s="178"/>
      <c r="Y30" s="178"/>
      <c r="Z30" s="50"/>
      <c r="AA30" s="51"/>
      <c r="AB30" s="51"/>
      <c r="AC30" s="51"/>
      <c r="AD30" s="51"/>
      <c r="AE30" s="177"/>
      <c r="AF30" s="178"/>
      <c r="AG30" s="178"/>
      <c r="AH30" s="178"/>
      <c r="AI30" s="190"/>
      <c r="AJ30" s="50"/>
      <c r="AK30" s="51"/>
      <c r="AL30" s="51"/>
      <c r="AM30" s="51"/>
      <c r="AN30" s="52"/>
      <c r="AO30" s="177"/>
      <c r="AP30" s="178"/>
      <c r="AQ30" s="178"/>
      <c r="AR30" s="178"/>
      <c r="AS30" s="178"/>
      <c r="AT30" s="50"/>
      <c r="AU30" s="51"/>
      <c r="AV30" s="51"/>
      <c r="AW30" s="51"/>
      <c r="AX30" s="51"/>
      <c r="AY30" s="177"/>
      <c r="AZ30" s="178"/>
      <c r="BA30" s="178"/>
      <c r="BB30" s="178"/>
      <c r="BC30" s="178"/>
      <c r="BD30" s="50"/>
      <c r="BE30" s="51"/>
      <c r="BF30" s="51"/>
      <c r="BG30" s="51"/>
      <c r="BH30" s="52"/>
      <c r="BI30" s="177"/>
      <c r="BJ30" s="178"/>
      <c r="BK30" s="178"/>
      <c r="BL30" s="178"/>
      <c r="BM30" s="190"/>
      <c r="BN30" s="53">
        <f t="shared" si="3"/>
        <v>0</v>
      </c>
      <c r="BO30" s="53">
        <f t="shared" si="4"/>
        <v>0</v>
      </c>
    </row>
    <row r="31" spans="1:67" ht="41.1" customHeight="1" x14ac:dyDescent="0.25">
      <c r="A31" s="38"/>
      <c r="B31" s="79"/>
      <c r="C31" s="80"/>
      <c r="D31" s="133">
        <f>D30</f>
        <v>30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35.700000000000003</v>
      </c>
      <c r="L31" s="106">
        <f t="shared" si="1"/>
        <v>36</v>
      </c>
      <c r="M31" s="107">
        <f t="shared" si="2"/>
        <v>36.299999999999997</v>
      </c>
      <c r="N31" s="107">
        <f t="shared" si="2"/>
        <v>36.6</v>
      </c>
      <c r="O31" s="108">
        <f t="shared" si="2"/>
        <v>36.9</v>
      </c>
      <c r="P31" s="50"/>
      <c r="Q31" s="51"/>
      <c r="R31" s="51"/>
      <c r="S31" s="51"/>
      <c r="T31" s="52"/>
      <c r="U31" s="177"/>
      <c r="V31" s="178"/>
      <c r="W31" s="178"/>
      <c r="X31" s="178"/>
      <c r="Y31" s="178"/>
      <c r="Z31" s="50"/>
      <c r="AA31" s="51"/>
      <c r="AB31" s="51"/>
      <c r="AC31" s="51"/>
      <c r="AD31" s="51"/>
      <c r="AE31" s="177"/>
      <c r="AF31" s="178"/>
      <c r="AG31" s="178"/>
      <c r="AH31" s="178"/>
      <c r="AI31" s="190"/>
      <c r="AJ31" s="50"/>
      <c r="AK31" s="51"/>
      <c r="AL31" s="51"/>
      <c r="AM31" s="51"/>
      <c r="AN31" s="52"/>
      <c r="AO31" s="177"/>
      <c r="AP31" s="178"/>
      <c r="AQ31" s="178"/>
      <c r="AR31" s="178"/>
      <c r="AS31" s="178"/>
      <c r="AT31" s="50"/>
      <c r="AU31" s="51"/>
      <c r="AV31" s="51"/>
      <c r="AW31" s="51"/>
      <c r="AX31" s="51"/>
      <c r="AY31" s="177"/>
      <c r="AZ31" s="178"/>
      <c r="BA31" s="178"/>
      <c r="BB31" s="178"/>
      <c r="BC31" s="178"/>
      <c r="BD31" s="50"/>
      <c r="BE31" s="51"/>
      <c r="BF31" s="51"/>
      <c r="BG31" s="51"/>
      <c r="BH31" s="52"/>
      <c r="BI31" s="177"/>
      <c r="BJ31" s="178"/>
      <c r="BK31" s="178"/>
      <c r="BL31" s="178"/>
      <c r="BM31" s="190"/>
      <c r="BN31" s="53">
        <f t="shared" si="3"/>
        <v>0</v>
      </c>
      <c r="BO31" s="53">
        <f t="shared" si="4"/>
        <v>0</v>
      </c>
    </row>
    <row r="32" spans="1:67" ht="41.1" customHeight="1" x14ac:dyDescent="0.25">
      <c r="A32" s="38"/>
      <c r="B32" s="79"/>
      <c r="C32" s="80"/>
      <c r="D32" s="133">
        <f>D30</f>
        <v>30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35.700000000000003</v>
      </c>
      <c r="L32" s="106">
        <f t="shared" si="1"/>
        <v>36</v>
      </c>
      <c r="M32" s="107">
        <f t="shared" si="2"/>
        <v>36.299999999999997</v>
      </c>
      <c r="N32" s="107">
        <f t="shared" si="2"/>
        <v>36.6</v>
      </c>
      <c r="O32" s="108">
        <f t="shared" si="2"/>
        <v>36.9</v>
      </c>
      <c r="P32" s="50"/>
      <c r="Q32" s="51"/>
      <c r="R32" s="51"/>
      <c r="S32" s="51"/>
      <c r="T32" s="52"/>
      <c r="U32" s="177"/>
      <c r="V32" s="178"/>
      <c r="W32" s="178"/>
      <c r="X32" s="178"/>
      <c r="Y32" s="178"/>
      <c r="Z32" s="50"/>
      <c r="AA32" s="51"/>
      <c r="AB32" s="51"/>
      <c r="AC32" s="51"/>
      <c r="AD32" s="51"/>
      <c r="AE32" s="177"/>
      <c r="AF32" s="178"/>
      <c r="AG32" s="178"/>
      <c r="AH32" s="178"/>
      <c r="AI32" s="190"/>
      <c r="AJ32" s="50"/>
      <c r="AK32" s="51"/>
      <c r="AL32" s="51"/>
      <c r="AM32" s="51"/>
      <c r="AN32" s="52"/>
      <c r="AO32" s="177"/>
      <c r="AP32" s="178"/>
      <c r="AQ32" s="178"/>
      <c r="AR32" s="178"/>
      <c r="AS32" s="178"/>
      <c r="AT32" s="50"/>
      <c r="AU32" s="51"/>
      <c r="AV32" s="51"/>
      <c r="AW32" s="51"/>
      <c r="AX32" s="51"/>
      <c r="AY32" s="177"/>
      <c r="AZ32" s="178"/>
      <c r="BA32" s="178"/>
      <c r="BB32" s="178"/>
      <c r="BC32" s="178"/>
      <c r="BD32" s="50"/>
      <c r="BE32" s="51"/>
      <c r="BF32" s="51"/>
      <c r="BG32" s="51"/>
      <c r="BH32" s="52"/>
      <c r="BI32" s="177"/>
      <c r="BJ32" s="178"/>
      <c r="BK32" s="178"/>
      <c r="BL32" s="178"/>
      <c r="BM32" s="190"/>
      <c r="BN32" s="53">
        <f t="shared" si="3"/>
        <v>0</v>
      </c>
      <c r="BO32" s="53">
        <f t="shared" si="4"/>
        <v>0</v>
      </c>
    </row>
    <row r="33" spans="1:67" s="70" customFormat="1" ht="41.1" customHeight="1" x14ac:dyDescent="0.3">
      <c r="A33" s="59">
        <v>14.4</v>
      </c>
      <c r="B33" s="81" t="s">
        <v>32</v>
      </c>
      <c r="C33" s="167" t="str">
        <f>'рекоменд.цены на Август 2019'!B24</f>
        <v>Соль</v>
      </c>
      <c r="D33" s="133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ref="M33:O69" si="5">$D33+(($D33*($E33+H33)/100))</f>
        <v>0</v>
      </c>
      <c r="N33" s="107">
        <f t="shared" si="5"/>
        <v>0</v>
      </c>
      <c r="O33" s="108">
        <f t="shared" si="5"/>
        <v>0</v>
      </c>
      <c r="P33" s="66"/>
      <c r="Q33" s="67"/>
      <c r="R33" s="68"/>
      <c r="S33" s="67"/>
      <c r="T33" s="69"/>
      <c r="U33" s="179"/>
      <c r="V33" s="180"/>
      <c r="W33" s="178"/>
      <c r="X33" s="180"/>
      <c r="Y33" s="180"/>
      <c r="Z33" s="66"/>
      <c r="AA33" s="67"/>
      <c r="AB33" s="68"/>
      <c r="AC33" s="67"/>
      <c r="AD33" s="67"/>
      <c r="AE33" s="179"/>
      <c r="AF33" s="180"/>
      <c r="AG33" s="178"/>
      <c r="AH33" s="180"/>
      <c r="AI33" s="191"/>
      <c r="AJ33" s="66"/>
      <c r="AK33" s="67"/>
      <c r="AL33" s="68"/>
      <c r="AM33" s="67"/>
      <c r="AN33" s="69"/>
      <c r="AO33" s="179"/>
      <c r="AP33" s="180"/>
      <c r="AQ33" s="178"/>
      <c r="AR33" s="180"/>
      <c r="AS33" s="180"/>
      <c r="AT33" s="66"/>
      <c r="AU33" s="67"/>
      <c r="AV33" s="68"/>
      <c r="AW33" s="67"/>
      <c r="AX33" s="67"/>
      <c r="AY33" s="179"/>
      <c r="AZ33" s="180"/>
      <c r="BA33" s="178"/>
      <c r="BB33" s="180"/>
      <c r="BC33" s="180"/>
      <c r="BD33" s="66"/>
      <c r="BE33" s="67"/>
      <c r="BF33" s="68"/>
      <c r="BG33" s="67"/>
      <c r="BH33" s="69"/>
      <c r="BI33" s="179"/>
      <c r="BJ33" s="180"/>
      <c r="BK33" s="178"/>
      <c r="BL33" s="180"/>
      <c r="BM33" s="191"/>
      <c r="BN33" s="53">
        <f t="shared" si="3"/>
        <v>0</v>
      </c>
      <c r="BO33" s="53">
        <f t="shared" si="4"/>
        <v>0</v>
      </c>
    </row>
    <row r="34" spans="1:67" s="87" customFormat="1" ht="41.1" customHeight="1" x14ac:dyDescent="0.3">
      <c r="A34" s="83"/>
      <c r="B34" s="79" t="s">
        <v>35</v>
      </c>
      <c r="C34" s="80" t="str">
        <f>'рекоменд.цены на Август 2019'!B25</f>
        <v>Соль поваренная пищевая, кг</v>
      </c>
      <c r="D34" s="133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5"/>
        <v>10.507</v>
      </c>
      <c r="N34" s="107">
        <f t="shared" si="5"/>
        <v>10.586</v>
      </c>
      <c r="O34" s="108">
        <f t="shared" si="5"/>
        <v>10.665000000000001</v>
      </c>
      <c r="P34" s="84"/>
      <c r="Q34" s="85"/>
      <c r="R34" s="51"/>
      <c r="S34" s="85"/>
      <c r="T34" s="86"/>
      <c r="U34" s="179"/>
      <c r="V34" s="180"/>
      <c r="W34" s="178"/>
      <c r="X34" s="180"/>
      <c r="Y34" s="180"/>
      <c r="Z34" s="84"/>
      <c r="AA34" s="85"/>
      <c r="AB34" s="51"/>
      <c r="AC34" s="85"/>
      <c r="AD34" s="85"/>
      <c r="AE34" s="179"/>
      <c r="AF34" s="180"/>
      <c r="AG34" s="178"/>
      <c r="AH34" s="180"/>
      <c r="AI34" s="191"/>
      <c r="AJ34" s="84"/>
      <c r="AK34" s="85"/>
      <c r="AL34" s="51"/>
      <c r="AM34" s="85"/>
      <c r="AN34" s="86"/>
      <c r="AO34" s="179"/>
      <c r="AP34" s="180"/>
      <c r="AQ34" s="178"/>
      <c r="AR34" s="180"/>
      <c r="AS34" s="180"/>
      <c r="AT34" s="84"/>
      <c r="AU34" s="85"/>
      <c r="AV34" s="51"/>
      <c r="AW34" s="85"/>
      <c r="AX34" s="85"/>
      <c r="AY34" s="179"/>
      <c r="AZ34" s="180"/>
      <c r="BA34" s="178"/>
      <c r="BB34" s="180"/>
      <c r="BC34" s="180"/>
      <c r="BD34" s="84"/>
      <c r="BE34" s="85"/>
      <c r="BF34" s="51"/>
      <c r="BG34" s="85"/>
      <c r="BH34" s="86"/>
      <c r="BI34" s="179"/>
      <c r="BJ34" s="180"/>
      <c r="BK34" s="178"/>
      <c r="BL34" s="180"/>
      <c r="BM34" s="191"/>
      <c r="BN34" s="53">
        <f t="shared" si="3"/>
        <v>0</v>
      </c>
      <c r="BO34" s="53">
        <f t="shared" si="4"/>
        <v>0</v>
      </c>
    </row>
    <row r="35" spans="1:67" s="87" customFormat="1" ht="41.1" customHeight="1" x14ac:dyDescent="0.3">
      <c r="A35" s="83"/>
      <c r="B35" s="79"/>
      <c r="C35" s="80"/>
      <c r="D35" s="133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5"/>
        <v>10.507</v>
      </c>
      <c r="N35" s="107">
        <f t="shared" si="5"/>
        <v>10.586</v>
      </c>
      <c r="O35" s="108">
        <f t="shared" si="5"/>
        <v>10.665000000000001</v>
      </c>
      <c r="P35" s="84"/>
      <c r="Q35" s="85"/>
      <c r="R35" s="51"/>
      <c r="S35" s="85"/>
      <c r="T35" s="86"/>
      <c r="U35" s="179"/>
      <c r="V35" s="180"/>
      <c r="W35" s="178"/>
      <c r="X35" s="180"/>
      <c r="Y35" s="180"/>
      <c r="Z35" s="84"/>
      <c r="AA35" s="85"/>
      <c r="AB35" s="51"/>
      <c r="AC35" s="85"/>
      <c r="AD35" s="85"/>
      <c r="AE35" s="179"/>
      <c r="AF35" s="180"/>
      <c r="AG35" s="178"/>
      <c r="AH35" s="180"/>
      <c r="AI35" s="191"/>
      <c r="AJ35" s="84"/>
      <c r="AK35" s="85"/>
      <c r="AL35" s="51"/>
      <c r="AM35" s="85"/>
      <c r="AN35" s="86"/>
      <c r="AO35" s="179"/>
      <c r="AP35" s="180"/>
      <c r="AQ35" s="178"/>
      <c r="AR35" s="180"/>
      <c r="AS35" s="180"/>
      <c r="AT35" s="84"/>
      <c r="AU35" s="85"/>
      <c r="AV35" s="51"/>
      <c r="AW35" s="85"/>
      <c r="AX35" s="85"/>
      <c r="AY35" s="179"/>
      <c r="AZ35" s="180"/>
      <c r="BA35" s="178"/>
      <c r="BB35" s="180"/>
      <c r="BC35" s="180"/>
      <c r="BD35" s="84"/>
      <c r="BE35" s="85"/>
      <c r="BF35" s="51"/>
      <c r="BG35" s="85"/>
      <c r="BH35" s="86"/>
      <c r="BI35" s="179"/>
      <c r="BJ35" s="180"/>
      <c r="BK35" s="178"/>
      <c r="BL35" s="180"/>
      <c r="BM35" s="191"/>
      <c r="BN35" s="53">
        <f t="shared" si="3"/>
        <v>0</v>
      </c>
      <c r="BO35" s="53">
        <f t="shared" si="4"/>
        <v>0</v>
      </c>
    </row>
    <row r="36" spans="1:67" ht="41.1" customHeight="1" x14ac:dyDescent="0.25">
      <c r="A36" s="38" t="s">
        <v>34</v>
      </c>
      <c r="B36" s="79"/>
      <c r="C36" s="80"/>
      <c r="D36" s="133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5"/>
        <v>10.507</v>
      </c>
      <c r="N36" s="107">
        <f t="shared" si="5"/>
        <v>10.586</v>
      </c>
      <c r="O36" s="108">
        <f t="shared" si="5"/>
        <v>10.665000000000001</v>
      </c>
      <c r="P36" s="50"/>
      <c r="Q36" s="51"/>
      <c r="R36" s="51"/>
      <c r="S36" s="51"/>
      <c r="T36" s="52"/>
      <c r="U36" s="177"/>
      <c r="V36" s="178"/>
      <c r="W36" s="178"/>
      <c r="X36" s="178"/>
      <c r="Y36" s="178"/>
      <c r="Z36" s="50"/>
      <c r="AA36" s="51"/>
      <c r="AB36" s="51"/>
      <c r="AC36" s="51"/>
      <c r="AD36" s="51"/>
      <c r="AE36" s="177"/>
      <c r="AF36" s="178"/>
      <c r="AG36" s="178"/>
      <c r="AH36" s="178"/>
      <c r="AI36" s="190"/>
      <c r="AJ36" s="50"/>
      <c r="AK36" s="51"/>
      <c r="AL36" s="51"/>
      <c r="AM36" s="51"/>
      <c r="AN36" s="52"/>
      <c r="AO36" s="177"/>
      <c r="AP36" s="178"/>
      <c r="AQ36" s="178"/>
      <c r="AR36" s="178"/>
      <c r="AS36" s="178"/>
      <c r="AT36" s="50"/>
      <c r="AU36" s="51"/>
      <c r="AV36" s="51"/>
      <c r="AW36" s="51"/>
      <c r="AX36" s="51"/>
      <c r="AY36" s="177"/>
      <c r="AZ36" s="178"/>
      <c r="BA36" s="178"/>
      <c r="BB36" s="178"/>
      <c r="BC36" s="178"/>
      <c r="BD36" s="50"/>
      <c r="BE36" s="51"/>
      <c r="BF36" s="51"/>
      <c r="BG36" s="51"/>
      <c r="BH36" s="52"/>
      <c r="BI36" s="177"/>
      <c r="BJ36" s="178"/>
      <c r="BK36" s="178"/>
      <c r="BL36" s="178"/>
      <c r="BM36" s="190"/>
      <c r="BN36" s="53">
        <f t="shared" si="3"/>
        <v>0</v>
      </c>
      <c r="BO36" s="53">
        <f t="shared" si="4"/>
        <v>0</v>
      </c>
    </row>
    <row r="37" spans="1:67" s="70" customFormat="1" ht="54.95" customHeight="1" x14ac:dyDescent="0.3">
      <c r="A37" s="59" t="s">
        <v>36</v>
      </c>
      <c r="B37" s="81" t="s">
        <v>37</v>
      </c>
      <c r="C37" s="82" t="s">
        <v>38</v>
      </c>
      <c r="D37" s="133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5"/>
        <v>0</v>
      </c>
      <c r="N37" s="107">
        <f t="shared" si="5"/>
        <v>0</v>
      </c>
      <c r="O37" s="108">
        <f t="shared" si="5"/>
        <v>0</v>
      </c>
      <c r="P37" s="66"/>
      <c r="Q37" s="67"/>
      <c r="R37" s="68"/>
      <c r="S37" s="67"/>
      <c r="T37" s="69"/>
      <c r="U37" s="179"/>
      <c r="V37" s="180"/>
      <c r="W37" s="178"/>
      <c r="X37" s="180"/>
      <c r="Y37" s="180"/>
      <c r="Z37" s="66"/>
      <c r="AA37" s="67"/>
      <c r="AB37" s="68"/>
      <c r="AC37" s="67"/>
      <c r="AD37" s="67"/>
      <c r="AE37" s="179"/>
      <c r="AF37" s="180"/>
      <c r="AG37" s="178"/>
      <c r="AH37" s="180"/>
      <c r="AI37" s="191"/>
      <c r="AJ37" s="66"/>
      <c r="AK37" s="67"/>
      <c r="AL37" s="68"/>
      <c r="AM37" s="67"/>
      <c r="AN37" s="69"/>
      <c r="AO37" s="179"/>
      <c r="AP37" s="180"/>
      <c r="AQ37" s="178"/>
      <c r="AR37" s="180"/>
      <c r="AS37" s="180"/>
      <c r="AT37" s="66"/>
      <c r="AU37" s="67"/>
      <c r="AV37" s="68"/>
      <c r="AW37" s="67"/>
      <c r="AX37" s="67"/>
      <c r="AY37" s="179"/>
      <c r="AZ37" s="180"/>
      <c r="BA37" s="178"/>
      <c r="BB37" s="180"/>
      <c r="BC37" s="180"/>
      <c r="BD37" s="66"/>
      <c r="BE37" s="67"/>
      <c r="BF37" s="68"/>
      <c r="BG37" s="67"/>
      <c r="BH37" s="69"/>
      <c r="BI37" s="179"/>
      <c r="BJ37" s="180"/>
      <c r="BK37" s="178"/>
      <c r="BL37" s="180"/>
      <c r="BM37" s="191"/>
      <c r="BN37" s="53">
        <f t="shared" si="3"/>
        <v>0</v>
      </c>
      <c r="BO37" s="53">
        <f t="shared" si="4"/>
        <v>0</v>
      </c>
    </row>
    <row r="38" spans="1:67" ht="42" customHeight="1" x14ac:dyDescent="0.25">
      <c r="A38" s="38" t="s">
        <v>39</v>
      </c>
      <c r="B38" s="79" t="s">
        <v>40</v>
      </c>
      <c r="C38" s="80" t="str">
        <f>'рекоменд.цены на Август 2019'!B27</f>
        <v>Мясо КРС высшей упитанности в убойном весе</v>
      </c>
      <c r="D38" s="133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5"/>
        <v>212.47200000000001</v>
      </c>
      <c r="N38" s="107">
        <f t="shared" si="5"/>
        <v>214.51500000000001</v>
      </c>
      <c r="O38" s="108">
        <f t="shared" si="5"/>
        <v>214.51500000000001</v>
      </c>
      <c r="P38" s="50"/>
      <c r="Q38" s="51"/>
      <c r="R38" s="51"/>
      <c r="S38" s="51"/>
      <c r="T38" s="52"/>
      <c r="U38" s="177"/>
      <c r="V38" s="178"/>
      <c r="W38" s="178"/>
      <c r="X38" s="178"/>
      <c r="Y38" s="178"/>
      <c r="Z38" s="50"/>
      <c r="AA38" s="51"/>
      <c r="AB38" s="51"/>
      <c r="AC38" s="51"/>
      <c r="AD38" s="51"/>
      <c r="AE38" s="177"/>
      <c r="AF38" s="178"/>
      <c r="AG38" s="178"/>
      <c r="AH38" s="178"/>
      <c r="AI38" s="190"/>
      <c r="AJ38" s="50"/>
      <c r="AK38" s="51"/>
      <c r="AL38" s="51"/>
      <c r="AM38" s="51"/>
      <c r="AN38" s="52"/>
      <c r="AO38" s="177"/>
      <c r="AP38" s="178"/>
      <c r="AQ38" s="178"/>
      <c r="AR38" s="178"/>
      <c r="AS38" s="178"/>
      <c r="AT38" s="50"/>
      <c r="AU38" s="51"/>
      <c r="AV38" s="51"/>
      <c r="AW38" s="51"/>
      <c r="AX38" s="51"/>
      <c r="AY38" s="177"/>
      <c r="AZ38" s="178"/>
      <c r="BA38" s="178"/>
      <c r="BB38" s="178"/>
      <c r="BC38" s="178"/>
      <c r="BD38" s="50"/>
      <c r="BE38" s="51"/>
      <c r="BF38" s="51"/>
      <c r="BG38" s="51"/>
      <c r="BH38" s="52"/>
      <c r="BI38" s="177"/>
      <c r="BJ38" s="178"/>
      <c r="BK38" s="178"/>
      <c r="BL38" s="178"/>
      <c r="BM38" s="190"/>
      <c r="BN38" s="53">
        <f t="shared" si="3"/>
        <v>0</v>
      </c>
      <c r="BO38" s="53">
        <f t="shared" si="4"/>
        <v>0</v>
      </c>
    </row>
    <row r="39" spans="1:67" ht="33.75" customHeight="1" x14ac:dyDescent="0.25">
      <c r="A39" s="38"/>
      <c r="B39" s="79"/>
      <c r="C39" s="80"/>
      <c r="D39" s="133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5"/>
        <v>212.47200000000001</v>
      </c>
      <c r="N39" s="107">
        <f t="shared" si="5"/>
        <v>214.51500000000001</v>
      </c>
      <c r="O39" s="108">
        <f t="shared" si="5"/>
        <v>214.51500000000001</v>
      </c>
      <c r="P39" s="50"/>
      <c r="Q39" s="51"/>
      <c r="R39" s="51"/>
      <c r="S39" s="51"/>
      <c r="T39" s="52"/>
      <c r="U39" s="177"/>
      <c r="V39" s="178"/>
      <c r="W39" s="178"/>
      <c r="X39" s="178"/>
      <c r="Y39" s="178"/>
      <c r="Z39" s="50"/>
      <c r="AA39" s="51"/>
      <c r="AB39" s="51"/>
      <c r="AC39" s="51"/>
      <c r="AD39" s="51"/>
      <c r="AE39" s="177"/>
      <c r="AF39" s="178"/>
      <c r="AG39" s="178"/>
      <c r="AH39" s="178"/>
      <c r="AI39" s="190"/>
      <c r="AJ39" s="50"/>
      <c r="AK39" s="51"/>
      <c r="AL39" s="51"/>
      <c r="AM39" s="51"/>
      <c r="AN39" s="52"/>
      <c r="AO39" s="177"/>
      <c r="AP39" s="178"/>
      <c r="AQ39" s="178"/>
      <c r="AR39" s="178"/>
      <c r="AS39" s="178"/>
      <c r="AT39" s="50"/>
      <c r="AU39" s="51"/>
      <c r="AV39" s="51"/>
      <c r="AW39" s="51"/>
      <c r="AX39" s="51"/>
      <c r="AY39" s="177"/>
      <c r="AZ39" s="178"/>
      <c r="BA39" s="178"/>
      <c r="BB39" s="178"/>
      <c r="BC39" s="178"/>
      <c r="BD39" s="50"/>
      <c r="BE39" s="51"/>
      <c r="BF39" s="51"/>
      <c r="BG39" s="51"/>
      <c r="BH39" s="52"/>
      <c r="BI39" s="177"/>
      <c r="BJ39" s="178"/>
      <c r="BK39" s="178"/>
      <c r="BL39" s="178"/>
      <c r="BM39" s="190"/>
      <c r="BN39" s="53">
        <f t="shared" si="3"/>
        <v>0</v>
      </c>
      <c r="BO39" s="53">
        <f t="shared" si="4"/>
        <v>0</v>
      </c>
    </row>
    <row r="40" spans="1:67" ht="33.75" customHeight="1" x14ac:dyDescent="0.25">
      <c r="A40" s="38"/>
      <c r="B40" s="79"/>
      <c r="C40" s="80"/>
      <c r="D40" s="133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5"/>
        <v>212.47200000000001</v>
      </c>
      <c r="N40" s="107">
        <f t="shared" si="5"/>
        <v>214.51500000000001</v>
      </c>
      <c r="O40" s="108">
        <f t="shared" si="5"/>
        <v>214.51500000000001</v>
      </c>
      <c r="P40" s="50"/>
      <c r="Q40" s="51"/>
      <c r="R40" s="51"/>
      <c r="S40" s="51"/>
      <c r="T40" s="52"/>
      <c r="U40" s="177"/>
      <c r="V40" s="178"/>
      <c r="W40" s="178"/>
      <c r="X40" s="178"/>
      <c r="Y40" s="178"/>
      <c r="Z40" s="50"/>
      <c r="AA40" s="51"/>
      <c r="AB40" s="51"/>
      <c r="AC40" s="51"/>
      <c r="AD40" s="51"/>
      <c r="AE40" s="177"/>
      <c r="AF40" s="178"/>
      <c r="AG40" s="178"/>
      <c r="AH40" s="178"/>
      <c r="AI40" s="190"/>
      <c r="AJ40" s="50"/>
      <c r="AK40" s="51"/>
      <c r="AL40" s="51"/>
      <c r="AM40" s="51"/>
      <c r="AN40" s="52"/>
      <c r="AO40" s="177"/>
      <c r="AP40" s="178"/>
      <c r="AQ40" s="178"/>
      <c r="AR40" s="178"/>
      <c r="AS40" s="178"/>
      <c r="AT40" s="50"/>
      <c r="AU40" s="51"/>
      <c r="AV40" s="51"/>
      <c r="AW40" s="51"/>
      <c r="AX40" s="51"/>
      <c r="AY40" s="177"/>
      <c r="AZ40" s="178"/>
      <c r="BA40" s="178"/>
      <c r="BB40" s="178"/>
      <c r="BC40" s="178"/>
      <c r="BD40" s="50"/>
      <c r="BE40" s="51"/>
      <c r="BF40" s="51"/>
      <c r="BG40" s="51"/>
      <c r="BH40" s="52"/>
      <c r="BI40" s="177"/>
      <c r="BJ40" s="178"/>
      <c r="BK40" s="178"/>
      <c r="BL40" s="178"/>
      <c r="BM40" s="190"/>
      <c r="BN40" s="53">
        <f t="shared" si="3"/>
        <v>0</v>
      </c>
      <c r="BO40" s="53">
        <f t="shared" si="4"/>
        <v>0</v>
      </c>
    </row>
    <row r="41" spans="1:67" ht="42" customHeight="1" x14ac:dyDescent="0.25">
      <c r="A41" s="38"/>
      <c r="B41" s="79" t="s">
        <v>41</v>
      </c>
      <c r="C41" s="80" t="str">
        <f>'рекоменд.цены на Август 2019'!B28</f>
        <v>Мясо КРС средней упитанности в убойном весе</v>
      </c>
      <c r="D41" s="133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5"/>
        <v>203.00799999999998</v>
      </c>
      <c r="N41" s="107">
        <f t="shared" si="5"/>
        <v>204.95999999999998</v>
      </c>
      <c r="O41" s="108">
        <f t="shared" si="5"/>
        <v>204.95999999999998</v>
      </c>
      <c r="P41" s="50"/>
      <c r="Q41" s="51"/>
      <c r="R41" s="51"/>
      <c r="S41" s="51"/>
      <c r="T41" s="52"/>
      <c r="U41" s="177"/>
      <c r="V41" s="178"/>
      <c r="W41" s="178"/>
      <c r="X41" s="178"/>
      <c r="Y41" s="178"/>
      <c r="Z41" s="50"/>
      <c r="AA41" s="51"/>
      <c r="AB41" s="51"/>
      <c r="AC41" s="51"/>
      <c r="AD41" s="51"/>
      <c r="AE41" s="177"/>
      <c r="AF41" s="178"/>
      <c r="AG41" s="178"/>
      <c r="AH41" s="178"/>
      <c r="AI41" s="190"/>
      <c r="AJ41" s="50"/>
      <c r="AK41" s="51"/>
      <c r="AL41" s="51"/>
      <c r="AM41" s="51"/>
      <c r="AN41" s="52"/>
      <c r="AO41" s="177"/>
      <c r="AP41" s="178"/>
      <c r="AQ41" s="178"/>
      <c r="AR41" s="178"/>
      <c r="AS41" s="178"/>
      <c r="AT41" s="50"/>
      <c r="AU41" s="51"/>
      <c r="AV41" s="51"/>
      <c r="AW41" s="51"/>
      <c r="AX41" s="51"/>
      <c r="AY41" s="177"/>
      <c r="AZ41" s="178"/>
      <c r="BA41" s="178"/>
      <c r="BB41" s="178"/>
      <c r="BC41" s="178"/>
      <c r="BD41" s="50"/>
      <c r="BE41" s="51"/>
      <c r="BF41" s="51"/>
      <c r="BG41" s="51"/>
      <c r="BH41" s="52"/>
      <c r="BI41" s="177"/>
      <c r="BJ41" s="178"/>
      <c r="BK41" s="178"/>
      <c r="BL41" s="178"/>
      <c r="BM41" s="190"/>
      <c r="BN41" s="53">
        <f t="shared" si="3"/>
        <v>0</v>
      </c>
      <c r="BO41" s="53">
        <f t="shared" si="4"/>
        <v>0</v>
      </c>
    </row>
    <row r="42" spans="1:67" ht="33.75" customHeight="1" x14ac:dyDescent="0.25">
      <c r="A42" s="38"/>
      <c r="B42" s="79"/>
      <c r="C42" s="80"/>
      <c r="D42" s="133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0"/>
        <v>199.10399999999998</v>
      </c>
      <c r="L42" s="106">
        <f t="shared" si="1"/>
        <v>201.05599999999998</v>
      </c>
      <c r="M42" s="107">
        <f t="shared" si="5"/>
        <v>203.00799999999998</v>
      </c>
      <c r="N42" s="107">
        <f t="shared" si="5"/>
        <v>204.95999999999998</v>
      </c>
      <c r="O42" s="108">
        <f t="shared" si="5"/>
        <v>204.95999999999998</v>
      </c>
      <c r="P42" s="50"/>
      <c r="Q42" s="51"/>
      <c r="R42" s="51"/>
      <c r="S42" s="51"/>
      <c r="T42" s="52"/>
      <c r="U42" s="177"/>
      <c r="V42" s="178"/>
      <c r="W42" s="178"/>
      <c r="X42" s="178"/>
      <c r="Y42" s="178"/>
      <c r="Z42" s="50"/>
      <c r="AA42" s="51"/>
      <c r="AB42" s="51"/>
      <c r="AC42" s="51"/>
      <c r="AD42" s="51"/>
      <c r="AE42" s="177"/>
      <c r="AF42" s="178"/>
      <c r="AG42" s="178"/>
      <c r="AH42" s="178"/>
      <c r="AI42" s="190"/>
      <c r="AJ42" s="50"/>
      <c r="AK42" s="51"/>
      <c r="AL42" s="51"/>
      <c r="AM42" s="51"/>
      <c r="AN42" s="52"/>
      <c r="AO42" s="177"/>
      <c r="AP42" s="178"/>
      <c r="AQ42" s="178"/>
      <c r="AR42" s="178"/>
      <c r="AS42" s="178"/>
      <c r="AT42" s="50"/>
      <c r="AU42" s="51"/>
      <c r="AV42" s="51"/>
      <c r="AW42" s="51"/>
      <c r="AX42" s="51"/>
      <c r="AY42" s="177"/>
      <c r="AZ42" s="178"/>
      <c r="BA42" s="178"/>
      <c r="BB42" s="178"/>
      <c r="BC42" s="178"/>
      <c r="BD42" s="50"/>
      <c r="BE42" s="51"/>
      <c r="BF42" s="51"/>
      <c r="BG42" s="51"/>
      <c r="BH42" s="52"/>
      <c r="BI42" s="177"/>
      <c r="BJ42" s="178"/>
      <c r="BK42" s="178"/>
      <c r="BL42" s="178"/>
      <c r="BM42" s="190"/>
      <c r="BN42" s="53">
        <f t="shared" si="3"/>
        <v>0</v>
      </c>
      <c r="BO42" s="53">
        <f t="shared" si="4"/>
        <v>0</v>
      </c>
    </row>
    <row r="43" spans="1:67" ht="33.75" customHeight="1" x14ac:dyDescent="0.25">
      <c r="A43" s="38"/>
      <c r="B43" s="79"/>
      <c r="C43" s="80"/>
      <c r="D43" s="133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0"/>
        <v>199.10399999999998</v>
      </c>
      <c r="L43" s="106">
        <f t="shared" si="1"/>
        <v>201.05599999999998</v>
      </c>
      <c r="M43" s="107">
        <f t="shared" si="5"/>
        <v>203.00799999999998</v>
      </c>
      <c r="N43" s="107">
        <f t="shared" si="5"/>
        <v>204.95999999999998</v>
      </c>
      <c r="O43" s="108">
        <f t="shared" si="5"/>
        <v>204.95999999999998</v>
      </c>
      <c r="P43" s="50"/>
      <c r="Q43" s="51"/>
      <c r="R43" s="51"/>
      <c r="S43" s="51"/>
      <c r="T43" s="52"/>
      <c r="U43" s="177"/>
      <c r="V43" s="178"/>
      <c r="W43" s="178"/>
      <c r="X43" s="178"/>
      <c r="Y43" s="178"/>
      <c r="Z43" s="50"/>
      <c r="AA43" s="51"/>
      <c r="AB43" s="51"/>
      <c r="AC43" s="51"/>
      <c r="AD43" s="51"/>
      <c r="AE43" s="177"/>
      <c r="AF43" s="178"/>
      <c r="AG43" s="178"/>
      <c r="AH43" s="178"/>
      <c r="AI43" s="190"/>
      <c r="AJ43" s="50"/>
      <c r="AK43" s="51"/>
      <c r="AL43" s="51"/>
      <c r="AM43" s="51"/>
      <c r="AN43" s="52"/>
      <c r="AO43" s="177"/>
      <c r="AP43" s="178"/>
      <c r="AQ43" s="178"/>
      <c r="AR43" s="178"/>
      <c r="AS43" s="178"/>
      <c r="AT43" s="50"/>
      <c r="AU43" s="51"/>
      <c r="AV43" s="51"/>
      <c r="AW43" s="51"/>
      <c r="AX43" s="51"/>
      <c r="AY43" s="177"/>
      <c r="AZ43" s="178"/>
      <c r="BA43" s="178"/>
      <c r="BB43" s="178"/>
      <c r="BC43" s="178"/>
      <c r="BD43" s="50"/>
      <c r="BE43" s="51"/>
      <c r="BF43" s="51"/>
      <c r="BG43" s="51"/>
      <c r="BH43" s="52"/>
      <c r="BI43" s="177"/>
      <c r="BJ43" s="178"/>
      <c r="BK43" s="178"/>
      <c r="BL43" s="178"/>
      <c r="BM43" s="190"/>
      <c r="BN43" s="53">
        <f t="shared" si="3"/>
        <v>0</v>
      </c>
      <c r="BO43" s="53">
        <f t="shared" si="4"/>
        <v>0</v>
      </c>
    </row>
    <row r="44" spans="1:67" ht="42" customHeight="1" x14ac:dyDescent="0.25">
      <c r="A44" s="38"/>
      <c r="B44" s="79" t="s">
        <v>42</v>
      </c>
      <c r="C44" s="80" t="str">
        <f>'рекоменд.цены на Август 2019'!B29</f>
        <v>Мясо бычков высшей упитанности в убойном весе</v>
      </c>
      <c r="D44" s="133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0"/>
        <v>220.11600000000001</v>
      </c>
      <c r="L44" s="106">
        <f t="shared" si="1"/>
        <v>222.274</v>
      </c>
      <c r="M44" s="107">
        <f t="shared" si="5"/>
        <v>224.43200000000002</v>
      </c>
      <c r="N44" s="107">
        <f t="shared" si="5"/>
        <v>226.59</v>
      </c>
      <c r="O44" s="108">
        <f t="shared" si="5"/>
        <v>226.59</v>
      </c>
      <c r="P44" s="50"/>
      <c r="Q44" s="51"/>
      <c r="R44" s="51"/>
      <c r="S44" s="51"/>
      <c r="T44" s="52"/>
      <c r="U44" s="177"/>
      <c r="V44" s="178"/>
      <c r="W44" s="178"/>
      <c r="X44" s="178"/>
      <c r="Y44" s="178"/>
      <c r="Z44" s="50"/>
      <c r="AA44" s="51"/>
      <c r="AB44" s="51"/>
      <c r="AC44" s="51"/>
      <c r="AD44" s="51"/>
      <c r="AE44" s="177"/>
      <c r="AF44" s="178"/>
      <c r="AG44" s="178"/>
      <c r="AH44" s="178"/>
      <c r="AI44" s="190"/>
      <c r="AJ44" s="50"/>
      <c r="AK44" s="51"/>
      <c r="AL44" s="51"/>
      <c r="AM44" s="51"/>
      <c r="AN44" s="52"/>
      <c r="AO44" s="177"/>
      <c r="AP44" s="178"/>
      <c r="AQ44" s="178"/>
      <c r="AR44" s="178"/>
      <c r="AS44" s="178"/>
      <c r="AT44" s="50"/>
      <c r="AU44" s="51"/>
      <c r="AV44" s="51"/>
      <c r="AW44" s="51"/>
      <c r="AX44" s="51"/>
      <c r="AY44" s="177"/>
      <c r="AZ44" s="178"/>
      <c r="BA44" s="178"/>
      <c r="BB44" s="178"/>
      <c r="BC44" s="178"/>
      <c r="BD44" s="50"/>
      <c r="BE44" s="51"/>
      <c r="BF44" s="51"/>
      <c r="BG44" s="51"/>
      <c r="BH44" s="52"/>
      <c r="BI44" s="177"/>
      <c r="BJ44" s="178"/>
      <c r="BK44" s="178"/>
      <c r="BL44" s="178"/>
      <c r="BM44" s="190"/>
      <c r="BN44" s="53">
        <f t="shared" si="3"/>
        <v>0</v>
      </c>
      <c r="BO44" s="53">
        <f t="shared" si="4"/>
        <v>0</v>
      </c>
    </row>
    <row r="45" spans="1:67" ht="33.75" customHeight="1" x14ac:dyDescent="0.25">
      <c r="A45" s="38"/>
      <c r="B45" s="79"/>
      <c r="C45" s="80"/>
      <c r="D45" s="133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0"/>
        <v>220.11600000000001</v>
      </c>
      <c r="L45" s="106">
        <f t="shared" si="1"/>
        <v>222.274</v>
      </c>
      <c r="M45" s="107">
        <f t="shared" si="5"/>
        <v>224.43200000000002</v>
      </c>
      <c r="N45" s="107">
        <f t="shared" si="5"/>
        <v>226.59</v>
      </c>
      <c r="O45" s="108">
        <f t="shared" si="5"/>
        <v>226.59</v>
      </c>
      <c r="P45" s="50"/>
      <c r="Q45" s="51"/>
      <c r="R45" s="51"/>
      <c r="S45" s="51"/>
      <c r="T45" s="52"/>
      <c r="U45" s="177"/>
      <c r="V45" s="178"/>
      <c r="W45" s="178"/>
      <c r="X45" s="178"/>
      <c r="Y45" s="178"/>
      <c r="Z45" s="50"/>
      <c r="AA45" s="51"/>
      <c r="AB45" s="51"/>
      <c r="AC45" s="51"/>
      <c r="AD45" s="51"/>
      <c r="AE45" s="177"/>
      <c r="AF45" s="178"/>
      <c r="AG45" s="178"/>
      <c r="AH45" s="178"/>
      <c r="AI45" s="190"/>
      <c r="AJ45" s="50"/>
      <c r="AK45" s="51"/>
      <c r="AL45" s="51"/>
      <c r="AM45" s="51"/>
      <c r="AN45" s="52"/>
      <c r="AO45" s="177"/>
      <c r="AP45" s="178"/>
      <c r="AQ45" s="178"/>
      <c r="AR45" s="178"/>
      <c r="AS45" s="178"/>
      <c r="AT45" s="50"/>
      <c r="AU45" s="51"/>
      <c r="AV45" s="51"/>
      <c r="AW45" s="51"/>
      <c r="AX45" s="51"/>
      <c r="AY45" s="177"/>
      <c r="AZ45" s="178"/>
      <c r="BA45" s="178"/>
      <c r="BB45" s="178"/>
      <c r="BC45" s="178"/>
      <c r="BD45" s="50"/>
      <c r="BE45" s="51"/>
      <c r="BF45" s="51"/>
      <c r="BG45" s="51"/>
      <c r="BH45" s="52"/>
      <c r="BI45" s="177"/>
      <c r="BJ45" s="178"/>
      <c r="BK45" s="178"/>
      <c r="BL45" s="178"/>
      <c r="BM45" s="190"/>
      <c r="BN45" s="53">
        <f t="shared" si="3"/>
        <v>0</v>
      </c>
      <c r="BO45" s="53">
        <f t="shared" si="4"/>
        <v>0</v>
      </c>
    </row>
    <row r="46" spans="1:67" ht="33.75" customHeight="1" x14ac:dyDescent="0.25">
      <c r="A46" s="38"/>
      <c r="B46" s="79"/>
      <c r="C46" s="80"/>
      <c r="D46" s="133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0"/>
        <v>220.11600000000001</v>
      </c>
      <c r="L46" s="106">
        <f t="shared" si="1"/>
        <v>222.274</v>
      </c>
      <c r="M46" s="107">
        <f t="shared" si="5"/>
        <v>224.43200000000002</v>
      </c>
      <c r="N46" s="107">
        <f t="shared" si="5"/>
        <v>226.59</v>
      </c>
      <c r="O46" s="108">
        <f t="shared" si="5"/>
        <v>226.59</v>
      </c>
      <c r="P46" s="50"/>
      <c r="Q46" s="51"/>
      <c r="R46" s="51"/>
      <c r="S46" s="51"/>
      <c r="T46" s="52"/>
      <c r="U46" s="177"/>
      <c r="V46" s="178"/>
      <c r="W46" s="178"/>
      <c r="X46" s="178"/>
      <c r="Y46" s="178"/>
      <c r="Z46" s="50"/>
      <c r="AA46" s="51"/>
      <c r="AB46" s="51"/>
      <c r="AC46" s="51"/>
      <c r="AD46" s="51"/>
      <c r="AE46" s="177"/>
      <c r="AF46" s="178"/>
      <c r="AG46" s="178"/>
      <c r="AH46" s="178"/>
      <c r="AI46" s="190"/>
      <c r="AJ46" s="50"/>
      <c r="AK46" s="51"/>
      <c r="AL46" s="51"/>
      <c r="AM46" s="51"/>
      <c r="AN46" s="52"/>
      <c r="AO46" s="177"/>
      <c r="AP46" s="178"/>
      <c r="AQ46" s="178"/>
      <c r="AR46" s="178"/>
      <c r="AS46" s="178"/>
      <c r="AT46" s="50"/>
      <c r="AU46" s="51"/>
      <c r="AV46" s="51"/>
      <c r="AW46" s="51"/>
      <c r="AX46" s="51"/>
      <c r="AY46" s="177"/>
      <c r="AZ46" s="178"/>
      <c r="BA46" s="178"/>
      <c r="BB46" s="178"/>
      <c r="BC46" s="178"/>
      <c r="BD46" s="50"/>
      <c r="BE46" s="51"/>
      <c r="BF46" s="51"/>
      <c r="BG46" s="51"/>
      <c r="BH46" s="52"/>
      <c r="BI46" s="177"/>
      <c r="BJ46" s="178"/>
      <c r="BK46" s="178"/>
      <c r="BL46" s="178"/>
      <c r="BM46" s="190"/>
      <c r="BN46" s="53">
        <f t="shared" si="3"/>
        <v>0</v>
      </c>
      <c r="BO46" s="53">
        <f t="shared" si="4"/>
        <v>0</v>
      </c>
    </row>
    <row r="47" spans="1:67" ht="37.5" customHeight="1" x14ac:dyDescent="0.25">
      <c r="A47" s="38"/>
      <c r="B47" s="79" t="s">
        <v>43</v>
      </c>
      <c r="C47" s="80" t="str">
        <f>'рекоменд.цены на Август 2019'!B30</f>
        <v>Мясо молодняка высшей упитанности в убойном весе</v>
      </c>
      <c r="D47" s="133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0"/>
        <v>215.83199999999999</v>
      </c>
      <c r="L47" s="106">
        <f t="shared" si="1"/>
        <v>217.94800000000001</v>
      </c>
      <c r="M47" s="107">
        <f t="shared" si="5"/>
        <v>220.06399999999999</v>
      </c>
      <c r="N47" s="107">
        <f t="shared" si="5"/>
        <v>222.18</v>
      </c>
      <c r="O47" s="108">
        <f t="shared" si="5"/>
        <v>222.18</v>
      </c>
      <c r="P47" s="50"/>
      <c r="Q47" s="51"/>
      <c r="R47" s="51"/>
      <c r="S47" s="51"/>
      <c r="T47" s="52"/>
      <c r="U47" s="177"/>
      <c r="V47" s="178"/>
      <c r="W47" s="178"/>
      <c r="X47" s="178"/>
      <c r="Y47" s="178"/>
      <c r="Z47" s="50"/>
      <c r="AA47" s="51"/>
      <c r="AB47" s="51"/>
      <c r="AC47" s="51"/>
      <c r="AD47" s="51"/>
      <c r="AE47" s="177"/>
      <c r="AF47" s="178"/>
      <c r="AG47" s="178"/>
      <c r="AH47" s="178"/>
      <c r="AI47" s="190"/>
      <c r="AJ47" s="50"/>
      <c r="AK47" s="51"/>
      <c r="AL47" s="51"/>
      <c r="AM47" s="51"/>
      <c r="AN47" s="52"/>
      <c r="AO47" s="177"/>
      <c r="AP47" s="178"/>
      <c r="AQ47" s="178"/>
      <c r="AR47" s="178"/>
      <c r="AS47" s="178"/>
      <c r="AT47" s="50"/>
      <c r="AU47" s="51"/>
      <c r="AV47" s="51"/>
      <c r="AW47" s="51"/>
      <c r="AX47" s="51"/>
      <c r="AY47" s="177"/>
      <c r="AZ47" s="178"/>
      <c r="BA47" s="178"/>
      <c r="BB47" s="178"/>
      <c r="BC47" s="178"/>
      <c r="BD47" s="50"/>
      <c r="BE47" s="51"/>
      <c r="BF47" s="51"/>
      <c r="BG47" s="51"/>
      <c r="BH47" s="52"/>
      <c r="BI47" s="177"/>
      <c r="BJ47" s="178"/>
      <c r="BK47" s="178"/>
      <c r="BL47" s="178"/>
      <c r="BM47" s="190"/>
      <c r="BN47" s="53">
        <f t="shared" si="3"/>
        <v>0</v>
      </c>
      <c r="BO47" s="53">
        <f t="shared" si="4"/>
        <v>0</v>
      </c>
    </row>
    <row r="48" spans="1:67" ht="33.75" customHeight="1" x14ac:dyDescent="0.25">
      <c r="A48" s="38"/>
      <c r="B48" s="79"/>
      <c r="C48" s="80"/>
      <c r="D48" s="133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0"/>
        <v>215.83199999999999</v>
      </c>
      <c r="L48" s="106">
        <f t="shared" si="1"/>
        <v>217.94800000000001</v>
      </c>
      <c r="M48" s="107">
        <f t="shared" si="5"/>
        <v>220.06399999999999</v>
      </c>
      <c r="N48" s="107">
        <f t="shared" si="5"/>
        <v>222.18</v>
      </c>
      <c r="O48" s="108">
        <f t="shared" si="5"/>
        <v>222.18</v>
      </c>
      <c r="P48" s="50"/>
      <c r="Q48" s="51"/>
      <c r="R48" s="51"/>
      <c r="S48" s="51"/>
      <c r="T48" s="52"/>
      <c r="U48" s="177"/>
      <c r="V48" s="178"/>
      <c r="W48" s="178"/>
      <c r="X48" s="178"/>
      <c r="Y48" s="178"/>
      <c r="Z48" s="50"/>
      <c r="AA48" s="51"/>
      <c r="AB48" s="51"/>
      <c r="AC48" s="51"/>
      <c r="AD48" s="51"/>
      <c r="AE48" s="177"/>
      <c r="AF48" s="178"/>
      <c r="AG48" s="178"/>
      <c r="AH48" s="178"/>
      <c r="AI48" s="190"/>
      <c r="AJ48" s="50"/>
      <c r="AK48" s="51"/>
      <c r="AL48" s="51"/>
      <c r="AM48" s="51"/>
      <c r="AN48" s="52"/>
      <c r="AO48" s="177"/>
      <c r="AP48" s="178"/>
      <c r="AQ48" s="178"/>
      <c r="AR48" s="178"/>
      <c r="AS48" s="178"/>
      <c r="AT48" s="50"/>
      <c r="AU48" s="51"/>
      <c r="AV48" s="51"/>
      <c r="AW48" s="51"/>
      <c r="AX48" s="51"/>
      <c r="AY48" s="177"/>
      <c r="AZ48" s="178"/>
      <c r="BA48" s="178"/>
      <c r="BB48" s="178"/>
      <c r="BC48" s="178"/>
      <c r="BD48" s="50"/>
      <c r="BE48" s="51"/>
      <c r="BF48" s="51"/>
      <c r="BG48" s="51"/>
      <c r="BH48" s="52"/>
      <c r="BI48" s="177"/>
      <c r="BJ48" s="178"/>
      <c r="BK48" s="178"/>
      <c r="BL48" s="178"/>
      <c r="BM48" s="190"/>
      <c r="BN48" s="53">
        <f t="shared" si="3"/>
        <v>0</v>
      </c>
      <c r="BO48" s="53">
        <f t="shared" si="4"/>
        <v>0</v>
      </c>
    </row>
    <row r="49" spans="1:67" ht="33.75" customHeight="1" x14ac:dyDescent="0.25">
      <c r="A49" s="38"/>
      <c r="B49" s="79"/>
      <c r="C49" s="80"/>
      <c r="D49" s="133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0"/>
        <v>215.83199999999999</v>
      </c>
      <c r="L49" s="106">
        <f t="shared" si="1"/>
        <v>217.94800000000001</v>
      </c>
      <c r="M49" s="107">
        <f t="shared" si="5"/>
        <v>220.06399999999999</v>
      </c>
      <c r="N49" s="107">
        <f t="shared" si="5"/>
        <v>222.18</v>
      </c>
      <c r="O49" s="108">
        <f t="shared" si="5"/>
        <v>222.18</v>
      </c>
      <c r="P49" s="50"/>
      <c r="Q49" s="51"/>
      <c r="R49" s="51"/>
      <c r="S49" s="51"/>
      <c r="T49" s="52"/>
      <c r="U49" s="177"/>
      <c r="V49" s="178"/>
      <c r="W49" s="178"/>
      <c r="X49" s="178"/>
      <c r="Y49" s="178"/>
      <c r="Z49" s="50"/>
      <c r="AA49" s="51"/>
      <c r="AB49" s="51"/>
      <c r="AC49" s="51"/>
      <c r="AD49" s="51"/>
      <c r="AE49" s="177"/>
      <c r="AF49" s="178"/>
      <c r="AG49" s="178"/>
      <c r="AH49" s="178"/>
      <c r="AI49" s="190"/>
      <c r="AJ49" s="50"/>
      <c r="AK49" s="51"/>
      <c r="AL49" s="51"/>
      <c r="AM49" s="51"/>
      <c r="AN49" s="52"/>
      <c r="AO49" s="177"/>
      <c r="AP49" s="178"/>
      <c r="AQ49" s="178"/>
      <c r="AR49" s="178"/>
      <c r="AS49" s="178"/>
      <c r="AT49" s="50"/>
      <c r="AU49" s="51"/>
      <c r="AV49" s="51"/>
      <c r="AW49" s="51"/>
      <c r="AX49" s="51"/>
      <c r="AY49" s="177"/>
      <c r="AZ49" s="178"/>
      <c r="BA49" s="178"/>
      <c r="BB49" s="178"/>
      <c r="BC49" s="178"/>
      <c r="BD49" s="50"/>
      <c r="BE49" s="51"/>
      <c r="BF49" s="51"/>
      <c r="BG49" s="51"/>
      <c r="BH49" s="52"/>
      <c r="BI49" s="177"/>
      <c r="BJ49" s="178"/>
      <c r="BK49" s="178"/>
      <c r="BL49" s="178"/>
      <c r="BM49" s="190"/>
      <c r="BN49" s="53">
        <f t="shared" si="3"/>
        <v>0</v>
      </c>
      <c r="BO49" s="53">
        <f t="shared" si="4"/>
        <v>0</v>
      </c>
    </row>
    <row r="50" spans="1:67" ht="45" customHeight="1" x14ac:dyDescent="0.25">
      <c r="A50" s="38"/>
      <c r="B50" s="79" t="s">
        <v>44</v>
      </c>
      <c r="C50" s="80" t="str">
        <f>'рекоменд.цены на Август 2019'!B31</f>
        <v>Мясо молодняка средней упитанности в убойном весе</v>
      </c>
      <c r="D50" s="133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0"/>
        <v>215.83199999999999</v>
      </c>
      <c r="L50" s="106">
        <f t="shared" si="1"/>
        <v>217.94800000000001</v>
      </c>
      <c r="M50" s="107">
        <f t="shared" si="5"/>
        <v>220.06399999999999</v>
      </c>
      <c r="N50" s="107">
        <f t="shared" si="5"/>
        <v>222.18</v>
      </c>
      <c r="O50" s="108">
        <f t="shared" si="5"/>
        <v>222.18</v>
      </c>
      <c r="P50" s="50"/>
      <c r="Q50" s="51"/>
      <c r="R50" s="51"/>
      <c r="S50" s="51"/>
      <c r="T50" s="52"/>
      <c r="U50" s="177"/>
      <c r="V50" s="178"/>
      <c r="W50" s="178"/>
      <c r="X50" s="178"/>
      <c r="Y50" s="178"/>
      <c r="Z50" s="50"/>
      <c r="AA50" s="51"/>
      <c r="AB50" s="51"/>
      <c r="AC50" s="51"/>
      <c r="AD50" s="51"/>
      <c r="AE50" s="177"/>
      <c r="AF50" s="178"/>
      <c r="AG50" s="178"/>
      <c r="AH50" s="178"/>
      <c r="AI50" s="190"/>
      <c r="AJ50" s="50"/>
      <c r="AK50" s="51"/>
      <c r="AL50" s="51"/>
      <c r="AM50" s="51"/>
      <c r="AN50" s="52"/>
      <c r="AO50" s="177"/>
      <c r="AP50" s="178"/>
      <c r="AQ50" s="178"/>
      <c r="AR50" s="178"/>
      <c r="AS50" s="178"/>
      <c r="AT50" s="50"/>
      <c r="AU50" s="51"/>
      <c r="AV50" s="51"/>
      <c r="AW50" s="51"/>
      <c r="AX50" s="51"/>
      <c r="AY50" s="177"/>
      <c r="AZ50" s="178"/>
      <c r="BA50" s="178"/>
      <c r="BB50" s="178"/>
      <c r="BC50" s="178"/>
      <c r="BD50" s="50"/>
      <c r="BE50" s="51"/>
      <c r="BF50" s="51"/>
      <c r="BG50" s="51"/>
      <c r="BH50" s="52"/>
      <c r="BI50" s="177"/>
      <c r="BJ50" s="178"/>
      <c r="BK50" s="178"/>
      <c r="BL50" s="178"/>
      <c r="BM50" s="190"/>
      <c r="BN50" s="53">
        <f t="shared" si="3"/>
        <v>0</v>
      </c>
      <c r="BO50" s="53">
        <f t="shared" si="4"/>
        <v>0</v>
      </c>
    </row>
    <row r="51" spans="1:67" ht="33.75" customHeight="1" x14ac:dyDescent="0.25">
      <c r="A51" s="38"/>
      <c r="B51" s="79"/>
      <c r="C51" s="80"/>
      <c r="D51" s="133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0"/>
        <v>215.83199999999999</v>
      </c>
      <c r="L51" s="106">
        <f t="shared" si="1"/>
        <v>217.94800000000001</v>
      </c>
      <c r="M51" s="107">
        <f t="shared" si="5"/>
        <v>220.06399999999999</v>
      </c>
      <c r="N51" s="107">
        <f t="shared" si="5"/>
        <v>222.18</v>
      </c>
      <c r="O51" s="108">
        <f t="shared" si="5"/>
        <v>222.18</v>
      </c>
      <c r="P51" s="50"/>
      <c r="Q51" s="51"/>
      <c r="R51" s="51"/>
      <c r="S51" s="51"/>
      <c r="T51" s="52"/>
      <c r="U51" s="177"/>
      <c r="V51" s="178"/>
      <c r="W51" s="178"/>
      <c r="X51" s="178"/>
      <c r="Y51" s="178"/>
      <c r="Z51" s="50"/>
      <c r="AA51" s="51"/>
      <c r="AB51" s="51"/>
      <c r="AC51" s="51"/>
      <c r="AD51" s="51"/>
      <c r="AE51" s="177"/>
      <c r="AF51" s="178"/>
      <c r="AG51" s="178"/>
      <c r="AH51" s="178"/>
      <c r="AI51" s="190"/>
      <c r="AJ51" s="50"/>
      <c r="AK51" s="51"/>
      <c r="AL51" s="51"/>
      <c r="AM51" s="51"/>
      <c r="AN51" s="52"/>
      <c r="AO51" s="177"/>
      <c r="AP51" s="178"/>
      <c r="AQ51" s="178"/>
      <c r="AR51" s="178"/>
      <c r="AS51" s="178"/>
      <c r="AT51" s="50"/>
      <c r="AU51" s="51"/>
      <c r="AV51" s="51"/>
      <c r="AW51" s="51"/>
      <c r="AX51" s="51"/>
      <c r="AY51" s="177"/>
      <c r="AZ51" s="178"/>
      <c r="BA51" s="178"/>
      <c r="BB51" s="178"/>
      <c r="BC51" s="178"/>
      <c r="BD51" s="50"/>
      <c r="BE51" s="51"/>
      <c r="BF51" s="51"/>
      <c r="BG51" s="51"/>
      <c r="BH51" s="52"/>
      <c r="BI51" s="177"/>
      <c r="BJ51" s="178"/>
      <c r="BK51" s="178"/>
      <c r="BL51" s="178"/>
      <c r="BM51" s="190"/>
      <c r="BN51" s="53">
        <f t="shared" si="3"/>
        <v>0</v>
      </c>
      <c r="BO51" s="53">
        <f t="shared" si="4"/>
        <v>0</v>
      </c>
    </row>
    <row r="52" spans="1:67" ht="33.75" customHeight="1" x14ac:dyDescent="0.25">
      <c r="A52" s="38"/>
      <c r="B52" s="79"/>
      <c r="C52" s="80"/>
      <c r="D52" s="133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0"/>
        <v>215.83199999999999</v>
      </c>
      <c r="L52" s="106">
        <f t="shared" si="1"/>
        <v>217.94800000000001</v>
      </c>
      <c r="M52" s="107">
        <f t="shared" si="5"/>
        <v>220.06399999999999</v>
      </c>
      <c r="N52" s="107">
        <f t="shared" si="5"/>
        <v>222.18</v>
      </c>
      <c r="O52" s="108">
        <f t="shared" si="5"/>
        <v>222.18</v>
      </c>
      <c r="P52" s="50"/>
      <c r="Q52" s="51"/>
      <c r="R52" s="51"/>
      <c r="S52" s="51"/>
      <c r="T52" s="52"/>
      <c r="U52" s="177"/>
      <c r="V52" s="178"/>
      <c r="W52" s="178"/>
      <c r="X52" s="178"/>
      <c r="Y52" s="178"/>
      <c r="Z52" s="50"/>
      <c r="AA52" s="51"/>
      <c r="AB52" s="51"/>
      <c r="AC52" s="51"/>
      <c r="AD52" s="51"/>
      <c r="AE52" s="177"/>
      <c r="AF52" s="178"/>
      <c r="AG52" s="178"/>
      <c r="AH52" s="178"/>
      <c r="AI52" s="190"/>
      <c r="AJ52" s="50"/>
      <c r="AK52" s="51"/>
      <c r="AL52" s="51"/>
      <c r="AM52" s="51"/>
      <c r="AN52" s="52"/>
      <c r="AO52" s="177"/>
      <c r="AP52" s="178"/>
      <c r="AQ52" s="178"/>
      <c r="AR52" s="178"/>
      <c r="AS52" s="178"/>
      <c r="AT52" s="50"/>
      <c r="AU52" s="51"/>
      <c r="AV52" s="51"/>
      <c r="AW52" s="51"/>
      <c r="AX52" s="51"/>
      <c r="AY52" s="177"/>
      <c r="AZ52" s="178"/>
      <c r="BA52" s="178"/>
      <c r="BB52" s="178"/>
      <c r="BC52" s="178"/>
      <c r="BD52" s="50"/>
      <c r="BE52" s="51"/>
      <c r="BF52" s="51"/>
      <c r="BG52" s="51"/>
      <c r="BH52" s="52"/>
      <c r="BI52" s="177"/>
      <c r="BJ52" s="178"/>
      <c r="BK52" s="178"/>
      <c r="BL52" s="178"/>
      <c r="BM52" s="190"/>
      <c r="BN52" s="53">
        <f t="shared" ref="BN52:BN83" si="6">MIN($P52,$U52,$Z52,$AE52,$AJ52,$AO52,$AT52,$AY52,$BD52,$BI52)</f>
        <v>0</v>
      </c>
      <c r="BO52" s="53">
        <f t="shared" ref="BO52:BO83" si="7">MAX($P52,$U52,$Z52,$AE52,$AJ52,$AO52,$AT52,$AY52,$BD52,$BI52)</f>
        <v>0</v>
      </c>
    </row>
    <row r="53" spans="1:67" ht="33.75" customHeight="1" x14ac:dyDescent="0.25">
      <c r="A53" s="38"/>
      <c r="B53" s="79" t="s">
        <v>45</v>
      </c>
      <c r="C53" s="80" t="str">
        <f>'рекоменд.цены на Август 2019'!B32</f>
        <v>Свинина 2 категории в убойном весе, кг</v>
      </c>
      <c r="D53" s="133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0"/>
        <v>130.96800000000002</v>
      </c>
      <c r="L53" s="106">
        <f t="shared" si="1"/>
        <v>132.25200000000001</v>
      </c>
      <c r="M53" s="107">
        <f t="shared" si="5"/>
        <v>133.536</v>
      </c>
      <c r="N53" s="107">
        <f t="shared" si="5"/>
        <v>134.82</v>
      </c>
      <c r="O53" s="108">
        <f t="shared" si="5"/>
        <v>134.82</v>
      </c>
      <c r="P53" s="50"/>
      <c r="Q53" s="51"/>
      <c r="R53" s="51"/>
      <c r="S53" s="51"/>
      <c r="T53" s="52"/>
      <c r="U53" s="177"/>
      <c r="V53" s="178"/>
      <c r="W53" s="178"/>
      <c r="X53" s="178"/>
      <c r="Y53" s="178"/>
      <c r="Z53" s="50"/>
      <c r="AA53" s="51"/>
      <c r="AB53" s="51"/>
      <c r="AC53" s="51"/>
      <c r="AD53" s="51"/>
      <c r="AE53" s="177"/>
      <c r="AF53" s="178"/>
      <c r="AG53" s="178"/>
      <c r="AH53" s="178"/>
      <c r="AI53" s="190"/>
      <c r="AJ53" s="50"/>
      <c r="AK53" s="51"/>
      <c r="AL53" s="51"/>
      <c r="AM53" s="51"/>
      <c r="AN53" s="52"/>
      <c r="AO53" s="177"/>
      <c r="AP53" s="178"/>
      <c r="AQ53" s="178"/>
      <c r="AR53" s="178"/>
      <c r="AS53" s="178"/>
      <c r="AT53" s="50"/>
      <c r="AU53" s="51"/>
      <c r="AV53" s="51"/>
      <c r="AW53" s="51"/>
      <c r="AX53" s="51"/>
      <c r="AY53" s="177"/>
      <c r="AZ53" s="178"/>
      <c r="BA53" s="178"/>
      <c r="BB53" s="178"/>
      <c r="BC53" s="178"/>
      <c r="BD53" s="50"/>
      <c r="BE53" s="51"/>
      <c r="BF53" s="51"/>
      <c r="BG53" s="51"/>
      <c r="BH53" s="52"/>
      <c r="BI53" s="177"/>
      <c r="BJ53" s="178"/>
      <c r="BK53" s="178"/>
      <c r="BL53" s="178"/>
      <c r="BM53" s="190"/>
      <c r="BN53" s="53">
        <f t="shared" si="6"/>
        <v>0</v>
      </c>
      <c r="BO53" s="53">
        <f t="shared" si="7"/>
        <v>0</v>
      </c>
    </row>
    <row r="54" spans="1:67" ht="33.75" customHeight="1" x14ac:dyDescent="0.25">
      <c r="A54" s="38"/>
      <c r="B54" s="79"/>
      <c r="C54" s="80"/>
      <c r="D54" s="133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0"/>
        <v>130.96800000000002</v>
      </c>
      <c r="L54" s="106">
        <f t="shared" si="1"/>
        <v>132.25200000000001</v>
      </c>
      <c r="M54" s="107">
        <f t="shared" si="5"/>
        <v>133.536</v>
      </c>
      <c r="N54" s="107">
        <f t="shared" si="5"/>
        <v>134.82</v>
      </c>
      <c r="O54" s="108">
        <f t="shared" si="5"/>
        <v>134.82</v>
      </c>
      <c r="P54" s="50"/>
      <c r="Q54" s="51"/>
      <c r="R54" s="51"/>
      <c r="S54" s="51"/>
      <c r="T54" s="52"/>
      <c r="U54" s="177"/>
      <c r="V54" s="178"/>
      <c r="W54" s="178"/>
      <c r="X54" s="178"/>
      <c r="Y54" s="178"/>
      <c r="Z54" s="50"/>
      <c r="AA54" s="51"/>
      <c r="AB54" s="51"/>
      <c r="AC54" s="51"/>
      <c r="AD54" s="51"/>
      <c r="AE54" s="177"/>
      <c r="AF54" s="178"/>
      <c r="AG54" s="178"/>
      <c r="AH54" s="178"/>
      <c r="AI54" s="190"/>
      <c r="AJ54" s="50"/>
      <c r="AK54" s="51"/>
      <c r="AL54" s="51"/>
      <c r="AM54" s="51"/>
      <c r="AN54" s="52"/>
      <c r="AO54" s="177"/>
      <c r="AP54" s="178"/>
      <c r="AQ54" s="178"/>
      <c r="AR54" s="178"/>
      <c r="AS54" s="178"/>
      <c r="AT54" s="50"/>
      <c r="AU54" s="51"/>
      <c r="AV54" s="51"/>
      <c r="AW54" s="51"/>
      <c r="AX54" s="51"/>
      <c r="AY54" s="177"/>
      <c r="AZ54" s="178"/>
      <c r="BA54" s="178"/>
      <c r="BB54" s="178"/>
      <c r="BC54" s="178"/>
      <c r="BD54" s="50"/>
      <c r="BE54" s="51"/>
      <c r="BF54" s="51"/>
      <c r="BG54" s="51"/>
      <c r="BH54" s="52"/>
      <c r="BI54" s="177"/>
      <c r="BJ54" s="178"/>
      <c r="BK54" s="178"/>
      <c r="BL54" s="178"/>
      <c r="BM54" s="190"/>
      <c r="BN54" s="53">
        <f t="shared" si="6"/>
        <v>0</v>
      </c>
      <c r="BO54" s="53">
        <f t="shared" si="7"/>
        <v>0</v>
      </c>
    </row>
    <row r="55" spans="1:67" ht="33.75" customHeight="1" x14ac:dyDescent="0.25">
      <c r="A55" s="38"/>
      <c r="B55" s="79"/>
      <c r="C55" s="80"/>
      <c r="D55" s="133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0"/>
        <v>130.96800000000002</v>
      </c>
      <c r="L55" s="106">
        <f t="shared" si="1"/>
        <v>132.25200000000001</v>
      </c>
      <c r="M55" s="107">
        <f t="shared" si="5"/>
        <v>133.536</v>
      </c>
      <c r="N55" s="107">
        <f t="shared" si="5"/>
        <v>134.82</v>
      </c>
      <c r="O55" s="108">
        <f t="shared" si="5"/>
        <v>134.82</v>
      </c>
      <c r="P55" s="50"/>
      <c r="Q55" s="51"/>
      <c r="R55" s="51"/>
      <c r="S55" s="51"/>
      <c r="T55" s="52"/>
      <c r="U55" s="177"/>
      <c r="V55" s="178"/>
      <c r="W55" s="178"/>
      <c r="X55" s="178"/>
      <c r="Y55" s="178"/>
      <c r="Z55" s="50"/>
      <c r="AA55" s="51"/>
      <c r="AB55" s="51"/>
      <c r="AC55" s="51"/>
      <c r="AD55" s="51"/>
      <c r="AE55" s="177"/>
      <c r="AF55" s="178"/>
      <c r="AG55" s="178"/>
      <c r="AH55" s="178"/>
      <c r="AI55" s="190"/>
      <c r="AJ55" s="50"/>
      <c r="AK55" s="51"/>
      <c r="AL55" s="51"/>
      <c r="AM55" s="51"/>
      <c r="AN55" s="52"/>
      <c r="AO55" s="177"/>
      <c r="AP55" s="178"/>
      <c r="AQ55" s="178"/>
      <c r="AR55" s="178"/>
      <c r="AS55" s="178"/>
      <c r="AT55" s="50"/>
      <c r="AU55" s="51"/>
      <c r="AV55" s="51"/>
      <c r="AW55" s="51"/>
      <c r="AX55" s="51"/>
      <c r="AY55" s="177"/>
      <c r="AZ55" s="178"/>
      <c r="BA55" s="178"/>
      <c r="BB55" s="178"/>
      <c r="BC55" s="178"/>
      <c r="BD55" s="50"/>
      <c r="BE55" s="51"/>
      <c r="BF55" s="51"/>
      <c r="BG55" s="51"/>
      <c r="BH55" s="52"/>
      <c r="BI55" s="177"/>
      <c r="BJ55" s="178"/>
      <c r="BK55" s="178"/>
      <c r="BL55" s="178"/>
      <c r="BM55" s="190"/>
      <c r="BN55" s="53">
        <f t="shared" si="6"/>
        <v>0</v>
      </c>
      <c r="BO55" s="53">
        <f t="shared" si="7"/>
        <v>0</v>
      </c>
    </row>
    <row r="56" spans="1:67" ht="47.25" customHeight="1" x14ac:dyDescent="0.25">
      <c r="A56" s="38"/>
      <c r="B56" s="79" t="s">
        <v>124</v>
      </c>
      <c r="C56" s="80" t="str">
        <f>'рекоменд.цены на Август 2019'!B33</f>
        <v>Говядина 1 категории в полутушах (ГОСТ Р 54315-2011)*, кг</v>
      </c>
      <c r="D56" s="133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0"/>
        <v>264.28200000000004</v>
      </c>
      <c r="L56" s="106">
        <f t="shared" si="1"/>
        <v>266.87300000000005</v>
      </c>
      <c r="M56" s="107">
        <f t="shared" si="5"/>
        <v>269.464</v>
      </c>
      <c r="N56" s="107">
        <f t="shared" si="5"/>
        <v>272.05500000000001</v>
      </c>
      <c r="O56" s="108">
        <f t="shared" si="5"/>
        <v>272.05500000000001</v>
      </c>
      <c r="P56" s="50"/>
      <c r="Q56" s="51"/>
      <c r="R56" s="51"/>
      <c r="S56" s="51"/>
      <c r="T56" s="52"/>
      <c r="U56" s="177"/>
      <c r="V56" s="178"/>
      <c r="W56" s="178"/>
      <c r="X56" s="178"/>
      <c r="Y56" s="178"/>
      <c r="Z56" s="50"/>
      <c r="AA56" s="51"/>
      <c r="AB56" s="51"/>
      <c r="AC56" s="51"/>
      <c r="AD56" s="51"/>
      <c r="AE56" s="177"/>
      <c r="AF56" s="178"/>
      <c r="AG56" s="178"/>
      <c r="AH56" s="178"/>
      <c r="AI56" s="190"/>
      <c r="AJ56" s="50"/>
      <c r="AK56" s="51"/>
      <c r="AL56" s="51"/>
      <c r="AM56" s="51"/>
      <c r="AN56" s="52"/>
      <c r="AO56" s="177"/>
      <c r="AP56" s="178"/>
      <c r="AQ56" s="178"/>
      <c r="AR56" s="178"/>
      <c r="AS56" s="178"/>
      <c r="AT56" s="50"/>
      <c r="AU56" s="51"/>
      <c r="AV56" s="51"/>
      <c r="AW56" s="51"/>
      <c r="AX56" s="51"/>
      <c r="AY56" s="177"/>
      <c r="AZ56" s="178"/>
      <c r="BA56" s="178"/>
      <c r="BB56" s="178"/>
      <c r="BC56" s="178"/>
      <c r="BD56" s="50"/>
      <c r="BE56" s="51"/>
      <c r="BF56" s="51"/>
      <c r="BG56" s="51"/>
      <c r="BH56" s="52"/>
      <c r="BI56" s="177"/>
      <c r="BJ56" s="178"/>
      <c r="BK56" s="178"/>
      <c r="BL56" s="178"/>
      <c r="BM56" s="190"/>
      <c r="BN56" s="53">
        <f t="shared" si="6"/>
        <v>0</v>
      </c>
      <c r="BO56" s="53">
        <f t="shared" si="7"/>
        <v>0</v>
      </c>
    </row>
    <row r="57" spans="1:67" ht="33.75" customHeight="1" x14ac:dyDescent="0.25">
      <c r="A57" s="38" t="s">
        <v>39</v>
      </c>
      <c r="B57" s="79"/>
      <c r="C57" s="80"/>
      <c r="D57" s="133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0"/>
        <v>264.28200000000004</v>
      </c>
      <c r="L57" s="106">
        <f t="shared" si="1"/>
        <v>266.87300000000005</v>
      </c>
      <c r="M57" s="107">
        <f t="shared" si="5"/>
        <v>269.464</v>
      </c>
      <c r="N57" s="107">
        <f t="shared" si="5"/>
        <v>272.05500000000001</v>
      </c>
      <c r="O57" s="108">
        <f t="shared" si="5"/>
        <v>272.05500000000001</v>
      </c>
      <c r="P57" s="50"/>
      <c r="Q57" s="51"/>
      <c r="R57" s="51"/>
      <c r="S57" s="51"/>
      <c r="T57" s="52"/>
      <c r="U57" s="177"/>
      <c r="V57" s="178"/>
      <c r="W57" s="178"/>
      <c r="X57" s="178"/>
      <c r="Y57" s="178"/>
      <c r="Z57" s="50"/>
      <c r="AA57" s="51"/>
      <c r="AB57" s="51"/>
      <c r="AC57" s="51"/>
      <c r="AD57" s="51"/>
      <c r="AE57" s="177"/>
      <c r="AF57" s="178"/>
      <c r="AG57" s="178"/>
      <c r="AH57" s="178"/>
      <c r="AI57" s="190"/>
      <c r="AJ57" s="50"/>
      <c r="AK57" s="51"/>
      <c r="AL57" s="51"/>
      <c r="AM57" s="51"/>
      <c r="AN57" s="52"/>
      <c r="AO57" s="177"/>
      <c r="AP57" s="178"/>
      <c r="AQ57" s="178"/>
      <c r="AR57" s="178"/>
      <c r="AS57" s="178"/>
      <c r="AT57" s="50"/>
      <c r="AU57" s="51"/>
      <c r="AV57" s="51"/>
      <c r="AW57" s="51"/>
      <c r="AX57" s="51"/>
      <c r="AY57" s="177"/>
      <c r="AZ57" s="178"/>
      <c r="BA57" s="178"/>
      <c r="BB57" s="178"/>
      <c r="BC57" s="178"/>
      <c r="BD57" s="50"/>
      <c r="BE57" s="51"/>
      <c r="BF57" s="51"/>
      <c r="BG57" s="51"/>
      <c r="BH57" s="52"/>
      <c r="BI57" s="177"/>
      <c r="BJ57" s="178"/>
      <c r="BK57" s="178"/>
      <c r="BL57" s="178"/>
      <c r="BM57" s="190"/>
      <c r="BN57" s="53">
        <f t="shared" si="6"/>
        <v>0</v>
      </c>
      <c r="BO57" s="53">
        <f t="shared" si="7"/>
        <v>0</v>
      </c>
    </row>
    <row r="58" spans="1:67" ht="51.75" customHeight="1" x14ac:dyDescent="0.25">
      <c r="A58" s="38"/>
      <c r="B58" s="79" t="s">
        <v>125</v>
      </c>
      <c r="C58" s="80" t="str">
        <f>'рекоменд.цены на Август 2019'!B34</f>
        <v>Говядина 1 категории передний отруб   (ГОСТ Р 54315-2011)*, кг</v>
      </c>
      <c r="D58" s="133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0"/>
        <v>237.35399999999998</v>
      </c>
      <c r="L58" s="106">
        <f t="shared" si="1"/>
        <v>239.68099999999998</v>
      </c>
      <c r="M58" s="107">
        <f t="shared" si="5"/>
        <v>242.00799999999998</v>
      </c>
      <c r="N58" s="107">
        <f t="shared" si="5"/>
        <v>244.33499999999998</v>
      </c>
      <c r="O58" s="108">
        <f t="shared" si="5"/>
        <v>244.33499999999998</v>
      </c>
      <c r="P58" s="50"/>
      <c r="Q58" s="51"/>
      <c r="R58" s="51"/>
      <c r="S58" s="51"/>
      <c r="T58" s="52"/>
      <c r="U58" s="177"/>
      <c r="V58" s="178"/>
      <c r="W58" s="178"/>
      <c r="X58" s="178"/>
      <c r="Y58" s="178"/>
      <c r="Z58" s="50"/>
      <c r="AA58" s="51"/>
      <c r="AB58" s="51"/>
      <c r="AC58" s="51"/>
      <c r="AD58" s="51"/>
      <c r="AE58" s="177"/>
      <c r="AF58" s="178"/>
      <c r="AG58" s="178"/>
      <c r="AH58" s="178"/>
      <c r="AI58" s="190"/>
      <c r="AJ58" s="50"/>
      <c r="AK58" s="51"/>
      <c r="AL58" s="51"/>
      <c r="AM58" s="51"/>
      <c r="AN58" s="52"/>
      <c r="AO58" s="177"/>
      <c r="AP58" s="178"/>
      <c r="AQ58" s="178"/>
      <c r="AR58" s="178"/>
      <c r="AS58" s="178"/>
      <c r="AT58" s="50"/>
      <c r="AU58" s="51"/>
      <c r="AV58" s="51"/>
      <c r="AW58" s="51"/>
      <c r="AX58" s="51"/>
      <c r="AY58" s="177"/>
      <c r="AZ58" s="178"/>
      <c r="BA58" s="178"/>
      <c r="BB58" s="178"/>
      <c r="BC58" s="178"/>
      <c r="BD58" s="50"/>
      <c r="BE58" s="51"/>
      <c r="BF58" s="51"/>
      <c r="BG58" s="51"/>
      <c r="BH58" s="52"/>
      <c r="BI58" s="177"/>
      <c r="BJ58" s="178"/>
      <c r="BK58" s="178"/>
      <c r="BL58" s="178"/>
      <c r="BM58" s="190"/>
      <c r="BN58" s="53">
        <f t="shared" si="6"/>
        <v>0</v>
      </c>
      <c r="BO58" s="53">
        <f t="shared" si="7"/>
        <v>0</v>
      </c>
    </row>
    <row r="59" spans="1:67" ht="33.75" customHeight="1" x14ac:dyDescent="0.25">
      <c r="A59" s="38"/>
      <c r="B59" s="79"/>
      <c r="C59" s="80"/>
      <c r="D59" s="133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0"/>
        <v>237.35399999999998</v>
      </c>
      <c r="L59" s="106">
        <f t="shared" si="1"/>
        <v>239.68099999999998</v>
      </c>
      <c r="M59" s="107">
        <f t="shared" si="5"/>
        <v>242.00799999999998</v>
      </c>
      <c r="N59" s="107">
        <f t="shared" si="5"/>
        <v>244.33499999999998</v>
      </c>
      <c r="O59" s="108">
        <f t="shared" si="5"/>
        <v>244.33499999999998</v>
      </c>
      <c r="P59" s="50"/>
      <c r="Q59" s="51"/>
      <c r="R59" s="51"/>
      <c r="S59" s="51"/>
      <c r="T59" s="52"/>
      <c r="U59" s="177"/>
      <c r="V59" s="178"/>
      <c r="W59" s="178"/>
      <c r="X59" s="178"/>
      <c r="Y59" s="178"/>
      <c r="Z59" s="50"/>
      <c r="AA59" s="51"/>
      <c r="AB59" s="51"/>
      <c r="AC59" s="51"/>
      <c r="AD59" s="51"/>
      <c r="AE59" s="177"/>
      <c r="AF59" s="178"/>
      <c r="AG59" s="178"/>
      <c r="AH59" s="178"/>
      <c r="AI59" s="190"/>
      <c r="AJ59" s="50"/>
      <c r="AK59" s="51"/>
      <c r="AL59" s="51"/>
      <c r="AM59" s="51"/>
      <c r="AN59" s="52"/>
      <c r="AO59" s="177"/>
      <c r="AP59" s="178"/>
      <c r="AQ59" s="178"/>
      <c r="AR59" s="178"/>
      <c r="AS59" s="178"/>
      <c r="AT59" s="50"/>
      <c r="AU59" s="51"/>
      <c r="AV59" s="51"/>
      <c r="AW59" s="51"/>
      <c r="AX59" s="51"/>
      <c r="AY59" s="177"/>
      <c r="AZ59" s="178"/>
      <c r="BA59" s="178"/>
      <c r="BB59" s="178"/>
      <c r="BC59" s="178"/>
      <c r="BD59" s="50"/>
      <c r="BE59" s="51"/>
      <c r="BF59" s="51"/>
      <c r="BG59" s="51"/>
      <c r="BH59" s="52"/>
      <c r="BI59" s="177"/>
      <c r="BJ59" s="178"/>
      <c r="BK59" s="178"/>
      <c r="BL59" s="178"/>
      <c r="BM59" s="190"/>
      <c r="BN59" s="53">
        <f t="shared" si="6"/>
        <v>0</v>
      </c>
      <c r="BO59" s="53">
        <f t="shared" si="7"/>
        <v>0</v>
      </c>
    </row>
    <row r="60" spans="1:67" ht="41.1" customHeight="1" x14ac:dyDescent="0.25">
      <c r="A60" s="38" t="s">
        <v>39</v>
      </c>
      <c r="B60" s="79"/>
      <c r="C60" s="80"/>
      <c r="D60" s="133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0"/>
        <v>237.35399999999998</v>
      </c>
      <c r="L60" s="106">
        <f t="shared" si="1"/>
        <v>239.68099999999998</v>
      </c>
      <c r="M60" s="107">
        <f t="shared" si="5"/>
        <v>242.00799999999998</v>
      </c>
      <c r="N60" s="107">
        <f t="shared" si="5"/>
        <v>244.33499999999998</v>
      </c>
      <c r="O60" s="108">
        <f t="shared" si="5"/>
        <v>244.33499999999998</v>
      </c>
      <c r="P60" s="50"/>
      <c r="Q60" s="51"/>
      <c r="R60" s="51"/>
      <c r="S60" s="51"/>
      <c r="T60" s="52"/>
      <c r="U60" s="177"/>
      <c r="V60" s="178"/>
      <c r="W60" s="178"/>
      <c r="X60" s="178"/>
      <c r="Y60" s="178"/>
      <c r="Z60" s="50"/>
      <c r="AA60" s="51"/>
      <c r="AB60" s="51"/>
      <c r="AC60" s="51"/>
      <c r="AD60" s="51"/>
      <c r="AE60" s="177"/>
      <c r="AF60" s="178"/>
      <c r="AG60" s="178"/>
      <c r="AH60" s="178"/>
      <c r="AI60" s="190"/>
      <c r="AJ60" s="50"/>
      <c r="AK60" s="51"/>
      <c r="AL60" s="51"/>
      <c r="AM60" s="51"/>
      <c r="AN60" s="52"/>
      <c r="AO60" s="177"/>
      <c r="AP60" s="178"/>
      <c r="AQ60" s="178"/>
      <c r="AR60" s="178"/>
      <c r="AS60" s="178"/>
      <c r="AT60" s="50"/>
      <c r="AU60" s="51"/>
      <c r="AV60" s="51"/>
      <c r="AW60" s="51"/>
      <c r="AX60" s="51"/>
      <c r="AY60" s="177"/>
      <c r="AZ60" s="178"/>
      <c r="BA60" s="178"/>
      <c r="BB60" s="178"/>
      <c r="BC60" s="178"/>
      <c r="BD60" s="50"/>
      <c r="BE60" s="51"/>
      <c r="BF60" s="51"/>
      <c r="BG60" s="51"/>
      <c r="BH60" s="52"/>
      <c r="BI60" s="177"/>
      <c r="BJ60" s="178"/>
      <c r="BK60" s="178"/>
      <c r="BL60" s="178"/>
      <c r="BM60" s="190"/>
      <c r="BN60" s="53">
        <f t="shared" si="6"/>
        <v>0</v>
      </c>
      <c r="BO60" s="53">
        <f t="shared" si="7"/>
        <v>0</v>
      </c>
    </row>
    <row r="61" spans="1:67" ht="47.25" customHeight="1" x14ac:dyDescent="0.25">
      <c r="A61" s="38"/>
      <c r="B61" s="79" t="s">
        <v>126</v>
      </c>
      <c r="C61" s="80" t="str">
        <f>'рекоменд.цены на Август 2019'!B35</f>
        <v>Говядина 1 категории задняя четверть  (ГОСТ Р 54315-2011)*, кг</v>
      </c>
      <c r="D61" s="133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0"/>
        <v>291.20999999999998</v>
      </c>
      <c r="L61" s="106">
        <f t="shared" si="1"/>
        <v>294.065</v>
      </c>
      <c r="M61" s="107">
        <f t="shared" si="5"/>
        <v>296.92</v>
      </c>
      <c r="N61" s="107">
        <f t="shared" si="5"/>
        <v>299.77499999999998</v>
      </c>
      <c r="O61" s="108">
        <f t="shared" si="5"/>
        <v>299.77499999999998</v>
      </c>
      <c r="P61" s="50"/>
      <c r="Q61" s="51"/>
      <c r="R61" s="51"/>
      <c r="S61" s="51"/>
      <c r="T61" s="52"/>
      <c r="U61" s="177"/>
      <c r="V61" s="178"/>
      <c r="W61" s="178"/>
      <c r="X61" s="178"/>
      <c r="Y61" s="178"/>
      <c r="Z61" s="50"/>
      <c r="AA61" s="51"/>
      <c r="AB61" s="51"/>
      <c r="AC61" s="51"/>
      <c r="AD61" s="51"/>
      <c r="AE61" s="177"/>
      <c r="AF61" s="178"/>
      <c r="AG61" s="178"/>
      <c r="AH61" s="178"/>
      <c r="AI61" s="190"/>
      <c r="AJ61" s="50"/>
      <c r="AK61" s="51"/>
      <c r="AL61" s="51"/>
      <c r="AM61" s="51"/>
      <c r="AN61" s="52"/>
      <c r="AO61" s="177"/>
      <c r="AP61" s="178"/>
      <c r="AQ61" s="178"/>
      <c r="AR61" s="178"/>
      <c r="AS61" s="178"/>
      <c r="AT61" s="50"/>
      <c r="AU61" s="51"/>
      <c r="AV61" s="51"/>
      <c r="AW61" s="51"/>
      <c r="AX61" s="51"/>
      <c r="AY61" s="177"/>
      <c r="AZ61" s="178"/>
      <c r="BA61" s="178"/>
      <c r="BB61" s="178"/>
      <c r="BC61" s="178"/>
      <c r="BD61" s="50"/>
      <c r="BE61" s="51"/>
      <c r="BF61" s="51"/>
      <c r="BG61" s="51"/>
      <c r="BH61" s="52"/>
      <c r="BI61" s="177"/>
      <c r="BJ61" s="178"/>
      <c r="BK61" s="178"/>
      <c r="BL61" s="178"/>
      <c r="BM61" s="190"/>
      <c r="BN61" s="53">
        <f t="shared" si="6"/>
        <v>0</v>
      </c>
      <c r="BO61" s="53">
        <f t="shared" si="7"/>
        <v>0</v>
      </c>
    </row>
    <row r="62" spans="1:67" ht="30.75" customHeight="1" x14ac:dyDescent="0.25">
      <c r="A62" s="38"/>
      <c r="B62" s="79"/>
      <c r="C62" s="80"/>
      <c r="D62" s="133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0"/>
        <v>291.20999999999998</v>
      </c>
      <c r="L62" s="106">
        <f t="shared" si="1"/>
        <v>294.065</v>
      </c>
      <c r="M62" s="107">
        <f t="shared" si="5"/>
        <v>296.92</v>
      </c>
      <c r="N62" s="107">
        <f t="shared" si="5"/>
        <v>299.77499999999998</v>
      </c>
      <c r="O62" s="108">
        <f t="shared" si="5"/>
        <v>299.77499999999998</v>
      </c>
      <c r="P62" s="50"/>
      <c r="Q62" s="51"/>
      <c r="R62" s="51"/>
      <c r="S62" s="51"/>
      <c r="T62" s="52"/>
      <c r="U62" s="177"/>
      <c r="V62" s="178"/>
      <c r="W62" s="178"/>
      <c r="X62" s="178"/>
      <c r="Y62" s="178"/>
      <c r="Z62" s="50"/>
      <c r="AA62" s="51"/>
      <c r="AB62" s="51"/>
      <c r="AC62" s="51"/>
      <c r="AD62" s="51"/>
      <c r="AE62" s="177"/>
      <c r="AF62" s="178"/>
      <c r="AG62" s="178"/>
      <c r="AH62" s="178"/>
      <c r="AI62" s="190"/>
      <c r="AJ62" s="50"/>
      <c r="AK62" s="51"/>
      <c r="AL62" s="51"/>
      <c r="AM62" s="51"/>
      <c r="AN62" s="52"/>
      <c r="AO62" s="177"/>
      <c r="AP62" s="178"/>
      <c r="AQ62" s="178"/>
      <c r="AR62" s="178"/>
      <c r="AS62" s="178"/>
      <c r="AT62" s="50"/>
      <c r="AU62" s="51"/>
      <c r="AV62" s="51"/>
      <c r="AW62" s="51"/>
      <c r="AX62" s="51"/>
      <c r="AY62" s="177"/>
      <c r="AZ62" s="178"/>
      <c r="BA62" s="178"/>
      <c r="BB62" s="178"/>
      <c r="BC62" s="178"/>
      <c r="BD62" s="50"/>
      <c r="BE62" s="51"/>
      <c r="BF62" s="51"/>
      <c r="BG62" s="51"/>
      <c r="BH62" s="52"/>
      <c r="BI62" s="177"/>
      <c r="BJ62" s="178"/>
      <c r="BK62" s="178"/>
      <c r="BL62" s="178"/>
      <c r="BM62" s="190"/>
      <c r="BN62" s="53">
        <f t="shared" si="6"/>
        <v>0</v>
      </c>
      <c r="BO62" s="53">
        <f t="shared" si="7"/>
        <v>0</v>
      </c>
    </row>
    <row r="63" spans="1:67" ht="28.5" customHeight="1" x14ac:dyDescent="0.25">
      <c r="A63" s="38" t="s">
        <v>39</v>
      </c>
      <c r="B63" s="79"/>
      <c r="C63" s="80"/>
      <c r="D63" s="133">
        <f>D61</f>
        <v>285.5</v>
      </c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f t="shared" si="0"/>
        <v>291.20999999999998</v>
      </c>
      <c r="L63" s="106">
        <f t="shared" si="1"/>
        <v>294.065</v>
      </c>
      <c r="M63" s="107">
        <f t="shared" si="5"/>
        <v>296.92</v>
      </c>
      <c r="N63" s="107">
        <f t="shared" si="5"/>
        <v>299.77499999999998</v>
      </c>
      <c r="O63" s="108">
        <f t="shared" si="5"/>
        <v>299.77499999999998</v>
      </c>
      <c r="P63" s="50"/>
      <c r="Q63" s="51"/>
      <c r="R63" s="51"/>
      <c r="S63" s="51"/>
      <c r="T63" s="52"/>
      <c r="U63" s="177"/>
      <c r="V63" s="178"/>
      <c r="W63" s="178"/>
      <c r="X63" s="178"/>
      <c r="Y63" s="178"/>
      <c r="Z63" s="50"/>
      <c r="AA63" s="51"/>
      <c r="AB63" s="51"/>
      <c r="AC63" s="51"/>
      <c r="AD63" s="51"/>
      <c r="AE63" s="177"/>
      <c r="AF63" s="178"/>
      <c r="AG63" s="178"/>
      <c r="AH63" s="178"/>
      <c r="AI63" s="190"/>
      <c r="AJ63" s="50"/>
      <c r="AK63" s="51"/>
      <c r="AL63" s="51"/>
      <c r="AM63" s="51"/>
      <c r="AN63" s="52"/>
      <c r="AO63" s="177"/>
      <c r="AP63" s="178"/>
      <c r="AQ63" s="178"/>
      <c r="AR63" s="178"/>
      <c r="AS63" s="178"/>
      <c r="AT63" s="50"/>
      <c r="AU63" s="51"/>
      <c r="AV63" s="51"/>
      <c r="AW63" s="51"/>
      <c r="AX63" s="51"/>
      <c r="AY63" s="177"/>
      <c r="AZ63" s="178"/>
      <c r="BA63" s="178"/>
      <c r="BB63" s="178"/>
      <c r="BC63" s="178"/>
      <c r="BD63" s="50"/>
      <c r="BE63" s="51"/>
      <c r="BF63" s="51"/>
      <c r="BG63" s="51"/>
      <c r="BH63" s="52"/>
      <c r="BI63" s="177"/>
      <c r="BJ63" s="178"/>
      <c r="BK63" s="178"/>
      <c r="BL63" s="178"/>
      <c r="BM63" s="190"/>
      <c r="BN63" s="53">
        <f t="shared" si="6"/>
        <v>0</v>
      </c>
      <c r="BO63" s="53">
        <f t="shared" si="7"/>
        <v>0</v>
      </c>
    </row>
    <row r="64" spans="1:67" ht="42" customHeight="1" x14ac:dyDescent="0.25">
      <c r="A64" s="38"/>
      <c r="B64" s="79" t="s">
        <v>127</v>
      </c>
      <c r="C64" s="80" t="str">
        <f>'рекоменд.цены на Август 2019'!B36</f>
        <v>Свинина 2 категории (ГОСТ Р53221-2008)*, кг</v>
      </c>
      <c r="D64" s="133">
        <v>207.5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8">$D64+($D64*(SUM($E64%,F64%)))</f>
        <v>211.65</v>
      </c>
      <c r="L64" s="106">
        <f t="shared" ref="L64:L69" si="9">$D64+(($D64*SUM($E64,G64)/100))</f>
        <v>213.72499999999999</v>
      </c>
      <c r="M64" s="107">
        <f t="shared" si="5"/>
        <v>215.8</v>
      </c>
      <c r="N64" s="107">
        <f t="shared" si="5"/>
        <v>217.875</v>
      </c>
      <c r="O64" s="108">
        <f t="shared" si="5"/>
        <v>217.875</v>
      </c>
      <c r="P64" s="50"/>
      <c r="Q64" s="51"/>
      <c r="R64" s="51"/>
      <c r="S64" s="51"/>
      <c r="T64" s="52"/>
      <c r="U64" s="177"/>
      <c r="V64" s="178"/>
      <c r="W64" s="178"/>
      <c r="X64" s="178"/>
      <c r="Y64" s="178"/>
      <c r="Z64" s="50"/>
      <c r="AA64" s="51"/>
      <c r="AB64" s="51"/>
      <c r="AC64" s="51"/>
      <c r="AD64" s="51"/>
      <c r="AE64" s="177"/>
      <c r="AF64" s="178"/>
      <c r="AG64" s="178"/>
      <c r="AH64" s="178"/>
      <c r="AI64" s="190"/>
      <c r="AJ64" s="50"/>
      <c r="AK64" s="51"/>
      <c r="AL64" s="51"/>
      <c r="AM64" s="51"/>
      <c r="AN64" s="52"/>
      <c r="AO64" s="177"/>
      <c r="AP64" s="178"/>
      <c r="AQ64" s="178"/>
      <c r="AR64" s="178"/>
      <c r="AS64" s="178"/>
      <c r="AT64" s="50"/>
      <c r="AU64" s="51"/>
      <c r="AV64" s="51"/>
      <c r="AW64" s="51"/>
      <c r="AX64" s="51"/>
      <c r="AY64" s="177"/>
      <c r="AZ64" s="178"/>
      <c r="BA64" s="178"/>
      <c r="BB64" s="178"/>
      <c r="BC64" s="178"/>
      <c r="BD64" s="50"/>
      <c r="BE64" s="51"/>
      <c r="BF64" s="51"/>
      <c r="BG64" s="51"/>
      <c r="BH64" s="52"/>
      <c r="BI64" s="177"/>
      <c r="BJ64" s="178"/>
      <c r="BK64" s="178"/>
      <c r="BL64" s="178"/>
      <c r="BM64" s="190"/>
      <c r="BN64" s="53">
        <f t="shared" si="6"/>
        <v>0</v>
      </c>
      <c r="BO64" s="53">
        <f t="shared" si="7"/>
        <v>0</v>
      </c>
    </row>
    <row r="65" spans="1:67" ht="28.5" customHeight="1" x14ac:dyDescent="0.25">
      <c r="A65" s="38"/>
      <c r="B65" s="79"/>
      <c r="C65" s="80"/>
      <c r="D65" s="133">
        <f>D64</f>
        <v>207.5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8"/>
        <v>211.65</v>
      </c>
      <c r="L65" s="106">
        <f t="shared" si="9"/>
        <v>213.72499999999999</v>
      </c>
      <c r="M65" s="107">
        <f t="shared" si="5"/>
        <v>215.8</v>
      </c>
      <c r="N65" s="107">
        <f t="shared" si="5"/>
        <v>217.875</v>
      </c>
      <c r="O65" s="108">
        <f t="shared" si="5"/>
        <v>217.875</v>
      </c>
      <c r="P65" s="50"/>
      <c r="Q65" s="51"/>
      <c r="R65" s="51"/>
      <c r="S65" s="51"/>
      <c r="T65" s="52"/>
      <c r="U65" s="177"/>
      <c r="V65" s="178"/>
      <c r="W65" s="178"/>
      <c r="X65" s="178"/>
      <c r="Y65" s="178"/>
      <c r="Z65" s="50"/>
      <c r="AA65" s="51"/>
      <c r="AB65" s="51"/>
      <c r="AC65" s="51"/>
      <c r="AD65" s="51"/>
      <c r="AE65" s="177"/>
      <c r="AF65" s="178"/>
      <c r="AG65" s="178"/>
      <c r="AH65" s="178"/>
      <c r="AI65" s="190"/>
      <c r="AJ65" s="50"/>
      <c r="AK65" s="51"/>
      <c r="AL65" s="51"/>
      <c r="AM65" s="51"/>
      <c r="AN65" s="52"/>
      <c r="AO65" s="177"/>
      <c r="AP65" s="178"/>
      <c r="AQ65" s="178"/>
      <c r="AR65" s="178"/>
      <c r="AS65" s="178"/>
      <c r="AT65" s="50"/>
      <c r="AU65" s="51"/>
      <c r="AV65" s="51"/>
      <c r="AW65" s="51"/>
      <c r="AX65" s="51"/>
      <c r="AY65" s="177"/>
      <c r="AZ65" s="178"/>
      <c r="BA65" s="178"/>
      <c r="BB65" s="178"/>
      <c r="BC65" s="178"/>
      <c r="BD65" s="50"/>
      <c r="BE65" s="51"/>
      <c r="BF65" s="51"/>
      <c r="BG65" s="51"/>
      <c r="BH65" s="52"/>
      <c r="BI65" s="177"/>
      <c r="BJ65" s="178"/>
      <c r="BK65" s="178"/>
      <c r="BL65" s="178"/>
      <c r="BM65" s="190"/>
      <c r="BN65" s="53">
        <f t="shared" si="6"/>
        <v>0</v>
      </c>
      <c r="BO65" s="53">
        <f t="shared" si="7"/>
        <v>0</v>
      </c>
    </row>
    <row r="66" spans="1:67" ht="28.5" customHeight="1" x14ac:dyDescent="0.25">
      <c r="A66" s="38" t="s">
        <v>39</v>
      </c>
      <c r="B66" s="79"/>
      <c r="C66" s="80"/>
      <c r="D66" s="133">
        <f>D64</f>
        <v>207.5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8"/>
        <v>211.65</v>
      </c>
      <c r="L66" s="106">
        <f t="shared" si="9"/>
        <v>213.72499999999999</v>
      </c>
      <c r="M66" s="107">
        <f t="shared" si="5"/>
        <v>215.8</v>
      </c>
      <c r="N66" s="107">
        <f t="shared" si="5"/>
        <v>217.875</v>
      </c>
      <c r="O66" s="108">
        <f t="shared" si="5"/>
        <v>217.875</v>
      </c>
      <c r="P66" s="50"/>
      <c r="Q66" s="51"/>
      <c r="R66" s="51"/>
      <c r="S66" s="51"/>
      <c r="T66" s="52"/>
      <c r="U66" s="177"/>
      <c r="V66" s="178"/>
      <c r="W66" s="178"/>
      <c r="X66" s="178"/>
      <c r="Y66" s="178"/>
      <c r="Z66" s="50"/>
      <c r="AA66" s="51"/>
      <c r="AB66" s="51"/>
      <c r="AC66" s="51"/>
      <c r="AD66" s="51"/>
      <c r="AE66" s="177"/>
      <c r="AF66" s="178"/>
      <c r="AG66" s="178"/>
      <c r="AH66" s="178"/>
      <c r="AI66" s="190"/>
      <c r="AJ66" s="50"/>
      <c r="AK66" s="51"/>
      <c r="AL66" s="51"/>
      <c r="AM66" s="51"/>
      <c r="AN66" s="52"/>
      <c r="AO66" s="177"/>
      <c r="AP66" s="178"/>
      <c r="AQ66" s="178"/>
      <c r="AR66" s="178"/>
      <c r="AS66" s="178"/>
      <c r="AT66" s="50"/>
      <c r="AU66" s="51"/>
      <c r="AV66" s="51"/>
      <c r="AW66" s="51"/>
      <c r="AX66" s="51"/>
      <c r="AY66" s="177"/>
      <c r="AZ66" s="178"/>
      <c r="BA66" s="178"/>
      <c r="BB66" s="178"/>
      <c r="BC66" s="178"/>
      <c r="BD66" s="50"/>
      <c r="BE66" s="51"/>
      <c r="BF66" s="51"/>
      <c r="BG66" s="51"/>
      <c r="BH66" s="52"/>
      <c r="BI66" s="177"/>
      <c r="BJ66" s="178"/>
      <c r="BK66" s="178"/>
      <c r="BL66" s="178"/>
      <c r="BM66" s="190"/>
      <c r="BN66" s="53">
        <f t="shared" si="6"/>
        <v>0</v>
      </c>
      <c r="BO66" s="53">
        <f t="shared" si="7"/>
        <v>0</v>
      </c>
    </row>
    <row r="67" spans="1:67" s="70" customFormat="1" ht="54.95" customHeight="1" x14ac:dyDescent="0.3">
      <c r="A67" s="59" t="s">
        <v>46</v>
      </c>
      <c r="B67" s="81" t="s">
        <v>47</v>
      </c>
      <c r="C67" s="82" t="s">
        <v>48</v>
      </c>
      <c r="D67" s="133"/>
      <c r="E67" s="109"/>
      <c r="F67" s="110"/>
      <c r="G67" s="111"/>
      <c r="H67" s="111"/>
      <c r="I67" s="111"/>
      <c r="J67" s="112"/>
      <c r="K67" s="105">
        <f t="shared" si="8"/>
        <v>0</v>
      </c>
      <c r="L67" s="106">
        <f t="shared" si="9"/>
        <v>0</v>
      </c>
      <c r="M67" s="107">
        <f t="shared" si="5"/>
        <v>0</v>
      </c>
      <c r="N67" s="107">
        <f t="shared" si="5"/>
        <v>0</v>
      </c>
      <c r="O67" s="108">
        <f t="shared" si="5"/>
        <v>0</v>
      </c>
      <c r="P67" s="66"/>
      <c r="Q67" s="67"/>
      <c r="R67" s="68"/>
      <c r="S67" s="67"/>
      <c r="T67" s="69"/>
      <c r="U67" s="179"/>
      <c r="V67" s="180"/>
      <c r="W67" s="178"/>
      <c r="X67" s="180"/>
      <c r="Y67" s="180"/>
      <c r="Z67" s="66"/>
      <c r="AA67" s="67"/>
      <c r="AB67" s="68"/>
      <c r="AC67" s="67"/>
      <c r="AD67" s="67"/>
      <c r="AE67" s="179"/>
      <c r="AF67" s="180"/>
      <c r="AG67" s="178"/>
      <c r="AH67" s="180"/>
      <c r="AI67" s="191"/>
      <c r="AJ67" s="66"/>
      <c r="AK67" s="67"/>
      <c r="AL67" s="68"/>
      <c r="AM67" s="67"/>
      <c r="AN67" s="69"/>
      <c r="AO67" s="179"/>
      <c r="AP67" s="180"/>
      <c r="AQ67" s="178"/>
      <c r="AR67" s="180"/>
      <c r="AS67" s="180"/>
      <c r="AT67" s="66"/>
      <c r="AU67" s="67"/>
      <c r="AV67" s="68"/>
      <c r="AW67" s="67"/>
      <c r="AX67" s="67"/>
      <c r="AY67" s="179"/>
      <c r="AZ67" s="180"/>
      <c r="BA67" s="178"/>
      <c r="BB67" s="180"/>
      <c r="BC67" s="180"/>
      <c r="BD67" s="66"/>
      <c r="BE67" s="67"/>
      <c r="BF67" s="68"/>
      <c r="BG67" s="67"/>
      <c r="BH67" s="69"/>
      <c r="BI67" s="179"/>
      <c r="BJ67" s="180"/>
      <c r="BK67" s="178"/>
      <c r="BL67" s="180"/>
      <c r="BM67" s="191"/>
      <c r="BN67" s="53">
        <f t="shared" si="6"/>
        <v>0</v>
      </c>
      <c r="BO67" s="53">
        <f t="shared" si="7"/>
        <v>0</v>
      </c>
    </row>
    <row r="68" spans="1:67" ht="27" customHeight="1" x14ac:dyDescent="0.25">
      <c r="A68" s="38" t="s">
        <v>49</v>
      </c>
      <c r="B68" s="79" t="s">
        <v>50</v>
      </c>
      <c r="C68" s="80" t="str">
        <f>'рекоменд.цены на Август 2019'!B38</f>
        <v>Мясо цыплят бройлеров, кг</v>
      </c>
      <c r="D68" s="133">
        <v>123.5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8"/>
        <v>135.85</v>
      </c>
      <c r="L68" s="106">
        <f t="shared" si="9"/>
        <v>137.08500000000001</v>
      </c>
      <c r="M68" s="107">
        <f t="shared" si="5"/>
        <v>138.32</v>
      </c>
      <c r="N68" s="107">
        <f t="shared" si="5"/>
        <v>139.55500000000001</v>
      </c>
      <c r="O68" s="108">
        <f t="shared" si="5"/>
        <v>140.79</v>
      </c>
      <c r="P68" s="50"/>
      <c r="Q68" s="51"/>
      <c r="R68" s="51"/>
      <c r="S68" s="51"/>
      <c r="T68" s="52"/>
      <c r="U68" s="177"/>
      <c r="V68" s="178"/>
      <c r="W68" s="178"/>
      <c r="X68" s="178"/>
      <c r="Y68" s="178"/>
      <c r="Z68" s="50"/>
      <c r="AA68" s="51"/>
      <c r="AB68" s="51"/>
      <c r="AC68" s="51"/>
      <c r="AD68" s="51"/>
      <c r="AE68" s="50"/>
      <c r="AF68" s="51"/>
      <c r="AG68" s="51"/>
      <c r="AH68" s="51"/>
      <c r="AI68" s="52"/>
      <c r="AJ68" s="50"/>
      <c r="AK68" s="51"/>
      <c r="AL68" s="51"/>
      <c r="AM68" s="51"/>
      <c r="AN68" s="52"/>
      <c r="AO68" s="50"/>
      <c r="AP68" s="51"/>
      <c r="AQ68" s="51"/>
      <c r="AR68" s="51"/>
      <c r="AS68" s="52"/>
      <c r="AT68" s="232"/>
      <c r="AU68" s="233"/>
      <c r="AV68" s="233"/>
      <c r="AW68" s="233"/>
      <c r="AX68" s="234"/>
      <c r="AY68" s="177"/>
      <c r="AZ68" s="178"/>
      <c r="BA68" s="178"/>
      <c r="BB68" s="178"/>
      <c r="BC68" s="178"/>
      <c r="BD68" s="50"/>
      <c r="BE68" s="51"/>
      <c r="BF68" s="51"/>
      <c r="BG68" s="51"/>
      <c r="BH68" s="52"/>
      <c r="BI68" s="177"/>
      <c r="BJ68" s="178"/>
      <c r="BK68" s="178"/>
      <c r="BL68" s="178"/>
      <c r="BM68" s="190"/>
      <c r="BN68" s="53">
        <f t="shared" si="6"/>
        <v>0</v>
      </c>
      <c r="BO68" s="53">
        <f t="shared" si="7"/>
        <v>0</v>
      </c>
    </row>
    <row r="69" spans="1:67" ht="27" customHeight="1" x14ac:dyDescent="0.25">
      <c r="A69" s="38"/>
      <c r="B69" s="79"/>
      <c r="C69" s="80"/>
      <c r="D69" s="133">
        <f>D68</f>
        <v>123.5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8"/>
        <v>135.85</v>
      </c>
      <c r="L69" s="106">
        <f t="shared" si="9"/>
        <v>137.08500000000001</v>
      </c>
      <c r="M69" s="107">
        <f t="shared" si="5"/>
        <v>138.32</v>
      </c>
      <c r="N69" s="107">
        <f t="shared" si="5"/>
        <v>139.55500000000001</v>
      </c>
      <c r="O69" s="108">
        <f t="shared" si="5"/>
        <v>140.79</v>
      </c>
      <c r="P69" s="50"/>
      <c r="Q69" s="51"/>
      <c r="R69" s="51"/>
      <c r="S69" s="51"/>
      <c r="T69" s="52"/>
      <c r="U69" s="177"/>
      <c r="V69" s="178"/>
      <c r="W69" s="178"/>
      <c r="X69" s="178"/>
      <c r="Y69" s="178"/>
      <c r="Z69" s="50"/>
      <c r="AA69" s="51"/>
      <c r="AB69" s="51"/>
      <c r="AC69" s="51"/>
      <c r="AD69" s="51"/>
      <c r="AE69" s="177"/>
      <c r="AF69" s="178"/>
      <c r="AG69" s="178"/>
      <c r="AH69" s="178"/>
      <c r="AI69" s="190"/>
      <c r="AJ69" s="50"/>
      <c r="AK69" s="51"/>
      <c r="AL69" s="51"/>
      <c r="AM69" s="51"/>
      <c r="AN69" s="52"/>
      <c r="AO69" s="177"/>
      <c r="AP69" s="178"/>
      <c r="AQ69" s="178"/>
      <c r="AR69" s="178"/>
      <c r="AS69" s="178"/>
      <c r="AT69" s="50"/>
      <c r="AU69" s="51"/>
      <c r="AV69" s="51"/>
      <c r="AW69" s="51"/>
      <c r="AX69" s="51"/>
      <c r="AY69" s="177"/>
      <c r="AZ69" s="178"/>
      <c r="BA69" s="178"/>
      <c r="BB69" s="178"/>
      <c r="BC69" s="178"/>
      <c r="BD69" s="50"/>
      <c r="BE69" s="51"/>
      <c r="BF69" s="51"/>
      <c r="BG69" s="51"/>
      <c r="BH69" s="52"/>
      <c r="BI69" s="177"/>
      <c r="BJ69" s="178"/>
      <c r="BK69" s="178"/>
      <c r="BL69" s="178"/>
      <c r="BM69" s="190"/>
      <c r="BN69" s="53">
        <f t="shared" si="6"/>
        <v>0</v>
      </c>
      <c r="BO69" s="53">
        <f t="shared" si="7"/>
        <v>0</v>
      </c>
    </row>
    <row r="70" spans="1:67" ht="27" customHeight="1" x14ac:dyDescent="0.25">
      <c r="A70" s="38"/>
      <c r="B70" s="79"/>
      <c r="C70" s="80"/>
      <c r="D70" s="133">
        <f>D69</f>
        <v>123.5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177"/>
      <c r="V70" s="178"/>
      <c r="W70" s="178"/>
      <c r="X70" s="178"/>
      <c r="Y70" s="178"/>
      <c r="Z70" s="50"/>
      <c r="AA70" s="51"/>
      <c r="AB70" s="51"/>
      <c r="AC70" s="51"/>
      <c r="AD70" s="51"/>
      <c r="AE70" s="177"/>
      <c r="AF70" s="178"/>
      <c r="AG70" s="178"/>
      <c r="AH70" s="178"/>
      <c r="AI70" s="190"/>
      <c r="AJ70" s="50"/>
      <c r="AK70" s="51"/>
      <c r="AL70" s="51"/>
      <c r="AM70" s="51"/>
      <c r="AN70" s="52"/>
      <c r="AO70" s="177"/>
      <c r="AP70" s="178"/>
      <c r="AQ70" s="178"/>
      <c r="AR70" s="178"/>
      <c r="AS70" s="178"/>
      <c r="AT70" s="50"/>
      <c r="AU70" s="51"/>
      <c r="AV70" s="51"/>
      <c r="AW70" s="51"/>
      <c r="AX70" s="51"/>
      <c r="AY70" s="177"/>
      <c r="AZ70" s="178"/>
      <c r="BA70" s="178"/>
      <c r="BB70" s="178"/>
      <c r="BC70" s="178"/>
      <c r="BD70" s="50"/>
      <c r="BE70" s="51"/>
      <c r="BF70" s="51"/>
      <c r="BG70" s="51"/>
      <c r="BH70" s="52"/>
      <c r="BI70" s="177"/>
      <c r="BJ70" s="178"/>
      <c r="BK70" s="178"/>
      <c r="BL70" s="178"/>
      <c r="BM70" s="190"/>
      <c r="BN70" s="53">
        <f t="shared" si="6"/>
        <v>0</v>
      </c>
      <c r="BO70" s="53">
        <f t="shared" si="7"/>
        <v>0</v>
      </c>
    </row>
    <row r="71" spans="1:67" s="5" customFormat="1" ht="41.1" customHeight="1" x14ac:dyDescent="0.25">
      <c r="A71" s="88" t="s">
        <v>52</v>
      </c>
      <c r="B71" s="81" t="s">
        <v>53</v>
      </c>
      <c r="C71" s="82" t="s">
        <v>54</v>
      </c>
      <c r="D71" s="133"/>
      <c r="E71" s="113"/>
      <c r="F71" s="114"/>
      <c r="G71" s="115"/>
      <c r="H71" s="115"/>
      <c r="I71" s="115"/>
      <c r="J71" s="116"/>
      <c r="K71" s="105">
        <f t="shared" ref="K71:K117" si="10">$D71+($D71*(SUM($E71%,F71%)))</f>
        <v>0</v>
      </c>
      <c r="L71" s="106">
        <f t="shared" ref="L71:L117" si="11">$D71+(($D71*SUM($E71,G71)/100))</f>
        <v>0</v>
      </c>
      <c r="M71" s="107">
        <f t="shared" ref="M71:O102" si="12">$D71+(($D71*($E71+H71)/100))</f>
        <v>0</v>
      </c>
      <c r="N71" s="107">
        <f t="shared" si="12"/>
        <v>0</v>
      </c>
      <c r="O71" s="108">
        <f t="shared" si="12"/>
        <v>0</v>
      </c>
      <c r="P71" s="93"/>
      <c r="Q71" s="94"/>
      <c r="R71" s="68"/>
      <c r="S71" s="94"/>
      <c r="T71" s="95"/>
      <c r="U71" s="181"/>
      <c r="V71" s="182"/>
      <c r="W71" s="178"/>
      <c r="X71" s="182"/>
      <c r="Y71" s="182"/>
      <c r="Z71" s="93"/>
      <c r="AA71" s="94"/>
      <c r="AB71" s="68"/>
      <c r="AC71" s="94"/>
      <c r="AD71" s="94"/>
      <c r="AE71" s="181"/>
      <c r="AF71" s="182"/>
      <c r="AG71" s="178"/>
      <c r="AH71" s="182"/>
      <c r="AI71" s="192"/>
      <c r="AJ71" s="93"/>
      <c r="AK71" s="94"/>
      <c r="AL71" s="68"/>
      <c r="AM71" s="94"/>
      <c r="AN71" s="95"/>
      <c r="AO71" s="181"/>
      <c r="AP71" s="182"/>
      <c r="AQ71" s="178"/>
      <c r="AR71" s="182"/>
      <c r="AS71" s="182"/>
      <c r="AT71" s="93"/>
      <c r="AU71" s="94"/>
      <c r="AV71" s="68"/>
      <c r="AW71" s="94"/>
      <c r="AX71" s="94"/>
      <c r="AY71" s="181"/>
      <c r="AZ71" s="182"/>
      <c r="BA71" s="178"/>
      <c r="BB71" s="182"/>
      <c r="BC71" s="182"/>
      <c r="BD71" s="93"/>
      <c r="BE71" s="94"/>
      <c r="BF71" s="68"/>
      <c r="BG71" s="94"/>
      <c r="BH71" s="95"/>
      <c r="BI71" s="181"/>
      <c r="BJ71" s="182"/>
      <c r="BK71" s="178"/>
      <c r="BL71" s="182"/>
      <c r="BM71" s="192"/>
      <c r="BN71" s="53">
        <f t="shared" si="6"/>
        <v>0</v>
      </c>
      <c r="BO71" s="53">
        <f t="shared" si="7"/>
        <v>0</v>
      </c>
    </row>
    <row r="72" spans="1:67" ht="69" customHeight="1" x14ac:dyDescent="0.25">
      <c r="A72" s="38" t="s">
        <v>55</v>
      </c>
      <c r="B72" s="79" t="s">
        <v>56</v>
      </c>
      <c r="C72" s="80" t="str">
        <f>'рекоменд.цены на Август 2019'!B40</f>
        <v>Подсолнечное масло и его фракции, рафинированные, но без изменения химического состава, л</v>
      </c>
      <c r="D72" s="133">
        <v>69.099999999999994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0"/>
        <v>73.245999999999995</v>
      </c>
      <c r="L72" s="106">
        <f t="shared" si="11"/>
        <v>73.936999999999998</v>
      </c>
      <c r="M72" s="107">
        <f t="shared" si="12"/>
        <v>74.628</v>
      </c>
      <c r="N72" s="107">
        <f t="shared" si="12"/>
        <v>75.318999999999988</v>
      </c>
      <c r="O72" s="108">
        <f t="shared" si="12"/>
        <v>76.009999999999991</v>
      </c>
      <c r="P72" s="50"/>
      <c r="Q72" s="51"/>
      <c r="R72" s="51"/>
      <c r="S72" s="51"/>
      <c r="T72" s="52"/>
      <c r="U72" s="50"/>
      <c r="V72" s="51"/>
      <c r="W72" s="51"/>
      <c r="X72" s="51"/>
      <c r="Y72" s="52"/>
      <c r="Z72" s="50"/>
      <c r="AA72" s="51"/>
      <c r="AB72" s="51"/>
      <c r="AC72" s="51"/>
      <c r="AD72" s="51"/>
      <c r="AE72" s="177"/>
      <c r="AF72" s="178"/>
      <c r="AG72" s="178"/>
      <c r="AH72" s="178"/>
      <c r="AI72" s="190"/>
      <c r="AJ72" s="50"/>
      <c r="AK72" s="51"/>
      <c r="AL72" s="51"/>
      <c r="AM72" s="51"/>
      <c r="AN72" s="52"/>
      <c r="AO72" s="177"/>
      <c r="AP72" s="178"/>
      <c r="AQ72" s="178"/>
      <c r="AR72" s="178"/>
      <c r="AS72" s="178"/>
      <c r="AT72" s="50"/>
      <c r="AU72" s="51"/>
      <c r="AV72" s="51"/>
      <c r="AW72" s="51"/>
      <c r="AX72" s="51"/>
      <c r="AY72" s="177"/>
      <c r="AZ72" s="178"/>
      <c r="BA72" s="178"/>
      <c r="BB72" s="178"/>
      <c r="BC72" s="178"/>
      <c r="BD72" s="50"/>
      <c r="BE72" s="51"/>
      <c r="BF72" s="51"/>
      <c r="BG72" s="51"/>
      <c r="BH72" s="52"/>
      <c r="BI72" s="177"/>
      <c r="BJ72" s="178"/>
      <c r="BK72" s="178"/>
      <c r="BL72" s="178"/>
      <c r="BM72" s="190"/>
      <c r="BN72" s="53">
        <f t="shared" si="6"/>
        <v>0</v>
      </c>
      <c r="BO72" s="53">
        <f t="shared" si="7"/>
        <v>0</v>
      </c>
    </row>
    <row r="73" spans="1:67" ht="33.75" customHeight="1" x14ac:dyDescent="0.25">
      <c r="A73" s="38"/>
      <c r="B73" s="79"/>
      <c r="C73" s="80"/>
      <c r="D73" s="133">
        <f>D72</f>
        <v>69.099999999999994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0"/>
        <v>73.245999999999995</v>
      </c>
      <c r="L73" s="106">
        <f t="shared" si="11"/>
        <v>73.936999999999998</v>
      </c>
      <c r="M73" s="107">
        <f t="shared" si="12"/>
        <v>74.628</v>
      </c>
      <c r="N73" s="107">
        <f t="shared" si="12"/>
        <v>75.318999999999988</v>
      </c>
      <c r="O73" s="108">
        <f t="shared" si="12"/>
        <v>76.009999999999991</v>
      </c>
      <c r="P73" s="50"/>
      <c r="Q73" s="51"/>
      <c r="R73" s="51"/>
      <c r="S73" s="51"/>
      <c r="T73" s="52"/>
      <c r="U73" s="177"/>
      <c r="V73" s="178"/>
      <c r="W73" s="178"/>
      <c r="X73" s="178"/>
      <c r="Y73" s="178"/>
      <c r="Z73" s="50"/>
      <c r="AA73" s="51"/>
      <c r="AB73" s="51"/>
      <c r="AC73" s="51"/>
      <c r="AD73" s="51"/>
      <c r="AE73" s="177"/>
      <c r="AF73" s="178"/>
      <c r="AG73" s="178"/>
      <c r="AH73" s="178"/>
      <c r="AI73" s="190"/>
      <c r="AJ73" s="50"/>
      <c r="AK73" s="51"/>
      <c r="AL73" s="51"/>
      <c r="AM73" s="51"/>
      <c r="AN73" s="52"/>
      <c r="AO73" s="177"/>
      <c r="AP73" s="178"/>
      <c r="AQ73" s="178"/>
      <c r="AR73" s="178"/>
      <c r="AS73" s="178"/>
      <c r="AT73" s="50"/>
      <c r="AU73" s="51"/>
      <c r="AV73" s="51"/>
      <c r="AW73" s="51"/>
      <c r="AX73" s="51"/>
      <c r="AY73" s="177"/>
      <c r="AZ73" s="178"/>
      <c r="BA73" s="178"/>
      <c r="BB73" s="178"/>
      <c r="BC73" s="178"/>
      <c r="BD73" s="50"/>
      <c r="BE73" s="51"/>
      <c r="BF73" s="51"/>
      <c r="BG73" s="51"/>
      <c r="BH73" s="52"/>
      <c r="BI73" s="177"/>
      <c r="BJ73" s="178"/>
      <c r="BK73" s="178"/>
      <c r="BL73" s="178"/>
      <c r="BM73" s="190"/>
      <c r="BN73" s="53">
        <f t="shared" si="6"/>
        <v>0</v>
      </c>
      <c r="BO73" s="53">
        <f t="shared" si="7"/>
        <v>0</v>
      </c>
    </row>
    <row r="74" spans="1:67" ht="33.75" customHeight="1" x14ac:dyDescent="0.25">
      <c r="A74" s="38"/>
      <c r="B74" s="79"/>
      <c r="C74" s="80"/>
      <c r="D74" s="133">
        <f>D72</f>
        <v>69.099999999999994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0"/>
        <v>73.245999999999995</v>
      </c>
      <c r="L74" s="106">
        <f t="shared" si="11"/>
        <v>73.936999999999998</v>
      </c>
      <c r="M74" s="107">
        <f t="shared" si="12"/>
        <v>74.628</v>
      </c>
      <c r="N74" s="107">
        <f t="shared" si="12"/>
        <v>75.318999999999988</v>
      </c>
      <c r="O74" s="108">
        <f t="shared" si="12"/>
        <v>76.009999999999991</v>
      </c>
      <c r="P74" s="50"/>
      <c r="Q74" s="51"/>
      <c r="R74" s="51"/>
      <c r="S74" s="51"/>
      <c r="T74" s="52"/>
      <c r="U74" s="177"/>
      <c r="V74" s="178"/>
      <c r="W74" s="178"/>
      <c r="X74" s="178"/>
      <c r="Y74" s="178"/>
      <c r="Z74" s="50"/>
      <c r="AA74" s="51"/>
      <c r="AB74" s="51"/>
      <c r="AC74" s="51"/>
      <c r="AD74" s="51"/>
      <c r="AE74" s="177"/>
      <c r="AF74" s="178"/>
      <c r="AG74" s="178"/>
      <c r="AH74" s="178"/>
      <c r="AI74" s="190"/>
      <c r="AJ74" s="50"/>
      <c r="AK74" s="51"/>
      <c r="AL74" s="51"/>
      <c r="AM74" s="51"/>
      <c r="AN74" s="52"/>
      <c r="AO74" s="177"/>
      <c r="AP74" s="178"/>
      <c r="AQ74" s="178"/>
      <c r="AR74" s="178"/>
      <c r="AS74" s="178"/>
      <c r="AT74" s="50"/>
      <c r="AU74" s="51"/>
      <c r="AV74" s="51"/>
      <c r="AW74" s="51"/>
      <c r="AX74" s="51"/>
      <c r="AY74" s="177"/>
      <c r="AZ74" s="178"/>
      <c r="BA74" s="178"/>
      <c r="BB74" s="178"/>
      <c r="BC74" s="178"/>
      <c r="BD74" s="50"/>
      <c r="BE74" s="51"/>
      <c r="BF74" s="51"/>
      <c r="BG74" s="51"/>
      <c r="BH74" s="52"/>
      <c r="BI74" s="177"/>
      <c r="BJ74" s="178"/>
      <c r="BK74" s="178"/>
      <c r="BL74" s="178"/>
      <c r="BM74" s="190"/>
      <c r="BN74" s="53">
        <f t="shared" si="6"/>
        <v>0</v>
      </c>
      <c r="BO74" s="53">
        <f t="shared" si="7"/>
        <v>0</v>
      </c>
    </row>
    <row r="75" spans="1:67" s="70" customFormat="1" ht="54.95" customHeight="1" x14ac:dyDescent="0.3">
      <c r="A75" s="59" t="s">
        <v>57</v>
      </c>
      <c r="B75" s="81" t="s">
        <v>58</v>
      </c>
      <c r="C75" s="82" t="s">
        <v>59</v>
      </c>
      <c r="D75" s="133"/>
      <c r="E75" s="109"/>
      <c r="F75" s="110"/>
      <c r="G75" s="111"/>
      <c r="H75" s="111"/>
      <c r="I75" s="111"/>
      <c r="J75" s="112"/>
      <c r="K75" s="105">
        <f t="shared" si="10"/>
        <v>0</v>
      </c>
      <c r="L75" s="106">
        <f t="shared" si="11"/>
        <v>0</v>
      </c>
      <c r="M75" s="107">
        <f t="shared" si="12"/>
        <v>0</v>
      </c>
      <c r="N75" s="107">
        <f t="shared" si="12"/>
        <v>0</v>
      </c>
      <c r="O75" s="108">
        <f t="shared" si="12"/>
        <v>0</v>
      </c>
      <c r="P75" s="66"/>
      <c r="Q75" s="67"/>
      <c r="R75" s="68"/>
      <c r="S75" s="67"/>
      <c r="T75" s="69"/>
      <c r="U75" s="179"/>
      <c r="V75" s="180"/>
      <c r="W75" s="178"/>
      <c r="X75" s="180"/>
      <c r="Y75" s="180"/>
      <c r="Z75" s="66"/>
      <c r="AA75" s="67"/>
      <c r="AB75" s="68"/>
      <c r="AC75" s="67"/>
      <c r="AD75" s="67"/>
      <c r="AE75" s="179"/>
      <c r="AF75" s="180"/>
      <c r="AG75" s="178"/>
      <c r="AH75" s="180"/>
      <c r="AI75" s="191"/>
      <c r="AJ75" s="66"/>
      <c r="AK75" s="67"/>
      <c r="AL75" s="68"/>
      <c r="AM75" s="67"/>
      <c r="AN75" s="69"/>
      <c r="AO75" s="179"/>
      <c r="AP75" s="180"/>
      <c r="AQ75" s="178"/>
      <c r="AR75" s="180"/>
      <c r="AS75" s="180"/>
      <c r="AT75" s="66"/>
      <c r="AU75" s="67"/>
      <c r="AV75" s="68"/>
      <c r="AW75" s="67"/>
      <c r="AX75" s="67"/>
      <c r="AY75" s="179"/>
      <c r="AZ75" s="180"/>
      <c r="BA75" s="178"/>
      <c r="BB75" s="180"/>
      <c r="BC75" s="180"/>
      <c r="BD75" s="66"/>
      <c r="BE75" s="67"/>
      <c r="BF75" s="68"/>
      <c r="BG75" s="67"/>
      <c r="BH75" s="69"/>
      <c r="BI75" s="179"/>
      <c r="BJ75" s="180"/>
      <c r="BK75" s="178"/>
      <c r="BL75" s="180"/>
      <c r="BM75" s="191"/>
      <c r="BN75" s="53">
        <f t="shared" si="6"/>
        <v>0</v>
      </c>
      <c r="BO75" s="53">
        <f t="shared" si="7"/>
        <v>0</v>
      </c>
    </row>
    <row r="76" spans="1:67" ht="51.75" customHeight="1" x14ac:dyDescent="0.25">
      <c r="A76" s="38" t="s">
        <v>60</v>
      </c>
      <c r="B76" s="79" t="s">
        <v>62</v>
      </c>
      <c r="C76" s="80" t="str">
        <f>'рекоменд.цены на Август 2019'!B42</f>
        <v>Молоко 2,5% жирности (в пленке, пастеризованное), в расфасовке 0,9 л</v>
      </c>
      <c r="D76" s="133">
        <v>34.700000000000003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0"/>
        <v>40.252000000000002</v>
      </c>
      <c r="L76" s="106">
        <f t="shared" si="11"/>
        <v>40.599000000000004</v>
      </c>
      <c r="M76" s="107">
        <f t="shared" si="12"/>
        <v>40.946000000000005</v>
      </c>
      <c r="N76" s="107">
        <f t="shared" si="12"/>
        <v>41.293000000000006</v>
      </c>
      <c r="O76" s="108">
        <f t="shared" si="12"/>
        <v>41.64</v>
      </c>
      <c r="P76" s="50"/>
      <c r="Q76" s="51"/>
      <c r="R76" s="51"/>
      <c r="S76" s="51"/>
      <c r="T76" s="52"/>
      <c r="U76" s="177"/>
      <c r="V76" s="178"/>
      <c r="W76" s="178"/>
      <c r="X76" s="178"/>
      <c r="Y76" s="178"/>
      <c r="Z76" s="50"/>
      <c r="AA76" s="51"/>
      <c r="AB76" s="51"/>
      <c r="AC76" s="51"/>
      <c r="AD76" s="52"/>
      <c r="AE76" s="50"/>
      <c r="AF76" s="51"/>
      <c r="AG76" s="51"/>
      <c r="AH76" s="51"/>
      <c r="AI76" s="52"/>
      <c r="AJ76" s="50"/>
      <c r="AK76" s="51"/>
      <c r="AL76" s="51"/>
      <c r="AM76" s="51"/>
      <c r="AN76" s="52"/>
      <c r="AO76" s="50"/>
      <c r="AP76" s="51"/>
      <c r="AQ76" s="51"/>
      <c r="AR76" s="51"/>
      <c r="AS76" s="52"/>
      <c r="AT76" s="50"/>
      <c r="AU76" s="51"/>
      <c r="AV76" s="51"/>
      <c r="AW76" s="51"/>
      <c r="AX76" s="51"/>
      <c r="AY76" s="232"/>
      <c r="AZ76" s="233"/>
      <c r="BA76" s="233"/>
      <c r="BB76" s="233"/>
      <c r="BC76" s="234"/>
      <c r="BD76" s="50"/>
      <c r="BE76" s="51"/>
      <c r="BF76" s="51"/>
      <c r="BG76" s="51"/>
      <c r="BH76" s="52"/>
      <c r="BI76" s="177"/>
      <c r="BJ76" s="178"/>
      <c r="BK76" s="178"/>
      <c r="BL76" s="178"/>
      <c r="BM76" s="190"/>
      <c r="BN76" s="53">
        <f t="shared" si="6"/>
        <v>0</v>
      </c>
      <c r="BO76" s="53">
        <f t="shared" si="7"/>
        <v>0</v>
      </c>
    </row>
    <row r="77" spans="1:67" ht="41.1" customHeight="1" x14ac:dyDescent="0.25">
      <c r="A77" s="38"/>
      <c r="B77" s="79"/>
      <c r="C77" s="80"/>
      <c r="D77" s="133">
        <f>D76</f>
        <v>34.700000000000003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0"/>
        <v>40.252000000000002</v>
      </c>
      <c r="L77" s="106">
        <f t="shared" si="11"/>
        <v>40.599000000000004</v>
      </c>
      <c r="M77" s="107">
        <f t="shared" si="12"/>
        <v>40.946000000000005</v>
      </c>
      <c r="N77" s="107">
        <f t="shared" si="12"/>
        <v>41.293000000000006</v>
      </c>
      <c r="O77" s="108">
        <f t="shared" si="12"/>
        <v>41.64</v>
      </c>
      <c r="P77" s="50"/>
      <c r="Q77" s="51"/>
      <c r="R77" s="51"/>
      <c r="S77" s="51"/>
      <c r="T77" s="52"/>
      <c r="U77" s="177"/>
      <c r="V77" s="178"/>
      <c r="W77" s="178"/>
      <c r="X77" s="178"/>
      <c r="Y77" s="178"/>
      <c r="Z77" s="50"/>
      <c r="AA77" s="51"/>
      <c r="AB77" s="51"/>
      <c r="AC77" s="51"/>
      <c r="AD77" s="52"/>
      <c r="AE77" s="177"/>
      <c r="AF77" s="178"/>
      <c r="AG77" s="178"/>
      <c r="AH77" s="178"/>
      <c r="AI77" s="190"/>
      <c r="AJ77" s="50"/>
      <c r="AK77" s="51"/>
      <c r="AL77" s="51"/>
      <c r="AM77" s="51"/>
      <c r="AN77" s="52"/>
      <c r="AO77" s="177"/>
      <c r="AP77" s="178"/>
      <c r="AQ77" s="178"/>
      <c r="AR77" s="178"/>
      <c r="AS77" s="178"/>
      <c r="AT77" s="50"/>
      <c r="AU77" s="51"/>
      <c r="AV77" s="51"/>
      <c r="AW77" s="51"/>
      <c r="AX77" s="51"/>
      <c r="AY77" s="177"/>
      <c r="AZ77" s="178"/>
      <c r="BA77" s="178"/>
      <c r="BB77" s="178"/>
      <c r="BC77" s="178"/>
      <c r="BD77" s="50"/>
      <c r="BE77" s="51"/>
      <c r="BF77" s="51"/>
      <c r="BG77" s="51"/>
      <c r="BH77" s="52"/>
      <c r="BI77" s="177"/>
      <c r="BJ77" s="178"/>
      <c r="BK77" s="178"/>
      <c r="BL77" s="178"/>
      <c r="BM77" s="190"/>
      <c r="BN77" s="53">
        <f t="shared" si="6"/>
        <v>0</v>
      </c>
      <c r="BO77" s="53">
        <f t="shared" si="7"/>
        <v>0</v>
      </c>
    </row>
    <row r="78" spans="1:67" ht="41.1" customHeight="1" x14ac:dyDescent="0.25">
      <c r="A78" s="38"/>
      <c r="B78" s="79"/>
      <c r="C78" s="80"/>
      <c r="D78" s="133">
        <f>D76</f>
        <v>34.700000000000003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0"/>
        <v>40.252000000000002</v>
      </c>
      <c r="L78" s="106">
        <f t="shared" si="11"/>
        <v>40.599000000000004</v>
      </c>
      <c r="M78" s="107">
        <f t="shared" si="12"/>
        <v>40.946000000000005</v>
      </c>
      <c r="N78" s="107">
        <f t="shared" si="12"/>
        <v>41.293000000000006</v>
      </c>
      <c r="O78" s="108">
        <f t="shared" si="12"/>
        <v>41.64</v>
      </c>
      <c r="P78" s="50"/>
      <c r="Q78" s="51"/>
      <c r="R78" s="51"/>
      <c r="S78" s="51"/>
      <c r="T78" s="52"/>
      <c r="U78" s="177"/>
      <c r="V78" s="178"/>
      <c r="W78" s="178"/>
      <c r="X78" s="178"/>
      <c r="Y78" s="178"/>
      <c r="Z78" s="50"/>
      <c r="AA78" s="51"/>
      <c r="AB78" s="51"/>
      <c r="AC78" s="51"/>
      <c r="AD78" s="51"/>
      <c r="AE78" s="177"/>
      <c r="AF78" s="178"/>
      <c r="AG78" s="178"/>
      <c r="AH78" s="178"/>
      <c r="AI78" s="190"/>
      <c r="AJ78" s="50"/>
      <c r="AK78" s="51"/>
      <c r="AL78" s="51"/>
      <c r="AM78" s="51"/>
      <c r="AN78" s="52"/>
      <c r="AO78" s="177"/>
      <c r="AP78" s="178"/>
      <c r="AQ78" s="178"/>
      <c r="AR78" s="178"/>
      <c r="AS78" s="178"/>
      <c r="AT78" s="50"/>
      <c r="AU78" s="51"/>
      <c r="AV78" s="51"/>
      <c r="AW78" s="51"/>
      <c r="AX78" s="51"/>
      <c r="AY78" s="177"/>
      <c r="AZ78" s="178"/>
      <c r="BA78" s="178"/>
      <c r="BB78" s="178"/>
      <c r="BC78" s="178"/>
      <c r="BD78" s="50"/>
      <c r="BE78" s="51"/>
      <c r="BF78" s="51"/>
      <c r="BG78" s="51"/>
      <c r="BH78" s="52"/>
      <c r="BI78" s="177"/>
      <c r="BJ78" s="178"/>
      <c r="BK78" s="178"/>
      <c r="BL78" s="178"/>
      <c r="BM78" s="190"/>
      <c r="BN78" s="53">
        <f t="shared" si="6"/>
        <v>0</v>
      </c>
      <c r="BO78" s="53">
        <f t="shared" si="7"/>
        <v>0</v>
      </c>
    </row>
    <row r="79" spans="1:67" s="130" customFormat="1" ht="66" customHeight="1" x14ac:dyDescent="0.25">
      <c r="A79" s="129"/>
      <c r="B79" s="79" t="s">
        <v>128</v>
      </c>
      <c r="C79" s="80" t="str">
        <f>'рекоменд.цены на Август 2019'!B43</f>
        <v>Молоко 3,2% жирности (в пленке, пастеризованное), в расфасовке 0,9 л</v>
      </c>
      <c r="D79" s="133">
        <v>37.6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0"/>
        <v>43.616</v>
      </c>
      <c r="L79" s="106">
        <f t="shared" si="11"/>
        <v>43.992000000000004</v>
      </c>
      <c r="M79" s="107">
        <f t="shared" si="12"/>
        <v>44.368000000000002</v>
      </c>
      <c r="N79" s="107">
        <f t="shared" si="12"/>
        <v>44.744</v>
      </c>
      <c r="O79" s="108">
        <f t="shared" si="12"/>
        <v>45.120000000000005</v>
      </c>
      <c r="P79" s="50"/>
      <c r="Q79" s="51"/>
      <c r="R79" s="51"/>
      <c r="S79" s="51"/>
      <c r="T79" s="52"/>
      <c r="U79" s="177"/>
      <c r="V79" s="178"/>
      <c r="W79" s="178"/>
      <c r="X79" s="178"/>
      <c r="Y79" s="178"/>
      <c r="Z79" s="50"/>
      <c r="AA79" s="51"/>
      <c r="AB79" s="51"/>
      <c r="AC79" s="51"/>
      <c r="AD79" s="51"/>
      <c r="AE79" s="177"/>
      <c r="AF79" s="178"/>
      <c r="AG79" s="178"/>
      <c r="AH79" s="178"/>
      <c r="AI79" s="190"/>
      <c r="AJ79" s="50"/>
      <c r="AK79" s="51"/>
      <c r="AL79" s="51"/>
      <c r="AM79" s="51"/>
      <c r="AN79" s="52"/>
      <c r="AO79" s="177"/>
      <c r="AP79" s="178"/>
      <c r="AQ79" s="178"/>
      <c r="AR79" s="178"/>
      <c r="AS79" s="178"/>
      <c r="AT79" s="232"/>
      <c r="AU79" s="233"/>
      <c r="AV79" s="233"/>
      <c r="AW79" s="233"/>
      <c r="AX79" s="234"/>
      <c r="AY79" s="177"/>
      <c r="AZ79" s="178"/>
      <c r="BA79" s="178"/>
      <c r="BB79" s="178"/>
      <c r="BC79" s="178"/>
      <c r="BD79" s="50"/>
      <c r="BE79" s="51"/>
      <c r="BF79" s="51"/>
      <c r="BG79" s="51"/>
      <c r="BH79" s="52"/>
      <c r="BI79" s="177"/>
      <c r="BJ79" s="178"/>
      <c r="BK79" s="178"/>
      <c r="BL79" s="178"/>
      <c r="BM79" s="190"/>
      <c r="BN79" s="53">
        <f t="shared" si="6"/>
        <v>0</v>
      </c>
      <c r="BO79" s="53">
        <f t="shared" si="7"/>
        <v>0</v>
      </c>
    </row>
    <row r="80" spans="1:67" s="130" customFormat="1" ht="41.1" customHeight="1" x14ac:dyDescent="0.25">
      <c r="A80" s="129"/>
      <c r="B80" s="79"/>
      <c r="C80" s="80"/>
      <c r="D80" s="133">
        <f>D79</f>
        <v>37.6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0"/>
        <v>43.616</v>
      </c>
      <c r="L80" s="106">
        <f t="shared" si="11"/>
        <v>43.992000000000004</v>
      </c>
      <c r="M80" s="107">
        <f t="shared" si="12"/>
        <v>44.368000000000002</v>
      </c>
      <c r="N80" s="107">
        <f t="shared" si="12"/>
        <v>44.744</v>
      </c>
      <c r="O80" s="108">
        <f t="shared" si="12"/>
        <v>45.120000000000005</v>
      </c>
      <c r="P80" s="50"/>
      <c r="Q80" s="51"/>
      <c r="R80" s="51"/>
      <c r="S80" s="51"/>
      <c r="T80" s="52"/>
      <c r="U80" s="177"/>
      <c r="V80" s="178"/>
      <c r="W80" s="178"/>
      <c r="X80" s="178"/>
      <c r="Y80" s="178"/>
      <c r="Z80" s="50"/>
      <c r="AA80" s="51"/>
      <c r="AB80" s="51"/>
      <c r="AC80" s="51"/>
      <c r="AD80" s="51"/>
      <c r="AE80" s="177"/>
      <c r="AF80" s="178"/>
      <c r="AG80" s="178"/>
      <c r="AH80" s="178"/>
      <c r="AI80" s="190"/>
      <c r="AJ80" s="50"/>
      <c r="AK80" s="51"/>
      <c r="AL80" s="51"/>
      <c r="AM80" s="51"/>
      <c r="AN80" s="52"/>
      <c r="AO80" s="177"/>
      <c r="AP80" s="178"/>
      <c r="AQ80" s="178"/>
      <c r="AR80" s="178"/>
      <c r="AS80" s="178"/>
      <c r="AT80" s="50"/>
      <c r="AU80" s="51"/>
      <c r="AV80" s="51"/>
      <c r="AW80" s="51"/>
      <c r="AX80" s="51"/>
      <c r="AY80" s="177"/>
      <c r="AZ80" s="178"/>
      <c r="BA80" s="178"/>
      <c r="BB80" s="178"/>
      <c r="BC80" s="178"/>
      <c r="BD80" s="50"/>
      <c r="BE80" s="51"/>
      <c r="BF80" s="51"/>
      <c r="BG80" s="51"/>
      <c r="BH80" s="52"/>
      <c r="BI80" s="177"/>
      <c r="BJ80" s="178"/>
      <c r="BK80" s="178"/>
      <c r="BL80" s="178"/>
      <c r="BM80" s="190"/>
      <c r="BN80" s="53">
        <f t="shared" si="6"/>
        <v>0</v>
      </c>
      <c r="BO80" s="53">
        <f t="shared" si="7"/>
        <v>0</v>
      </c>
    </row>
    <row r="81" spans="1:67" s="130" customFormat="1" ht="41.1" customHeight="1" x14ac:dyDescent="0.25">
      <c r="A81" s="129"/>
      <c r="B81" s="79"/>
      <c r="C81" s="80"/>
      <c r="D81" s="133">
        <f>D79</f>
        <v>37.6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0"/>
        <v>43.616</v>
      </c>
      <c r="L81" s="106">
        <f t="shared" si="11"/>
        <v>43.992000000000004</v>
      </c>
      <c r="M81" s="107">
        <f t="shared" si="12"/>
        <v>44.368000000000002</v>
      </c>
      <c r="N81" s="107">
        <f t="shared" si="12"/>
        <v>44.744</v>
      </c>
      <c r="O81" s="108">
        <f t="shared" si="12"/>
        <v>45.120000000000005</v>
      </c>
      <c r="P81" s="50"/>
      <c r="Q81" s="51"/>
      <c r="R81" s="51"/>
      <c r="S81" s="51"/>
      <c r="T81" s="52"/>
      <c r="U81" s="177"/>
      <c r="V81" s="178"/>
      <c r="W81" s="178"/>
      <c r="X81" s="178"/>
      <c r="Y81" s="178"/>
      <c r="Z81" s="50"/>
      <c r="AA81" s="51"/>
      <c r="AB81" s="51"/>
      <c r="AC81" s="51"/>
      <c r="AD81" s="51"/>
      <c r="AE81" s="177"/>
      <c r="AF81" s="178"/>
      <c r="AG81" s="178"/>
      <c r="AH81" s="178"/>
      <c r="AI81" s="190"/>
      <c r="AJ81" s="50"/>
      <c r="AK81" s="51"/>
      <c r="AL81" s="51"/>
      <c r="AM81" s="51"/>
      <c r="AN81" s="52"/>
      <c r="AO81" s="177"/>
      <c r="AP81" s="178"/>
      <c r="AQ81" s="178"/>
      <c r="AR81" s="178"/>
      <c r="AS81" s="178"/>
      <c r="AT81" s="50"/>
      <c r="AU81" s="51"/>
      <c r="AV81" s="51"/>
      <c r="AW81" s="51"/>
      <c r="AX81" s="51"/>
      <c r="AY81" s="177"/>
      <c r="AZ81" s="178"/>
      <c r="BA81" s="178"/>
      <c r="BB81" s="178"/>
      <c r="BC81" s="178"/>
      <c r="BD81" s="50"/>
      <c r="BE81" s="51"/>
      <c r="BF81" s="51"/>
      <c r="BG81" s="51"/>
      <c r="BH81" s="52"/>
      <c r="BI81" s="177"/>
      <c r="BJ81" s="178"/>
      <c r="BK81" s="178"/>
      <c r="BL81" s="178"/>
      <c r="BM81" s="190"/>
      <c r="BN81" s="53">
        <f t="shared" si="6"/>
        <v>0</v>
      </c>
      <c r="BO81" s="53">
        <f t="shared" si="7"/>
        <v>0</v>
      </c>
    </row>
    <row r="82" spans="1:67" ht="41.1" customHeight="1" x14ac:dyDescent="0.25">
      <c r="A82" s="38" t="s">
        <v>61</v>
      </c>
      <c r="B82" s="79" t="s">
        <v>129</v>
      </c>
      <c r="C82" s="80" t="str">
        <f>'рекоменд.цены на Август 2019'!B44</f>
        <v>Сливочное масло, кг</v>
      </c>
      <c r="D82" s="133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0"/>
        <v>407</v>
      </c>
      <c r="L82" s="106">
        <f t="shared" si="11"/>
        <v>410.7</v>
      </c>
      <c r="M82" s="107">
        <f t="shared" si="12"/>
        <v>414.4</v>
      </c>
      <c r="N82" s="107">
        <f t="shared" si="12"/>
        <v>418.1</v>
      </c>
      <c r="O82" s="108">
        <f t="shared" si="12"/>
        <v>421.8</v>
      </c>
      <c r="P82" s="50"/>
      <c r="Q82" s="51"/>
      <c r="R82" s="51"/>
      <c r="S82" s="51"/>
      <c r="T82" s="52"/>
      <c r="U82" s="50"/>
      <c r="V82" s="51"/>
      <c r="W82" s="51"/>
      <c r="X82" s="51"/>
      <c r="Y82" s="52"/>
      <c r="Z82" s="50"/>
      <c r="AA82" s="51"/>
      <c r="AB82" s="51"/>
      <c r="AC82" s="51"/>
      <c r="AD82" s="52"/>
      <c r="AE82" s="50"/>
      <c r="AF82" s="51"/>
      <c r="AG82" s="51"/>
      <c r="AH82" s="51"/>
      <c r="AI82" s="52"/>
      <c r="AJ82" s="50"/>
      <c r="AK82" s="51"/>
      <c r="AL82" s="51"/>
      <c r="AM82" s="51"/>
      <c r="AN82" s="52"/>
      <c r="AO82" s="177"/>
      <c r="AP82" s="178"/>
      <c r="AQ82" s="178"/>
      <c r="AR82" s="178"/>
      <c r="AS82" s="178"/>
      <c r="AT82" s="50"/>
      <c r="AU82" s="51"/>
      <c r="AV82" s="51"/>
      <c r="AW82" s="51"/>
      <c r="AX82" s="52"/>
      <c r="AY82" s="177"/>
      <c r="AZ82" s="178"/>
      <c r="BA82" s="178"/>
      <c r="BB82" s="178"/>
      <c r="BC82" s="178"/>
      <c r="BD82" s="50"/>
      <c r="BE82" s="51"/>
      <c r="BF82" s="51"/>
      <c r="BG82" s="51"/>
      <c r="BH82" s="52"/>
      <c r="BI82" s="177"/>
      <c r="BJ82" s="178"/>
      <c r="BK82" s="178"/>
      <c r="BL82" s="178"/>
      <c r="BM82" s="190"/>
      <c r="BN82" s="53">
        <f t="shared" si="6"/>
        <v>0</v>
      </c>
      <c r="BO82" s="53">
        <f t="shared" si="7"/>
        <v>0</v>
      </c>
    </row>
    <row r="83" spans="1:67" ht="41.1" customHeight="1" x14ac:dyDescent="0.25">
      <c r="A83" s="38"/>
      <c r="B83" s="79"/>
      <c r="C83" s="80"/>
      <c r="D83" s="133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0"/>
        <v>407</v>
      </c>
      <c r="L83" s="106">
        <f t="shared" si="11"/>
        <v>410.7</v>
      </c>
      <c r="M83" s="107">
        <f t="shared" si="12"/>
        <v>414.4</v>
      </c>
      <c r="N83" s="107">
        <f t="shared" si="12"/>
        <v>418.1</v>
      </c>
      <c r="O83" s="108">
        <f t="shared" si="12"/>
        <v>421.8</v>
      </c>
      <c r="P83" s="50"/>
      <c r="Q83" s="51"/>
      <c r="R83" s="51"/>
      <c r="S83" s="51"/>
      <c r="T83" s="52"/>
      <c r="U83" s="177"/>
      <c r="V83" s="178"/>
      <c r="W83" s="178"/>
      <c r="X83" s="178"/>
      <c r="Y83" s="178"/>
      <c r="Z83" s="50"/>
      <c r="AA83" s="51"/>
      <c r="AB83" s="51"/>
      <c r="AC83" s="51"/>
      <c r="AD83" s="51"/>
      <c r="AE83" s="177"/>
      <c r="AF83" s="178"/>
      <c r="AG83" s="178"/>
      <c r="AH83" s="178"/>
      <c r="AI83" s="190"/>
      <c r="AJ83" s="50"/>
      <c r="AK83" s="51"/>
      <c r="AL83" s="51"/>
      <c r="AM83" s="51"/>
      <c r="AN83" s="52"/>
      <c r="AO83" s="177"/>
      <c r="AP83" s="178"/>
      <c r="AQ83" s="178"/>
      <c r="AR83" s="178"/>
      <c r="AS83" s="178"/>
      <c r="AT83" s="50"/>
      <c r="AU83" s="51"/>
      <c r="AV83" s="51"/>
      <c r="AW83" s="51"/>
      <c r="AX83" s="51"/>
      <c r="AY83" s="177"/>
      <c r="AZ83" s="178"/>
      <c r="BA83" s="178"/>
      <c r="BB83" s="178"/>
      <c r="BC83" s="178"/>
      <c r="BD83" s="50"/>
      <c r="BE83" s="51"/>
      <c r="BF83" s="51"/>
      <c r="BG83" s="51"/>
      <c r="BH83" s="52"/>
      <c r="BI83" s="177"/>
      <c r="BJ83" s="178"/>
      <c r="BK83" s="178"/>
      <c r="BL83" s="178"/>
      <c r="BM83" s="190"/>
      <c r="BN83" s="53">
        <f t="shared" si="6"/>
        <v>0</v>
      </c>
      <c r="BO83" s="53">
        <f t="shared" si="7"/>
        <v>0</v>
      </c>
    </row>
    <row r="84" spans="1:67" ht="41.1" customHeight="1" x14ac:dyDescent="0.25">
      <c r="A84" s="38"/>
      <c r="B84" s="79"/>
      <c r="C84" s="80"/>
      <c r="D84" s="133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0"/>
        <v>407</v>
      </c>
      <c r="L84" s="106">
        <f t="shared" si="11"/>
        <v>410.7</v>
      </c>
      <c r="M84" s="107">
        <f t="shared" si="12"/>
        <v>414.4</v>
      </c>
      <c r="N84" s="107">
        <f t="shared" si="12"/>
        <v>418.1</v>
      </c>
      <c r="O84" s="108">
        <f t="shared" si="12"/>
        <v>421.8</v>
      </c>
      <c r="P84" s="50"/>
      <c r="Q84" s="51"/>
      <c r="R84" s="51"/>
      <c r="S84" s="51"/>
      <c r="T84" s="52"/>
      <c r="U84" s="177"/>
      <c r="V84" s="178"/>
      <c r="W84" s="178"/>
      <c r="X84" s="178"/>
      <c r="Y84" s="178"/>
      <c r="Z84" s="50"/>
      <c r="AA84" s="51"/>
      <c r="AB84" s="51"/>
      <c r="AC84" s="51"/>
      <c r="AD84" s="51"/>
      <c r="AE84" s="177"/>
      <c r="AF84" s="178"/>
      <c r="AG84" s="178"/>
      <c r="AH84" s="178"/>
      <c r="AI84" s="190"/>
      <c r="AJ84" s="50"/>
      <c r="AK84" s="51"/>
      <c r="AL84" s="51"/>
      <c r="AM84" s="51"/>
      <c r="AN84" s="52"/>
      <c r="AO84" s="177"/>
      <c r="AP84" s="178"/>
      <c r="AQ84" s="178"/>
      <c r="AR84" s="178"/>
      <c r="AS84" s="178"/>
      <c r="AT84" s="50"/>
      <c r="AU84" s="51"/>
      <c r="AV84" s="51"/>
      <c r="AW84" s="51"/>
      <c r="AX84" s="51"/>
      <c r="AY84" s="177"/>
      <c r="AZ84" s="178"/>
      <c r="BA84" s="178"/>
      <c r="BB84" s="178"/>
      <c r="BC84" s="178"/>
      <c r="BD84" s="50"/>
      <c r="BE84" s="51"/>
      <c r="BF84" s="51"/>
      <c r="BG84" s="51"/>
      <c r="BH84" s="52"/>
      <c r="BI84" s="177"/>
      <c r="BJ84" s="178"/>
      <c r="BK84" s="178"/>
      <c r="BL84" s="178"/>
      <c r="BM84" s="190"/>
      <c r="BN84" s="53">
        <f t="shared" ref="BN84:BN117" si="13">MIN($P84,$U84,$Z84,$AE84,$AJ84,$AO84,$AT84,$AY84,$BD84,$BI84)</f>
        <v>0</v>
      </c>
      <c r="BO84" s="53">
        <f t="shared" ref="BO84:BO117" si="14">MAX($P84,$U84,$Z84,$AE84,$AJ84,$AO84,$AT84,$AY84,$BD84,$BI84)</f>
        <v>0</v>
      </c>
    </row>
    <row r="85" spans="1:67" s="70" customFormat="1" ht="54.95" customHeight="1" x14ac:dyDescent="0.3">
      <c r="A85" s="59" t="s">
        <v>64</v>
      </c>
      <c r="B85" s="81" t="s">
        <v>65</v>
      </c>
      <c r="C85" s="82" t="s">
        <v>66</v>
      </c>
      <c r="D85" s="133"/>
      <c r="E85" s="109"/>
      <c r="F85" s="110"/>
      <c r="G85" s="111"/>
      <c r="H85" s="111"/>
      <c r="I85" s="111"/>
      <c r="J85" s="112"/>
      <c r="K85" s="105">
        <f t="shared" si="10"/>
        <v>0</v>
      </c>
      <c r="L85" s="106">
        <f t="shared" si="11"/>
        <v>0</v>
      </c>
      <c r="M85" s="107">
        <f t="shared" si="12"/>
        <v>0</v>
      </c>
      <c r="N85" s="107">
        <f t="shared" si="12"/>
        <v>0</v>
      </c>
      <c r="O85" s="108">
        <f t="shared" si="12"/>
        <v>0</v>
      </c>
      <c r="P85" s="66"/>
      <c r="Q85" s="67"/>
      <c r="R85" s="68"/>
      <c r="S85" s="67"/>
      <c r="T85" s="69"/>
      <c r="U85" s="179"/>
      <c r="V85" s="180"/>
      <c r="W85" s="178"/>
      <c r="X85" s="180"/>
      <c r="Y85" s="180"/>
      <c r="Z85" s="66"/>
      <c r="AA85" s="67"/>
      <c r="AB85" s="68"/>
      <c r="AC85" s="67"/>
      <c r="AD85" s="67"/>
      <c r="AE85" s="179"/>
      <c r="AF85" s="180"/>
      <c r="AG85" s="178"/>
      <c r="AH85" s="180"/>
      <c r="AI85" s="191"/>
      <c r="AJ85" s="66"/>
      <c r="AK85" s="67"/>
      <c r="AL85" s="68"/>
      <c r="AM85" s="67"/>
      <c r="AN85" s="69"/>
      <c r="AO85" s="179"/>
      <c r="AP85" s="180"/>
      <c r="AQ85" s="178"/>
      <c r="AR85" s="180"/>
      <c r="AS85" s="180"/>
      <c r="AT85" s="66"/>
      <c r="AU85" s="67"/>
      <c r="AV85" s="68"/>
      <c r="AW85" s="67"/>
      <c r="AX85" s="67"/>
      <c r="AY85" s="179"/>
      <c r="AZ85" s="180"/>
      <c r="BA85" s="178"/>
      <c r="BB85" s="180"/>
      <c r="BC85" s="180"/>
      <c r="BD85" s="66"/>
      <c r="BE85" s="67"/>
      <c r="BF85" s="68"/>
      <c r="BG85" s="67"/>
      <c r="BH85" s="69"/>
      <c r="BI85" s="179"/>
      <c r="BJ85" s="180"/>
      <c r="BK85" s="178"/>
      <c r="BL85" s="180"/>
      <c r="BM85" s="191"/>
      <c r="BN85" s="53">
        <f t="shared" si="13"/>
        <v>0</v>
      </c>
      <c r="BO85" s="53">
        <f t="shared" si="14"/>
        <v>0</v>
      </c>
    </row>
    <row r="86" spans="1:67" ht="41.1" customHeight="1" x14ac:dyDescent="0.25">
      <c r="A86" s="38" t="s">
        <v>67</v>
      </c>
      <c r="B86" s="79" t="s">
        <v>68</v>
      </c>
      <c r="C86" s="80" t="str">
        <f>'рекоменд.цены на Август 2019'!B46</f>
        <v>Пропаренный шелушеный рис, кг</v>
      </c>
      <c r="D86" s="133">
        <v>45.4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0"/>
        <v>47.67</v>
      </c>
      <c r="L86" s="106">
        <f t="shared" si="11"/>
        <v>48.123999999999995</v>
      </c>
      <c r="M86" s="107">
        <f t="shared" si="12"/>
        <v>48.577999999999996</v>
      </c>
      <c r="N86" s="107">
        <f t="shared" si="12"/>
        <v>49.031999999999996</v>
      </c>
      <c r="O86" s="108">
        <f t="shared" si="12"/>
        <v>49.485999999999997</v>
      </c>
      <c r="P86" s="50"/>
      <c r="Q86" s="51"/>
      <c r="R86" s="51"/>
      <c r="S86" s="51"/>
      <c r="T86" s="52"/>
      <c r="U86" s="177"/>
      <c r="V86" s="178"/>
      <c r="W86" s="178"/>
      <c r="X86" s="178"/>
      <c r="Y86" s="178"/>
      <c r="Z86" s="50"/>
      <c r="AA86" s="51"/>
      <c r="AB86" s="51"/>
      <c r="AC86" s="51"/>
      <c r="AD86" s="51"/>
      <c r="AE86" s="50"/>
      <c r="AF86" s="51"/>
      <c r="AG86" s="51"/>
      <c r="AH86" s="51"/>
      <c r="AI86" s="52"/>
      <c r="AJ86" s="50"/>
      <c r="AK86" s="51"/>
      <c r="AL86" s="51"/>
      <c r="AM86" s="51"/>
      <c r="AN86" s="52"/>
      <c r="AO86" s="367">
        <f>AQ86/AP86</f>
        <v>47.74</v>
      </c>
      <c r="AP86" s="368">
        <v>25</v>
      </c>
      <c r="AQ86" s="368">
        <v>1193.5</v>
      </c>
      <c r="AR86" s="368" t="s">
        <v>230</v>
      </c>
      <c r="AS86" s="369" t="s">
        <v>245</v>
      </c>
      <c r="AT86" s="50"/>
      <c r="AU86" s="51"/>
      <c r="AV86" s="51"/>
      <c r="AW86" s="51"/>
      <c r="AX86" s="51"/>
      <c r="AY86" s="177"/>
      <c r="AZ86" s="178"/>
      <c r="BA86" s="178"/>
      <c r="BB86" s="178"/>
      <c r="BC86" s="178"/>
      <c r="BD86" s="50"/>
      <c r="BE86" s="51"/>
      <c r="BF86" s="51"/>
      <c r="BG86" s="51"/>
      <c r="BH86" s="52"/>
      <c r="BI86" s="177"/>
      <c r="BJ86" s="178"/>
      <c r="BK86" s="178"/>
      <c r="BL86" s="178"/>
      <c r="BM86" s="190"/>
      <c r="BN86" s="53">
        <f t="shared" si="13"/>
        <v>47.74</v>
      </c>
      <c r="BO86" s="53">
        <f t="shared" si="14"/>
        <v>47.74</v>
      </c>
    </row>
    <row r="87" spans="1:67" ht="41.1" customHeight="1" x14ac:dyDescent="0.25">
      <c r="A87" s="38"/>
      <c r="B87" s="79"/>
      <c r="C87" s="80"/>
      <c r="D87" s="133">
        <f>D86</f>
        <v>45.4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0"/>
        <v>47.67</v>
      </c>
      <c r="L87" s="106">
        <f t="shared" si="11"/>
        <v>48.123999999999995</v>
      </c>
      <c r="M87" s="107">
        <f t="shared" si="12"/>
        <v>48.577999999999996</v>
      </c>
      <c r="N87" s="107">
        <f t="shared" si="12"/>
        <v>49.031999999999996</v>
      </c>
      <c r="O87" s="108">
        <f t="shared" si="12"/>
        <v>49.485999999999997</v>
      </c>
      <c r="P87" s="50"/>
      <c r="Q87" s="51"/>
      <c r="R87" s="51"/>
      <c r="S87" s="51"/>
      <c r="T87" s="52"/>
      <c r="U87" s="177"/>
      <c r="V87" s="178"/>
      <c r="W87" s="178"/>
      <c r="X87" s="178"/>
      <c r="Y87" s="178"/>
      <c r="Z87" s="50"/>
      <c r="AA87" s="51"/>
      <c r="AB87" s="51"/>
      <c r="AC87" s="51"/>
      <c r="AD87" s="51"/>
      <c r="AE87" s="177"/>
      <c r="AF87" s="178"/>
      <c r="AG87" s="178"/>
      <c r="AH87" s="178"/>
      <c r="AI87" s="190"/>
      <c r="AJ87" s="50"/>
      <c r="AK87" s="51"/>
      <c r="AL87" s="51"/>
      <c r="AM87" s="51"/>
      <c r="AN87" s="52"/>
      <c r="AO87" s="177"/>
      <c r="AP87" s="178"/>
      <c r="AQ87" s="178"/>
      <c r="AR87" s="178"/>
      <c r="AS87" s="178"/>
      <c r="AT87" s="50"/>
      <c r="AU87" s="51"/>
      <c r="AV87" s="51"/>
      <c r="AW87" s="51"/>
      <c r="AX87" s="51"/>
      <c r="AY87" s="177"/>
      <c r="AZ87" s="178"/>
      <c r="BA87" s="178"/>
      <c r="BB87" s="178"/>
      <c r="BC87" s="178"/>
      <c r="BD87" s="50"/>
      <c r="BE87" s="51"/>
      <c r="BF87" s="51"/>
      <c r="BG87" s="51"/>
      <c r="BH87" s="52"/>
      <c r="BI87" s="177"/>
      <c r="BJ87" s="178"/>
      <c r="BK87" s="178"/>
      <c r="BL87" s="178"/>
      <c r="BM87" s="190"/>
      <c r="BN87" s="53">
        <f t="shared" si="13"/>
        <v>0</v>
      </c>
      <c r="BO87" s="53">
        <f t="shared" si="14"/>
        <v>0</v>
      </c>
    </row>
    <row r="88" spans="1:67" ht="41.1" customHeight="1" x14ac:dyDescent="0.25">
      <c r="A88" s="38"/>
      <c r="B88" s="79"/>
      <c r="C88" s="80"/>
      <c r="D88" s="133">
        <f>D86</f>
        <v>45.4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0"/>
        <v>47.67</v>
      </c>
      <c r="L88" s="106">
        <f t="shared" si="11"/>
        <v>48.123999999999995</v>
      </c>
      <c r="M88" s="107">
        <f t="shared" si="12"/>
        <v>48.577999999999996</v>
      </c>
      <c r="N88" s="107">
        <f t="shared" si="12"/>
        <v>49.031999999999996</v>
      </c>
      <c r="O88" s="108">
        <f t="shared" si="12"/>
        <v>49.485999999999997</v>
      </c>
      <c r="P88" s="50"/>
      <c r="Q88" s="51"/>
      <c r="R88" s="51"/>
      <c r="S88" s="51"/>
      <c r="T88" s="52"/>
      <c r="U88" s="177"/>
      <c r="V88" s="178"/>
      <c r="W88" s="178"/>
      <c r="X88" s="178"/>
      <c r="Y88" s="178"/>
      <c r="Z88" s="50"/>
      <c r="AA88" s="51"/>
      <c r="AB88" s="51"/>
      <c r="AC88" s="51"/>
      <c r="AD88" s="51"/>
      <c r="AE88" s="177"/>
      <c r="AF88" s="178"/>
      <c r="AG88" s="178"/>
      <c r="AH88" s="178"/>
      <c r="AI88" s="190"/>
      <c r="AJ88" s="50"/>
      <c r="AK88" s="51"/>
      <c r="AL88" s="51"/>
      <c r="AM88" s="51"/>
      <c r="AN88" s="52"/>
      <c r="AO88" s="177"/>
      <c r="AP88" s="178"/>
      <c r="AQ88" s="178"/>
      <c r="AR88" s="178"/>
      <c r="AS88" s="178"/>
      <c r="AT88" s="50"/>
      <c r="AU88" s="51"/>
      <c r="AV88" s="51"/>
      <c r="AW88" s="51"/>
      <c r="AX88" s="51"/>
      <c r="AY88" s="177"/>
      <c r="AZ88" s="178"/>
      <c r="BA88" s="178"/>
      <c r="BB88" s="178"/>
      <c r="BC88" s="178"/>
      <c r="BD88" s="50"/>
      <c r="BE88" s="51"/>
      <c r="BF88" s="51"/>
      <c r="BG88" s="51"/>
      <c r="BH88" s="52"/>
      <c r="BI88" s="177"/>
      <c r="BJ88" s="178"/>
      <c r="BK88" s="178"/>
      <c r="BL88" s="178"/>
      <c r="BM88" s="190"/>
      <c r="BN88" s="53">
        <f t="shared" si="13"/>
        <v>0</v>
      </c>
      <c r="BO88" s="53">
        <f t="shared" si="14"/>
        <v>0</v>
      </c>
    </row>
    <row r="89" spans="1:67" ht="48.75" customHeight="1" x14ac:dyDescent="0.25">
      <c r="A89" s="38" t="s">
        <v>70</v>
      </c>
      <c r="B89" s="79" t="s">
        <v>71</v>
      </c>
      <c r="C89" s="80" t="str">
        <f>'рекоменд.цены на Август 2019'!B47</f>
        <v>Мука пшеничная хлебопекарная высший сорт (в таре), кг</v>
      </c>
      <c r="D89" s="133">
        <v>19.7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0"/>
        <v>23.442999999999998</v>
      </c>
      <c r="L89" s="106">
        <f t="shared" si="11"/>
        <v>23.64</v>
      </c>
      <c r="M89" s="107">
        <f t="shared" si="12"/>
        <v>23.837</v>
      </c>
      <c r="N89" s="107">
        <f t="shared" si="12"/>
        <v>24.033999999999999</v>
      </c>
      <c r="O89" s="108">
        <f t="shared" si="12"/>
        <v>24.230999999999998</v>
      </c>
      <c r="P89" s="50"/>
      <c r="Q89" s="51"/>
      <c r="R89" s="51"/>
      <c r="S89" s="51"/>
      <c r="T89" s="52"/>
      <c r="U89" s="177"/>
      <c r="V89" s="178"/>
      <c r="W89" s="178"/>
      <c r="X89" s="178"/>
      <c r="Y89" s="178"/>
      <c r="Z89" s="50"/>
      <c r="AA89" s="51"/>
      <c r="AB89" s="51"/>
      <c r="AC89" s="51"/>
      <c r="AD89" s="51"/>
      <c r="AE89" s="177"/>
      <c r="AF89" s="178"/>
      <c r="AG89" s="178"/>
      <c r="AH89" s="178"/>
      <c r="AI89" s="190"/>
      <c r="AJ89" s="50"/>
      <c r="AK89" s="51"/>
      <c r="AL89" s="51"/>
      <c r="AM89" s="51"/>
      <c r="AN89" s="52"/>
      <c r="AO89" s="177"/>
      <c r="AP89" s="178"/>
      <c r="AQ89" s="178"/>
      <c r="AR89" s="178"/>
      <c r="AS89" s="178"/>
      <c r="AT89" s="50"/>
      <c r="AU89" s="51"/>
      <c r="AV89" s="51"/>
      <c r="AW89" s="51"/>
      <c r="AX89" s="51"/>
      <c r="AY89" s="177"/>
      <c r="AZ89" s="178"/>
      <c r="BA89" s="178"/>
      <c r="BB89" s="178"/>
      <c r="BC89" s="178"/>
      <c r="BD89" s="50"/>
      <c r="BE89" s="51"/>
      <c r="BF89" s="51"/>
      <c r="BG89" s="51"/>
      <c r="BH89" s="52"/>
      <c r="BI89" s="177"/>
      <c r="BJ89" s="178"/>
      <c r="BK89" s="178"/>
      <c r="BL89" s="178"/>
      <c r="BM89" s="190"/>
      <c r="BN89" s="53">
        <f t="shared" si="13"/>
        <v>0</v>
      </c>
      <c r="BO89" s="53">
        <f t="shared" si="14"/>
        <v>0</v>
      </c>
    </row>
    <row r="90" spans="1:67" ht="48.75" customHeight="1" x14ac:dyDescent="0.25">
      <c r="A90" s="38"/>
      <c r="B90" s="79"/>
      <c r="C90" s="80"/>
      <c r="D90" s="133">
        <f>D89</f>
        <v>19.7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0"/>
        <v>23.442999999999998</v>
      </c>
      <c r="L90" s="106">
        <f t="shared" si="11"/>
        <v>23.64</v>
      </c>
      <c r="M90" s="107">
        <f t="shared" si="12"/>
        <v>23.837</v>
      </c>
      <c r="N90" s="107">
        <f t="shared" si="12"/>
        <v>24.033999999999999</v>
      </c>
      <c r="O90" s="108">
        <f t="shared" si="12"/>
        <v>24.230999999999998</v>
      </c>
      <c r="P90" s="50"/>
      <c r="Q90" s="51"/>
      <c r="R90" s="51"/>
      <c r="S90" s="51"/>
      <c r="T90" s="52"/>
      <c r="U90" s="177"/>
      <c r="V90" s="178"/>
      <c r="W90" s="178"/>
      <c r="X90" s="178"/>
      <c r="Y90" s="178"/>
      <c r="Z90" s="50"/>
      <c r="AA90" s="51"/>
      <c r="AB90" s="51"/>
      <c r="AC90" s="51"/>
      <c r="AD90" s="51"/>
      <c r="AE90" s="177"/>
      <c r="AF90" s="178"/>
      <c r="AG90" s="178"/>
      <c r="AH90" s="178"/>
      <c r="AI90" s="190"/>
      <c r="AJ90" s="50"/>
      <c r="AK90" s="51"/>
      <c r="AL90" s="51"/>
      <c r="AM90" s="51"/>
      <c r="AN90" s="52"/>
      <c r="AO90" s="177"/>
      <c r="AP90" s="178"/>
      <c r="AQ90" s="178"/>
      <c r="AR90" s="178"/>
      <c r="AS90" s="178"/>
      <c r="AT90" s="50"/>
      <c r="AU90" s="51"/>
      <c r="AV90" s="51"/>
      <c r="AW90" s="51"/>
      <c r="AX90" s="51"/>
      <c r="AY90" s="177"/>
      <c r="AZ90" s="178"/>
      <c r="BA90" s="178"/>
      <c r="BB90" s="178"/>
      <c r="BC90" s="178"/>
      <c r="BD90" s="50"/>
      <c r="BE90" s="51"/>
      <c r="BF90" s="51"/>
      <c r="BG90" s="51"/>
      <c r="BH90" s="52"/>
      <c r="BI90" s="177"/>
      <c r="BJ90" s="178"/>
      <c r="BK90" s="178"/>
      <c r="BL90" s="178"/>
      <c r="BM90" s="190"/>
      <c r="BN90" s="53">
        <f t="shared" si="13"/>
        <v>0</v>
      </c>
      <c r="BO90" s="53">
        <f t="shared" si="14"/>
        <v>0</v>
      </c>
    </row>
    <row r="91" spans="1:67" ht="48.75" customHeight="1" x14ac:dyDescent="0.25">
      <c r="A91" s="38"/>
      <c r="B91" s="79"/>
      <c r="C91" s="80"/>
      <c r="D91" s="133">
        <f>D89</f>
        <v>19.7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0"/>
        <v>23.442999999999998</v>
      </c>
      <c r="L91" s="106">
        <f t="shared" si="11"/>
        <v>23.64</v>
      </c>
      <c r="M91" s="107">
        <f t="shared" si="12"/>
        <v>23.837</v>
      </c>
      <c r="N91" s="107">
        <f t="shared" si="12"/>
        <v>24.033999999999999</v>
      </c>
      <c r="O91" s="108">
        <f t="shared" si="12"/>
        <v>24.230999999999998</v>
      </c>
      <c r="P91" s="50"/>
      <c r="Q91" s="51"/>
      <c r="R91" s="51"/>
      <c r="S91" s="51"/>
      <c r="T91" s="52"/>
      <c r="U91" s="177"/>
      <c r="V91" s="178"/>
      <c r="W91" s="178"/>
      <c r="X91" s="178"/>
      <c r="Y91" s="178"/>
      <c r="Z91" s="50"/>
      <c r="AA91" s="51"/>
      <c r="AB91" s="51"/>
      <c r="AC91" s="51"/>
      <c r="AD91" s="51"/>
      <c r="AE91" s="177"/>
      <c r="AF91" s="178"/>
      <c r="AG91" s="178"/>
      <c r="AH91" s="178"/>
      <c r="AI91" s="190"/>
      <c r="AJ91" s="50"/>
      <c r="AK91" s="51"/>
      <c r="AL91" s="51"/>
      <c r="AM91" s="51"/>
      <c r="AN91" s="52"/>
      <c r="AO91" s="177"/>
      <c r="AP91" s="178"/>
      <c r="AQ91" s="178"/>
      <c r="AR91" s="178"/>
      <c r="AS91" s="178"/>
      <c r="AT91" s="50"/>
      <c r="AU91" s="51"/>
      <c r="AV91" s="51"/>
      <c r="AW91" s="51"/>
      <c r="AX91" s="51"/>
      <c r="AY91" s="177"/>
      <c r="AZ91" s="178"/>
      <c r="BA91" s="178"/>
      <c r="BB91" s="178"/>
      <c r="BC91" s="178"/>
      <c r="BD91" s="50"/>
      <c r="BE91" s="51"/>
      <c r="BF91" s="51"/>
      <c r="BG91" s="51"/>
      <c r="BH91" s="52"/>
      <c r="BI91" s="177"/>
      <c r="BJ91" s="178"/>
      <c r="BK91" s="178"/>
      <c r="BL91" s="178"/>
      <c r="BM91" s="190"/>
      <c r="BN91" s="53">
        <f t="shared" si="13"/>
        <v>0</v>
      </c>
      <c r="BO91" s="53">
        <f t="shared" si="14"/>
        <v>0</v>
      </c>
    </row>
    <row r="92" spans="1:67" ht="41.1" customHeight="1" x14ac:dyDescent="0.25">
      <c r="A92" s="38" t="s">
        <v>70</v>
      </c>
      <c r="B92" s="79" t="s">
        <v>72</v>
      </c>
      <c r="C92" s="80" t="str">
        <f>'рекоменд.цены на Август 2019'!B48</f>
        <v>Мука ржано - обдирная, кг</v>
      </c>
      <c r="D92" s="133">
        <v>16.7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0"/>
        <v>19.872999999999998</v>
      </c>
      <c r="L92" s="106">
        <f t="shared" si="11"/>
        <v>20.04</v>
      </c>
      <c r="M92" s="107">
        <f t="shared" si="12"/>
        <v>20.207000000000001</v>
      </c>
      <c r="N92" s="107">
        <f t="shared" si="12"/>
        <v>20.373999999999999</v>
      </c>
      <c r="O92" s="108">
        <f t="shared" si="12"/>
        <v>20.541</v>
      </c>
      <c r="P92" s="50"/>
      <c r="Q92" s="51"/>
      <c r="R92" s="51"/>
      <c r="S92" s="51"/>
      <c r="T92" s="52"/>
      <c r="U92" s="177"/>
      <c r="V92" s="178"/>
      <c r="W92" s="178"/>
      <c r="X92" s="178"/>
      <c r="Y92" s="178"/>
      <c r="Z92" s="50"/>
      <c r="AA92" s="51"/>
      <c r="AB92" s="51"/>
      <c r="AC92" s="51"/>
      <c r="AD92" s="51"/>
      <c r="AE92" s="177"/>
      <c r="AF92" s="178"/>
      <c r="AG92" s="178"/>
      <c r="AH92" s="178"/>
      <c r="AI92" s="190"/>
      <c r="AJ92" s="50"/>
      <c r="AK92" s="51"/>
      <c r="AL92" s="51"/>
      <c r="AM92" s="51"/>
      <c r="AN92" s="52"/>
      <c r="AO92" s="177"/>
      <c r="AP92" s="178"/>
      <c r="AQ92" s="178"/>
      <c r="AR92" s="178"/>
      <c r="AS92" s="178"/>
      <c r="AT92" s="50"/>
      <c r="AU92" s="51"/>
      <c r="AV92" s="51"/>
      <c r="AW92" s="51"/>
      <c r="AX92" s="51"/>
      <c r="AY92" s="177"/>
      <c r="AZ92" s="178"/>
      <c r="BA92" s="178"/>
      <c r="BB92" s="178"/>
      <c r="BC92" s="178"/>
      <c r="BD92" s="50"/>
      <c r="BE92" s="51"/>
      <c r="BF92" s="51"/>
      <c r="BG92" s="51"/>
      <c r="BH92" s="52"/>
      <c r="BI92" s="177"/>
      <c r="BJ92" s="178"/>
      <c r="BK92" s="178"/>
      <c r="BL92" s="178"/>
      <c r="BM92" s="190"/>
      <c r="BN92" s="53">
        <f t="shared" si="13"/>
        <v>0</v>
      </c>
      <c r="BO92" s="53">
        <f t="shared" si="14"/>
        <v>0</v>
      </c>
    </row>
    <row r="93" spans="1:67" ht="41.1" customHeight="1" x14ac:dyDescent="0.25">
      <c r="A93" s="38"/>
      <c r="B93" s="79"/>
      <c r="C93" s="80"/>
      <c r="D93" s="133">
        <f>D92</f>
        <v>16.7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0"/>
        <v>19.872999999999998</v>
      </c>
      <c r="L93" s="106">
        <f t="shared" si="11"/>
        <v>20.04</v>
      </c>
      <c r="M93" s="107">
        <f t="shared" si="12"/>
        <v>20.207000000000001</v>
      </c>
      <c r="N93" s="107">
        <f t="shared" si="12"/>
        <v>20.373999999999999</v>
      </c>
      <c r="O93" s="108">
        <f t="shared" si="12"/>
        <v>20.541</v>
      </c>
      <c r="P93" s="50"/>
      <c r="Q93" s="51"/>
      <c r="R93" s="51"/>
      <c r="S93" s="51"/>
      <c r="T93" s="52"/>
      <c r="U93" s="177"/>
      <c r="V93" s="178"/>
      <c r="W93" s="178"/>
      <c r="X93" s="178"/>
      <c r="Y93" s="178"/>
      <c r="Z93" s="50"/>
      <c r="AA93" s="51"/>
      <c r="AB93" s="51"/>
      <c r="AC93" s="51"/>
      <c r="AD93" s="51"/>
      <c r="AE93" s="177"/>
      <c r="AF93" s="178"/>
      <c r="AG93" s="178"/>
      <c r="AH93" s="178"/>
      <c r="AI93" s="190"/>
      <c r="AJ93" s="50"/>
      <c r="AK93" s="51"/>
      <c r="AL93" s="51"/>
      <c r="AM93" s="51"/>
      <c r="AN93" s="52"/>
      <c r="AO93" s="177"/>
      <c r="AP93" s="178"/>
      <c r="AQ93" s="178"/>
      <c r="AR93" s="178"/>
      <c r="AS93" s="178"/>
      <c r="AT93" s="50"/>
      <c r="AU93" s="51"/>
      <c r="AV93" s="51"/>
      <c r="AW93" s="51"/>
      <c r="AX93" s="51"/>
      <c r="AY93" s="177"/>
      <c r="AZ93" s="178"/>
      <c r="BA93" s="178"/>
      <c r="BB93" s="178"/>
      <c r="BC93" s="178"/>
      <c r="BD93" s="50"/>
      <c r="BE93" s="51"/>
      <c r="BF93" s="51"/>
      <c r="BG93" s="51"/>
      <c r="BH93" s="52"/>
      <c r="BI93" s="177"/>
      <c r="BJ93" s="178"/>
      <c r="BK93" s="178"/>
      <c r="BL93" s="178"/>
      <c r="BM93" s="190"/>
      <c r="BN93" s="53">
        <f t="shared" si="13"/>
        <v>0</v>
      </c>
      <c r="BO93" s="53">
        <f t="shared" si="14"/>
        <v>0</v>
      </c>
    </row>
    <row r="94" spans="1:67" ht="41.1" customHeight="1" x14ac:dyDescent="0.25">
      <c r="A94" s="38"/>
      <c r="B94" s="79"/>
      <c r="C94" s="80"/>
      <c r="D94" s="133">
        <f>D92</f>
        <v>16.7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0"/>
        <v>19.872999999999998</v>
      </c>
      <c r="L94" s="106">
        <f t="shared" si="11"/>
        <v>20.04</v>
      </c>
      <c r="M94" s="107">
        <f t="shared" si="12"/>
        <v>20.207000000000001</v>
      </c>
      <c r="N94" s="107">
        <f t="shared" si="12"/>
        <v>20.373999999999999</v>
      </c>
      <c r="O94" s="108">
        <f t="shared" si="12"/>
        <v>20.541</v>
      </c>
      <c r="P94" s="50"/>
      <c r="Q94" s="51"/>
      <c r="R94" s="51"/>
      <c r="S94" s="51"/>
      <c r="T94" s="52"/>
      <c r="U94" s="177"/>
      <c r="V94" s="178"/>
      <c r="W94" s="178"/>
      <c r="X94" s="178"/>
      <c r="Y94" s="178"/>
      <c r="Z94" s="50"/>
      <c r="AA94" s="51"/>
      <c r="AB94" s="51"/>
      <c r="AC94" s="51"/>
      <c r="AD94" s="51"/>
      <c r="AE94" s="177"/>
      <c r="AF94" s="178"/>
      <c r="AG94" s="178"/>
      <c r="AH94" s="178"/>
      <c r="AI94" s="190"/>
      <c r="AJ94" s="50"/>
      <c r="AK94" s="51"/>
      <c r="AL94" s="51"/>
      <c r="AM94" s="51"/>
      <c r="AN94" s="52"/>
      <c r="AO94" s="177"/>
      <c r="AP94" s="178"/>
      <c r="AQ94" s="178"/>
      <c r="AR94" s="178"/>
      <c r="AS94" s="178"/>
      <c r="AT94" s="50"/>
      <c r="AU94" s="51"/>
      <c r="AV94" s="51"/>
      <c r="AW94" s="51"/>
      <c r="AX94" s="51"/>
      <c r="AY94" s="177"/>
      <c r="AZ94" s="178"/>
      <c r="BA94" s="178"/>
      <c r="BB94" s="178"/>
      <c r="BC94" s="178"/>
      <c r="BD94" s="50"/>
      <c r="BE94" s="51"/>
      <c r="BF94" s="51"/>
      <c r="BG94" s="51"/>
      <c r="BH94" s="52"/>
      <c r="BI94" s="177"/>
      <c r="BJ94" s="178"/>
      <c r="BK94" s="178"/>
      <c r="BL94" s="178"/>
      <c r="BM94" s="190"/>
      <c r="BN94" s="53">
        <f t="shared" si="13"/>
        <v>0</v>
      </c>
      <c r="BO94" s="53">
        <f t="shared" si="14"/>
        <v>0</v>
      </c>
    </row>
    <row r="95" spans="1:67" ht="41.1" customHeight="1" x14ac:dyDescent="0.25">
      <c r="A95" s="38" t="s">
        <v>74</v>
      </c>
      <c r="B95" s="79" t="s">
        <v>75</v>
      </c>
      <c r="C95" s="80" t="str">
        <f>'рекоменд.цены на Август 2019'!B49</f>
        <v>Гречневая крупа, кг</v>
      </c>
      <c r="D95" s="133">
        <v>29.9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0"/>
        <v>31.992999999999999</v>
      </c>
      <c r="L95" s="106">
        <f t="shared" si="11"/>
        <v>32.292000000000002</v>
      </c>
      <c r="M95" s="107">
        <f t="shared" si="12"/>
        <v>32.591000000000001</v>
      </c>
      <c r="N95" s="107">
        <f t="shared" si="12"/>
        <v>32.89</v>
      </c>
      <c r="O95" s="108">
        <f t="shared" si="12"/>
        <v>33.189</v>
      </c>
      <c r="P95" s="50"/>
      <c r="Q95" s="51"/>
      <c r="R95" s="51"/>
      <c r="S95" s="51"/>
      <c r="T95" s="52"/>
      <c r="U95" s="177"/>
      <c r="V95" s="178"/>
      <c r="W95" s="178"/>
      <c r="X95" s="178"/>
      <c r="Y95" s="178"/>
      <c r="Z95" s="50"/>
      <c r="AA95" s="51"/>
      <c r="AB95" s="51"/>
      <c r="AC95" s="51"/>
      <c r="AD95" s="51"/>
      <c r="AE95" s="177"/>
      <c r="AF95" s="178"/>
      <c r="AG95" s="178"/>
      <c r="AH95" s="178"/>
      <c r="AI95" s="190"/>
      <c r="AJ95" s="50"/>
      <c r="AK95" s="51"/>
      <c r="AL95" s="51"/>
      <c r="AM95" s="51"/>
      <c r="AN95" s="52"/>
      <c r="AO95" s="367">
        <f>AQ95/AP95</f>
        <v>28.619999999999997</v>
      </c>
      <c r="AP95" s="368">
        <v>20</v>
      </c>
      <c r="AQ95" s="368">
        <v>572.4</v>
      </c>
      <c r="AR95" s="368" t="s">
        <v>230</v>
      </c>
      <c r="AS95" s="369" t="s">
        <v>245</v>
      </c>
      <c r="AT95" s="50"/>
      <c r="AU95" s="51"/>
      <c r="AV95" s="51"/>
      <c r="AW95" s="51"/>
      <c r="AX95" s="51"/>
      <c r="AY95" s="177"/>
      <c r="AZ95" s="178"/>
      <c r="BA95" s="178"/>
      <c r="BB95" s="178"/>
      <c r="BC95" s="178"/>
      <c r="BD95" s="50"/>
      <c r="BE95" s="51"/>
      <c r="BF95" s="51"/>
      <c r="BG95" s="51"/>
      <c r="BH95" s="52"/>
      <c r="BI95" s="177"/>
      <c r="BJ95" s="178"/>
      <c r="BK95" s="178"/>
      <c r="BL95" s="178"/>
      <c r="BM95" s="190"/>
      <c r="BN95" s="53">
        <f t="shared" si="13"/>
        <v>28.619999999999997</v>
      </c>
      <c r="BO95" s="53">
        <f t="shared" si="14"/>
        <v>28.619999999999997</v>
      </c>
    </row>
    <row r="96" spans="1:67" ht="41.1" customHeight="1" x14ac:dyDescent="0.25">
      <c r="A96" s="38"/>
      <c r="B96" s="79"/>
      <c r="C96" s="80"/>
      <c r="D96" s="133">
        <f>D95</f>
        <v>29.9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0"/>
        <v>31.992999999999999</v>
      </c>
      <c r="L96" s="106">
        <f t="shared" si="11"/>
        <v>32.292000000000002</v>
      </c>
      <c r="M96" s="107">
        <f t="shared" si="12"/>
        <v>32.591000000000001</v>
      </c>
      <c r="N96" s="107">
        <f t="shared" si="12"/>
        <v>32.89</v>
      </c>
      <c r="O96" s="108">
        <f t="shared" si="12"/>
        <v>33.189</v>
      </c>
      <c r="P96" s="50"/>
      <c r="Q96" s="51"/>
      <c r="R96" s="51"/>
      <c r="S96" s="51"/>
      <c r="T96" s="52"/>
      <c r="U96" s="177"/>
      <c r="V96" s="178"/>
      <c r="W96" s="178"/>
      <c r="X96" s="178"/>
      <c r="Y96" s="178"/>
      <c r="Z96" s="50"/>
      <c r="AA96" s="51"/>
      <c r="AB96" s="51"/>
      <c r="AC96" s="51"/>
      <c r="AD96" s="51"/>
      <c r="AE96" s="177"/>
      <c r="AF96" s="178"/>
      <c r="AG96" s="178"/>
      <c r="AH96" s="178"/>
      <c r="AI96" s="190"/>
      <c r="AJ96" s="50"/>
      <c r="AK96" s="51"/>
      <c r="AL96" s="51"/>
      <c r="AM96" s="51"/>
      <c r="AN96" s="52"/>
      <c r="AO96" s="177"/>
      <c r="AP96" s="178"/>
      <c r="AQ96" s="178"/>
      <c r="AR96" s="178"/>
      <c r="AS96" s="178"/>
      <c r="AT96" s="50"/>
      <c r="AU96" s="51"/>
      <c r="AV96" s="51"/>
      <c r="AW96" s="51"/>
      <c r="AX96" s="51"/>
      <c r="AY96" s="177"/>
      <c r="AZ96" s="178"/>
      <c r="BA96" s="178"/>
      <c r="BB96" s="178"/>
      <c r="BC96" s="178"/>
      <c r="BD96" s="50"/>
      <c r="BE96" s="51"/>
      <c r="BF96" s="51"/>
      <c r="BG96" s="51"/>
      <c r="BH96" s="52"/>
      <c r="BI96" s="177"/>
      <c r="BJ96" s="178"/>
      <c r="BK96" s="178"/>
      <c r="BL96" s="178"/>
      <c r="BM96" s="190"/>
      <c r="BN96" s="53">
        <f t="shared" si="13"/>
        <v>0</v>
      </c>
      <c r="BO96" s="53">
        <f t="shared" si="14"/>
        <v>0</v>
      </c>
    </row>
    <row r="97" spans="1:67" ht="41.1" customHeight="1" x14ac:dyDescent="0.25">
      <c r="A97" s="38"/>
      <c r="B97" s="79"/>
      <c r="C97" s="80"/>
      <c r="D97" s="133">
        <f>D95</f>
        <v>29.9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10"/>
        <v>31.992999999999999</v>
      </c>
      <c r="L97" s="106">
        <f t="shared" si="11"/>
        <v>32.292000000000002</v>
      </c>
      <c r="M97" s="107">
        <f t="shared" si="12"/>
        <v>32.591000000000001</v>
      </c>
      <c r="N97" s="107">
        <f t="shared" si="12"/>
        <v>32.89</v>
      </c>
      <c r="O97" s="108">
        <f t="shared" si="12"/>
        <v>33.189</v>
      </c>
      <c r="P97" s="50"/>
      <c r="Q97" s="51"/>
      <c r="R97" s="51"/>
      <c r="S97" s="51"/>
      <c r="T97" s="52"/>
      <c r="U97" s="177"/>
      <c r="V97" s="178"/>
      <c r="W97" s="178"/>
      <c r="X97" s="178"/>
      <c r="Y97" s="178"/>
      <c r="Z97" s="50"/>
      <c r="AA97" s="51"/>
      <c r="AB97" s="51"/>
      <c r="AC97" s="51"/>
      <c r="AD97" s="51"/>
      <c r="AE97" s="177"/>
      <c r="AF97" s="178"/>
      <c r="AG97" s="178"/>
      <c r="AH97" s="178"/>
      <c r="AI97" s="190"/>
      <c r="AJ97" s="50"/>
      <c r="AK97" s="51"/>
      <c r="AL97" s="51"/>
      <c r="AM97" s="51"/>
      <c r="AN97" s="52"/>
      <c r="AO97" s="177"/>
      <c r="AP97" s="178"/>
      <c r="AQ97" s="178"/>
      <c r="AR97" s="178"/>
      <c r="AS97" s="178"/>
      <c r="AT97" s="50"/>
      <c r="AU97" s="51"/>
      <c r="AV97" s="51"/>
      <c r="AW97" s="51"/>
      <c r="AX97" s="51"/>
      <c r="AY97" s="177"/>
      <c r="AZ97" s="178"/>
      <c r="BA97" s="178"/>
      <c r="BB97" s="178"/>
      <c r="BC97" s="178"/>
      <c r="BD97" s="50"/>
      <c r="BE97" s="51"/>
      <c r="BF97" s="51"/>
      <c r="BG97" s="51"/>
      <c r="BH97" s="52"/>
      <c r="BI97" s="177"/>
      <c r="BJ97" s="178"/>
      <c r="BK97" s="178"/>
      <c r="BL97" s="178"/>
      <c r="BM97" s="190"/>
      <c r="BN97" s="53">
        <f t="shared" si="13"/>
        <v>0</v>
      </c>
      <c r="BO97" s="53">
        <f t="shared" si="14"/>
        <v>0</v>
      </c>
    </row>
    <row r="98" spans="1:67" ht="41.1" customHeight="1" x14ac:dyDescent="0.25">
      <c r="A98" s="38" t="s">
        <v>77</v>
      </c>
      <c r="B98" s="79" t="s">
        <v>78</v>
      </c>
      <c r="C98" s="80" t="str">
        <f>'рекоменд.цены на Август 2019'!B50</f>
        <v>Пшено (крупа из просо), кг</v>
      </c>
      <c r="D98" s="133">
        <v>52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10"/>
        <v>53.56</v>
      </c>
      <c r="L98" s="106">
        <f t="shared" si="11"/>
        <v>54.08</v>
      </c>
      <c r="M98" s="107">
        <f t="shared" si="12"/>
        <v>54.6</v>
      </c>
      <c r="N98" s="107">
        <f t="shared" si="12"/>
        <v>55.12</v>
      </c>
      <c r="O98" s="108">
        <f t="shared" si="12"/>
        <v>55.64</v>
      </c>
      <c r="P98" s="50"/>
      <c r="Q98" s="51"/>
      <c r="R98" s="51"/>
      <c r="S98" s="51"/>
      <c r="T98" s="52"/>
      <c r="U98" s="177"/>
      <c r="V98" s="178"/>
      <c r="W98" s="178"/>
      <c r="X98" s="178"/>
      <c r="Y98" s="178"/>
      <c r="Z98" s="50"/>
      <c r="AA98" s="51"/>
      <c r="AB98" s="51"/>
      <c r="AC98" s="51"/>
      <c r="AD98" s="51"/>
      <c r="AE98" s="50"/>
      <c r="AF98" s="51"/>
      <c r="AG98" s="51"/>
      <c r="AH98" s="51"/>
      <c r="AI98" s="52"/>
      <c r="AJ98" s="50"/>
      <c r="AK98" s="51"/>
      <c r="AL98" s="51"/>
      <c r="AM98" s="51"/>
      <c r="AN98" s="52"/>
      <c r="AO98" s="177"/>
      <c r="AP98" s="178"/>
      <c r="AQ98" s="178"/>
      <c r="AR98" s="178"/>
      <c r="AS98" s="178"/>
      <c r="AT98" s="50"/>
      <c r="AU98" s="51"/>
      <c r="AV98" s="51"/>
      <c r="AW98" s="51"/>
      <c r="AX98" s="51"/>
      <c r="AY98" s="177"/>
      <c r="AZ98" s="178"/>
      <c r="BA98" s="178"/>
      <c r="BB98" s="178"/>
      <c r="BC98" s="178"/>
      <c r="BD98" s="50"/>
      <c r="BE98" s="51"/>
      <c r="BF98" s="51"/>
      <c r="BG98" s="51"/>
      <c r="BH98" s="52"/>
      <c r="BI98" s="177"/>
      <c r="BJ98" s="178"/>
      <c r="BK98" s="178"/>
      <c r="BL98" s="178"/>
      <c r="BM98" s="190"/>
      <c r="BN98" s="53">
        <f t="shared" si="13"/>
        <v>0</v>
      </c>
      <c r="BO98" s="53">
        <f t="shared" si="14"/>
        <v>0</v>
      </c>
    </row>
    <row r="99" spans="1:67" ht="41.1" customHeight="1" x14ac:dyDescent="0.25">
      <c r="A99" s="38"/>
      <c r="B99" s="79"/>
      <c r="C99" s="80"/>
      <c r="D99" s="133">
        <f>D98</f>
        <v>52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10"/>
        <v>53.56</v>
      </c>
      <c r="L99" s="106">
        <f t="shared" si="11"/>
        <v>54.08</v>
      </c>
      <c r="M99" s="107">
        <f t="shared" si="12"/>
        <v>54.6</v>
      </c>
      <c r="N99" s="107">
        <f t="shared" si="12"/>
        <v>55.12</v>
      </c>
      <c r="O99" s="108">
        <f t="shared" si="12"/>
        <v>55.64</v>
      </c>
      <c r="P99" s="50"/>
      <c r="Q99" s="51"/>
      <c r="R99" s="51"/>
      <c r="S99" s="51"/>
      <c r="T99" s="52"/>
      <c r="U99" s="177"/>
      <c r="V99" s="178"/>
      <c r="W99" s="178"/>
      <c r="X99" s="178"/>
      <c r="Y99" s="178"/>
      <c r="Z99" s="50"/>
      <c r="AA99" s="51"/>
      <c r="AB99" s="51"/>
      <c r="AC99" s="51"/>
      <c r="AD99" s="51"/>
      <c r="AE99" s="50"/>
      <c r="AF99" s="51"/>
      <c r="AG99" s="51"/>
      <c r="AH99" s="51"/>
      <c r="AI99" s="52"/>
      <c r="AJ99" s="50"/>
      <c r="AK99" s="51"/>
      <c r="AL99" s="51"/>
      <c r="AM99" s="51"/>
      <c r="AN99" s="52"/>
      <c r="AO99" s="177"/>
      <c r="AP99" s="178"/>
      <c r="AQ99" s="178"/>
      <c r="AR99" s="178"/>
      <c r="AS99" s="178"/>
      <c r="AT99" s="50"/>
      <c r="AU99" s="51"/>
      <c r="AV99" s="51"/>
      <c r="AW99" s="51"/>
      <c r="AX99" s="51"/>
      <c r="AY99" s="177"/>
      <c r="AZ99" s="178"/>
      <c r="BA99" s="178"/>
      <c r="BB99" s="178"/>
      <c r="BC99" s="178"/>
      <c r="BD99" s="50"/>
      <c r="BE99" s="51"/>
      <c r="BF99" s="51"/>
      <c r="BG99" s="51"/>
      <c r="BH99" s="52"/>
      <c r="BI99" s="177"/>
      <c r="BJ99" s="178"/>
      <c r="BK99" s="178"/>
      <c r="BL99" s="178"/>
      <c r="BM99" s="190"/>
      <c r="BN99" s="53">
        <f t="shared" si="13"/>
        <v>0</v>
      </c>
      <c r="BO99" s="53">
        <f t="shared" si="14"/>
        <v>0</v>
      </c>
    </row>
    <row r="100" spans="1:67" ht="41.1" customHeight="1" x14ac:dyDescent="0.25">
      <c r="A100" s="38"/>
      <c r="B100" s="79"/>
      <c r="C100" s="80"/>
      <c r="D100" s="133">
        <f>D98</f>
        <v>52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10"/>
        <v>53.56</v>
      </c>
      <c r="L100" s="106">
        <f t="shared" si="11"/>
        <v>54.08</v>
      </c>
      <c r="M100" s="107">
        <f t="shared" si="12"/>
        <v>54.6</v>
      </c>
      <c r="N100" s="107">
        <f t="shared" si="12"/>
        <v>55.12</v>
      </c>
      <c r="O100" s="108">
        <f t="shared" si="12"/>
        <v>55.64</v>
      </c>
      <c r="P100" s="50"/>
      <c r="Q100" s="51"/>
      <c r="R100" s="51"/>
      <c r="S100" s="51"/>
      <c r="T100" s="52"/>
      <c r="U100" s="177"/>
      <c r="V100" s="178"/>
      <c r="W100" s="178"/>
      <c r="X100" s="178"/>
      <c r="Y100" s="178"/>
      <c r="Z100" s="50"/>
      <c r="AA100" s="51"/>
      <c r="AB100" s="51"/>
      <c r="AC100" s="51"/>
      <c r="AD100" s="51"/>
      <c r="AE100" s="50"/>
      <c r="AF100" s="51"/>
      <c r="AG100" s="51"/>
      <c r="AH100" s="51"/>
      <c r="AI100" s="52"/>
      <c r="AJ100" s="50"/>
      <c r="AK100" s="51"/>
      <c r="AL100" s="51"/>
      <c r="AM100" s="51"/>
      <c r="AN100" s="52"/>
      <c r="AO100" s="177"/>
      <c r="AP100" s="178"/>
      <c r="AQ100" s="178"/>
      <c r="AR100" s="178"/>
      <c r="AS100" s="178"/>
      <c r="AT100" s="50"/>
      <c r="AU100" s="51"/>
      <c r="AV100" s="51"/>
      <c r="AW100" s="51"/>
      <c r="AX100" s="51"/>
      <c r="AY100" s="177"/>
      <c r="AZ100" s="178"/>
      <c r="BA100" s="178"/>
      <c r="BB100" s="178"/>
      <c r="BC100" s="178"/>
      <c r="BD100" s="50"/>
      <c r="BE100" s="51"/>
      <c r="BF100" s="51"/>
      <c r="BG100" s="51"/>
      <c r="BH100" s="52"/>
      <c r="BI100" s="177"/>
      <c r="BJ100" s="178"/>
      <c r="BK100" s="178"/>
      <c r="BL100" s="178"/>
      <c r="BM100" s="190"/>
      <c r="BN100" s="53">
        <f t="shared" si="13"/>
        <v>0</v>
      </c>
      <c r="BO100" s="53">
        <f t="shared" si="14"/>
        <v>0</v>
      </c>
    </row>
    <row r="101" spans="1:67" s="70" customFormat="1" ht="78.75" customHeight="1" x14ac:dyDescent="0.3">
      <c r="A101" s="59" t="s">
        <v>80</v>
      </c>
      <c r="B101" s="81" t="s">
        <v>81</v>
      </c>
      <c r="C101" s="82" t="s">
        <v>82</v>
      </c>
      <c r="D101" s="133"/>
      <c r="E101" s="109"/>
      <c r="F101" s="110"/>
      <c r="G101" s="111"/>
      <c r="H101" s="111"/>
      <c r="I101" s="111"/>
      <c r="J101" s="112"/>
      <c r="K101" s="105">
        <f t="shared" si="10"/>
        <v>0</v>
      </c>
      <c r="L101" s="106">
        <f t="shared" si="11"/>
        <v>0</v>
      </c>
      <c r="M101" s="107">
        <f t="shared" si="12"/>
        <v>0</v>
      </c>
      <c r="N101" s="107">
        <f t="shared" si="12"/>
        <v>0</v>
      </c>
      <c r="O101" s="108">
        <f t="shared" si="12"/>
        <v>0</v>
      </c>
      <c r="P101" s="66"/>
      <c r="Q101" s="67"/>
      <c r="R101" s="68"/>
      <c r="S101" s="67"/>
      <c r="T101" s="69"/>
      <c r="U101" s="179"/>
      <c r="V101" s="180"/>
      <c r="W101" s="178"/>
      <c r="X101" s="180"/>
      <c r="Y101" s="180"/>
      <c r="Z101" s="66"/>
      <c r="AA101" s="67"/>
      <c r="AB101" s="68"/>
      <c r="AC101" s="67"/>
      <c r="AD101" s="67"/>
      <c r="AE101" s="66"/>
      <c r="AF101" s="67"/>
      <c r="AG101" s="68"/>
      <c r="AH101" s="67"/>
      <c r="AI101" s="69"/>
      <c r="AJ101" s="66"/>
      <c r="AK101" s="67"/>
      <c r="AL101" s="68"/>
      <c r="AM101" s="67"/>
      <c r="AN101" s="69"/>
      <c r="AO101" s="179"/>
      <c r="AP101" s="180"/>
      <c r="AQ101" s="178"/>
      <c r="AR101" s="180"/>
      <c r="AS101" s="180"/>
      <c r="AT101" s="66"/>
      <c r="AU101" s="67"/>
      <c r="AV101" s="68"/>
      <c r="AW101" s="67"/>
      <c r="AX101" s="67"/>
      <c r="AY101" s="179"/>
      <c r="AZ101" s="180"/>
      <c r="BA101" s="178"/>
      <c r="BB101" s="180"/>
      <c r="BC101" s="180"/>
      <c r="BD101" s="66"/>
      <c r="BE101" s="67"/>
      <c r="BF101" s="68"/>
      <c r="BG101" s="67"/>
      <c r="BH101" s="69"/>
      <c r="BI101" s="179"/>
      <c r="BJ101" s="180"/>
      <c r="BK101" s="178"/>
      <c r="BL101" s="180"/>
      <c r="BM101" s="191"/>
      <c r="BN101" s="53">
        <f t="shared" si="13"/>
        <v>0</v>
      </c>
      <c r="BO101" s="53">
        <f t="shared" si="14"/>
        <v>0</v>
      </c>
    </row>
    <row r="102" spans="1:67" ht="41.1" customHeight="1" x14ac:dyDescent="0.25">
      <c r="A102" s="38" t="s">
        <v>83</v>
      </c>
      <c r="B102" s="79" t="s">
        <v>84</v>
      </c>
      <c r="C102" s="80" t="str">
        <f>'рекоменд.цены на Август 2019'!B52</f>
        <v>Хлеб ржано - пшеничный формовой, 0,7 кг</v>
      </c>
      <c r="D102" s="133">
        <v>21.1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10"/>
        <v>21.733000000000001</v>
      </c>
      <c r="L102" s="106">
        <f t="shared" si="11"/>
        <v>21.944000000000003</v>
      </c>
      <c r="M102" s="107">
        <f t="shared" si="12"/>
        <v>22.155000000000001</v>
      </c>
      <c r="N102" s="107">
        <f t="shared" si="12"/>
        <v>22.366</v>
      </c>
      <c r="O102" s="108">
        <f t="shared" si="12"/>
        <v>22.577000000000002</v>
      </c>
      <c r="P102" s="50"/>
      <c r="Q102" s="51"/>
      <c r="R102" s="51"/>
      <c r="S102" s="51"/>
      <c r="T102" s="52"/>
      <c r="U102" s="50"/>
      <c r="V102" s="51"/>
      <c r="W102" s="51"/>
      <c r="X102" s="51"/>
      <c r="Y102" s="52"/>
      <c r="Z102" s="50"/>
      <c r="AA102" s="51"/>
      <c r="AB102" s="51"/>
      <c r="AC102" s="51"/>
      <c r="AD102" s="51"/>
      <c r="AE102" s="50"/>
      <c r="AF102" s="51"/>
      <c r="AG102" s="51"/>
      <c r="AH102" s="51"/>
      <c r="AI102" s="52"/>
      <c r="AJ102" s="50"/>
      <c r="AK102" s="51"/>
      <c r="AL102" s="51"/>
      <c r="AM102" s="51"/>
      <c r="AN102" s="52"/>
      <c r="AO102" s="177"/>
      <c r="AP102" s="178"/>
      <c r="AQ102" s="178"/>
      <c r="AR102" s="178"/>
      <c r="AS102" s="178"/>
      <c r="AT102" s="50"/>
      <c r="AU102" s="51"/>
      <c r="AV102" s="51"/>
      <c r="AW102" s="51"/>
      <c r="AX102" s="52"/>
      <c r="AY102" s="177"/>
      <c r="AZ102" s="178"/>
      <c r="BA102" s="178"/>
      <c r="BB102" s="178"/>
      <c r="BC102" s="178"/>
      <c r="BD102" s="50"/>
      <c r="BE102" s="51"/>
      <c r="BF102" s="51"/>
      <c r="BG102" s="51"/>
      <c r="BH102" s="52"/>
      <c r="BI102" s="177"/>
      <c r="BJ102" s="178"/>
      <c r="BK102" s="178"/>
      <c r="BL102" s="178"/>
      <c r="BM102" s="190"/>
      <c r="BN102" s="53">
        <f t="shared" si="13"/>
        <v>0</v>
      </c>
      <c r="BO102" s="53">
        <f t="shared" si="14"/>
        <v>0</v>
      </c>
    </row>
    <row r="103" spans="1:67" ht="41.1" customHeight="1" x14ac:dyDescent="0.25">
      <c r="A103" s="38"/>
      <c r="B103" s="79"/>
      <c r="C103" s="80"/>
      <c r="D103" s="133">
        <f>D102</f>
        <v>21.1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10"/>
        <v>21.733000000000001</v>
      </c>
      <c r="L103" s="106">
        <f t="shared" si="11"/>
        <v>21.944000000000003</v>
      </c>
      <c r="M103" s="107">
        <f t="shared" ref="M103:O117" si="15">$D103+(($D103*($E103+H103)/100))</f>
        <v>22.155000000000001</v>
      </c>
      <c r="N103" s="107">
        <f t="shared" si="15"/>
        <v>22.366</v>
      </c>
      <c r="O103" s="108">
        <f t="shared" si="15"/>
        <v>22.577000000000002</v>
      </c>
      <c r="P103" s="50"/>
      <c r="Q103" s="51"/>
      <c r="R103" s="51"/>
      <c r="S103" s="51"/>
      <c r="T103" s="52"/>
      <c r="U103" s="50"/>
      <c r="V103" s="51"/>
      <c r="W103" s="51"/>
      <c r="X103" s="51"/>
      <c r="Y103" s="52"/>
      <c r="Z103" s="50"/>
      <c r="AA103" s="51"/>
      <c r="AB103" s="51"/>
      <c r="AC103" s="51"/>
      <c r="AD103" s="51"/>
      <c r="AE103" s="50"/>
      <c r="AF103" s="51"/>
      <c r="AG103" s="51"/>
      <c r="AH103" s="51"/>
      <c r="AI103" s="52"/>
      <c r="AJ103" s="50"/>
      <c r="AK103" s="51"/>
      <c r="AL103" s="51"/>
      <c r="AM103" s="51"/>
      <c r="AN103" s="52"/>
      <c r="AO103" s="177"/>
      <c r="AP103" s="178"/>
      <c r="AQ103" s="178"/>
      <c r="AR103" s="178"/>
      <c r="AS103" s="178"/>
      <c r="AT103" s="50"/>
      <c r="AU103" s="51"/>
      <c r="AV103" s="51"/>
      <c r="AW103" s="51"/>
      <c r="AX103" s="52"/>
      <c r="AY103" s="177"/>
      <c r="AZ103" s="178"/>
      <c r="BA103" s="178"/>
      <c r="BB103" s="178"/>
      <c r="BC103" s="178"/>
      <c r="BD103" s="50"/>
      <c r="BE103" s="51"/>
      <c r="BF103" s="51"/>
      <c r="BG103" s="51"/>
      <c r="BH103" s="52"/>
      <c r="BI103" s="177"/>
      <c r="BJ103" s="178"/>
      <c r="BK103" s="178"/>
      <c r="BL103" s="178"/>
      <c r="BM103" s="190"/>
      <c r="BN103" s="53">
        <f t="shared" si="13"/>
        <v>0</v>
      </c>
      <c r="BO103" s="53">
        <f t="shared" si="14"/>
        <v>0</v>
      </c>
    </row>
    <row r="104" spans="1:67" ht="41.1" customHeight="1" x14ac:dyDescent="0.25">
      <c r="A104" s="38"/>
      <c r="B104" s="79"/>
      <c r="C104" s="80"/>
      <c r="D104" s="133">
        <f>D102</f>
        <v>21.1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10"/>
        <v>21.733000000000001</v>
      </c>
      <c r="L104" s="106">
        <f t="shared" si="11"/>
        <v>21.944000000000003</v>
      </c>
      <c r="M104" s="107">
        <f t="shared" si="15"/>
        <v>22.155000000000001</v>
      </c>
      <c r="N104" s="107">
        <f t="shared" si="15"/>
        <v>22.366</v>
      </c>
      <c r="O104" s="108">
        <f t="shared" si="15"/>
        <v>22.577000000000002</v>
      </c>
      <c r="P104" s="50"/>
      <c r="Q104" s="51"/>
      <c r="R104" s="51"/>
      <c r="S104" s="51"/>
      <c r="T104" s="52"/>
      <c r="U104" s="50"/>
      <c r="V104" s="51"/>
      <c r="W104" s="51"/>
      <c r="X104" s="51"/>
      <c r="Y104" s="52"/>
      <c r="Z104" s="50"/>
      <c r="AA104" s="51"/>
      <c r="AB104" s="51"/>
      <c r="AC104" s="51"/>
      <c r="AD104" s="51"/>
      <c r="AE104" s="50"/>
      <c r="AF104" s="51"/>
      <c r="AG104" s="51"/>
      <c r="AH104" s="51"/>
      <c r="AI104" s="52"/>
      <c r="AJ104" s="50"/>
      <c r="AK104" s="51"/>
      <c r="AL104" s="51"/>
      <c r="AM104" s="51"/>
      <c r="AN104" s="52"/>
      <c r="AO104" s="177"/>
      <c r="AP104" s="178"/>
      <c r="AQ104" s="178"/>
      <c r="AR104" s="178"/>
      <c r="AS104" s="178"/>
      <c r="AT104" s="50"/>
      <c r="AU104" s="51"/>
      <c r="AV104" s="51"/>
      <c r="AW104" s="51"/>
      <c r="AX104" s="52"/>
      <c r="AY104" s="177"/>
      <c r="AZ104" s="178"/>
      <c r="BA104" s="178"/>
      <c r="BB104" s="178"/>
      <c r="BC104" s="178"/>
      <c r="BD104" s="50"/>
      <c r="BE104" s="51"/>
      <c r="BF104" s="51"/>
      <c r="BG104" s="51"/>
      <c r="BH104" s="52"/>
      <c r="BI104" s="177"/>
      <c r="BJ104" s="178"/>
      <c r="BK104" s="178"/>
      <c r="BL104" s="178"/>
      <c r="BM104" s="190"/>
      <c r="BN104" s="53">
        <f t="shared" si="13"/>
        <v>0</v>
      </c>
      <c r="BO104" s="53">
        <f t="shared" si="14"/>
        <v>0</v>
      </c>
    </row>
    <row r="105" spans="1:67" ht="41.1" customHeight="1" x14ac:dyDescent="0.25">
      <c r="A105" s="38" t="s">
        <v>83</v>
      </c>
      <c r="B105" s="79" t="s">
        <v>85</v>
      </c>
      <c r="C105" s="80" t="str">
        <f>'рекоменд.цены на Август 2019'!B53</f>
        <v>Хлеб "Дарницкий" подовый,0,7 кг</v>
      </c>
      <c r="D105" s="133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10"/>
        <v>23.071999999999999</v>
      </c>
      <c r="L105" s="106">
        <f t="shared" si="11"/>
        <v>23.295999999999999</v>
      </c>
      <c r="M105" s="107">
        <f t="shared" si="15"/>
        <v>23.52</v>
      </c>
      <c r="N105" s="107">
        <f t="shared" si="15"/>
        <v>23.744</v>
      </c>
      <c r="O105" s="108">
        <f t="shared" si="15"/>
        <v>23.968</v>
      </c>
      <c r="P105" s="50"/>
      <c r="Q105" s="51"/>
      <c r="R105" s="51"/>
      <c r="S105" s="51"/>
      <c r="T105" s="52"/>
      <c r="U105" s="50"/>
      <c r="V105" s="51"/>
      <c r="W105" s="51"/>
      <c r="X105" s="51"/>
      <c r="Y105" s="52"/>
      <c r="Z105" s="50"/>
      <c r="AA105" s="51"/>
      <c r="AB105" s="51"/>
      <c r="AC105" s="51"/>
      <c r="AD105" s="52"/>
      <c r="AE105" s="50"/>
      <c r="AF105" s="51"/>
      <c r="AG105" s="51"/>
      <c r="AH105" s="51"/>
      <c r="AI105" s="52"/>
      <c r="AJ105" s="50"/>
      <c r="AK105" s="51"/>
      <c r="AL105" s="51"/>
      <c r="AM105" s="51"/>
      <c r="AN105" s="52"/>
      <c r="AO105" s="50"/>
      <c r="AP105" s="51"/>
      <c r="AQ105" s="51"/>
      <c r="AR105" s="51"/>
      <c r="AS105" s="52"/>
      <c r="AT105" s="50"/>
      <c r="AU105" s="51"/>
      <c r="AV105" s="51"/>
      <c r="AW105" s="51"/>
      <c r="AX105" s="52"/>
      <c r="AY105" s="197"/>
      <c r="AZ105" s="198"/>
      <c r="BA105" s="199"/>
      <c r="BB105" s="198"/>
      <c r="BC105" s="200"/>
      <c r="BD105" s="50"/>
      <c r="BE105" s="51"/>
      <c r="BF105" s="51"/>
      <c r="BG105" s="51"/>
      <c r="BH105" s="52"/>
      <c r="BI105" s="177"/>
      <c r="BJ105" s="178"/>
      <c r="BK105" s="178"/>
      <c r="BL105" s="178"/>
      <c r="BM105" s="190"/>
      <c r="BN105" s="53">
        <f t="shared" si="13"/>
        <v>0</v>
      </c>
      <c r="BO105" s="53">
        <f t="shared" si="14"/>
        <v>0</v>
      </c>
    </row>
    <row r="106" spans="1:67" ht="41.1" customHeight="1" x14ac:dyDescent="0.25">
      <c r="A106" s="38"/>
      <c r="B106" s="79"/>
      <c r="C106" s="80"/>
      <c r="D106" s="133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10"/>
        <v>23.071999999999999</v>
      </c>
      <c r="L106" s="106">
        <f t="shared" si="11"/>
        <v>23.295999999999999</v>
      </c>
      <c r="M106" s="107">
        <f t="shared" si="15"/>
        <v>23.52</v>
      </c>
      <c r="N106" s="107">
        <f t="shared" si="15"/>
        <v>23.744</v>
      </c>
      <c r="O106" s="108">
        <f t="shared" si="15"/>
        <v>23.968</v>
      </c>
      <c r="P106" s="50"/>
      <c r="Q106" s="51"/>
      <c r="R106" s="51"/>
      <c r="S106" s="51"/>
      <c r="T106" s="52"/>
      <c r="U106" s="50"/>
      <c r="V106" s="51"/>
      <c r="W106" s="51"/>
      <c r="X106" s="51"/>
      <c r="Y106" s="52"/>
      <c r="Z106" s="50"/>
      <c r="AA106" s="51"/>
      <c r="AB106" s="51"/>
      <c r="AC106" s="51"/>
      <c r="AD106" s="52"/>
      <c r="AE106" s="50"/>
      <c r="AF106" s="51"/>
      <c r="AG106" s="51"/>
      <c r="AH106" s="51"/>
      <c r="AI106" s="52"/>
      <c r="AJ106" s="50"/>
      <c r="AK106" s="51"/>
      <c r="AL106" s="51"/>
      <c r="AM106" s="51"/>
      <c r="AN106" s="52"/>
      <c r="AO106" s="50"/>
      <c r="AP106" s="51"/>
      <c r="AQ106" s="51"/>
      <c r="AR106" s="51"/>
      <c r="AS106" s="52"/>
      <c r="AT106" s="50"/>
      <c r="AU106" s="51"/>
      <c r="AV106" s="51"/>
      <c r="AW106" s="51"/>
      <c r="AX106" s="52"/>
      <c r="AY106" s="177"/>
      <c r="AZ106" s="178"/>
      <c r="BA106" s="178"/>
      <c r="BB106" s="178"/>
      <c r="BC106" s="178"/>
      <c r="BD106" s="50"/>
      <c r="BE106" s="51"/>
      <c r="BF106" s="51"/>
      <c r="BG106" s="51"/>
      <c r="BH106" s="52"/>
      <c r="BI106" s="177"/>
      <c r="BJ106" s="178"/>
      <c r="BK106" s="178"/>
      <c r="BL106" s="178"/>
      <c r="BM106" s="190"/>
      <c r="BN106" s="53">
        <f t="shared" si="13"/>
        <v>0</v>
      </c>
      <c r="BO106" s="53">
        <f t="shared" si="14"/>
        <v>0</v>
      </c>
    </row>
    <row r="107" spans="1:67" ht="41.1" customHeight="1" x14ac:dyDescent="0.25">
      <c r="A107" s="38"/>
      <c r="B107" s="79"/>
      <c r="C107" s="80"/>
      <c r="D107" s="133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10"/>
        <v>23.071999999999999</v>
      </c>
      <c r="L107" s="106">
        <f t="shared" si="11"/>
        <v>23.295999999999999</v>
      </c>
      <c r="M107" s="107">
        <f t="shared" si="15"/>
        <v>23.52</v>
      </c>
      <c r="N107" s="107">
        <f t="shared" si="15"/>
        <v>23.744</v>
      </c>
      <c r="O107" s="108">
        <f t="shared" si="15"/>
        <v>23.968</v>
      </c>
      <c r="P107" s="50"/>
      <c r="Q107" s="51"/>
      <c r="R107" s="51"/>
      <c r="S107" s="51"/>
      <c r="T107" s="52"/>
      <c r="U107" s="50"/>
      <c r="V107" s="51"/>
      <c r="W107" s="51"/>
      <c r="X107" s="51"/>
      <c r="Y107" s="52"/>
      <c r="Z107" s="50"/>
      <c r="AA107" s="51"/>
      <c r="AB107" s="51"/>
      <c r="AC107" s="51"/>
      <c r="AD107" s="52"/>
      <c r="AE107" s="50"/>
      <c r="AF107" s="51"/>
      <c r="AG107" s="51"/>
      <c r="AH107" s="51"/>
      <c r="AI107" s="52"/>
      <c r="AJ107" s="50"/>
      <c r="AK107" s="51"/>
      <c r="AL107" s="51"/>
      <c r="AM107" s="51"/>
      <c r="AN107" s="52"/>
      <c r="AO107" s="50"/>
      <c r="AP107" s="51"/>
      <c r="AQ107" s="51"/>
      <c r="AR107" s="51"/>
      <c r="AS107" s="52"/>
      <c r="AT107" s="50"/>
      <c r="AU107" s="51"/>
      <c r="AV107" s="51"/>
      <c r="AW107" s="51"/>
      <c r="AX107" s="52"/>
      <c r="AY107" s="177"/>
      <c r="AZ107" s="178"/>
      <c r="BA107" s="178"/>
      <c r="BB107" s="178"/>
      <c r="BC107" s="178"/>
      <c r="BD107" s="50"/>
      <c r="BE107" s="51"/>
      <c r="BF107" s="51"/>
      <c r="BG107" s="51"/>
      <c r="BH107" s="52"/>
      <c r="BI107" s="177"/>
      <c r="BJ107" s="178"/>
      <c r="BK107" s="178"/>
      <c r="BL107" s="178"/>
      <c r="BM107" s="190"/>
      <c r="BN107" s="53">
        <f t="shared" si="13"/>
        <v>0</v>
      </c>
      <c r="BO107" s="53">
        <f t="shared" si="14"/>
        <v>0</v>
      </c>
    </row>
    <row r="108" spans="1:67" ht="41.1" customHeight="1" x14ac:dyDescent="0.25">
      <c r="A108" s="38" t="s">
        <v>86</v>
      </c>
      <c r="B108" s="79" t="s">
        <v>87</v>
      </c>
      <c r="C108" s="80" t="str">
        <f>'рекоменд.цены на Август 2019'!B54</f>
        <v>Хлеб пшеничный формовой, 0,45 - 0,5 кг</v>
      </c>
      <c r="D108" s="133">
        <v>22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10"/>
        <v>22.66</v>
      </c>
      <c r="L108" s="106">
        <f t="shared" si="11"/>
        <v>22.88</v>
      </c>
      <c r="M108" s="107">
        <f t="shared" si="15"/>
        <v>23.1</v>
      </c>
      <c r="N108" s="107">
        <f t="shared" si="15"/>
        <v>23.32</v>
      </c>
      <c r="O108" s="108">
        <f t="shared" si="15"/>
        <v>23.54</v>
      </c>
      <c r="P108" s="50"/>
      <c r="Q108" s="51"/>
      <c r="R108" s="51"/>
      <c r="S108" s="51"/>
      <c r="T108" s="52"/>
      <c r="U108" s="50"/>
      <c r="V108" s="51"/>
      <c r="W108" s="51"/>
      <c r="X108" s="51"/>
      <c r="Y108" s="52"/>
      <c r="Z108" s="50"/>
      <c r="AA108" s="51"/>
      <c r="AB108" s="51"/>
      <c r="AC108" s="51"/>
      <c r="AD108" s="52"/>
      <c r="AE108" s="50"/>
      <c r="AF108" s="51"/>
      <c r="AG108" s="51"/>
      <c r="AH108" s="51"/>
      <c r="AI108" s="52"/>
      <c r="AJ108" s="50"/>
      <c r="AK108" s="51"/>
      <c r="AL108" s="51"/>
      <c r="AM108" s="51"/>
      <c r="AN108" s="52"/>
      <c r="AO108" s="50"/>
      <c r="AP108" s="51"/>
      <c r="AQ108" s="51"/>
      <c r="AR108" s="51"/>
      <c r="AS108" s="52"/>
      <c r="AT108" s="50"/>
      <c r="AU108" s="51"/>
      <c r="AV108" s="51"/>
      <c r="AW108" s="51"/>
      <c r="AX108" s="52"/>
      <c r="AY108" s="177"/>
      <c r="AZ108" s="178"/>
      <c r="BA108" s="178"/>
      <c r="BB108" s="178"/>
      <c r="BC108" s="178"/>
      <c r="BD108" s="50"/>
      <c r="BE108" s="51"/>
      <c r="BF108" s="51"/>
      <c r="BG108" s="51"/>
      <c r="BH108" s="52"/>
      <c r="BI108" s="177"/>
      <c r="BJ108" s="178"/>
      <c r="BK108" s="178"/>
      <c r="BL108" s="178"/>
      <c r="BM108" s="190"/>
      <c r="BN108" s="53">
        <f t="shared" si="13"/>
        <v>0</v>
      </c>
      <c r="BO108" s="53">
        <f t="shared" si="14"/>
        <v>0</v>
      </c>
    </row>
    <row r="109" spans="1:67" ht="41.1" customHeight="1" x14ac:dyDescent="0.25">
      <c r="A109" s="38"/>
      <c r="B109" s="79"/>
      <c r="C109" s="80"/>
      <c r="D109" s="133">
        <f>D108</f>
        <v>22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10"/>
        <v>22.66</v>
      </c>
      <c r="L109" s="106">
        <f t="shared" si="11"/>
        <v>22.88</v>
      </c>
      <c r="M109" s="107">
        <f t="shared" si="15"/>
        <v>23.1</v>
      </c>
      <c r="N109" s="107">
        <f t="shared" si="15"/>
        <v>23.32</v>
      </c>
      <c r="O109" s="108">
        <f t="shared" si="15"/>
        <v>23.54</v>
      </c>
      <c r="P109" s="50"/>
      <c r="Q109" s="51"/>
      <c r="R109" s="51"/>
      <c r="S109" s="51"/>
      <c r="T109" s="52"/>
      <c r="U109" s="50"/>
      <c r="V109" s="51"/>
      <c r="W109" s="51"/>
      <c r="X109" s="51"/>
      <c r="Y109" s="52"/>
      <c r="Z109" s="50"/>
      <c r="AA109" s="51"/>
      <c r="AB109" s="51"/>
      <c r="AC109" s="51"/>
      <c r="AD109" s="51"/>
      <c r="AE109" s="50"/>
      <c r="AF109" s="51"/>
      <c r="AG109" s="51"/>
      <c r="AH109" s="51"/>
      <c r="AI109" s="52"/>
      <c r="AJ109" s="50"/>
      <c r="AK109" s="51"/>
      <c r="AL109" s="51"/>
      <c r="AM109" s="51"/>
      <c r="AN109" s="52"/>
      <c r="AO109" s="50"/>
      <c r="AP109" s="51"/>
      <c r="AQ109" s="51"/>
      <c r="AR109" s="51"/>
      <c r="AS109" s="52"/>
      <c r="AT109" s="50"/>
      <c r="AU109" s="51"/>
      <c r="AV109" s="51"/>
      <c r="AW109" s="51"/>
      <c r="AX109" s="52"/>
      <c r="AY109" s="177"/>
      <c r="AZ109" s="178"/>
      <c r="BA109" s="178"/>
      <c r="BB109" s="178"/>
      <c r="BC109" s="178"/>
      <c r="BD109" s="50"/>
      <c r="BE109" s="51"/>
      <c r="BF109" s="51"/>
      <c r="BG109" s="51"/>
      <c r="BH109" s="52"/>
      <c r="BI109" s="177"/>
      <c r="BJ109" s="178"/>
      <c r="BK109" s="178"/>
      <c r="BL109" s="178"/>
      <c r="BM109" s="190"/>
      <c r="BN109" s="53">
        <f t="shared" si="13"/>
        <v>0</v>
      </c>
      <c r="BO109" s="53">
        <f t="shared" si="14"/>
        <v>0</v>
      </c>
    </row>
    <row r="110" spans="1:67" ht="41.1" customHeight="1" x14ac:dyDescent="0.25">
      <c r="A110" s="38"/>
      <c r="B110" s="79"/>
      <c r="C110" s="80"/>
      <c r="D110" s="133">
        <f>D108</f>
        <v>22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10"/>
        <v>22.66</v>
      </c>
      <c r="L110" s="106">
        <f t="shared" si="11"/>
        <v>22.88</v>
      </c>
      <c r="M110" s="107">
        <f t="shared" si="15"/>
        <v>23.1</v>
      </c>
      <c r="N110" s="107">
        <f t="shared" si="15"/>
        <v>23.32</v>
      </c>
      <c r="O110" s="108">
        <f t="shared" si="15"/>
        <v>23.54</v>
      </c>
      <c r="P110" s="50"/>
      <c r="Q110" s="51"/>
      <c r="R110" s="51"/>
      <c r="S110" s="51"/>
      <c r="T110" s="52"/>
      <c r="U110" s="50"/>
      <c r="V110" s="51"/>
      <c r="W110" s="51"/>
      <c r="X110" s="51"/>
      <c r="Y110" s="52"/>
      <c r="Z110" s="50"/>
      <c r="AA110" s="51"/>
      <c r="AB110" s="51"/>
      <c r="AC110" s="51"/>
      <c r="AD110" s="51"/>
      <c r="AE110" s="50"/>
      <c r="AF110" s="51"/>
      <c r="AG110" s="51"/>
      <c r="AH110" s="51"/>
      <c r="AI110" s="52"/>
      <c r="AJ110" s="50"/>
      <c r="AK110" s="51"/>
      <c r="AL110" s="51"/>
      <c r="AM110" s="51"/>
      <c r="AN110" s="52"/>
      <c r="AO110" s="50"/>
      <c r="AP110" s="51"/>
      <c r="AQ110" s="51"/>
      <c r="AR110" s="51"/>
      <c r="AS110" s="52"/>
      <c r="AT110" s="50"/>
      <c r="AU110" s="51"/>
      <c r="AV110" s="51"/>
      <c r="AW110" s="51"/>
      <c r="AX110" s="52"/>
      <c r="AY110" s="177"/>
      <c r="AZ110" s="178"/>
      <c r="BA110" s="178"/>
      <c r="BB110" s="178"/>
      <c r="BC110" s="178"/>
      <c r="BD110" s="50"/>
      <c r="BE110" s="51"/>
      <c r="BF110" s="51"/>
      <c r="BG110" s="51"/>
      <c r="BH110" s="52"/>
      <c r="BI110" s="177"/>
      <c r="BJ110" s="178"/>
      <c r="BK110" s="178"/>
      <c r="BL110" s="178"/>
      <c r="BM110" s="190"/>
      <c r="BN110" s="53">
        <f t="shared" si="13"/>
        <v>0</v>
      </c>
      <c r="BO110" s="53">
        <f t="shared" si="14"/>
        <v>0</v>
      </c>
    </row>
    <row r="111" spans="1:67" ht="41.1" customHeight="1" x14ac:dyDescent="0.25">
      <c r="A111" s="38" t="s">
        <v>88</v>
      </c>
      <c r="B111" s="79" t="s">
        <v>89</v>
      </c>
      <c r="C111" s="80" t="str">
        <f>'рекоменд.цены на Август 2019'!B55</f>
        <v>Батон нарезной из муки высшего сорта, 0,35 - 0,4 кг</v>
      </c>
      <c r="D111" s="133">
        <v>20.3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10"/>
        <v>21.518000000000001</v>
      </c>
      <c r="L111" s="106">
        <f t="shared" si="11"/>
        <v>21.721</v>
      </c>
      <c r="M111" s="107">
        <f t="shared" si="15"/>
        <v>21.923999999999999</v>
      </c>
      <c r="N111" s="107">
        <f t="shared" si="15"/>
        <v>22.127000000000002</v>
      </c>
      <c r="O111" s="108">
        <f t="shared" si="15"/>
        <v>22.330000000000002</v>
      </c>
      <c r="P111" s="50"/>
      <c r="Q111" s="51"/>
      <c r="R111" s="51"/>
      <c r="S111" s="51"/>
      <c r="T111" s="52"/>
      <c r="U111" s="177"/>
      <c r="V111" s="178"/>
      <c r="W111" s="178"/>
      <c r="X111" s="178"/>
      <c r="Y111" s="178"/>
      <c r="Z111" s="50"/>
      <c r="AA111" s="51"/>
      <c r="AB111" s="51"/>
      <c r="AC111" s="51"/>
      <c r="AD111" s="51"/>
      <c r="AE111" s="50"/>
      <c r="AF111" s="51"/>
      <c r="AG111" s="51"/>
      <c r="AH111" s="51"/>
      <c r="AI111" s="52"/>
      <c r="AJ111" s="50"/>
      <c r="AK111" s="51"/>
      <c r="AL111" s="51"/>
      <c r="AM111" s="51"/>
      <c r="AN111" s="52"/>
      <c r="AO111" s="50"/>
      <c r="AP111" s="51"/>
      <c r="AQ111" s="51"/>
      <c r="AR111" s="51"/>
      <c r="AS111" s="52"/>
      <c r="AT111" s="50"/>
      <c r="AU111" s="51"/>
      <c r="AV111" s="51"/>
      <c r="AW111" s="51"/>
      <c r="AX111" s="52"/>
      <c r="AY111" s="197"/>
      <c r="AZ111" s="198"/>
      <c r="BA111" s="199"/>
      <c r="BB111" s="198"/>
      <c r="BC111" s="200"/>
      <c r="BD111" s="50"/>
      <c r="BE111" s="51"/>
      <c r="BF111" s="51"/>
      <c r="BG111" s="51"/>
      <c r="BH111" s="52"/>
      <c r="BI111" s="177"/>
      <c r="BJ111" s="178"/>
      <c r="BK111" s="178"/>
      <c r="BL111" s="178"/>
      <c r="BM111" s="190"/>
      <c r="BN111" s="53">
        <f t="shared" si="13"/>
        <v>0</v>
      </c>
      <c r="BO111" s="53">
        <f t="shared" si="14"/>
        <v>0</v>
      </c>
    </row>
    <row r="112" spans="1:67" ht="41.1" customHeight="1" x14ac:dyDescent="0.25">
      <c r="A112" s="38"/>
      <c r="B112" s="79"/>
      <c r="C112" s="80"/>
      <c r="D112" s="133">
        <f>D111</f>
        <v>20.3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10"/>
        <v>21.518000000000001</v>
      </c>
      <c r="L112" s="106">
        <f t="shared" si="11"/>
        <v>21.721</v>
      </c>
      <c r="M112" s="107">
        <f t="shared" si="15"/>
        <v>21.923999999999999</v>
      </c>
      <c r="N112" s="107">
        <f t="shared" si="15"/>
        <v>22.127000000000002</v>
      </c>
      <c r="O112" s="108">
        <f t="shared" si="15"/>
        <v>22.330000000000002</v>
      </c>
      <c r="P112" s="50"/>
      <c r="Q112" s="51"/>
      <c r="R112" s="51"/>
      <c r="S112" s="51"/>
      <c r="T112" s="52"/>
      <c r="U112" s="177"/>
      <c r="V112" s="178"/>
      <c r="W112" s="178"/>
      <c r="X112" s="178"/>
      <c r="Y112" s="178"/>
      <c r="Z112" s="50"/>
      <c r="AA112" s="51"/>
      <c r="AB112" s="51"/>
      <c r="AC112" s="51"/>
      <c r="AD112" s="51"/>
      <c r="AE112" s="177"/>
      <c r="AF112" s="178"/>
      <c r="AG112" s="178"/>
      <c r="AH112" s="178"/>
      <c r="AI112" s="190"/>
      <c r="AJ112" s="50"/>
      <c r="AK112" s="51"/>
      <c r="AL112" s="51"/>
      <c r="AM112" s="51"/>
      <c r="AN112" s="52"/>
      <c r="AO112" s="177"/>
      <c r="AP112" s="178"/>
      <c r="AQ112" s="178"/>
      <c r="AR112" s="178"/>
      <c r="AS112" s="178"/>
      <c r="AT112" s="50"/>
      <c r="AU112" s="51"/>
      <c r="AV112" s="51"/>
      <c r="AW112" s="51"/>
      <c r="AX112" s="51"/>
      <c r="AY112" s="177"/>
      <c r="AZ112" s="178"/>
      <c r="BA112" s="178"/>
      <c r="BB112" s="178"/>
      <c r="BC112" s="178"/>
      <c r="BD112" s="50"/>
      <c r="BE112" s="51"/>
      <c r="BF112" s="51"/>
      <c r="BG112" s="51"/>
      <c r="BH112" s="52"/>
      <c r="BI112" s="177"/>
      <c r="BJ112" s="178"/>
      <c r="BK112" s="178"/>
      <c r="BL112" s="178"/>
      <c r="BM112" s="190"/>
      <c r="BN112" s="53">
        <f t="shared" si="13"/>
        <v>0</v>
      </c>
      <c r="BO112" s="53">
        <f t="shared" si="14"/>
        <v>0</v>
      </c>
    </row>
    <row r="113" spans="1:67" ht="41.1" customHeight="1" x14ac:dyDescent="0.25">
      <c r="A113" s="38"/>
      <c r="B113" s="79"/>
      <c r="C113" s="80"/>
      <c r="D113" s="133">
        <f>D111</f>
        <v>20.3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10"/>
        <v>21.518000000000001</v>
      </c>
      <c r="L113" s="106">
        <f t="shared" si="11"/>
        <v>21.721</v>
      </c>
      <c r="M113" s="107">
        <f t="shared" si="15"/>
        <v>21.923999999999999</v>
      </c>
      <c r="N113" s="107">
        <f t="shared" si="15"/>
        <v>22.127000000000002</v>
      </c>
      <c r="O113" s="108">
        <f t="shared" si="15"/>
        <v>22.330000000000002</v>
      </c>
      <c r="P113" s="50"/>
      <c r="Q113" s="51"/>
      <c r="R113" s="51"/>
      <c r="S113" s="51"/>
      <c r="T113" s="52"/>
      <c r="U113" s="177"/>
      <c r="V113" s="178"/>
      <c r="W113" s="178"/>
      <c r="X113" s="178"/>
      <c r="Y113" s="178"/>
      <c r="Z113" s="50"/>
      <c r="AA113" s="51"/>
      <c r="AB113" s="51"/>
      <c r="AC113" s="51"/>
      <c r="AD113" s="51"/>
      <c r="AE113" s="177"/>
      <c r="AF113" s="178"/>
      <c r="AG113" s="178"/>
      <c r="AH113" s="178"/>
      <c r="AI113" s="190"/>
      <c r="AJ113" s="50"/>
      <c r="AK113" s="51"/>
      <c r="AL113" s="51"/>
      <c r="AM113" s="51"/>
      <c r="AN113" s="52"/>
      <c r="AO113" s="177"/>
      <c r="AP113" s="178"/>
      <c r="AQ113" s="178"/>
      <c r="AR113" s="178"/>
      <c r="AS113" s="178"/>
      <c r="AT113" s="50"/>
      <c r="AU113" s="51"/>
      <c r="AV113" s="51"/>
      <c r="AW113" s="51"/>
      <c r="AX113" s="51"/>
      <c r="AY113" s="177"/>
      <c r="AZ113" s="178"/>
      <c r="BA113" s="178"/>
      <c r="BB113" s="178"/>
      <c r="BC113" s="178"/>
      <c r="BD113" s="50"/>
      <c r="BE113" s="51"/>
      <c r="BF113" s="51"/>
      <c r="BG113" s="51"/>
      <c r="BH113" s="52"/>
      <c r="BI113" s="177"/>
      <c r="BJ113" s="178"/>
      <c r="BK113" s="178"/>
      <c r="BL113" s="178"/>
      <c r="BM113" s="190"/>
      <c r="BN113" s="53">
        <f t="shared" si="13"/>
        <v>0</v>
      </c>
      <c r="BO113" s="53">
        <f t="shared" si="14"/>
        <v>0</v>
      </c>
    </row>
    <row r="114" spans="1:67" s="70" customFormat="1" ht="54.95" customHeight="1" x14ac:dyDescent="0.3">
      <c r="A114" s="59" t="s">
        <v>91</v>
      </c>
      <c r="B114" s="81" t="s">
        <v>92</v>
      </c>
      <c r="C114" s="82" t="s">
        <v>93</v>
      </c>
      <c r="D114" s="133"/>
      <c r="E114" s="109"/>
      <c r="F114" s="110"/>
      <c r="G114" s="111"/>
      <c r="H114" s="111"/>
      <c r="I114" s="111"/>
      <c r="J114" s="112"/>
      <c r="K114" s="105">
        <f t="shared" si="10"/>
        <v>0</v>
      </c>
      <c r="L114" s="106">
        <f t="shared" si="11"/>
        <v>0</v>
      </c>
      <c r="M114" s="107">
        <f t="shared" si="15"/>
        <v>0</v>
      </c>
      <c r="N114" s="107">
        <f t="shared" si="15"/>
        <v>0</v>
      </c>
      <c r="O114" s="108">
        <f t="shared" si="15"/>
        <v>0</v>
      </c>
      <c r="P114" s="66"/>
      <c r="Q114" s="67"/>
      <c r="R114" s="68"/>
      <c r="S114" s="67"/>
      <c r="T114" s="69"/>
      <c r="U114" s="179"/>
      <c r="V114" s="180"/>
      <c r="W114" s="178"/>
      <c r="X114" s="180"/>
      <c r="Y114" s="180"/>
      <c r="Z114" s="66"/>
      <c r="AA114" s="67"/>
      <c r="AB114" s="68"/>
      <c r="AC114" s="67"/>
      <c r="AD114" s="67"/>
      <c r="AE114" s="179"/>
      <c r="AF114" s="180"/>
      <c r="AG114" s="178"/>
      <c r="AH114" s="180"/>
      <c r="AI114" s="191"/>
      <c r="AJ114" s="66"/>
      <c r="AK114" s="67"/>
      <c r="AL114" s="68"/>
      <c r="AM114" s="67"/>
      <c r="AN114" s="69"/>
      <c r="AO114" s="179"/>
      <c r="AP114" s="180"/>
      <c r="AQ114" s="178"/>
      <c r="AR114" s="180"/>
      <c r="AS114" s="180"/>
      <c r="AT114" s="66"/>
      <c r="AU114" s="67"/>
      <c r="AV114" s="68"/>
      <c r="AW114" s="67"/>
      <c r="AX114" s="67"/>
      <c r="AY114" s="179"/>
      <c r="AZ114" s="180"/>
      <c r="BA114" s="178"/>
      <c r="BB114" s="180"/>
      <c r="BC114" s="180"/>
      <c r="BD114" s="66"/>
      <c r="BE114" s="67"/>
      <c r="BF114" s="68"/>
      <c r="BG114" s="67"/>
      <c r="BH114" s="69"/>
      <c r="BI114" s="179"/>
      <c r="BJ114" s="180"/>
      <c r="BK114" s="178"/>
      <c r="BL114" s="180"/>
      <c r="BM114" s="191"/>
      <c r="BN114" s="53">
        <f t="shared" si="13"/>
        <v>0</v>
      </c>
      <c r="BO114" s="53">
        <f t="shared" si="14"/>
        <v>0</v>
      </c>
    </row>
    <row r="115" spans="1:67" ht="40.5" customHeight="1" thickBot="1" x14ac:dyDescent="0.3">
      <c r="A115" s="38" t="s">
        <v>94</v>
      </c>
      <c r="B115" s="96" t="s">
        <v>95</v>
      </c>
      <c r="C115" s="97" t="str">
        <f>'рекоменд.цены на Август 2019'!B57</f>
        <v>Сахар-песок, кг</v>
      </c>
      <c r="D115" s="133">
        <v>28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10"/>
        <v>29.4</v>
      </c>
      <c r="L115" s="106">
        <f t="shared" si="11"/>
        <v>29.68</v>
      </c>
      <c r="M115" s="107">
        <f t="shared" si="15"/>
        <v>29.96</v>
      </c>
      <c r="N115" s="107">
        <f t="shared" si="15"/>
        <v>30.240000000000002</v>
      </c>
      <c r="O115" s="108">
        <f t="shared" si="15"/>
        <v>30.52</v>
      </c>
      <c r="P115" s="50"/>
      <c r="Q115" s="51"/>
      <c r="R115" s="51"/>
      <c r="S115" s="51"/>
      <c r="T115" s="52"/>
      <c r="U115" s="177"/>
      <c r="V115" s="178"/>
      <c r="W115" s="178"/>
      <c r="X115" s="178"/>
      <c r="Y115" s="178"/>
      <c r="Z115" s="50"/>
      <c r="AA115" s="51"/>
      <c r="AB115" s="51"/>
      <c r="AC115" s="51"/>
      <c r="AD115" s="51"/>
      <c r="AE115" s="177"/>
      <c r="AF115" s="178"/>
      <c r="AG115" s="178"/>
      <c r="AH115" s="178"/>
      <c r="AI115" s="190"/>
      <c r="AJ115" s="50"/>
      <c r="AK115" s="51"/>
      <c r="AL115" s="51"/>
      <c r="AM115" s="51"/>
      <c r="AN115" s="52"/>
      <c r="AO115" s="177"/>
      <c r="AP115" s="178"/>
      <c r="AQ115" s="178"/>
      <c r="AR115" s="178"/>
      <c r="AS115" s="178"/>
      <c r="AT115" s="50"/>
      <c r="AU115" s="51"/>
      <c r="AV115" s="51"/>
      <c r="AW115" s="51"/>
      <c r="AX115" s="51"/>
      <c r="AY115" s="177"/>
      <c r="AZ115" s="178"/>
      <c r="BA115" s="178"/>
      <c r="BB115" s="178"/>
      <c r="BC115" s="178"/>
      <c r="BD115" s="50"/>
      <c r="BE115" s="51"/>
      <c r="BF115" s="51"/>
      <c r="BG115" s="51"/>
      <c r="BH115" s="52"/>
      <c r="BI115" s="177"/>
      <c r="BJ115" s="178"/>
      <c r="BK115" s="178"/>
      <c r="BL115" s="178"/>
      <c r="BM115" s="190"/>
      <c r="BN115" s="53">
        <f t="shared" si="13"/>
        <v>0</v>
      </c>
      <c r="BO115" s="53">
        <f t="shared" si="14"/>
        <v>0</v>
      </c>
    </row>
    <row r="116" spans="1:67" ht="40.5" customHeight="1" thickTop="1" thickBot="1" x14ac:dyDescent="0.3">
      <c r="A116" s="99"/>
      <c r="B116" s="96"/>
      <c r="C116" s="97"/>
      <c r="D116" s="133">
        <f>D115</f>
        <v>28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10"/>
        <v>29.4</v>
      </c>
      <c r="L116" s="106">
        <f t="shared" si="11"/>
        <v>29.68</v>
      </c>
      <c r="M116" s="107">
        <f t="shared" si="15"/>
        <v>29.96</v>
      </c>
      <c r="N116" s="107">
        <f t="shared" si="15"/>
        <v>30.240000000000002</v>
      </c>
      <c r="O116" s="108">
        <f t="shared" si="15"/>
        <v>30.52</v>
      </c>
      <c r="P116" s="50"/>
      <c r="Q116" s="51"/>
      <c r="R116" s="51"/>
      <c r="S116" s="51"/>
      <c r="T116" s="52"/>
      <c r="U116" s="177"/>
      <c r="V116" s="178"/>
      <c r="W116" s="178"/>
      <c r="X116" s="178"/>
      <c r="Y116" s="178"/>
      <c r="Z116" s="50"/>
      <c r="AA116" s="51"/>
      <c r="AB116" s="51"/>
      <c r="AC116" s="51"/>
      <c r="AD116" s="51"/>
      <c r="AE116" s="177"/>
      <c r="AF116" s="178"/>
      <c r="AG116" s="178"/>
      <c r="AH116" s="178"/>
      <c r="AI116" s="190"/>
      <c r="AJ116" s="50"/>
      <c r="AK116" s="51"/>
      <c r="AL116" s="51"/>
      <c r="AM116" s="51"/>
      <c r="AN116" s="52"/>
      <c r="AO116" s="177"/>
      <c r="AP116" s="178"/>
      <c r="AQ116" s="178"/>
      <c r="AR116" s="178"/>
      <c r="AS116" s="178"/>
      <c r="AT116" s="50"/>
      <c r="AU116" s="51"/>
      <c r="AV116" s="51"/>
      <c r="AW116" s="51"/>
      <c r="AX116" s="51"/>
      <c r="AY116" s="177"/>
      <c r="AZ116" s="178"/>
      <c r="BA116" s="178"/>
      <c r="BB116" s="178"/>
      <c r="BC116" s="178"/>
      <c r="BD116" s="50"/>
      <c r="BE116" s="51"/>
      <c r="BF116" s="51"/>
      <c r="BG116" s="51"/>
      <c r="BH116" s="52"/>
      <c r="BI116" s="177"/>
      <c r="BJ116" s="178"/>
      <c r="BK116" s="178"/>
      <c r="BL116" s="178"/>
      <c r="BM116" s="190"/>
      <c r="BN116" s="53">
        <f t="shared" si="13"/>
        <v>0</v>
      </c>
      <c r="BO116" s="53">
        <f t="shared" si="14"/>
        <v>0</v>
      </c>
    </row>
    <row r="117" spans="1:67" ht="40.5" customHeight="1" thickTop="1" thickBot="1" x14ac:dyDescent="0.3">
      <c r="A117" s="99"/>
      <c r="B117" s="96"/>
      <c r="C117" s="97"/>
      <c r="D117" s="133">
        <f>D115</f>
        <v>28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10"/>
        <v>29.4</v>
      </c>
      <c r="L117" s="106">
        <f t="shared" si="11"/>
        <v>29.68</v>
      </c>
      <c r="M117" s="107">
        <f t="shared" si="15"/>
        <v>29.96</v>
      </c>
      <c r="N117" s="107">
        <f t="shared" si="15"/>
        <v>30.240000000000002</v>
      </c>
      <c r="O117" s="108">
        <f t="shared" si="15"/>
        <v>30.52</v>
      </c>
      <c r="P117" s="50"/>
      <c r="Q117" s="51"/>
      <c r="R117" s="51"/>
      <c r="S117" s="51"/>
      <c r="T117" s="52"/>
      <c r="U117" s="177"/>
      <c r="V117" s="178"/>
      <c r="W117" s="178"/>
      <c r="X117" s="178"/>
      <c r="Y117" s="178"/>
      <c r="Z117" s="50"/>
      <c r="AA117" s="51"/>
      <c r="AB117" s="51"/>
      <c r="AC117" s="51"/>
      <c r="AD117" s="51"/>
      <c r="AE117" s="177"/>
      <c r="AF117" s="178"/>
      <c r="AG117" s="178"/>
      <c r="AH117" s="178"/>
      <c r="AI117" s="190"/>
      <c r="AJ117" s="50"/>
      <c r="AK117" s="51"/>
      <c r="AL117" s="51"/>
      <c r="AM117" s="51"/>
      <c r="AN117" s="52"/>
      <c r="AO117" s="177"/>
      <c r="AP117" s="178"/>
      <c r="AQ117" s="178"/>
      <c r="AR117" s="178"/>
      <c r="AS117" s="178"/>
      <c r="AT117" s="50"/>
      <c r="AU117" s="51"/>
      <c r="AV117" s="51"/>
      <c r="AW117" s="51"/>
      <c r="AX117" s="51"/>
      <c r="AY117" s="177"/>
      <c r="AZ117" s="178"/>
      <c r="BA117" s="178"/>
      <c r="BB117" s="178"/>
      <c r="BC117" s="178"/>
      <c r="BD117" s="50"/>
      <c r="BE117" s="51"/>
      <c r="BF117" s="51"/>
      <c r="BG117" s="51"/>
      <c r="BH117" s="52"/>
      <c r="BI117" s="177"/>
      <c r="BJ117" s="178"/>
      <c r="BK117" s="178"/>
      <c r="BL117" s="178"/>
      <c r="BM117" s="190"/>
      <c r="BN117" s="53">
        <f t="shared" si="13"/>
        <v>0</v>
      </c>
      <c r="BO117" s="53">
        <f t="shared" si="14"/>
        <v>0</v>
      </c>
    </row>
    <row r="118" spans="1:67" s="138" customFormat="1" ht="45.75" customHeight="1" thickTop="1" thickBot="1" x14ac:dyDescent="0.3">
      <c r="B118" s="144">
        <v>2</v>
      </c>
      <c r="K118" s="140"/>
      <c r="L118" s="140"/>
      <c r="M118" s="140"/>
      <c r="N118" s="140"/>
      <c r="O118" s="140"/>
    </row>
    <row r="119" spans="1:67" ht="45" customHeight="1" thickTop="1" x14ac:dyDescent="0.25">
      <c r="B119" s="412" t="s">
        <v>0</v>
      </c>
      <c r="C119" s="414" t="s">
        <v>1</v>
      </c>
      <c r="D119" s="416" t="str">
        <f>D6</f>
        <v>Средняя цена без учета доставки на 30.08.2019, рублей</v>
      </c>
      <c r="E119" s="418" t="s">
        <v>6</v>
      </c>
      <c r="F119" s="420" t="s">
        <v>7</v>
      </c>
      <c r="G119" s="421"/>
      <c r="H119" s="421"/>
      <c r="I119" s="421"/>
      <c r="J119" s="422"/>
      <c r="K119" s="426" t="s">
        <v>8</v>
      </c>
      <c r="L119" s="427"/>
      <c r="M119" s="427"/>
      <c r="N119" s="427"/>
      <c r="O119" s="428"/>
      <c r="P119" s="406" t="str">
        <f>'1 неделя'!P119:T119</f>
        <v>БОУ "Цивильская общеобразовательная школа-интернат для обучающихся с ОВЗ №1"</v>
      </c>
      <c r="Q119" s="407"/>
      <c r="R119" s="407"/>
      <c r="S119" s="407"/>
      <c r="T119" s="408"/>
      <c r="U119" s="401" t="str">
        <f>'1 неделя'!U119:Y119</f>
        <v>ГАПОУ ЧР "Алатырский технологический колледж"</v>
      </c>
      <c r="V119" s="402"/>
      <c r="W119" s="402"/>
      <c r="X119" s="402"/>
      <c r="Y119" s="403"/>
      <c r="Z119" s="406" t="str">
        <f>'1 неделя'!Z119:AD119</f>
        <v>ГАПОУ ЧР "Мариинско-Посадский технологический техникум"</v>
      </c>
      <c r="AA119" s="407"/>
      <c r="AB119" s="407"/>
      <c r="AC119" s="407"/>
      <c r="AD119" s="408"/>
      <c r="AE119" s="401" t="str">
        <f>'1 неделя'!AE119:AI119</f>
        <v>ГАПОУ "Батыревский агротехнический техникум"</v>
      </c>
      <c r="AF119" s="402"/>
      <c r="AG119" s="402"/>
      <c r="AH119" s="402"/>
      <c r="AI119" s="403"/>
      <c r="AJ119" s="406" t="str">
        <f>'1 неделя'!AJ119:AN119</f>
        <v>ГАПОУ ЧР "КанТЭТ" г.Канаш</v>
      </c>
      <c r="AK119" s="407"/>
      <c r="AL119" s="407"/>
      <c r="AM119" s="407"/>
      <c r="AN119" s="408"/>
      <c r="AO119" s="401" t="str">
        <f>'1 неделя'!AO119:AS119</f>
        <v>ГАПОУ "Канашский строительный техникум"</v>
      </c>
      <c r="AP119" s="402"/>
      <c r="AQ119" s="402"/>
      <c r="AR119" s="402"/>
      <c r="AS119" s="403"/>
      <c r="AT119" s="406" t="str">
        <f>'1 неделя'!AT119:AX119</f>
        <v>ГАПОУ ЧР "Шумерлинский политехнический техникум" Минобразования Чувашии</v>
      </c>
      <c r="AU119" s="407"/>
      <c r="AV119" s="407"/>
      <c r="AW119" s="407"/>
      <c r="AX119" s="408"/>
      <c r="AY119" s="401" t="str">
        <f>'1 неделя'!AY119:BC119</f>
        <v>ГАПОУ "ЧТТПиК" Минобразования Чувашии</v>
      </c>
      <c r="AZ119" s="402"/>
      <c r="BA119" s="402"/>
      <c r="BB119" s="402"/>
      <c r="BC119" s="403"/>
      <c r="BD119" s="406" t="str">
        <f>'1 неделя'!BD119:BH119</f>
        <v>ГАПОУ ЧР  "ЦАТТ" Минобразования Чувашии</v>
      </c>
      <c r="BE119" s="407"/>
      <c r="BF119" s="407"/>
      <c r="BG119" s="407"/>
      <c r="BH119" s="408"/>
      <c r="BI119" s="401" t="str">
        <f>'1 неделя'!BI119:BM119</f>
        <v>ГАПОУ ЧР "Чебоксарский техникум ТрансСтройТех"  г. Чебоксары</v>
      </c>
      <c r="BJ119" s="402"/>
      <c r="BK119" s="402"/>
      <c r="BL119" s="402"/>
      <c r="BM119" s="403"/>
      <c r="BN119" s="404" t="s">
        <v>97</v>
      </c>
      <c r="BO119" s="404" t="s">
        <v>98</v>
      </c>
    </row>
    <row r="120" spans="1:67" ht="138" customHeight="1" thickBot="1" x14ac:dyDescent="0.3">
      <c r="B120" s="413"/>
      <c r="C120" s="415"/>
      <c r="D120" s="417"/>
      <c r="E120" s="419"/>
      <c r="F120" s="423"/>
      <c r="G120" s="424"/>
      <c r="H120" s="424"/>
      <c r="I120" s="424"/>
      <c r="J120" s="425"/>
      <c r="K120" s="429"/>
      <c r="L120" s="430"/>
      <c r="M120" s="430"/>
      <c r="N120" s="430"/>
      <c r="O120" s="431"/>
      <c r="P120" s="128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8" t="s">
        <v>2</v>
      </c>
      <c r="V120" s="169" t="s">
        <v>3</v>
      </c>
      <c r="W120" s="170" t="s">
        <v>4</v>
      </c>
      <c r="X120" s="170" t="s">
        <v>5</v>
      </c>
      <c r="Y120" s="170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4" t="s">
        <v>2</v>
      </c>
      <c r="AF120" s="170" t="s">
        <v>3</v>
      </c>
      <c r="AG120" s="170" t="s">
        <v>4</v>
      </c>
      <c r="AH120" s="170" t="s">
        <v>5</v>
      </c>
      <c r="AI120" s="170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4" t="s">
        <v>2</v>
      </c>
      <c r="AP120" s="170" t="s">
        <v>3</v>
      </c>
      <c r="AQ120" s="170" t="s">
        <v>4</v>
      </c>
      <c r="AR120" s="170" t="s">
        <v>5</v>
      </c>
      <c r="AS120" s="170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4" t="s">
        <v>2</v>
      </c>
      <c r="AZ120" s="170" t="s">
        <v>3</v>
      </c>
      <c r="BA120" s="170" t="s">
        <v>4</v>
      </c>
      <c r="BB120" s="170" t="s">
        <v>5</v>
      </c>
      <c r="BC120" s="170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4" t="s">
        <v>2</v>
      </c>
      <c r="BJ120" s="170" t="s">
        <v>3</v>
      </c>
      <c r="BK120" s="170" t="s">
        <v>4</v>
      </c>
      <c r="BL120" s="170" t="s">
        <v>5</v>
      </c>
      <c r="BM120" s="170" t="s">
        <v>119</v>
      </c>
      <c r="BN120" s="405"/>
      <c r="BO120" s="405"/>
    </row>
    <row r="121" spans="1:67" ht="45" customHeight="1" thickTop="1" thickBot="1" x14ac:dyDescent="0.3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71"/>
      <c r="V121" s="172"/>
      <c r="W121" s="173"/>
      <c r="X121" s="173"/>
      <c r="Y121" s="173"/>
      <c r="Z121" s="26"/>
      <c r="AA121" s="25"/>
      <c r="AB121" s="25"/>
      <c r="AC121" s="25"/>
      <c r="AD121" s="25"/>
      <c r="AE121" s="185"/>
      <c r="AF121" s="173"/>
      <c r="AG121" s="173"/>
      <c r="AH121" s="173"/>
      <c r="AI121" s="186"/>
      <c r="AJ121" s="26"/>
      <c r="AK121" s="25"/>
      <c r="AL121" s="25"/>
      <c r="AM121" s="25"/>
      <c r="AN121" s="27"/>
      <c r="AO121" s="185"/>
      <c r="AP121" s="173"/>
      <c r="AQ121" s="173"/>
      <c r="AR121" s="173"/>
      <c r="AS121" s="173"/>
      <c r="AT121" s="26"/>
      <c r="AU121" s="25"/>
      <c r="AV121" s="25"/>
      <c r="AW121" s="25"/>
      <c r="AX121" s="25"/>
      <c r="AY121" s="185"/>
      <c r="AZ121" s="173"/>
      <c r="BA121" s="173"/>
      <c r="BB121" s="173"/>
      <c r="BC121" s="173"/>
      <c r="BD121" s="26"/>
      <c r="BE121" s="25"/>
      <c r="BF121" s="25"/>
      <c r="BG121" s="25"/>
      <c r="BH121" s="27"/>
      <c r="BI121" s="185"/>
      <c r="BJ121" s="173"/>
      <c r="BK121" s="173"/>
      <c r="BL121" s="173"/>
      <c r="BM121" s="173"/>
      <c r="BN121" s="405"/>
      <c r="BO121" s="405"/>
    </row>
    <row r="122" spans="1:67" ht="45" customHeight="1" thickTop="1" thickBot="1" x14ac:dyDescent="0.3">
      <c r="B122" s="29" t="s">
        <v>9</v>
      </c>
      <c r="C122" s="30">
        <v>2</v>
      </c>
      <c r="D122" s="31">
        <v>3</v>
      </c>
      <c r="E122" s="127">
        <v>9</v>
      </c>
      <c r="F122" s="396">
        <v>10</v>
      </c>
      <c r="G122" s="396"/>
      <c r="H122" s="396"/>
      <c r="I122" s="396"/>
      <c r="J122" s="397"/>
      <c r="K122" s="398">
        <v>11</v>
      </c>
      <c r="L122" s="399"/>
      <c r="M122" s="399"/>
      <c r="N122" s="399"/>
      <c r="O122" s="400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4">
        <v>4</v>
      </c>
      <c r="V122" s="175">
        <v>5</v>
      </c>
      <c r="W122" s="176">
        <v>6</v>
      </c>
      <c r="X122" s="176">
        <v>7</v>
      </c>
      <c r="Y122" s="176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7">
        <v>4</v>
      </c>
      <c r="AF122" s="188">
        <v>5</v>
      </c>
      <c r="AG122" s="188">
        <v>6</v>
      </c>
      <c r="AH122" s="188">
        <v>7</v>
      </c>
      <c r="AI122" s="189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7">
        <v>4</v>
      </c>
      <c r="AP122" s="188">
        <v>5</v>
      </c>
      <c r="AQ122" s="188">
        <v>6</v>
      </c>
      <c r="AR122" s="188">
        <v>7</v>
      </c>
      <c r="AS122" s="188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7">
        <v>4</v>
      </c>
      <c r="AZ122" s="188">
        <v>5</v>
      </c>
      <c r="BA122" s="188">
        <v>6</v>
      </c>
      <c r="BB122" s="188">
        <v>7</v>
      </c>
      <c r="BC122" s="188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7">
        <v>4</v>
      </c>
      <c r="BJ122" s="188">
        <v>5</v>
      </c>
      <c r="BK122" s="188">
        <v>6</v>
      </c>
      <c r="BL122" s="188">
        <v>7</v>
      </c>
      <c r="BM122" s="188">
        <v>8</v>
      </c>
      <c r="BN122" s="37"/>
      <c r="BO122" s="37"/>
    </row>
    <row r="123" spans="1:67" ht="36.75" thickTop="1" x14ac:dyDescent="0.25">
      <c r="B123" s="54" t="s">
        <v>9</v>
      </c>
      <c r="C123" s="40" t="str">
        <f>C10</f>
        <v>Картофель, кг</v>
      </c>
      <c r="D123" s="41">
        <f>D10</f>
        <v>9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76" si="16">$D123+($D123*(SUM($E123%,F123%)))</f>
        <v>10.71</v>
      </c>
      <c r="L123" s="47">
        <f t="shared" ref="L123:L176" si="17">$D123+(($D123*SUM($E123,G123)/100))</f>
        <v>10.8</v>
      </c>
      <c r="M123" s="48">
        <f t="shared" ref="M123:O176" si="18">$D123+(($D123*($E123+H123)/100))</f>
        <v>10.89</v>
      </c>
      <c r="N123" s="48">
        <f t="shared" si="18"/>
        <v>10.98</v>
      </c>
      <c r="O123" s="49">
        <f t="shared" si="18"/>
        <v>11.07</v>
      </c>
      <c r="P123" s="50"/>
      <c r="Q123" s="51"/>
      <c r="R123" s="51"/>
      <c r="S123" s="51"/>
      <c r="T123" s="52"/>
      <c r="U123" s="177"/>
      <c r="V123" s="178"/>
      <c r="W123" s="178"/>
      <c r="X123" s="178"/>
      <c r="Y123" s="178"/>
      <c r="Z123" s="367">
        <v>10.7</v>
      </c>
      <c r="AA123" s="368">
        <v>800</v>
      </c>
      <c r="AB123" s="368">
        <v>8560</v>
      </c>
      <c r="AC123" s="368" t="s">
        <v>302</v>
      </c>
      <c r="AD123" s="369" t="s">
        <v>310</v>
      </c>
      <c r="AE123" s="50"/>
      <c r="AF123" s="51"/>
      <c r="AG123" s="51"/>
      <c r="AH123" s="51"/>
      <c r="AI123" s="52"/>
      <c r="AJ123" s="367">
        <v>17.36</v>
      </c>
      <c r="AK123" s="368">
        <v>59</v>
      </c>
      <c r="AL123" s="368">
        <v>1024</v>
      </c>
      <c r="AM123" s="368" t="s">
        <v>312</v>
      </c>
      <c r="AN123" s="369" t="s">
        <v>335</v>
      </c>
      <c r="AO123" s="232"/>
      <c r="AP123" s="233"/>
      <c r="AQ123" s="233"/>
      <c r="AR123" s="233"/>
      <c r="AS123" s="234"/>
      <c r="AT123" s="50"/>
      <c r="AU123" s="51"/>
      <c r="AV123" s="51"/>
      <c r="AW123" s="51"/>
      <c r="AX123" s="52"/>
      <c r="AY123" s="177"/>
      <c r="AZ123" s="178"/>
      <c r="BA123" s="178"/>
      <c r="BB123" s="178"/>
      <c r="BC123" s="178"/>
      <c r="BD123" s="50"/>
      <c r="BE123" s="51"/>
      <c r="BF123" s="51"/>
      <c r="BG123" s="51"/>
      <c r="BH123" s="52"/>
      <c r="BI123" s="232"/>
      <c r="BJ123" s="233"/>
      <c r="BK123" s="233"/>
      <c r="BL123" s="233"/>
      <c r="BM123" s="234"/>
      <c r="BN123" s="53"/>
      <c r="BO123" s="53"/>
    </row>
    <row r="124" spans="1:67" ht="20.25" x14ac:dyDescent="0.25">
      <c r="B124" s="54"/>
      <c r="C124" s="55"/>
      <c r="D124" s="41">
        <f t="shared" ref="D124:D155" si="19">D11</f>
        <v>9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16"/>
        <v>10.71</v>
      </c>
      <c r="L124" s="47">
        <f t="shared" si="17"/>
        <v>10.8</v>
      </c>
      <c r="M124" s="48">
        <f t="shared" si="18"/>
        <v>10.89</v>
      </c>
      <c r="N124" s="48">
        <f t="shared" si="18"/>
        <v>10.98</v>
      </c>
      <c r="O124" s="49">
        <f t="shared" si="18"/>
        <v>11.07</v>
      </c>
      <c r="P124" s="50"/>
      <c r="Q124" s="51"/>
      <c r="R124" s="51"/>
      <c r="S124" s="51"/>
      <c r="T124" s="52"/>
      <c r="U124" s="177"/>
      <c r="V124" s="178"/>
      <c r="W124" s="178"/>
      <c r="X124" s="178"/>
      <c r="Y124" s="178"/>
      <c r="Z124" s="50"/>
      <c r="AA124" s="51"/>
      <c r="AB124" s="51"/>
      <c r="AC124" s="51"/>
      <c r="AD124" s="51"/>
      <c r="AE124" s="177"/>
      <c r="AF124" s="178"/>
      <c r="AG124" s="178"/>
      <c r="AH124" s="178"/>
      <c r="AI124" s="190"/>
      <c r="AJ124" s="50"/>
      <c r="AK124" s="51"/>
      <c r="AL124" s="51"/>
      <c r="AM124" s="51"/>
      <c r="AN124" s="52"/>
      <c r="AO124" s="177"/>
      <c r="AP124" s="178"/>
      <c r="AQ124" s="178"/>
      <c r="AR124" s="178"/>
      <c r="AS124" s="178"/>
      <c r="AT124" s="50"/>
      <c r="AU124" s="51"/>
      <c r="AV124" s="51"/>
      <c r="AW124" s="51"/>
      <c r="AX124" s="52"/>
      <c r="AY124" s="177"/>
      <c r="AZ124" s="178"/>
      <c r="BA124" s="178"/>
      <c r="BB124" s="178"/>
      <c r="BC124" s="178"/>
      <c r="BD124" s="50"/>
      <c r="BE124" s="51"/>
      <c r="BF124" s="51"/>
      <c r="BG124" s="51"/>
      <c r="BH124" s="52"/>
      <c r="BI124" s="177"/>
      <c r="BJ124" s="178"/>
      <c r="BK124" s="178"/>
      <c r="BL124" s="178"/>
      <c r="BM124" s="190"/>
      <c r="BN124" s="53">
        <f>MIN($P124,$U124,$Z124,$AE124,$AJ124,$AO124,$AT124,$AY124,$BD124,$BI124)</f>
        <v>0</v>
      </c>
      <c r="BO124" s="53">
        <f>MAX($P124,$U124,$Z124,$AE124,$AJ124,$AO124,$AT124,$AY124,$BD124,$BI124)</f>
        <v>0</v>
      </c>
    </row>
    <row r="125" spans="1:67" ht="20.25" x14ac:dyDescent="0.25">
      <c r="B125" s="56"/>
      <c r="C125" s="55"/>
      <c r="D125" s="41">
        <f t="shared" si="19"/>
        <v>9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16"/>
        <v>10.71</v>
      </c>
      <c r="L125" s="47">
        <f t="shared" si="17"/>
        <v>10.8</v>
      </c>
      <c r="M125" s="48">
        <f t="shared" si="18"/>
        <v>10.89</v>
      </c>
      <c r="N125" s="48">
        <f t="shared" si="18"/>
        <v>10.98</v>
      </c>
      <c r="O125" s="49">
        <f t="shared" si="18"/>
        <v>11.07</v>
      </c>
      <c r="P125" s="50"/>
      <c r="Q125" s="51"/>
      <c r="R125" s="51"/>
      <c r="S125" s="51"/>
      <c r="T125" s="52"/>
      <c r="U125" s="177"/>
      <c r="V125" s="178"/>
      <c r="W125" s="178"/>
      <c r="X125" s="178"/>
      <c r="Y125" s="178"/>
      <c r="Z125" s="50"/>
      <c r="AA125" s="51"/>
      <c r="AB125" s="51"/>
      <c r="AC125" s="51"/>
      <c r="AD125" s="51"/>
      <c r="AE125" s="177"/>
      <c r="AF125" s="178"/>
      <c r="AG125" s="178"/>
      <c r="AH125" s="178"/>
      <c r="AI125" s="190"/>
      <c r="AJ125" s="50"/>
      <c r="AK125" s="51"/>
      <c r="AL125" s="51"/>
      <c r="AM125" s="51"/>
      <c r="AN125" s="52"/>
      <c r="AO125" s="177"/>
      <c r="AP125" s="178"/>
      <c r="AQ125" s="178"/>
      <c r="AR125" s="178"/>
      <c r="AS125" s="178"/>
      <c r="AT125" s="50"/>
      <c r="AU125" s="51"/>
      <c r="AV125" s="51"/>
      <c r="AW125" s="51"/>
      <c r="AX125" s="51"/>
      <c r="AY125" s="177"/>
      <c r="AZ125" s="178"/>
      <c r="BA125" s="178"/>
      <c r="BB125" s="178"/>
      <c r="BC125" s="178"/>
      <c r="BD125" s="50"/>
      <c r="BE125" s="51"/>
      <c r="BF125" s="51"/>
      <c r="BG125" s="51"/>
      <c r="BH125" s="52"/>
      <c r="BI125" s="177"/>
      <c r="BJ125" s="178"/>
      <c r="BK125" s="178"/>
      <c r="BL125" s="178"/>
      <c r="BM125" s="190"/>
      <c r="BN125" s="53">
        <f>MIN($P125,$U125,$Z125,$AE125,$AJ125,$AO125,$AT125,$AY125,$BD125,$BI125)</f>
        <v>0</v>
      </c>
      <c r="BO125" s="53">
        <f>MAX($P125,$U125,$Z125,$AE125,$AJ125,$AO125,$AT125,$AY125,$BD125,$BI125)</f>
        <v>0</v>
      </c>
    </row>
    <row r="126" spans="1:67" ht="58.5" customHeight="1" x14ac:dyDescent="0.25">
      <c r="B126" s="60">
        <v>2</v>
      </c>
      <c r="C126" s="61" t="s">
        <v>17</v>
      </c>
      <c r="D126" s="41">
        <f t="shared" si="19"/>
        <v>0</v>
      </c>
      <c r="E126" s="62"/>
      <c r="F126" s="63"/>
      <c r="G126" s="64"/>
      <c r="H126" s="64"/>
      <c r="I126" s="64"/>
      <c r="J126" s="65"/>
      <c r="K126" s="46">
        <f t="shared" si="16"/>
        <v>0</v>
      </c>
      <c r="L126" s="47">
        <f t="shared" si="17"/>
        <v>0</v>
      </c>
      <c r="M126" s="48">
        <f t="shared" si="18"/>
        <v>0</v>
      </c>
      <c r="N126" s="48">
        <f t="shared" si="18"/>
        <v>0</v>
      </c>
      <c r="O126" s="49">
        <f t="shared" si="18"/>
        <v>0</v>
      </c>
      <c r="P126" s="66"/>
      <c r="Q126" s="67"/>
      <c r="R126" s="68"/>
      <c r="S126" s="67"/>
      <c r="T126" s="69"/>
      <c r="U126" s="179"/>
      <c r="V126" s="180"/>
      <c r="W126" s="178"/>
      <c r="X126" s="180"/>
      <c r="Y126" s="180"/>
      <c r="Z126" s="66"/>
      <c r="AA126" s="67"/>
      <c r="AB126" s="68"/>
      <c r="AC126" s="67"/>
      <c r="AD126" s="67"/>
      <c r="AE126" s="179"/>
      <c r="AF126" s="180"/>
      <c r="AG126" s="178"/>
      <c r="AH126" s="180"/>
      <c r="AI126" s="191"/>
      <c r="AJ126" s="66"/>
      <c r="AK126" s="67"/>
      <c r="AL126" s="68"/>
      <c r="AM126" s="67"/>
      <c r="AN126" s="69"/>
      <c r="AO126" s="179"/>
      <c r="AP126" s="180"/>
      <c r="AQ126" s="178"/>
      <c r="AR126" s="180"/>
      <c r="AS126" s="180"/>
      <c r="AT126" s="66"/>
      <c r="AU126" s="67"/>
      <c r="AV126" s="68"/>
      <c r="AW126" s="67"/>
      <c r="AX126" s="67"/>
      <c r="AY126" s="179"/>
      <c r="AZ126" s="180"/>
      <c r="BA126" s="178"/>
      <c r="BB126" s="180"/>
      <c r="BC126" s="180"/>
      <c r="BD126" s="66"/>
      <c r="BE126" s="67"/>
      <c r="BF126" s="68"/>
      <c r="BG126" s="67"/>
      <c r="BH126" s="69"/>
      <c r="BI126" s="179"/>
      <c r="BJ126" s="180"/>
      <c r="BK126" s="178"/>
      <c r="BL126" s="180"/>
      <c r="BM126" s="191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</row>
    <row r="127" spans="1:67" ht="36" x14ac:dyDescent="0.25">
      <c r="B127" s="39" t="s">
        <v>118</v>
      </c>
      <c r="C127" s="40" t="str">
        <f>C14</f>
        <v>Столовая морковь н/у, кг</v>
      </c>
      <c r="D127" s="41">
        <f t="shared" si="19"/>
        <v>14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16"/>
        <v>17.22</v>
      </c>
      <c r="L127" s="47">
        <f t="shared" si="17"/>
        <v>17.36</v>
      </c>
      <c r="M127" s="48">
        <f t="shared" si="18"/>
        <v>17.5</v>
      </c>
      <c r="N127" s="48">
        <f t="shared" si="18"/>
        <v>17.64</v>
      </c>
      <c r="O127" s="49">
        <f t="shared" si="18"/>
        <v>17.78</v>
      </c>
      <c r="P127" s="50"/>
      <c r="Q127" s="51"/>
      <c r="R127" s="51"/>
      <c r="S127" s="51"/>
      <c r="T127" s="52"/>
      <c r="U127" s="177"/>
      <c r="V127" s="178"/>
      <c r="W127" s="178"/>
      <c r="X127" s="178"/>
      <c r="Y127" s="178"/>
      <c r="Z127" s="367">
        <v>17.2</v>
      </c>
      <c r="AA127" s="368">
        <v>30.6</v>
      </c>
      <c r="AB127" s="368">
        <v>526.29999999999995</v>
      </c>
      <c r="AC127" s="368" t="s">
        <v>302</v>
      </c>
      <c r="AD127" s="369" t="s">
        <v>310</v>
      </c>
      <c r="AE127" s="50"/>
      <c r="AF127" s="51"/>
      <c r="AG127" s="51"/>
      <c r="AH127" s="51"/>
      <c r="AI127" s="52"/>
      <c r="AJ127" s="232"/>
      <c r="AK127" s="233"/>
      <c r="AL127" s="233"/>
      <c r="AM127" s="233"/>
      <c r="AN127" s="234"/>
      <c r="AO127" s="50"/>
      <c r="AP127" s="51"/>
      <c r="AQ127" s="51"/>
      <c r="AR127" s="51"/>
      <c r="AS127" s="52"/>
      <c r="AT127" s="232"/>
      <c r="AU127" s="233"/>
      <c r="AV127" s="233"/>
      <c r="AW127" s="233"/>
      <c r="AX127" s="234"/>
      <c r="AY127" s="177"/>
      <c r="AZ127" s="178"/>
      <c r="BA127" s="178"/>
      <c r="BB127" s="178"/>
      <c r="BC127" s="178"/>
      <c r="BD127" s="50"/>
      <c r="BE127" s="51"/>
      <c r="BF127" s="51"/>
      <c r="BG127" s="51"/>
      <c r="BH127" s="52"/>
      <c r="BI127" s="177"/>
      <c r="BJ127" s="178"/>
      <c r="BK127" s="178"/>
      <c r="BL127" s="178"/>
      <c r="BM127" s="190"/>
      <c r="BN127" s="53"/>
      <c r="BO127" s="53"/>
    </row>
    <row r="128" spans="1:67" ht="20.25" x14ac:dyDescent="0.25">
      <c r="B128" s="54"/>
      <c r="C128" s="55"/>
      <c r="D128" s="41">
        <f t="shared" si="19"/>
        <v>14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16"/>
        <v>17.22</v>
      </c>
      <c r="L128" s="47">
        <f t="shared" si="17"/>
        <v>17.36</v>
      </c>
      <c r="M128" s="48">
        <f t="shared" si="18"/>
        <v>17.5</v>
      </c>
      <c r="N128" s="48">
        <f t="shared" si="18"/>
        <v>17.64</v>
      </c>
      <c r="O128" s="49">
        <f t="shared" si="18"/>
        <v>17.78</v>
      </c>
      <c r="P128" s="50"/>
      <c r="Q128" s="51"/>
      <c r="R128" s="51"/>
      <c r="S128" s="51"/>
      <c r="T128" s="52"/>
      <c r="U128" s="177"/>
      <c r="V128" s="178"/>
      <c r="W128" s="178"/>
      <c r="X128" s="178"/>
      <c r="Y128" s="178"/>
      <c r="Z128" s="50"/>
      <c r="AA128" s="51"/>
      <c r="AB128" s="51"/>
      <c r="AC128" s="51"/>
      <c r="AD128" s="51"/>
      <c r="AE128" s="177"/>
      <c r="AF128" s="178"/>
      <c r="AG128" s="178"/>
      <c r="AH128" s="178"/>
      <c r="AI128" s="190"/>
      <c r="AJ128" s="50"/>
      <c r="AK128" s="51"/>
      <c r="AL128" s="51"/>
      <c r="AM128" s="51"/>
      <c r="AN128" s="52"/>
      <c r="AO128" s="177"/>
      <c r="AP128" s="178"/>
      <c r="AQ128" s="178"/>
      <c r="AR128" s="178"/>
      <c r="AS128" s="178"/>
      <c r="AT128" s="50"/>
      <c r="AU128" s="51"/>
      <c r="AV128" s="51"/>
      <c r="AW128" s="51"/>
      <c r="AX128" s="51"/>
      <c r="AY128" s="177"/>
      <c r="AZ128" s="178"/>
      <c r="BA128" s="178"/>
      <c r="BB128" s="178"/>
      <c r="BC128" s="178"/>
      <c r="BD128" s="50"/>
      <c r="BE128" s="51"/>
      <c r="BF128" s="51"/>
      <c r="BG128" s="51"/>
      <c r="BH128" s="52"/>
      <c r="BI128" s="177"/>
      <c r="BJ128" s="178"/>
      <c r="BK128" s="178"/>
      <c r="BL128" s="178"/>
      <c r="BM128" s="190"/>
      <c r="BN128" s="53"/>
      <c r="BO128" s="53"/>
    </row>
    <row r="129" spans="2:67" ht="20.25" x14ac:dyDescent="0.25">
      <c r="B129" s="56"/>
      <c r="C129" s="55"/>
      <c r="D129" s="41">
        <f t="shared" si="19"/>
        <v>14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16"/>
        <v>17.22</v>
      </c>
      <c r="L129" s="47">
        <f t="shared" si="17"/>
        <v>17.36</v>
      </c>
      <c r="M129" s="48">
        <f t="shared" si="18"/>
        <v>17.5</v>
      </c>
      <c r="N129" s="48">
        <f t="shared" si="18"/>
        <v>17.64</v>
      </c>
      <c r="O129" s="49">
        <f t="shared" si="18"/>
        <v>17.78</v>
      </c>
      <c r="P129" s="50"/>
      <c r="Q129" s="51"/>
      <c r="R129" s="51"/>
      <c r="S129" s="51"/>
      <c r="T129" s="52"/>
      <c r="U129" s="177"/>
      <c r="V129" s="178"/>
      <c r="W129" s="178"/>
      <c r="X129" s="178"/>
      <c r="Y129" s="178"/>
      <c r="Z129" s="50"/>
      <c r="AA129" s="51"/>
      <c r="AB129" s="51"/>
      <c r="AC129" s="51"/>
      <c r="AD129" s="51"/>
      <c r="AE129" s="177"/>
      <c r="AF129" s="178"/>
      <c r="AG129" s="178"/>
      <c r="AH129" s="178"/>
      <c r="AI129" s="190"/>
      <c r="AJ129" s="50"/>
      <c r="AK129" s="51"/>
      <c r="AL129" s="51"/>
      <c r="AM129" s="51"/>
      <c r="AN129" s="52"/>
      <c r="AO129" s="177"/>
      <c r="AP129" s="178"/>
      <c r="AQ129" s="178"/>
      <c r="AR129" s="178"/>
      <c r="AS129" s="178"/>
      <c r="AT129" s="50"/>
      <c r="AU129" s="51"/>
      <c r="AV129" s="51"/>
      <c r="AW129" s="51"/>
      <c r="AX129" s="51"/>
      <c r="AY129" s="177"/>
      <c r="AZ129" s="178"/>
      <c r="BA129" s="178"/>
      <c r="BB129" s="178"/>
      <c r="BC129" s="178"/>
      <c r="BD129" s="50"/>
      <c r="BE129" s="51"/>
      <c r="BF129" s="51"/>
      <c r="BG129" s="51"/>
      <c r="BH129" s="52"/>
      <c r="BI129" s="177"/>
      <c r="BJ129" s="178"/>
      <c r="BK129" s="178"/>
      <c r="BL129" s="178"/>
      <c r="BM129" s="190"/>
      <c r="BN129" s="53"/>
      <c r="BO129" s="53"/>
    </row>
    <row r="130" spans="2:67" ht="36" x14ac:dyDescent="0.25">
      <c r="B130" s="71" t="s">
        <v>19</v>
      </c>
      <c r="C130" s="40" t="str">
        <f>C17</f>
        <v>Столовая свекла н/у, кг</v>
      </c>
      <c r="D130" s="41">
        <f t="shared" si="19"/>
        <v>10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16"/>
        <v>12.8</v>
      </c>
      <c r="L130" s="47">
        <f t="shared" si="17"/>
        <v>12.9</v>
      </c>
      <c r="M130" s="48">
        <f t="shared" si="18"/>
        <v>13</v>
      </c>
      <c r="N130" s="48">
        <f t="shared" si="18"/>
        <v>13.1</v>
      </c>
      <c r="O130" s="49">
        <f t="shared" si="18"/>
        <v>13.2</v>
      </c>
      <c r="P130" s="50"/>
      <c r="Q130" s="51"/>
      <c r="R130" s="51"/>
      <c r="S130" s="51"/>
      <c r="T130" s="52"/>
      <c r="U130" s="177"/>
      <c r="V130" s="178"/>
      <c r="W130" s="178"/>
      <c r="X130" s="178"/>
      <c r="Y130" s="178"/>
      <c r="Z130" s="367">
        <v>12.8</v>
      </c>
      <c r="AA130" s="368">
        <v>54.9</v>
      </c>
      <c r="AB130" s="368">
        <v>702.72</v>
      </c>
      <c r="AC130" s="368" t="s">
        <v>302</v>
      </c>
      <c r="AD130" s="369" t="s">
        <v>310</v>
      </c>
      <c r="AE130" s="50"/>
      <c r="AF130" s="51"/>
      <c r="AG130" s="51"/>
      <c r="AH130" s="51"/>
      <c r="AI130" s="52"/>
      <c r="AJ130" s="367">
        <v>12.89</v>
      </c>
      <c r="AK130" s="368">
        <v>57</v>
      </c>
      <c r="AL130" s="368">
        <v>735</v>
      </c>
      <c r="AM130" s="368" t="s">
        <v>312</v>
      </c>
      <c r="AN130" s="369" t="s">
        <v>335</v>
      </c>
      <c r="AO130" s="232"/>
      <c r="AP130" s="233"/>
      <c r="AQ130" s="233"/>
      <c r="AR130" s="233"/>
      <c r="AS130" s="234"/>
      <c r="AT130" s="232"/>
      <c r="AU130" s="233"/>
      <c r="AV130" s="233"/>
      <c r="AW130" s="233"/>
      <c r="AX130" s="234"/>
      <c r="AY130" s="177"/>
      <c r="AZ130" s="178"/>
      <c r="BA130" s="178"/>
      <c r="BB130" s="178"/>
      <c r="BC130" s="178"/>
      <c r="BD130" s="50"/>
      <c r="BE130" s="51"/>
      <c r="BF130" s="51"/>
      <c r="BG130" s="51"/>
      <c r="BH130" s="52"/>
      <c r="BI130" s="50"/>
      <c r="BJ130" s="51"/>
      <c r="BK130" s="51"/>
      <c r="BL130" s="51"/>
      <c r="BM130" s="210"/>
      <c r="BN130" s="53"/>
      <c r="BO130" s="53"/>
    </row>
    <row r="131" spans="2:67" ht="20.25" x14ac:dyDescent="0.25">
      <c r="B131" s="73"/>
      <c r="C131" s="74"/>
      <c r="D131" s="41">
        <f t="shared" si="19"/>
        <v>10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16"/>
        <v>12.8</v>
      </c>
      <c r="L131" s="47">
        <f t="shared" si="17"/>
        <v>12.9</v>
      </c>
      <c r="M131" s="48">
        <f t="shared" si="18"/>
        <v>13</v>
      </c>
      <c r="N131" s="48">
        <f t="shared" si="18"/>
        <v>13.1</v>
      </c>
      <c r="O131" s="49">
        <f t="shared" si="18"/>
        <v>13.2</v>
      </c>
      <c r="P131" s="50"/>
      <c r="Q131" s="51"/>
      <c r="R131" s="51"/>
      <c r="S131" s="51"/>
      <c r="T131" s="52"/>
      <c r="U131" s="177"/>
      <c r="V131" s="178"/>
      <c r="W131" s="178"/>
      <c r="X131" s="178"/>
      <c r="Y131" s="178"/>
      <c r="Z131" s="50"/>
      <c r="AA131" s="51"/>
      <c r="AB131" s="51"/>
      <c r="AC131" s="51"/>
      <c r="AD131" s="51"/>
      <c r="AE131" s="50"/>
      <c r="AF131" s="51"/>
      <c r="AG131" s="51"/>
      <c r="AH131" s="51"/>
      <c r="AI131" s="52"/>
      <c r="AJ131" s="50"/>
      <c r="AK131" s="51"/>
      <c r="AL131" s="51"/>
      <c r="AM131" s="51"/>
      <c r="AN131" s="52"/>
      <c r="AO131" s="232"/>
      <c r="AP131" s="233"/>
      <c r="AQ131" s="233"/>
      <c r="AR131" s="233"/>
      <c r="AS131" s="234"/>
      <c r="AT131" s="50"/>
      <c r="AU131" s="51"/>
      <c r="AV131" s="51"/>
      <c r="AW131" s="51"/>
      <c r="AX131" s="51"/>
      <c r="AY131" s="177"/>
      <c r="AZ131" s="178"/>
      <c r="BA131" s="178"/>
      <c r="BB131" s="178"/>
      <c r="BC131" s="178"/>
      <c r="BD131" s="50"/>
      <c r="BE131" s="51"/>
      <c r="BF131" s="51"/>
      <c r="BG131" s="51"/>
      <c r="BH131" s="52"/>
      <c r="BI131" s="177"/>
      <c r="BJ131" s="178"/>
      <c r="BK131" s="178"/>
      <c r="BL131" s="178"/>
      <c r="BM131" s="190"/>
      <c r="BN131" s="53"/>
      <c r="BO131" s="53"/>
    </row>
    <row r="132" spans="2:67" ht="20.25" x14ac:dyDescent="0.25">
      <c r="B132" s="73"/>
      <c r="C132" s="74"/>
      <c r="D132" s="41">
        <f t="shared" si="19"/>
        <v>10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16"/>
        <v>12.8</v>
      </c>
      <c r="L132" s="47">
        <f t="shared" si="17"/>
        <v>12.9</v>
      </c>
      <c r="M132" s="48">
        <f t="shared" si="18"/>
        <v>13</v>
      </c>
      <c r="N132" s="48">
        <f t="shared" si="18"/>
        <v>13.1</v>
      </c>
      <c r="O132" s="49">
        <f t="shared" si="18"/>
        <v>13.2</v>
      </c>
      <c r="P132" s="50"/>
      <c r="Q132" s="51"/>
      <c r="R132" s="51"/>
      <c r="S132" s="51"/>
      <c r="T132" s="52"/>
      <c r="U132" s="177"/>
      <c r="V132" s="178"/>
      <c r="W132" s="178"/>
      <c r="X132" s="178"/>
      <c r="Y132" s="178"/>
      <c r="Z132" s="50"/>
      <c r="AA132" s="51"/>
      <c r="AB132" s="51"/>
      <c r="AC132" s="51"/>
      <c r="AD132" s="51"/>
      <c r="AE132" s="50"/>
      <c r="AF132" s="51"/>
      <c r="AG132" s="51"/>
      <c r="AH132" s="51"/>
      <c r="AI132" s="52"/>
      <c r="AJ132" s="50"/>
      <c r="AK132" s="51"/>
      <c r="AL132" s="51"/>
      <c r="AM132" s="51"/>
      <c r="AN132" s="52"/>
      <c r="AO132" s="232"/>
      <c r="AP132" s="233"/>
      <c r="AQ132" s="233"/>
      <c r="AR132" s="233"/>
      <c r="AS132" s="234"/>
      <c r="AT132" s="50"/>
      <c r="AU132" s="51"/>
      <c r="AV132" s="51"/>
      <c r="AW132" s="51"/>
      <c r="AX132" s="51"/>
      <c r="AY132" s="177"/>
      <c r="AZ132" s="178"/>
      <c r="BA132" s="178"/>
      <c r="BB132" s="178"/>
      <c r="BC132" s="178"/>
      <c r="BD132" s="50"/>
      <c r="BE132" s="51"/>
      <c r="BF132" s="51"/>
      <c r="BG132" s="51"/>
      <c r="BH132" s="52"/>
      <c r="BI132" s="177"/>
      <c r="BJ132" s="178"/>
      <c r="BK132" s="178"/>
      <c r="BL132" s="178"/>
      <c r="BM132" s="190"/>
      <c r="BN132" s="53"/>
      <c r="BO132" s="53"/>
    </row>
    <row r="133" spans="2:67" ht="36" x14ac:dyDescent="0.25">
      <c r="B133" s="71" t="s">
        <v>21</v>
      </c>
      <c r="C133" s="40" t="str">
        <f>C20</f>
        <v>Лук репчатый н/у, кг</v>
      </c>
      <c r="D133" s="41">
        <f t="shared" si="19"/>
        <v>12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16"/>
        <v>15.36</v>
      </c>
      <c r="L133" s="47">
        <f t="shared" si="17"/>
        <v>15.6</v>
      </c>
      <c r="M133" s="48">
        <f t="shared" si="18"/>
        <v>15.84</v>
      </c>
      <c r="N133" s="48">
        <f t="shared" si="18"/>
        <v>15.96</v>
      </c>
      <c r="O133" s="49">
        <f t="shared" si="18"/>
        <v>16.079999999999998</v>
      </c>
      <c r="P133" s="50"/>
      <c r="Q133" s="51"/>
      <c r="R133" s="51"/>
      <c r="S133" s="51"/>
      <c r="T133" s="52"/>
      <c r="U133" s="177"/>
      <c r="V133" s="178"/>
      <c r="W133" s="178"/>
      <c r="X133" s="178"/>
      <c r="Y133" s="178"/>
      <c r="Z133" s="367">
        <v>15.3</v>
      </c>
      <c r="AA133" s="368">
        <v>19.2</v>
      </c>
      <c r="AB133" s="368">
        <v>293.76</v>
      </c>
      <c r="AC133" s="368" t="s">
        <v>302</v>
      </c>
      <c r="AD133" s="369" t="s">
        <v>310</v>
      </c>
      <c r="AE133" s="197"/>
      <c r="AF133" s="198"/>
      <c r="AG133" s="199"/>
      <c r="AH133" s="198"/>
      <c r="AI133" s="200"/>
      <c r="AJ133" s="232"/>
      <c r="AK133" s="233"/>
      <c r="AL133" s="233"/>
      <c r="AM133" s="233"/>
      <c r="AN133" s="234"/>
      <c r="AO133" s="232"/>
      <c r="AP133" s="233"/>
      <c r="AQ133" s="233"/>
      <c r="AR133" s="233"/>
      <c r="AS133" s="234"/>
      <c r="AT133" s="50"/>
      <c r="AU133" s="51"/>
      <c r="AV133" s="51"/>
      <c r="AW133" s="51"/>
      <c r="AX133" s="52"/>
      <c r="AY133" s="50"/>
      <c r="AZ133" s="51"/>
      <c r="BA133" s="51"/>
      <c r="BB133" s="51"/>
      <c r="BC133" s="52"/>
      <c r="BD133" s="50"/>
      <c r="BE133" s="51"/>
      <c r="BF133" s="51"/>
      <c r="BG133" s="51"/>
      <c r="BH133" s="52"/>
      <c r="BI133" s="177"/>
      <c r="BJ133" s="178"/>
      <c r="BK133" s="178"/>
      <c r="BL133" s="178"/>
      <c r="BM133" s="190"/>
      <c r="BN133" s="53">
        <f t="shared" ref="BN133:BN164" si="20">MIN($P133,$U133,$Z133,$AE133,$AJ133,$AO133,$AT133,$AY133,$BD133,$BI133)</f>
        <v>15.3</v>
      </c>
      <c r="BO133" s="53">
        <f t="shared" ref="BO133:BO164" si="21">MAX($P133,$U133,$Z133,$AE133,$AJ133,$AO133,$AT133,$AY133,$BD133,$BI133)</f>
        <v>15.3</v>
      </c>
    </row>
    <row r="134" spans="2:67" ht="20.25" x14ac:dyDescent="0.25">
      <c r="B134" s="73"/>
      <c r="C134" s="74"/>
      <c r="D134" s="41">
        <f t="shared" si="19"/>
        <v>12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16"/>
        <v>15.36</v>
      </c>
      <c r="L134" s="47">
        <f t="shared" si="17"/>
        <v>15.6</v>
      </c>
      <c r="M134" s="48">
        <f t="shared" si="18"/>
        <v>15.84</v>
      </c>
      <c r="N134" s="48">
        <f t="shared" si="18"/>
        <v>15.96</v>
      </c>
      <c r="O134" s="49">
        <f t="shared" si="18"/>
        <v>16.079999999999998</v>
      </c>
      <c r="P134" s="50"/>
      <c r="Q134" s="51"/>
      <c r="R134" s="51"/>
      <c r="S134" s="51"/>
      <c r="T134" s="52"/>
      <c r="U134" s="177"/>
      <c r="V134" s="178"/>
      <c r="W134" s="178"/>
      <c r="X134" s="178"/>
      <c r="Y134" s="178"/>
      <c r="Z134" s="50"/>
      <c r="AA134" s="51"/>
      <c r="AB134" s="51"/>
      <c r="AC134" s="51"/>
      <c r="AD134" s="52"/>
      <c r="AE134" s="197"/>
      <c r="AF134" s="198"/>
      <c r="AG134" s="199"/>
      <c r="AH134" s="198"/>
      <c r="AI134" s="200"/>
      <c r="AJ134" s="232"/>
      <c r="AK134" s="233"/>
      <c r="AL134" s="233"/>
      <c r="AM134" s="233"/>
      <c r="AN134" s="234"/>
      <c r="AO134" s="50"/>
      <c r="AP134" s="51"/>
      <c r="AQ134" s="51"/>
      <c r="AR134" s="51"/>
      <c r="AS134" s="52"/>
      <c r="AT134" s="50"/>
      <c r="AU134" s="51"/>
      <c r="AV134" s="51"/>
      <c r="AW134" s="51"/>
      <c r="AX134" s="52"/>
      <c r="AY134" s="50"/>
      <c r="AZ134" s="51"/>
      <c r="BA134" s="51"/>
      <c r="BB134" s="51"/>
      <c r="BC134" s="52"/>
      <c r="BD134" s="50"/>
      <c r="BE134" s="51"/>
      <c r="BF134" s="51"/>
      <c r="BG134" s="51"/>
      <c r="BH134" s="52"/>
      <c r="BI134" s="177"/>
      <c r="BJ134" s="178"/>
      <c r="BK134" s="178"/>
      <c r="BL134" s="178"/>
      <c r="BM134" s="190"/>
      <c r="BN134" s="53">
        <f t="shared" si="20"/>
        <v>0</v>
      </c>
      <c r="BO134" s="53">
        <f t="shared" si="21"/>
        <v>0</v>
      </c>
    </row>
    <row r="135" spans="2:67" ht="20.25" x14ac:dyDescent="0.25">
      <c r="B135" s="73"/>
      <c r="C135" s="74"/>
      <c r="D135" s="41">
        <f t="shared" si="19"/>
        <v>12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16"/>
        <v>15.36</v>
      </c>
      <c r="L135" s="47">
        <f t="shared" si="17"/>
        <v>15.6</v>
      </c>
      <c r="M135" s="48">
        <f t="shared" si="18"/>
        <v>15.84</v>
      </c>
      <c r="N135" s="48">
        <f t="shared" si="18"/>
        <v>15.96</v>
      </c>
      <c r="O135" s="49">
        <f t="shared" si="18"/>
        <v>16.079999999999998</v>
      </c>
      <c r="P135" s="50"/>
      <c r="Q135" s="51"/>
      <c r="R135" s="51"/>
      <c r="S135" s="51"/>
      <c r="T135" s="52"/>
      <c r="U135" s="177"/>
      <c r="V135" s="178"/>
      <c r="W135" s="178"/>
      <c r="X135" s="178"/>
      <c r="Y135" s="178"/>
      <c r="Z135" s="50"/>
      <c r="AA135" s="51"/>
      <c r="AB135" s="51"/>
      <c r="AC135" s="51"/>
      <c r="AD135" s="52"/>
      <c r="AE135" s="197"/>
      <c r="AF135" s="198"/>
      <c r="AG135" s="199"/>
      <c r="AH135" s="198"/>
      <c r="AI135" s="200"/>
      <c r="AJ135" s="232"/>
      <c r="AK135" s="233"/>
      <c r="AL135" s="233"/>
      <c r="AM135" s="233"/>
      <c r="AN135" s="234"/>
      <c r="AO135" s="50"/>
      <c r="AP135" s="51"/>
      <c r="AQ135" s="51"/>
      <c r="AR135" s="51"/>
      <c r="AS135" s="52"/>
      <c r="AT135" s="50"/>
      <c r="AU135" s="51"/>
      <c r="AV135" s="51"/>
      <c r="AW135" s="51"/>
      <c r="AX135" s="52"/>
      <c r="AY135" s="50"/>
      <c r="AZ135" s="51"/>
      <c r="BA135" s="51"/>
      <c r="BB135" s="51"/>
      <c r="BC135" s="52"/>
      <c r="BD135" s="50"/>
      <c r="BE135" s="51"/>
      <c r="BF135" s="51"/>
      <c r="BG135" s="51"/>
      <c r="BH135" s="52"/>
      <c r="BI135" s="177"/>
      <c r="BJ135" s="178"/>
      <c r="BK135" s="178"/>
      <c r="BL135" s="178"/>
      <c r="BM135" s="190"/>
      <c r="BN135" s="53">
        <f t="shared" si="20"/>
        <v>0</v>
      </c>
      <c r="BO135" s="53">
        <f t="shared" si="21"/>
        <v>0</v>
      </c>
    </row>
    <row r="136" spans="2:67" ht="36" x14ac:dyDescent="0.25">
      <c r="B136" s="71" t="s">
        <v>23</v>
      </c>
      <c r="C136" s="40" t="str">
        <f>C23</f>
        <v>Капуста н/у, кг</v>
      </c>
      <c r="D136" s="41">
        <f t="shared" si="19"/>
        <v>10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16"/>
        <v>11.9</v>
      </c>
      <c r="L136" s="47">
        <f t="shared" si="17"/>
        <v>12</v>
      </c>
      <c r="M136" s="48">
        <f t="shared" si="18"/>
        <v>12.1</v>
      </c>
      <c r="N136" s="48">
        <f t="shared" si="18"/>
        <v>12.2</v>
      </c>
      <c r="O136" s="49">
        <f t="shared" si="18"/>
        <v>12.2</v>
      </c>
      <c r="P136" s="50"/>
      <c r="Q136" s="51"/>
      <c r="R136" s="51"/>
      <c r="S136" s="51"/>
      <c r="T136" s="52"/>
      <c r="U136" s="177"/>
      <c r="V136" s="178"/>
      <c r="W136" s="178"/>
      <c r="X136" s="178"/>
      <c r="Y136" s="178"/>
      <c r="Z136" s="367">
        <v>11.9</v>
      </c>
      <c r="AA136" s="368">
        <v>21.7</v>
      </c>
      <c r="AB136" s="368">
        <v>258.23</v>
      </c>
      <c r="AC136" s="368" t="s">
        <v>302</v>
      </c>
      <c r="AD136" s="369" t="s">
        <v>310</v>
      </c>
      <c r="AE136" s="197"/>
      <c r="AF136" s="198"/>
      <c r="AG136" s="199"/>
      <c r="AH136" s="198"/>
      <c r="AI136" s="200"/>
      <c r="AJ136" s="367">
        <v>12</v>
      </c>
      <c r="AK136" s="368">
        <v>154</v>
      </c>
      <c r="AL136" s="368">
        <v>1848</v>
      </c>
      <c r="AM136" s="368" t="s">
        <v>312</v>
      </c>
      <c r="AN136" s="369" t="s">
        <v>335</v>
      </c>
      <c r="AO136" s="50"/>
      <c r="AP136" s="51"/>
      <c r="AQ136" s="51"/>
      <c r="AR136" s="51"/>
      <c r="AS136" s="52"/>
      <c r="AT136" s="50"/>
      <c r="AU136" s="51"/>
      <c r="AV136" s="51"/>
      <c r="AW136" s="51"/>
      <c r="AX136" s="52"/>
      <c r="AY136" s="50"/>
      <c r="AZ136" s="51"/>
      <c r="BA136" s="51"/>
      <c r="BB136" s="51"/>
      <c r="BC136" s="52"/>
      <c r="BD136" s="50"/>
      <c r="BE136" s="51"/>
      <c r="BF136" s="51"/>
      <c r="BG136" s="51"/>
      <c r="BH136" s="52"/>
      <c r="BI136" s="177"/>
      <c r="BJ136" s="178"/>
      <c r="BK136" s="178"/>
      <c r="BL136" s="178"/>
      <c r="BM136" s="190"/>
      <c r="BN136" s="53">
        <f t="shared" si="20"/>
        <v>11.9</v>
      </c>
      <c r="BO136" s="53">
        <f t="shared" si="21"/>
        <v>12</v>
      </c>
    </row>
    <row r="137" spans="2:67" ht="20.25" x14ac:dyDescent="0.25">
      <c r="B137" s="73"/>
      <c r="C137" s="74"/>
      <c r="D137" s="41">
        <f t="shared" si="19"/>
        <v>10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16"/>
        <v>11.9</v>
      </c>
      <c r="L137" s="47">
        <f t="shared" si="17"/>
        <v>12</v>
      </c>
      <c r="M137" s="48">
        <f t="shared" si="18"/>
        <v>12.1</v>
      </c>
      <c r="N137" s="48">
        <f t="shared" si="18"/>
        <v>12.2</v>
      </c>
      <c r="O137" s="49">
        <f t="shared" si="18"/>
        <v>12.2</v>
      </c>
      <c r="P137" s="50"/>
      <c r="Q137" s="51"/>
      <c r="R137" s="51"/>
      <c r="S137" s="51"/>
      <c r="T137" s="52"/>
      <c r="U137" s="177"/>
      <c r="V137" s="178"/>
      <c r="W137" s="178"/>
      <c r="X137" s="178"/>
      <c r="Y137" s="178"/>
      <c r="Z137" s="50"/>
      <c r="AA137" s="51"/>
      <c r="AB137" s="51"/>
      <c r="AC137" s="51"/>
      <c r="AD137" s="52"/>
      <c r="AE137" s="177"/>
      <c r="AF137" s="178"/>
      <c r="AG137" s="178"/>
      <c r="AH137" s="178"/>
      <c r="AI137" s="190"/>
      <c r="AJ137" s="367"/>
      <c r="AK137" s="368"/>
      <c r="AL137" s="368"/>
      <c r="AM137" s="368"/>
      <c r="AN137" s="369"/>
      <c r="AO137" s="50"/>
      <c r="AP137" s="51"/>
      <c r="AQ137" s="51"/>
      <c r="AR137" s="51"/>
      <c r="AS137" s="52"/>
      <c r="AT137" s="50"/>
      <c r="AU137" s="51"/>
      <c r="AV137" s="51"/>
      <c r="AW137" s="51"/>
      <c r="AX137" s="52"/>
      <c r="AY137" s="177"/>
      <c r="AZ137" s="178"/>
      <c r="BA137" s="178"/>
      <c r="BB137" s="178"/>
      <c r="BC137" s="178"/>
      <c r="BD137" s="50"/>
      <c r="BE137" s="51"/>
      <c r="BF137" s="51"/>
      <c r="BG137" s="51"/>
      <c r="BH137" s="52"/>
      <c r="BI137" s="177"/>
      <c r="BJ137" s="178"/>
      <c r="BK137" s="178"/>
      <c r="BL137" s="178"/>
      <c r="BM137" s="190"/>
      <c r="BN137" s="53">
        <f t="shared" si="20"/>
        <v>0</v>
      </c>
      <c r="BO137" s="53">
        <f t="shared" si="21"/>
        <v>0</v>
      </c>
    </row>
    <row r="138" spans="2:67" ht="20.25" x14ac:dyDescent="0.25">
      <c r="B138" s="75"/>
      <c r="C138" s="76"/>
      <c r="D138" s="41">
        <f t="shared" si="19"/>
        <v>10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16"/>
        <v>11.9</v>
      </c>
      <c r="L138" s="47">
        <f t="shared" si="17"/>
        <v>12</v>
      </c>
      <c r="M138" s="48">
        <f t="shared" si="18"/>
        <v>12.1</v>
      </c>
      <c r="N138" s="48">
        <f t="shared" si="18"/>
        <v>12.2</v>
      </c>
      <c r="O138" s="49">
        <f t="shared" si="18"/>
        <v>12.2</v>
      </c>
      <c r="P138" s="50"/>
      <c r="Q138" s="51"/>
      <c r="R138" s="51"/>
      <c r="S138" s="51"/>
      <c r="T138" s="52"/>
      <c r="U138" s="177"/>
      <c r="V138" s="178"/>
      <c r="W138" s="178"/>
      <c r="X138" s="178"/>
      <c r="Y138" s="178"/>
      <c r="Z138" s="50"/>
      <c r="AA138" s="51"/>
      <c r="AB138" s="51"/>
      <c r="AC138" s="51"/>
      <c r="AD138" s="52"/>
      <c r="AE138" s="177"/>
      <c r="AF138" s="178"/>
      <c r="AG138" s="178"/>
      <c r="AH138" s="178"/>
      <c r="AI138" s="190"/>
      <c r="AJ138" s="367"/>
      <c r="AK138" s="368"/>
      <c r="AL138" s="368"/>
      <c r="AM138" s="368"/>
      <c r="AN138" s="369"/>
      <c r="AO138" s="50"/>
      <c r="AP138" s="51"/>
      <c r="AQ138" s="51"/>
      <c r="AR138" s="51"/>
      <c r="AS138" s="52"/>
      <c r="AT138" s="50"/>
      <c r="AU138" s="51"/>
      <c r="AV138" s="51"/>
      <c r="AW138" s="51"/>
      <c r="AX138" s="52"/>
      <c r="AY138" s="177"/>
      <c r="AZ138" s="178"/>
      <c r="BA138" s="178"/>
      <c r="BB138" s="178"/>
      <c r="BC138" s="178"/>
      <c r="BD138" s="50"/>
      <c r="BE138" s="51"/>
      <c r="BF138" s="51"/>
      <c r="BG138" s="51"/>
      <c r="BH138" s="52"/>
      <c r="BI138" s="177"/>
      <c r="BJ138" s="178"/>
      <c r="BK138" s="178"/>
      <c r="BL138" s="178"/>
      <c r="BM138" s="190"/>
      <c r="BN138" s="53">
        <f t="shared" si="20"/>
        <v>0</v>
      </c>
      <c r="BO138" s="53">
        <f t="shared" si="21"/>
        <v>0</v>
      </c>
    </row>
    <row r="139" spans="2:67" ht="58.5" x14ac:dyDescent="0.25">
      <c r="B139" s="60" t="s">
        <v>25</v>
      </c>
      <c r="C139" s="61" t="s">
        <v>26</v>
      </c>
      <c r="D139" s="41">
        <f t="shared" si="19"/>
        <v>0</v>
      </c>
      <c r="E139" s="62"/>
      <c r="F139" s="63"/>
      <c r="G139" s="64"/>
      <c r="H139" s="64"/>
      <c r="I139" s="64"/>
      <c r="J139" s="65"/>
      <c r="K139" s="46">
        <f t="shared" si="16"/>
        <v>0</v>
      </c>
      <c r="L139" s="47">
        <f t="shared" si="17"/>
        <v>0</v>
      </c>
      <c r="M139" s="48">
        <f t="shared" si="18"/>
        <v>0</v>
      </c>
      <c r="N139" s="48">
        <f t="shared" si="18"/>
        <v>0</v>
      </c>
      <c r="O139" s="49">
        <f t="shared" si="18"/>
        <v>0</v>
      </c>
      <c r="P139" s="66"/>
      <c r="Q139" s="67"/>
      <c r="R139" s="68"/>
      <c r="S139" s="67"/>
      <c r="T139" s="69"/>
      <c r="U139" s="179"/>
      <c r="V139" s="180"/>
      <c r="W139" s="178"/>
      <c r="X139" s="180"/>
      <c r="Y139" s="180"/>
      <c r="Z139" s="66"/>
      <c r="AA139" s="67"/>
      <c r="AB139" s="68"/>
      <c r="AC139" s="67"/>
      <c r="AD139" s="69"/>
      <c r="AE139" s="179"/>
      <c r="AF139" s="180"/>
      <c r="AG139" s="178"/>
      <c r="AH139" s="180"/>
      <c r="AI139" s="191"/>
      <c r="AJ139" s="340"/>
      <c r="AK139" s="341"/>
      <c r="AL139" s="342"/>
      <c r="AM139" s="341"/>
      <c r="AN139" s="343"/>
      <c r="AO139" s="66"/>
      <c r="AP139" s="67"/>
      <c r="AQ139" s="68"/>
      <c r="AR139" s="67"/>
      <c r="AS139" s="69"/>
      <c r="AT139" s="66"/>
      <c r="AU139" s="67"/>
      <c r="AV139" s="68"/>
      <c r="AW139" s="67"/>
      <c r="AX139" s="69"/>
      <c r="AY139" s="179"/>
      <c r="AZ139" s="180"/>
      <c r="BA139" s="178"/>
      <c r="BB139" s="180"/>
      <c r="BC139" s="180"/>
      <c r="BD139" s="66"/>
      <c r="BE139" s="67"/>
      <c r="BF139" s="68"/>
      <c r="BG139" s="67"/>
      <c r="BH139" s="69"/>
      <c r="BI139" s="179"/>
      <c r="BJ139" s="180"/>
      <c r="BK139" s="178"/>
      <c r="BL139" s="180"/>
      <c r="BM139" s="191"/>
      <c r="BN139" s="53">
        <f t="shared" si="20"/>
        <v>0</v>
      </c>
      <c r="BO139" s="53">
        <f t="shared" si="21"/>
        <v>0</v>
      </c>
    </row>
    <row r="140" spans="2:67" ht="36" x14ac:dyDescent="0.25">
      <c r="B140" s="71" t="s">
        <v>28</v>
      </c>
      <c r="C140" s="40" t="str">
        <f>C27</f>
        <v>Куриные яйца 1 категории, 10 шт</v>
      </c>
      <c r="D140" s="41">
        <f t="shared" si="19"/>
        <v>40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16"/>
        <v>47.6</v>
      </c>
      <c r="L140" s="47">
        <f t="shared" si="17"/>
        <v>48</v>
      </c>
      <c r="M140" s="48">
        <f t="shared" si="18"/>
        <v>48.4</v>
      </c>
      <c r="N140" s="48">
        <f t="shared" si="18"/>
        <v>48.8</v>
      </c>
      <c r="O140" s="49">
        <f t="shared" si="18"/>
        <v>49.2</v>
      </c>
      <c r="P140" s="50"/>
      <c r="Q140" s="51"/>
      <c r="R140" s="51"/>
      <c r="S140" s="51"/>
      <c r="T140" s="52"/>
      <c r="U140" s="177"/>
      <c r="V140" s="178"/>
      <c r="W140" s="178"/>
      <c r="X140" s="178"/>
      <c r="Y140" s="178"/>
      <c r="Z140" s="50"/>
      <c r="AA140" s="51"/>
      <c r="AB140" s="51"/>
      <c r="AC140" s="51"/>
      <c r="AD140" s="52"/>
      <c r="AE140" s="177"/>
      <c r="AF140" s="178"/>
      <c r="AG140" s="178"/>
      <c r="AH140" s="178"/>
      <c r="AI140" s="190"/>
      <c r="AJ140" s="367">
        <v>46</v>
      </c>
      <c r="AK140" s="368">
        <v>144</v>
      </c>
      <c r="AL140" s="368">
        <v>6624</v>
      </c>
      <c r="AM140" s="368" t="s">
        <v>314</v>
      </c>
      <c r="AN140" s="369" t="s">
        <v>335</v>
      </c>
      <c r="AO140" s="232"/>
      <c r="AP140" s="233"/>
      <c r="AQ140" s="233"/>
      <c r="AR140" s="233"/>
      <c r="AS140" s="234"/>
      <c r="AT140" s="50"/>
      <c r="AU140" s="51"/>
      <c r="AV140" s="51"/>
      <c r="AW140" s="51"/>
      <c r="AX140" s="52"/>
      <c r="AY140" s="177"/>
      <c r="AZ140" s="178"/>
      <c r="BA140" s="178"/>
      <c r="BB140" s="178"/>
      <c r="BC140" s="178"/>
      <c r="BD140" s="50"/>
      <c r="BE140" s="51"/>
      <c r="BF140" s="51"/>
      <c r="BG140" s="51"/>
      <c r="BH140" s="52"/>
      <c r="BI140" s="367">
        <v>4.55</v>
      </c>
      <c r="BJ140" s="368">
        <v>360</v>
      </c>
      <c r="BK140" s="368">
        <v>1638</v>
      </c>
      <c r="BL140" s="368" t="s">
        <v>358</v>
      </c>
      <c r="BM140" s="369" t="s">
        <v>365</v>
      </c>
      <c r="BN140" s="53">
        <f t="shared" si="20"/>
        <v>4.55</v>
      </c>
      <c r="BO140" s="53">
        <f t="shared" si="21"/>
        <v>46</v>
      </c>
    </row>
    <row r="141" spans="2:67" ht="36" x14ac:dyDescent="0.25">
      <c r="B141" s="73"/>
      <c r="C141" s="74"/>
      <c r="D141" s="41">
        <f t="shared" si="19"/>
        <v>40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16"/>
        <v>47.6</v>
      </c>
      <c r="L141" s="47">
        <f t="shared" si="17"/>
        <v>48</v>
      </c>
      <c r="M141" s="48">
        <f t="shared" si="18"/>
        <v>48.4</v>
      </c>
      <c r="N141" s="48">
        <f t="shared" si="18"/>
        <v>48.8</v>
      </c>
      <c r="O141" s="49">
        <f t="shared" si="18"/>
        <v>49.2</v>
      </c>
      <c r="P141" s="50"/>
      <c r="Q141" s="51"/>
      <c r="R141" s="51"/>
      <c r="S141" s="51"/>
      <c r="T141" s="52"/>
      <c r="U141" s="177"/>
      <c r="V141" s="178"/>
      <c r="W141" s="178"/>
      <c r="X141" s="178"/>
      <c r="Y141" s="178"/>
      <c r="Z141" s="50"/>
      <c r="AA141" s="51"/>
      <c r="AB141" s="51"/>
      <c r="AC141" s="51"/>
      <c r="AD141" s="51"/>
      <c r="AE141" s="177"/>
      <c r="AF141" s="178"/>
      <c r="AG141" s="178"/>
      <c r="AH141" s="178"/>
      <c r="AI141" s="190"/>
      <c r="AJ141" s="50"/>
      <c r="AK141" s="51"/>
      <c r="AL141" s="51"/>
      <c r="AM141" s="51"/>
      <c r="AN141" s="52"/>
      <c r="AO141" s="177"/>
      <c r="AP141" s="178"/>
      <c r="AQ141" s="178"/>
      <c r="AR141" s="178"/>
      <c r="AS141" s="178"/>
      <c r="AT141" s="50"/>
      <c r="AU141" s="51"/>
      <c r="AV141" s="51"/>
      <c r="AW141" s="51"/>
      <c r="AX141" s="51"/>
      <c r="AY141" s="177"/>
      <c r="AZ141" s="178"/>
      <c r="BA141" s="178"/>
      <c r="BB141" s="178"/>
      <c r="BC141" s="178"/>
      <c r="BD141" s="50"/>
      <c r="BE141" s="51"/>
      <c r="BF141" s="51"/>
      <c r="BG141" s="51"/>
      <c r="BH141" s="52"/>
      <c r="BI141" s="367">
        <v>4.5</v>
      </c>
      <c r="BJ141" s="368">
        <v>360</v>
      </c>
      <c r="BK141" s="368">
        <v>1620</v>
      </c>
      <c r="BL141" s="368" t="s">
        <v>358</v>
      </c>
      <c r="BM141" s="369" t="s">
        <v>366</v>
      </c>
      <c r="BN141" s="53">
        <f t="shared" si="20"/>
        <v>4.5</v>
      </c>
      <c r="BO141" s="53">
        <f t="shared" si="21"/>
        <v>4.5</v>
      </c>
    </row>
    <row r="142" spans="2:67" ht="20.25" x14ac:dyDescent="0.25">
      <c r="B142" s="75"/>
      <c r="C142" s="76"/>
      <c r="D142" s="41">
        <f t="shared" si="19"/>
        <v>40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16"/>
        <v>47.6</v>
      </c>
      <c r="L142" s="47">
        <f t="shared" si="17"/>
        <v>48</v>
      </c>
      <c r="M142" s="48">
        <f t="shared" si="18"/>
        <v>48.4</v>
      </c>
      <c r="N142" s="48">
        <f t="shared" si="18"/>
        <v>48.8</v>
      </c>
      <c r="O142" s="49">
        <f t="shared" si="18"/>
        <v>49.2</v>
      </c>
      <c r="P142" s="50"/>
      <c r="Q142" s="51"/>
      <c r="R142" s="51"/>
      <c r="S142" s="51"/>
      <c r="T142" s="52"/>
      <c r="U142" s="177"/>
      <c r="V142" s="178"/>
      <c r="W142" s="178"/>
      <c r="X142" s="178"/>
      <c r="Y142" s="178"/>
      <c r="Z142" s="50"/>
      <c r="AA142" s="51"/>
      <c r="AB142" s="51"/>
      <c r="AC142" s="51"/>
      <c r="AD142" s="51"/>
      <c r="AE142" s="177"/>
      <c r="AF142" s="178"/>
      <c r="AG142" s="178"/>
      <c r="AH142" s="178"/>
      <c r="AI142" s="190"/>
      <c r="AJ142" s="50"/>
      <c r="AK142" s="51"/>
      <c r="AL142" s="51"/>
      <c r="AM142" s="51"/>
      <c r="AN142" s="52"/>
      <c r="AO142" s="177"/>
      <c r="AP142" s="178"/>
      <c r="AQ142" s="178"/>
      <c r="AR142" s="178"/>
      <c r="AS142" s="178"/>
      <c r="AT142" s="50"/>
      <c r="AU142" s="51"/>
      <c r="AV142" s="51"/>
      <c r="AW142" s="51"/>
      <c r="AX142" s="51"/>
      <c r="AY142" s="177"/>
      <c r="AZ142" s="178"/>
      <c r="BA142" s="178"/>
      <c r="BB142" s="178"/>
      <c r="BC142" s="178"/>
      <c r="BD142" s="50"/>
      <c r="BE142" s="51"/>
      <c r="BF142" s="51"/>
      <c r="BG142" s="51"/>
      <c r="BH142" s="52"/>
      <c r="BI142" s="177"/>
      <c r="BJ142" s="178"/>
      <c r="BK142" s="178"/>
      <c r="BL142" s="178"/>
      <c r="BM142" s="190"/>
      <c r="BN142" s="53">
        <f t="shared" si="20"/>
        <v>0</v>
      </c>
      <c r="BO142" s="53">
        <f t="shared" si="21"/>
        <v>0</v>
      </c>
    </row>
    <row r="143" spans="2:67" ht="36" x14ac:dyDescent="0.25">
      <c r="B143" s="77" t="s">
        <v>30</v>
      </c>
      <c r="C143" s="40" t="str">
        <f>C30</f>
        <v>Куриные яйца 2 категории, 10 шт</v>
      </c>
      <c r="D143" s="41">
        <f t="shared" si="19"/>
        <v>30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16"/>
        <v>35.700000000000003</v>
      </c>
      <c r="L143" s="47">
        <f t="shared" si="17"/>
        <v>36</v>
      </c>
      <c r="M143" s="48">
        <f t="shared" si="18"/>
        <v>36.299999999999997</v>
      </c>
      <c r="N143" s="48">
        <f t="shared" si="18"/>
        <v>36.6</v>
      </c>
      <c r="O143" s="49">
        <f t="shared" si="18"/>
        <v>36.9</v>
      </c>
      <c r="P143" s="50"/>
      <c r="Q143" s="51"/>
      <c r="R143" s="51"/>
      <c r="S143" s="51"/>
      <c r="T143" s="52"/>
      <c r="U143" s="177"/>
      <c r="V143" s="178"/>
      <c r="W143" s="178"/>
      <c r="X143" s="178"/>
      <c r="Y143" s="178"/>
      <c r="Z143" s="50"/>
      <c r="AA143" s="51"/>
      <c r="AB143" s="51"/>
      <c r="AC143" s="51"/>
      <c r="AD143" s="51"/>
      <c r="AE143" s="177"/>
      <c r="AF143" s="178"/>
      <c r="AG143" s="178"/>
      <c r="AH143" s="178"/>
      <c r="AI143" s="190"/>
      <c r="AJ143" s="50"/>
      <c r="AK143" s="51"/>
      <c r="AL143" s="51"/>
      <c r="AM143" s="51"/>
      <c r="AN143" s="52"/>
      <c r="AO143" s="177"/>
      <c r="AP143" s="178"/>
      <c r="AQ143" s="178"/>
      <c r="AR143" s="178"/>
      <c r="AS143" s="178"/>
      <c r="AT143" s="50"/>
      <c r="AU143" s="51"/>
      <c r="AV143" s="51"/>
      <c r="AW143" s="51"/>
      <c r="AX143" s="51"/>
      <c r="AY143" s="177"/>
      <c r="AZ143" s="178"/>
      <c r="BA143" s="178"/>
      <c r="BB143" s="178"/>
      <c r="BC143" s="178"/>
      <c r="BD143" s="50"/>
      <c r="BE143" s="51"/>
      <c r="BF143" s="51"/>
      <c r="BG143" s="51"/>
      <c r="BH143" s="52"/>
      <c r="BI143" s="177"/>
      <c r="BJ143" s="178"/>
      <c r="BK143" s="178"/>
      <c r="BL143" s="178"/>
      <c r="BM143" s="190"/>
      <c r="BN143" s="53">
        <f t="shared" si="20"/>
        <v>0</v>
      </c>
      <c r="BO143" s="53">
        <f t="shared" si="21"/>
        <v>0</v>
      </c>
    </row>
    <row r="144" spans="2:67" ht="20.25" x14ac:dyDescent="0.25">
      <c r="B144" s="79"/>
      <c r="C144" s="80"/>
      <c r="D144" s="41">
        <f t="shared" si="19"/>
        <v>30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16"/>
        <v>35.700000000000003</v>
      </c>
      <c r="L144" s="47">
        <f t="shared" si="17"/>
        <v>36</v>
      </c>
      <c r="M144" s="48">
        <f t="shared" si="18"/>
        <v>36.299999999999997</v>
      </c>
      <c r="N144" s="48">
        <f t="shared" si="18"/>
        <v>36.6</v>
      </c>
      <c r="O144" s="49">
        <f t="shared" si="18"/>
        <v>36.9</v>
      </c>
      <c r="P144" s="50"/>
      <c r="Q144" s="51"/>
      <c r="R144" s="51"/>
      <c r="S144" s="51"/>
      <c r="T144" s="52"/>
      <c r="U144" s="177"/>
      <c r="V144" s="178"/>
      <c r="W144" s="178"/>
      <c r="X144" s="178"/>
      <c r="Y144" s="178"/>
      <c r="Z144" s="50"/>
      <c r="AA144" s="51"/>
      <c r="AB144" s="51"/>
      <c r="AC144" s="51"/>
      <c r="AD144" s="51"/>
      <c r="AE144" s="177"/>
      <c r="AF144" s="178"/>
      <c r="AG144" s="178"/>
      <c r="AH144" s="178"/>
      <c r="AI144" s="190"/>
      <c r="AJ144" s="50"/>
      <c r="AK144" s="51"/>
      <c r="AL144" s="51"/>
      <c r="AM144" s="51"/>
      <c r="AN144" s="52"/>
      <c r="AO144" s="177"/>
      <c r="AP144" s="178"/>
      <c r="AQ144" s="178"/>
      <c r="AR144" s="178"/>
      <c r="AS144" s="178"/>
      <c r="AT144" s="50"/>
      <c r="AU144" s="51"/>
      <c r="AV144" s="51"/>
      <c r="AW144" s="51"/>
      <c r="AX144" s="51"/>
      <c r="AY144" s="177"/>
      <c r="AZ144" s="178"/>
      <c r="BA144" s="178"/>
      <c r="BB144" s="178"/>
      <c r="BC144" s="178"/>
      <c r="BD144" s="50"/>
      <c r="BE144" s="51"/>
      <c r="BF144" s="51"/>
      <c r="BG144" s="51"/>
      <c r="BH144" s="52"/>
      <c r="BI144" s="177"/>
      <c r="BJ144" s="178"/>
      <c r="BK144" s="178"/>
      <c r="BL144" s="178"/>
      <c r="BM144" s="190"/>
      <c r="BN144" s="53">
        <f t="shared" si="20"/>
        <v>0</v>
      </c>
      <c r="BO144" s="53">
        <f t="shared" si="21"/>
        <v>0</v>
      </c>
    </row>
    <row r="145" spans="2:67" ht="20.25" x14ac:dyDescent="0.25">
      <c r="B145" s="79"/>
      <c r="C145" s="80"/>
      <c r="D145" s="41">
        <f t="shared" si="19"/>
        <v>30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16"/>
        <v>35.700000000000003</v>
      </c>
      <c r="L145" s="47">
        <f t="shared" si="17"/>
        <v>36</v>
      </c>
      <c r="M145" s="48">
        <f t="shared" si="18"/>
        <v>36.299999999999997</v>
      </c>
      <c r="N145" s="48">
        <f t="shared" si="18"/>
        <v>36.6</v>
      </c>
      <c r="O145" s="49">
        <f t="shared" si="18"/>
        <v>36.9</v>
      </c>
      <c r="P145" s="50"/>
      <c r="Q145" s="51"/>
      <c r="R145" s="51"/>
      <c r="S145" s="51"/>
      <c r="T145" s="52"/>
      <c r="U145" s="177"/>
      <c r="V145" s="178"/>
      <c r="W145" s="178"/>
      <c r="X145" s="178"/>
      <c r="Y145" s="178"/>
      <c r="Z145" s="50"/>
      <c r="AA145" s="51"/>
      <c r="AB145" s="51"/>
      <c r="AC145" s="51"/>
      <c r="AD145" s="51"/>
      <c r="AE145" s="177"/>
      <c r="AF145" s="178"/>
      <c r="AG145" s="178"/>
      <c r="AH145" s="178"/>
      <c r="AI145" s="190"/>
      <c r="AJ145" s="50"/>
      <c r="AK145" s="51"/>
      <c r="AL145" s="51"/>
      <c r="AM145" s="51"/>
      <c r="AN145" s="52"/>
      <c r="AO145" s="177"/>
      <c r="AP145" s="178"/>
      <c r="AQ145" s="178"/>
      <c r="AR145" s="178"/>
      <c r="AS145" s="178"/>
      <c r="AT145" s="50"/>
      <c r="AU145" s="51"/>
      <c r="AV145" s="51"/>
      <c r="AW145" s="51"/>
      <c r="AX145" s="51"/>
      <c r="AY145" s="177"/>
      <c r="AZ145" s="178"/>
      <c r="BA145" s="178"/>
      <c r="BB145" s="178"/>
      <c r="BC145" s="178"/>
      <c r="BD145" s="50"/>
      <c r="BE145" s="51"/>
      <c r="BF145" s="51"/>
      <c r="BG145" s="51"/>
      <c r="BH145" s="52"/>
      <c r="BI145" s="177"/>
      <c r="BJ145" s="178"/>
      <c r="BK145" s="178"/>
      <c r="BL145" s="178"/>
      <c r="BM145" s="190"/>
      <c r="BN145" s="53">
        <f t="shared" si="20"/>
        <v>0</v>
      </c>
      <c r="BO145" s="53">
        <f t="shared" si="21"/>
        <v>0</v>
      </c>
    </row>
    <row r="146" spans="2:67" ht="20.25" x14ac:dyDescent="0.25">
      <c r="B146" s="81" t="s">
        <v>32</v>
      </c>
      <c r="C146" s="82" t="s">
        <v>33</v>
      </c>
      <c r="D146" s="41">
        <f t="shared" si="19"/>
        <v>0</v>
      </c>
      <c r="E146" s="62"/>
      <c r="F146" s="63"/>
      <c r="G146" s="64"/>
      <c r="H146" s="64"/>
      <c r="I146" s="64"/>
      <c r="J146" s="65"/>
      <c r="K146" s="46">
        <f t="shared" si="16"/>
        <v>0</v>
      </c>
      <c r="L146" s="47">
        <f t="shared" si="17"/>
        <v>0</v>
      </c>
      <c r="M146" s="48">
        <f t="shared" si="18"/>
        <v>0</v>
      </c>
      <c r="N146" s="48">
        <f t="shared" si="18"/>
        <v>0</v>
      </c>
      <c r="O146" s="49">
        <f t="shared" si="18"/>
        <v>0</v>
      </c>
      <c r="P146" s="66"/>
      <c r="Q146" s="67"/>
      <c r="R146" s="68"/>
      <c r="S146" s="67"/>
      <c r="T146" s="69"/>
      <c r="U146" s="179"/>
      <c r="V146" s="180"/>
      <c r="W146" s="178"/>
      <c r="X146" s="180"/>
      <c r="Y146" s="180"/>
      <c r="Z146" s="66"/>
      <c r="AA146" s="67"/>
      <c r="AB146" s="68"/>
      <c r="AC146" s="67"/>
      <c r="AD146" s="67"/>
      <c r="AE146" s="179"/>
      <c r="AF146" s="180"/>
      <c r="AG146" s="178"/>
      <c r="AH146" s="180"/>
      <c r="AI146" s="191"/>
      <c r="AJ146" s="66"/>
      <c r="AK146" s="67"/>
      <c r="AL146" s="68"/>
      <c r="AM146" s="67"/>
      <c r="AN146" s="69"/>
      <c r="AO146" s="179"/>
      <c r="AP146" s="180"/>
      <c r="AQ146" s="178"/>
      <c r="AR146" s="180"/>
      <c r="AS146" s="180"/>
      <c r="AT146" s="66"/>
      <c r="AU146" s="67"/>
      <c r="AV146" s="68"/>
      <c r="AW146" s="67"/>
      <c r="AX146" s="67"/>
      <c r="AY146" s="179"/>
      <c r="AZ146" s="180"/>
      <c r="BA146" s="178"/>
      <c r="BB146" s="180"/>
      <c r="BC146" s="180"/>
      <c r="BD146" s="66"/>
      <c r="BE146" s="67"/>
      <c r="BF146" s="68"/>
      <c r="BG146" s="67"/>
      <c r="BH146" s="69"/>
      <c r="BI146" s="179"/>
      <c r="BJ146" s="180"/>
      <c r="BK146" s="178"/>
      <c r="BL146" s="180"/>
      <c r="BM146" s="191"/>
      <c r="BN146" s="53">
        <f t="shared" si="20"/>
        <v>0</v>
      </c>
      <c r="BO146" s="53">
        <f t="shared" si="21"/>
        <v>0</v>
      </c>
    </row>
    <row r="147" spans="2:67" ht="41.25" customHeight="1" x14ac:dyDescent="0.25">
      <c r="B147" s="79" t="s">
        <v>35</v>
      </c>
      <c r="C147" s="40" t="str">
        <f>C34</f>
        <v>Соль поваренная пищевая, кг</v>
      </c>
      <c r="D147" s="41">
        <f t="shared" si="19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16"/>
        <v>10.349</v>
      </c>
      <c r="L147" s="47">
        <f t="shared" si="17"/>
        <v>10.428000000000001</v>
      </c>
      <c r="M147" s="48">
        <f t="shared" si="18"/>
        <v>10.507</v>
      </c>
      <c r="N147" s="48">
        <f t="shared" si="18"/>
        <v>10.586</v>
      </c>
      <c r="O147" s="49">
        <f t="shared" si="18"/>
        <v>10.665000000000001</v>
      </c>
      <c r="P147" s="84"/>
      <c r="Q147" s="85"/>
      <c r="R147" s="51"/>
      <c r="S147" s="85"/>
      <c r="T147" s="86"/>
      <c r="U147" s="179"/>
      <c r="V147" s="180"/>
      <c r="W147" s="178"/>
      <c r="X147" s="180"/>
      <c r="Y147" s="180"/>
      <c r="Z147" s="84"/>
      <c r="AA147" s="85"/>
      <c r="AB147" s="51"/>
      <c r="AC147" s="85"/>
      <c r="AD147" s="85"/>
      <c r="AE147" s="179"/>
      <c r="AF147" s="180"/>
      <c r="AG147" s="178"/>
      <c r="AH147" s="180"/>
      <c r="AI147" s="191"/>
      <c r="AJ147" s="84"/>
      <c r="AK147" s="85"/>
      <c r="AL147" s="51"/>
      <c r="AM147" s="85"/>
      <c r="AN147" s="86"/>
      <c r="AO147" s="84"/>
      <c r="AP147" s="85"/>
      <c r="AQ147" s="51"/>
      <c r="AR147" s="85"/>
      <c r="AS147" s="86"/>
      <c r="AT147" s="84"/>
      <c r="AU147" s="85"/>
      <c r="AV147" s="51"/>
      <c r="AW147" s="85"/>
      <c r="AX147" s="85"/>
      <c r="AY147" s="179"/>
      <c r="AZ147" s="180"/>
      <c r="BA147" s="178"/>
      <c r="BB147" s="180"/>
      <c r="BC147" s="180"/>
      <c r="BD147" s="84"/>
      <c r="BE147" s="85"/>
      <c r="BF147" s="51"/>
      <c r="BG147" s="85"/>
      <c r="BH147" s="86"/>
      <c r="BI147" s="179"/>
      <c r="BJ147" s="180"/>
      <c r="BK147" s="178"/>
      <c r="BL147" s="180"/>
      <c r="BM147" s="191"/>
      <c r="BN147" s="53">
        <f t="shared" si="20"/>
        <v>0</v>
      </c>
      <c r="BO147" s="53">
        <f t="shared" si="21"/>
        <v>0</v>
      </c>
    </row>
    <row r="148" spans="2:67" ht="20.25" x14ac:dyDescent="0.25">
      <c r="B148" s="79"/>
      <c r="C148" s="80"/>
      <c r="D148" s="41">
        <f t="shared" si="19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16"/>
        <v>10.349</v>
      </c>
      <c r="L148" s="47">
        <f t="shared" si="17"/>
        <v>10.428000000000001</v>
      </c>
      <c r="M148" s="48">
        <f t="shared" si="18"/>
        <v>10.507</v>
      </c>
      <c r="N148" s="48">
        <f t="shared" si="18"/>
        <v>10.586</v>
      </c>
      <c r="O148" s="49">
        <f t="shared" si="18"/>
        <v>10.665000000000001</v>
      </c>
      <c r="P148" s="84"/>
      <c r="Q148" s="85"/>
      <c r="R148" s="51"/>
      <c r="S148" s="85"/>
      <c r="T148" s="86"/>
      <c r="U148" s="179"/>
      <c r="V148" s="180"/>
      <c r="W148" s="178"/>
      <c r="X148" s="180"/>
      <c r="Y148" s="180"/>
      <c r="Z148" s="84"/>
      <c r="AA148" s="85"/>
      <c r="AB148" s="51"/>
      <c r="AC148" s="85"/>
      <c r="AD148" s="85"/>
      <c r="AE148" s="179"/>
      <c r="AF148" s="180"/>
      <c r="AG148" s="178"/>
      <c r="AH148" s="180"/>
      <c r="AI148" s="191"/>
      <c r="AJ148" s="84"/>
      <c r="AK148" s="85"/>
      <c r="AL148" s="51"/>
      <c r="AM148" s="85"/>
      <c r="AN148" s="86"/>
      <c r="AO148" s="179"/>
      <c r="AP148" s="180"/>
      <c r="AQ148" s="178"/>
      <c r="AR148" s="180"/>
      <c r="AS148" s="180"/>
      <c r="AT148" s="84"/>
      <c r="AU148" s="85"/>
      <c r="AV148" s="51"/>
      <c r="AW148" s="85"/>
      <c r="AX148" s="85"/>
      <c r="AY148" s="179"/>
      <c r="AZ148" s="180"/>
      <c r="BA148" s="178"/>
      <c r="BB148" s="180"/>
      <c r="BC148" s="180"/>
      <c r="BD148" s="84"/>
      <c r="BE148" s="85"/>
      <c r="BF148" s="51"/>
      <c r="BG148" s="85"/>
      <c r="BH148" s="86"/>
      <c r="BI148" s="179"/>
      <c r="BJ148" s="180"/>
      <c r="BK148" s="178"/>
      <c r="BL148" s="180"/>
      <c r="BM148" s="191"/>
      <c r="BN148" s="53">
        <f t="shared" si="20"/>
        <v>0</v>
      </c>
      <c r="BO148" s="53">
        <f t="shared" si="21"/>
        <v>0</v>
      </c>
    </row>
    <row r="149" spans="2:67" ht="20.25" x14ac:dyDescent="0.25">
      <c r="B149" s="79"/>
      <c r="C149" s="80"/>
      <c r="D149" s="41">
        <f t="shared" si="19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16"/>
        <v>10.349</v>
      </c>
      <c r="L149" s="47">
        <f t="shared" si="17"/>
        <v>10.428000000000001</v>
      </c>
      <c r="M149" s="48">
        <f t="shared" si="18"/>
        <v>10.507</v>
      </c>
      <c r="N149" s="48">
        <f t="shared" si="18"/>
        <v>10.586</v>
      </c>
      <c r="O149" s="49">
        <f t="shared" si="18"/>
        <v>10.665000000000001</v>
      </c>
      <c r="P149" s="50"/>
      <c r="Q149" s="51"/>
      <c r="R149" s="51"/>
      <c r="S149" s="51"/>
      <c r="T149" s="52"/>
      <c r="U149" s="177"/>
      <c r="V149" s="178"/>
      <c r="W149" s="178"/>
      <c r="X149" s="178"/>
      <c r="Y149" s="178"/>
      <c r="Z149" s="50"/>
      <c r="AA149" s="51"/>
      <c r="AB149" s="51"/>
      <c r="AC149" s="51"/>
      <c r="AD149" s="51"/>
      <c r="AE149" s="177"/>
      <c r="AF149" s="178"/>
      <c r="AG149" s="178"/>
      <c r="AH149" s="178"/>
      <c r="AI149" s="190"/>
      <c r="AJ149" s="50"/>
      <c r="AK149" s="51"/>
      <c r="AL149" s="51"/>
      <c r="AM149" s="51"/>
      <c r="AN149" s="52"/>
      <c r="AO149" s="177"/>
      <c r="AP149" s="178"/>
      <c r="AQ149" s="178"/>
      <c r="AR149" s="178"/>
      <c r="AS149" s="178"/>
      <c r="AT149" s="50"/>
      <c r="AU149" s="51"/>
      <c r="AV149" s="51"/>
      <c r="AW149" s="51"/>
      <c r="AX149" s="51"/>
      <c r="AY149" s="177"/>
      <c r="AZ149" s="178"/>
      <c r="BA149" s="178"/>
      <c r="BB149" s="178"/>
      <c r="BC149" s="178"/>
      <c r="BD149" s="50"/>
      <c r="BE149" s="51"/>
      <c r="BF149" s="51"/>
      <c r="BG149" s="51"/>
      <c r="BH149" s="52"/>
      <c r="BI149" s="177"/>
      <c r="BJ149" s="178"/>
      <c r="BK149" s="178"/>
      <c r="BL149" s="178"/>
      <c r="BM149" s="190"/>
      <c r="BN149" s="53">
        <f t="shared" si="20"/>
        <v>0</v>
      </c>
      <c r="BO149" s="53">
        <f t="shared" si="21"/>
        <v>0</v>
      </c>
    </row>
    <row r="150" spans="2:67" ht="58.5" x14ac:dyDescent="0.25">
      <c r="B150" s="81" t="s">
        <v>37</v>
      </c>
      <c r="C150" s="82" t="s">
        <v>38</v>
      </c>
      <c r="D150" s="41">
        <f t="shared" si="19"/>
        <v>0</v>
      </c>
      <c r="E150" s="62"/>
      <c r="F150" s="63"/>
      <c r="G150" s="64"/>
      <c r="H150" s="64"/>
      <c r="I150" s="64"/>
      <c r="J150" s="65"/>
      <c r="K150" s="46">
        <f t="shared" si="16"/>
        <v>0</v>
      </c>
      <c r="L150" s="47">
        <f t="shared" si="17"/>
        <v>0</v>
      </c>
      <c r="M150" s="48">
        <f t="shared" si="18"/>
        <v>0</v>
      </c>
      <c r="N150" s="48">
        <f t="shared" si="18"/>
        <v>0</v>
      </c>
      <c r="O150" s="49">
        <f t="shared" si="18"/>
        <v>0</v>
      </c>
      <c r="P150" s="66"/>
      <c r="Q150" s="67"/>
      <c r="R150" s="68"/>
      <c r="S150" s="67"/>
      <c r="T150" s="69"/>
      <c r="U150" s="179"/>
      <c r="V150" s="180"/>
      <c r="W150" s="178"/>
      <c r="X150" s="180"/>
      <c r="Y150" s="180"/>
      <c r="Z150" s="66"/>
      <c r="AA150" s="67"/>
      <c r="AB150" s="68"/>
      <c r="AC150" s="67"/>
      <c r="AD150" s="67"/>
      <c r="AE150" s="179"/>
      <c r="AF150" s="180"/>
      <c r="AG150" s="178"/>
      <c r="AH150" s="180"/>
      <c r="AI150" s="191"/>
      <c r="AJ150" s="66"/>
      <c r="AK150" s="67"/>
      <c r="AL150" s="68"/>
      <c r="AM150" s="67"/>
      <c r="AN150" s="69"/>
      <c r="AO150" s="179"/>
      <c r="AP150" s="180"/>
      <c r="AQ150" s="178"/>
      <c r="AR150" s="180"/>
      <c r="AS150" s="180"/>
      <c r="AT150" s="66"/>
      <c r="AU150" s="67"/>
      <c r="AV150" s="68"/>
      <c r="AW150" s="67"/>
      <c r="AX150" s="67"/>
      <c r="AY150" s="179"/>
      <c r="AZ150" s="180"/>
      <c r="BA150" s="178"/>
      <c r="BB150" s="180"/>
      <c r="BC150" s="180"/>
      <c r="BD150" s="66"/>
      <c r="BE150" s="67"/>
      <c r="BF150" s="68"/>
      <c r="BG150" s="67"/>
      <c r="BH150" s="69"/>
      <c r="BI150" s="179"/>
      <c r="BJ150" s="180"/>
      <c r="BK150" s="178"/>
      <c r="BL150" s="180"/>
      <c r="BM150" s="191"/>
      <c r="BN150" s="53">
        <f t="shared" si="20"/>
        <v>0</v>
      </c>
      <c r="BO150" s="53">
        <f t="shared" si="21"/>
        <v>0</v>
      </c>
    </row>
    <row r="151" spans="2:67" ht="36" x14ac:dyDescent="0.25">
      <c r="B151" s="79" t="s">
        <v>40</v>
      </c>
      <c r="C151" s="40" t="str">
        <f>C38</f>
        <v>Мясо КРС высшей упитанности в убойном весе</v>
      </c>
      <c r="D151" s="41">
        <f t="shared" si="19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16"/>
        <v>208.38600000000002</v>
      </c>
      <c r="L151" s="47">
        <f t="shared" si="17"/>
        <v>210.429</v>
      </c>
      <c r="M151" s="48">
        <f t="shared" si="18"/>
        <v>212.47200000000001</v>
      </c>
      <c r="N151" s="48">
        <f t="shared" si="18"/>
        <v>214.51500000000001</v>
      </c>
      <c r="O151" s="49">
        <f t="shared" si="18"/>
        <v>214.51500000000001</v>
      </c>
      <c r="P151" s="50"/>
      <c r="Q151" s="51"/>
      <c r="R151" s="51"/>
      <c r="S151" s="51"/>
      <c r="T151" s="52"/>
      <c r="U151" s="177"/>
      <c r="V151" s="178"/>
      <c r="W151" s="178"/>
      <c r="X151" s="178"/>
      <c r="Y151" s="178"/>
      <c r="Z151" s="50"/>
      <c r="AA151" s="51"/>
      <c r="AB151" s="51"/>
      <c r="AC151" s="51"/>
      <c r="AD151" s="51"/>
      <c r="AE151" s="177"/>
      <c r="AF151" s="178"/>
      <c r="AG151" s="178"/>
      <c r="AH151" s="178"/>
      <c r="AI151" s="190"/>
      <c r="AJ151" s="50"/>
      <c r="AK151" s="51"/>
      <c r="AL151" s="51"/>
      <c r="AM151" s="51"/>
      <c r="AN151" s="52"/>
      <c r="AO151" s="177"/>
      <c r="AP151" s="178"/>
      <c r="AQ151" s="178"/>
      <c r="AR151" s="178"/>
      <c r="AS151" s="178"/>
      <c r="AT151" s="50"/>
      <c r="AU151" s="51"/>
      <c r="AV151" s="51"/>
      <c r="AW151" s="51"/>
      <c r="AX151" s="51"/>
      <c r="AY151" s="177"/>
      <c r="AZ151" s="178"/>
      <c r="BA151" s="178"/>
      <c r="BB151" s="178"/>
      <c r="BC151" s="178"/>
      <c r="BD151" s="50"/>
      <c r="BE151" s="51"/>
      <c r="BF151" s="51"/>
      <c r="BG151" s="51"/>
      <c r="BH151" s="52"/>
      <c r="BI151" s="177"/>
      <c r="BJ151" s="178"/>
      <c r="BK151" s="178"/>
      <c r="BL151" s="178"/>
      <c r="BM151" s="190"/>
      <c r="BN151" s="53">
        <f t="shared" si="20"/>
        <v>0</v>
      </c>
      <c r="BO151" s="53">
        <f t="shared" si="21"/>
        <v>0</v>
      </c>
    </row>
    <row r="152" spans="2:67" ht="20.25" x14ac:dyDescent="0.25">
      <c r="B152" s="79"/>
      <c r="C152" s="80"/>
      <c r="D152" s="41">
        <f t="shared" si="19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16"/>
        <v>208.38600000000002</v>
      </c>
      <c r="L152" s="47">
        <f t="shared" si="17"/>
        <v>210.429</v>
      </c>
      <c r="M152" s="48">
        <f t="shared" si="18"/>
        <v>212.47200000000001</v>
      </c>
      <c r="N152" s="48">
        <f t="shared" si="18"/>
        <v>214.51500000000001</v>
      </c>
      <c r="O152" s="49">
        <f t="shared" si="18"/>
        <v>214.51500000000001</v>
      </c>
      <c r="P152" s="50"/>
      <c r="Q152" s="51"/>
      <c r="R152" s="51"/>
      <c r="S152" s="51"/>
      <c r="T152" s="52"/>
      <c r="U152" s="177"/>
      <c r="V152" s="178"/>
      <c r="W152" s="178"/>
      <c r="X152" s="178"/>
      <c r="Y152" s="178"/>
      <c r="Z152" s="50"/>
      <c r="AA152" s="51"/>
      <c r="AB152" s="51"/>
      <c r="AC152" s="51"/>
      <c r="AD152" s="51"/>
      <c r="AE152" s="177"/>
      <c r="AF152" s="178"/>
      <c r="AG152" s="178"/>
      <c r="AH152" s="178"/>
      <c r="AI152" s="190"/>
      <c r="AJ152" s="50"/>
      <c r="AK152" s="51"/>
      <c r="AL152" s="51"/>
      <c r="AM152" s="51"/>
      <c r="AN152" s="52"/>
      <c r="AO152" s="177"/>
      <c r="AP152" s="178"/>
      <c r="AQ152" s="178"/>
      <c r="AR152" s="178"/>
      <c r="AS152" s="178"/>
      <c r="AT152" s="50"/>
      <c r="AU152" s="51"/>
      <c r="AV152" s="51"/>
      <c r="AW152" s="51"/>
      <c r="AX152" s="51"/>
      <c r="AY152" s="177"/>
      <c r="AZ152" s="178"/>
      <c r="BA152" s="178"/>
      <c r="BB152" s="178"/>
      <c r="BC152" s="178"/>
      <c r="BD152" s="50"/>
      <c r="BE152" s="51"/>
      <c r="BF152" s="51"/>
      <c r="BG152" s="51"/>
      <c r="BH152" s="52"/>
      <c r="BI152" s="177"/>
      <c r="BJ152" s="178"/>
      <c r="BK152" s="178"/>
      <c r="BL152" s="178"/>
      <c r="BM152" s="190"/>
      <c r="BN152" s="53">
        <f t="shared" si="20"/>
        <v>0</v>
      </c>
      <c r="BO152" s="53">
        <f t="shared" si="21"/>
        <v>0</v>
      </c>
    </row>
    <row r="153" spans="2:67" ht="20.25" x14ac:dyDescent="0.25">
      <c r="B153" s="79"/>
      <c r="C153" s="80"/>
      <c r="D153" s="41">
        <f t="shared" si="19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16"/>
        <v>208.38600000000002</v>
      </c>
      <c r="L153" s="47">
        <f t="shared" si="17"/>
        <v>210.429</v>
      </c>
      <c r="M153" s="48">
        <f t="shared" si="18"/>
        <v>212.47200000000001</v>
      </c>
      <c r="N153" s="48">
        <f t="shared" si="18"/>
        <v>214.51500000000001</v>
      </c>
      <c r="O153" s="49">
        <f t="shared" si="18"/>
        <v>214.51500000000001</v>
      </c>
      <c r="P153" s="50"/>
      <c r="Q153" s="51"/>
      <c r="R153" s="51"/>
      <c r="S153" s="51"/>
      <c r="T153" s="52"/>
      <c r="U153" s="177"/>
      <c r="V153" s="178"/>
      <c r="W153" s="178"/>
      <c r="X153" s="178"/>
      <c r="Y153" s="178"/>
      <c r="Z153" s="50"/>
      <c r="AA153" s="51"/>
      <c r="AB153" s="51"/>
      <c r="AC153" s="51"/>
      <c r="AD153" s="51"/>
      <c r="AE153" s="177"/>
      <c r="AF153" s="178"/>
      <c r="AG153" s="178"/>
      <c r="AH153" s="178"/>
      <c r="AI153" s="190"/>
      <c r="AJ153" s="50"/>
      <c r="AK153" s="51"/>
      <c r="AL153" s="51"/>
      <c r="AM153" s="51"/>
      <c r="AN153" s="52"/>
      <c r="AO153" s="177"/>
      <c r="AP153" s="178"/>
      <c r="AQ153" s="178"/>
      <c r="AR153" s="178"/>
      <c r="AS153" s="178"/>
      <c r="AT153" s="50"/>
      <c r="AU153" s="51"/>
      <c r="AV153" s="51"/>
      <c r="AW153" s="51"/>
      <c r="AX153" s="51"/>
      <c r="AY153" s="177"/>
      <c r="AZ153" s="178"/>
      <c r="BA153" s="178"/>
      <c r="BB153" s="178"/>
      <c r="BC153" s="178"/>
      <c r="BD153" s="50"/>
      <c r="BE153" s="51"/>
      <c r="BF153" s="51"/>
      <c r="BG153" s="51"/>
      <c r="BH153" s="52"/>
      <c r="BI153" s="177"/>
      <c r="BJ153" s="178"/>
      <c r="BK153" s="178"/>
      <c r="BL153" s="178"/>
      <c r="BM153" s="190"/>
      <c r="BN153" s="53">
        <f t="shared" si="20"/>
        <v>0</v>
      </c>
      <c r="BO153" s="53">
        <f t="shared" si="21"/>
        <v>0</v>
      </c>
    </row>
    <row r="154" spans="2:67" ht="36" x14ac:dyDescent="0.25">
      <c r="B154" s="79" t="s">
        <v>41</v>
      </c>
      <c r="C154" s="40" t="str">
        <f>C41</f>
        <v>Мясо КРС средней упитанности в убойном весе</v>
      </c>
      <c r="D154" s="41">
        <f t="shared" si="19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16"/>
        <v>199.10399999999998</v>
      </c>
      <c r="L154" s="47">
        <f t="shared" si="17"/>
        <v>201.05599999999998</v>
      </c>
      <c r="M154" s="48">
        <f t="shared" si="18"/>
        <v>203.00799999999998</v>
      </c>
      <c r="N154" s="48">
        <f t="shared" si="18"/>
        <v>204.95999999999998</v>
      </c>
      <c r="O154" s="49">
        <f t="shared" si="18"/>
        <v>204.95999999999998</v>
      </c>
      <c r="P154" s="50"/>
      <c r="Q154" s="51"/>
      <c r="R154" s="51"/>
      <c r="S154" s="51"/>
      <c r="T154" s="52"/>
      <c r="U154" s="177"/>
      <c r="V154" s="178"/>
      <c r="W154" s="178"/>
      <c r="X154" s="178"/>
      <c r="Y154" s="178"/>
      <c r="Z154" s="50"/>
      <c r="AA154" s="51"/>
      <c r="AB154" s="51"/>
      <c r="AC154" s="51"/>
      <c r="AD154" s="51"/>
      <c r="AE154" s="177"/>
      <c r="AF154" s="178"/>
      <c r="AG154" s="178"/>
      <c r="AH154" s="178"/>
      <c r="AI154" s="190"/>
      <c r="AJ154" s="50"/>
      <c r="AK154" s="51"/>
      <c r="AL154" s="51"/>
      <c r="AM154" s="51"/>
      <c r="AN154" s="52"/>
      <c r="AO154" s="177"/>
      <c r="AP154" s="178"/>
      <c r="AQ154" s="178"/>
      <c r="AR154" s="178"/>
      <c r="AS154" s="178"/>
      <c r="AT154" s="50"/>
      <c r="AU154" s="51"/>
      <c r="AV154" s="51"/>
      <c r="AW154" s="51"/>
      <c r="AX154" s="51"/>
      <c r="AY154" s="177"/>
      <c r="AZ154" s="178"/>
      <c r="BA154" s="178"/>
      <c r="BB154" s="178"/>
      <c r="BC154" s="178"/>
      <c r="BD154" s="50"/>
      <c r="BE154" s="51"/>
      <c r="BF154" s="51"/>
      <c r="BG154" s="51"/>
      <c r="BH154" s="52"/>
      <c r="BI154" s="177"/>
      <c r="BJ154" s="178"/>
      <c r="BK154" s="178"/>
      <c r="BL154" s="178"/>
      <c r="BM154" s="190"/>
      <c r="BN154" s="53">
        <f t="shared" si="20"/>
        <v>0</v>
      </c>
      <c r="BO154" s="53">
        <f t="shared" si="21"/>
        <v>0</v>
      </c>
    </row>
    <row r="155" spans="2:67" ht="20.25" x14ac:dyDescent="0.25">
      <c r="B155" s="79"/>
      <c r="C155" s="80"/>
      <c r="D155" s="41">
        <f t="shared" si="19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16"/>
        <v>199.10399999999998</v>
      </c>
      <c r="L155" s="47">
        <f t="shared" si="17"/>
        <v>201.05599999999998</v>
      </c>
      <c r="M155" s="48">
        <f t="shared" si="18"/>
        <v>203.00799999999998</v>
      </c>
      <c r="N155" s="48">
        <f t="shared" si="18"/>
        <v>204.95999999999998</v>
      </c>
      <c r="O155" s="49">
        <f t="shared" si="18"/>
        <v>204.95999999999998</v>
      </c>
      <c r="P155" s="50"/>
      <c r="Q155" s="51"/>
      <c r="R155" s="51"/>
      <c r="S155" s="51"/>
      <c r="T155" s="52"/>
      <c r="U155" s="177"/>
      <c r="V155" s="178"/>
      <c r="W155" s="178"/>
      <c r="X155" s="178"/>
      <c r="Y155" s="178"/>
      <c r="Z155" s="50"/>
      <c r="AA155" s="51"/>
      <c r="AB155" s="51"/>
      <c r="AC155" s="51"/>
      <c r="AD155" s="51"/>
      <c r="AE155" s="177"/>
      <c r="AF155" s="178"/>
      <c r="AG155" s="178"/>
      <c r="AH155" s="178"/>
      <c r="AI155" s="190"/>
      <c r="AJ155" s="50"/>
      <c r="AK155" s="51"/>
      <c r="AL155" s="51"/>
      <c r="AM155" s="51"/>
      <c r="AN155" s="52"/>
      <c r="AO155" s="177"/>
      <c r="AP155" s="178"/>
      <c r="AQ155" s="178"/>
      <c r="AR155" s="178"/>
      <c r="AS155" s="178"/>
      <c r="AT155" s="50"/>
      <c r="AU155" s="51"/>
      <c r="AV155" s="51"/>
      <c r="AW155" s="51"/>
      <c r="AX155" s="51"/>
      <c r="AY155" s="177"/>
      <c r="AZ155" s="178"/>
      <c r="BA155" s="178"/>
      <c r="BB155" s="178"/>
      <c r="BC155" s="178"/>
      <c r="BD155" s="50"/>
      <c r="BE155" s="51"/>
      <c r="BF155" s="51"/>
      <c r="BG155" s="51"/>
      <c r="BH155" s="52"/>
      <c r="BI155" s="177"/>
      <c r="BJ155" s="178"/>
      <c r="BK155" s="178"/>
      <c r="BL155" s="178"/>
      <c r="BM155" s="190"/>
      <c r="BN155" s="53">
        <f t="shared" si="20"/>
        <v>0</v>
      </c>
      <c r="BO155" s="53">
        <f t="shared" si="21"/>
        <v>0</v>
      </c>
    </row>
    <row r="156" spans="2:67" ht="20.25" x14ac:dyDescent="0.25">
      <c r="B156" s="79"/>
      <c r="C156" s="80"/>
      <c r="D156" s="41">
        <f t="shared" ref="D156:D176" si="22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16"/>
        <v>199.10399999999998</v>
      </c>
      <c r="L156" s="47">
        <f t="shared" si="17"/>
        <v>201.05599999999998</v>
      </c>
      <c r="M156" s="48">
        <f t="shared" si="18"/>
        <v>203.00799999999998</v>
      </c>
      <c r="N156" s="48">
        <f t="shared" si="18"/>
        <v>204.95999999999998</v>
      </c>
      <c r="O156" s="49">
        <f t="shared" si="18"/>
        <v>204.95999999999998</v>
      </c>
      <c r="P156" s="50"/>
      <c r="Q156" s="51"/>
      <c r="R156" s="51"/>
      <c r="S156" s="51"/>
      <c r="T156" s="52"/>
      <c r="U156" s="177"/>
      <c r="V156" s="178"/>
      <c r="W156" s="178"/>
      <c r="X156" s="178"/>
      <c r="Y156" s="178"/>
      <c r="Z156" s="50"/>
      <c r="AA156" s="51"/>
      <c r="AB156" s="51"/>
      <c r="AC156" s="51"/>
      <c r="AD156" s="51"/>
      <c r="AE156" s="177"/>
      <c r="AF156" s="178"/>
      <c r="AG156" s="178"/>
      <c r="AH156" s="178"/>
      <c r="AI156" s="190"/>
      <c r="AJ156" s="50"/>
      <c r="AK156" s="51"/>
      <c r="AL156" s="51"/>
      <c r="AM156" s="51"/>
      <c r="AN156" s="52"/>
      <c r="AO156" s="177"/>
      <c r="AP156" s="178"/>
      <c r="AQ156" s="178"/>
      <c r="AR156" s="178"/>
      <c r="AS156" s="178"/>
      <c r="AT156" s="50"/>
      <c r="AU156" s="51"/>
      <c r="AV156" s="51"/>
      <c r="AW156" s="51"/>
      <c r="AX156" s="51"/>
      <c r="AY156" s="177"/>
      <c r="AZ156" s="178"/>
      <c r="BA156" s="178"/>
      <c r="BB156" s="178"/>
      <c r="BC156" s="178"/>
      <c r="BD156" s="50"/>
      <c r="BE156" s="51"/>
      <c r="BF156" s="51"/>
      <c r="BG156" s="51"/>
      <c r="BH156" s="52"/>
      <c r="BI156" s="177"/>
      <c r="BJ156" s="178"/>
      <c r="BK156" s="178"/>
      <c r="BL156" s="178"/>
      <c r="BM156" s="190"/>
      <c r="BN156" s="53">
        <f t="shared" si="20"/>
        <v>0</v>
      </c>
      <c r="BO156" s="53">
        <f t="shared" si="21"/>
        <v>0</v>
      </c>
    </row>
    <row r="157" spans="2:67" ht="36" x14ac:dyDescent="0.25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22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16"/>
        <v>220.11600000000001</v>
      </c>
      <c r="L157" s="47">
        <f t="shared" si="17"/>
        <v>222.274</v>
      </c>
      <c r="M157" s="48">
        <f t="shared" si="18"/>
        <v>224.43200000000002</v>
      </c>
      <c r="N157" s="48">
        <f t="shared" si="18"/>
        <v>226.59</v>
      </c>
      <c r="O157" s="49">
        <f t="shared" si="18"/>
        <v>226.59</v>
      </c>
      <c r="P157" s="50"/>
      <c r="Q157" s="51"/>
      <c r="R157" s="51"/>
      <c r="S157" s="51"/>
      <c r="T157" s="52"/>
      <c r="U157" s="177"/>
      <c r="V157" s="178"/>
      <c r="W157" s="178"/>
      <c r="X157" s="178"/>
      <c r="Y157" s="178"/>
      <c r="Z157" s="50"/>
      <c r="AA157" s="51"/>
      <c r="AB157" s="51"/>
      <c r="AC157" s="51"/>
      <c r="AD157" s="51"/>
      <c r="AE157" s="177"/>
      <c r="AF157" s="178"/>
      <c r="AG157" s="178"/>
      <c r="AH157" s="178"/>
      <c r="AI157" s="190"/>
      <c r="AJ157" s="50"/>
      <c r="AK157" s="51"/>
      <c r="AL157" s="51"/>
      <c r="AM157" s="51"/>
      <c r="AN157" s="52"/>
      <c r="AO157" s="177"/>
      <c r="AP157" s="178"/>
      <c r="AQ157" s="178"/>
      <c r="AR157" s="178"/>
      <c r="AS157" s="178"/>
      <c r="AT157" s="50"/>
      <c r="AU157" s="51"/>
      <c r="AV157" s="51"/>
      <c r="AW157" s="51"/>
      <c r="AX157" s="51"/>
      <c r="AY157" s="177"/>
      <c r="AZ157" s="178"/>
      <c r="BA157" s="178"/>
      <c r="BB157" s="178"/>
      <c r="BC157" s="178"/>
      <c r="BD157" s="50"/>
      <c r="BE157" s="51"/>
      <c r="BF157" s="51"/>
      <c r="BG157" s="51"/>
      <c r="BH157" s="52"/>
      <c r="BI157" s="177"/>
      <c r="BJ157" s="178"/>
      <c r="BK157" s="178"/>
      <c r="BL157" s="178"/>
      <c r="BM157" s="190"/>
      <c r="BN157" s="53">
        <f t="shared" si="20"/>
        <v>0</v>
      </c>
      <c r="BO157" s="53">
        <f t="shared" si="21"/>
        <v>0</v>
      </c>
    </row>
    <row r="158" spans="2:67" ht="20.25" x14ac:dyDescent="0.25">
      <c r="B158" s="79"/>
      <c r="C158" s="80"/>
      <c r="D158" s="41">
        <f t="shared" si="22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16"/>
        <v>220.11600000000001</v>
      </c>
      <c r="L158" s="47">
        <f t="shared" si="17"/>
        <v>222.274</v>
      </c>
      <c r="M158" s="48">
        <f t="shared" si="18"/>
        <v>224.43200000000002</v>
      </c>
      <c r="N158" s="48">
        <f t="shared" si="18"/>
        <v>226.59</v>
      </c>
      <c r="O158" s="49">
        <f t="shared" si="18"/>
        <v>226.59</v>
      </c>
      <c r="P158" s="50"/>
      <c r="Q158" s="51"/>
      <c r="R158" s="51"/>
      <c r="S158" s="51"/>
      <c r="T158" s="52"/>
      <c r="U158" s="177"/>
      <c r="V158" s="178"/>
      <c r="W158" s="178"/>
      <c r="X158" s="178"/>
      <c r="Y158" s="178"/>
      <c r="Z158" s="50"/>
      <c r="AA158" s="51"/>
      <c r="AB158" s="51"/>
      <c r="AC158" s="51"/>
      <c r="AD158" s="51"/>
      <c r="AE158" s="177"/>
      <c r="AF158" s="178"/>
      <c r="AG158" s="178"/>
      <c r="AH158" s="178"/>
      <c r="AI158" s="190"/>
      <c r="AJ158" s="50"/>
      <c r="AK158" s="51"/>
      <c r="AL158" s="51"/>
      <c r="AM158" s="51"/>
      <c r="AN158" s="52"/>
      <c r="AO158" s="177"/>
      <c r="AP158" s="178"/>
      <c r="AQ158" s="178"/>
      <c r="AR158" s="178"/>
      <c r="AS158" s="178"/>
      <c r="AT158" s="50"/>
      <c r="AU158" s="51"/>
      <c r="AV158" s="51"/>
      <c r="AW158" s="51"/>
      <c r="AX158" s="51"/>
      <c r="AY158" s="177"/>
      <c r="AZ158" s="178"/>
      <c r="BA158" s="178"/>
      <c r="BB158" s="178"/>
      <c r="BC158" s="178"/>
      <c r="BD158" s="50"/>
      <c r="BE158" s="51"/>
      <c r="BF158" s="51"/>
      <c r="BG158" s="51"/>
      <c r="BH158" s="52"/>
      <c r="BI158" s="177"/>
      <c r="BJ158" s="178"/>
      <c r="BK158" s="178"/>
      <c r="BL158" s="178"/>
      <c r="BM158" s="190"/>
      <c r="BN158" s="53">
        <f t="shared" si="20"/>
        <v>0</v>
      </c>
      <c r="BO158" s="53">
        <f t="shared" si="21"/>
        <v>0</v>
      </c>
    </row>
    <row r="159" spans="2:67" ht="20.25" x14ac:dyDescent="0.25">
      <c r="B159" s="79"/>
      <c r="C159" s="80"/>
      <c r="D159" s="41">
        <f t="shared" si="22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16"/>
        <v>220.11600000000001</v>
      </c>
      <c r="L159" s="47">
        <f t="shared" si="17"/>
        <v>222.274</v>
      </c>
      <c r="M159" s="48">
        <f t="shared" si="18"/>
        <v>224.43200000000002</v>
      </c>
      <c r="N159" s="48">
        <f t="shared" si="18"/>
        <v>226.59</v>
      </c>
      <c r="O159" s="49">
        <f t="shared" si="18"/>
        <v>226.59</v>
      </c>
      <c r="P159" s="50"/>
      <c r="Q159" s="51"/>
      <c r="R159" s="51"/>
      <c r="S159" s="51"/>
      <c r="T159" s="52"/>
      <c r="U159" s="177"/>
      <c r="V159" s="178"/>
      <c r="W159" s="178"/>
      <c r="X159" s="178"/>
      <c r="Y159" s="178"/>
      <c r="Z159" s="50"/>
      <c r="AA159" s="51"/>
      <c r="AB159" s="51"/>
      <c r="AC159" s="51"/>
      <c r="AD159" s="51"/>
      <c r="AE159" s="177"/>
      <c r="AF159" s="178"/>
      <c r="AG159" s="178"/>
      <c r="AH159" s="178"/>
      <c r="AI159" s="190"/>
      <c r="AJ159" s="50"/>
      <c r="AK159" s="51"/>
      <c r="AL159" s="51"/>
      <c r="AM159" s="51"/>
      <c r="AN159" s="52"/>
      <c r="AO159" s="177"/>
      <c r="AP159" s="178"/>
      <c r="AQ159" s="178"/>
      <c r="AR159" s="178"/>
      <c r="AS159" s="178"/>
      <c r="AT159" s="50"/>
      <c r="AU159" s="51"/>
      <c r="AV159" s="51"/>
      <c r="AW159" s="51"/>
      <c r="AX159" s="51"/>
      <c r="AY159" s="177"/>
      <c r="AZ159" s="178"/>
      <c r="BA159" s="178"/>
      <c r="BB159" s="178"/>
      <c r="BC159" s="178"/>
      <c r="BD159" s="50"/>
      <c r="BE159" s="51"/>
      <c r="BF159" s="51"/>
      <c r="BG159" s="51"/>
      <c r="BH159" s="52"/>
      <c r="BI159" s="177"/>
      <c r="BJ159" s="178"/>
      <c r="BK159" s="178"/>
      <c r="BL159" s="178"/>
      <c r="BM159" s="190"/>
      <c r="BN159" s="53">
        <f t="shared" si="20"/>
        <v>0</v>
      </c>
      <c r="BO159" s="53">
        <f t="shared" si="21"/>
        <v>0</v>
      </c>
    </row>
    <row r="160" spans="2:67" ht="36" x14ac:dyDescent="0.25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22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16"/>
        <v>215.83199999999999</v>
      </c>
      <c r="L160" s="47">
        <f t="shared" si="17"/>
        <v>217.94800000000001</v>
      </c>
      <c r="M160" s="48">
        <f t="shared" si="18"/>
        <v>220.06399999999999</v>
      </c>
      <c r="N160" s="48">
        <f t="shared" si="18"/>
        <v>222.18</v>
      </c>
      <c r="O160" s="49">
        <f t="shared" si="18"/>
        <v>222.18</v>
      </c>
      <c r="P160" s="50"/>
      <c r="Q160" s="51"/>
      <c r="R160" s="51"/>
      <c r="S160" s="51"/>
      <c r="T160" s="52"/>
      <c r="U160" s="177"/>
      <c r="V160" s="178"/>
      <c r="W160" s="178"/>
      <c r="X160" s="178"/>
      <c r="Y160" s="178"/>
      <c r="Z160" s="50"/>
      <c r="AA160" s="51"/>
      <c r="AB160" s="51"/>
      <c r="AC160" s="51"/>
      <c r="AD160" s="51"/>
      <c r="AE160" s="177"/>
      <c r="AF160" s="178"/>
      <c r="AG160" s="178"/>
      <c r="AH160" s="178"/>
      <c r="AI160" s="190"/>
      <c r="AJ160" s="50"/>
      <c r="AK160" s="51"/>
      <c r="AL160" s="51"/>
      <c r="AM160" s="51"/>
      <c r="AN160" s="52"/>
      <c r="AO160" s="177"/>
      <c r="AP160" s="178"/>
      <c r="AQ160" s="178"/>
      <c r="AR160" s="178"/>
      <c r="AS160" s="178"/>
      <c r="AT160" s="50"/>
      <c r="AU160" s="51"/>
      <c r="AV160" s="51"/>
      <c r="AW160" s="51"/>
      <c r="AX160" s="51"/>
      <c r="AY160" s="177"/>
      <c r="AZ160" s="178"/>
      <c r="BA160" s="178"/>
      <c r="BB160" s="178"/>
      <c r="BC160" s="178"/>
      <c r="BD160" s="50"/>
      <c r="BE160" s="51"/>
      <c r="BF160" s="51"/>
      <c r="BG160" s="51"/>
      <c r="BH160" s="52"/>
      <c r="BI160" s="177"/>
      <c r="BJ160" s="178"/>
      <c r="BK160" s="178"/>
      <c r="BL160" s="178"/>
      <c r="BM160" s="190"/>
      <c r="BN160" s="53">
        <f t="shared" si="20"/>
        <v>0</v>
      </c>
      <c r="BO160" s="53">
        <f t="shared" si="21"/>
        <v>0</v>
      </c>
    </row>
    <row r="161" spans="2:67" ht="20.25" x14ac:dyDescent="0.25">
      <c r="B161" s="79"/>
      <c r="C161" s="80"/>
      <c r="D161" s="41">
        <f t="shared" si="22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16"/>
        <v>215.83199999999999</v>
      </c>
      <c r="L161" s="47">
        <f t="shared" si="17"/>
        <v>217.94800000000001</v>
      </c>
      <c r="M161" s="48">
        <f t="shared" si="18"/>
        <v>220.06399999999999</v>
      </c>
      <c r="N161" s="48">
        <f t="shared" si="18"/>
        <v>222.18</v>
      </c>
      <c r="O161" s="49">
        <f t="shared" si="18"/>
        <v>222.18</v>
      </c>
      <c r="P161" s="50"/>
      <c r="Q161" s="51"/>
      <c r="R161" s="51"/>
      <c r="S161" s="51"/>
      <c r="T161" s="52"/>
      <c r="U161" s="177"/>
      <c r="V161" s="178"/>
      <c r="W161" s="178"/>
      <c r="X161" s="178"/>
      <c r="Y161" s="178"/>
      <c r="Z161" s="50"/>
      <c r="AA161" s="51"/>
      <c r="AB161" s="51"/>
      <c r="AC161" s="51"/>
      <c r="AD161" s="51"/>
      <c r="AE161" s="177"/>
      <c r="AF161" s="178"/>
      <c r="AG161" s="178"/>
      <c r="AH161" s="178"/>
      <c r="AI161" s="190"/>
      <c r="AJ161" s="50"/>
      <c r="AK161" s="51"/>
      <c r="AL161" s="51"/>
      <c r="AM161" s="51"/>
      <c r="AN161" s="52"/>
      <c r="AO161" s="177"/>
      <c r="AP161" s="178"/>
      <c r="AQ161" s="178"/>
      <c r="AR161" s="178"/>
      <c r="AS161" s="178"/>
      <c r="AT161" s="50"/>
      <c r="AU161" s="51"/>
      <c r="AV161" s="51"/>
      <c r="AW161" s="51"/>
      <c r="AX161" s="51"/>
      <c r="AY161" s="177"/>
      <c r="AZ161" s="178"/>
      <c r="BA161" s="178"/>
      <c r="BB161" s="178"/>
      <c r="BC161" s="178"/>
      <c r="BD161" s="50"/>
      <c r="BE161" s="51"/>
      <c r="BF161" s="51"/>
      <c r="BG161" s="51"/>
      <c r="BH161" s="52"/>
      <c r="BI161" s="177"/>
      <c r="BJ161" s="178"/>
      <c r="BK161" s="178"/>
      <c r="BL161" s="178"/>
      <c r="BM161" s="190"/>
      <c r="BN161" s="53">
        <f t="shared" si="20"/>
        <v>0</v>
      </c>
      <c r="BO161" s="53">
        <f t="shared" si="21"/>
        <v>0</v>
      </c>
    </row>
    <row r="162" spans="2:67" ht="20.25" x14ac:dyDescent="0.25">
      <c r="B162" s="79"/>
      <c r="C162" s="80"/>
      <c r="D162" s="41">
        <f t="shared" si="22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16"/>
        <v>215.83199999999999</v>
      </c>
      <c r="L162" s="47">
        <f t="shared" si="17"/>
        <v>217.94800000000001</v>
      </c>
      <c r="M162" s="48">
        <f t="shared" si="18"/>
        <v>220.06399999999999</v>
      </c>
      <c r="N162" s="48">
        <f t="shared" si="18"/>
        <v>222.18</v>
      </c>
      <c r="O162" s="49">
        <f t="shared" si="18"/>
        <v>222.18</v>
      </c>
      <c r="P162" s="50"/>
      <c r="Q162" s="51"/>
      <c r="R162" s="51"/>
      <c r="S162" s="51"/>
      <c r="T162" s="52"/>
      <c r="U162" s="177"/>
      <c r="V162" s="178"/>
      <c r="W162" s="178"/>
      <c r="X162" s="178"/>
      <c r="Y162" s="178"/>
      <c r="Z162" s="50"/>
      <c r="AA162" s="51"/>
      <c r="AB162" s="51"/>
      <c r="AC162" s="51"/>
      <c r="AD162" s="51"/>
      <c r="AE162" s="177"/>
      <c r="AF162" s="178"/>
      <c r="AG162" s="178"/>
      <c r="AH162" s="178"/>
      <c r="AI162" s="190"/>
      <c r="AJ162" s="50"/>
      <c r="AK162" s="51"/>
      <c r="AL162" s="51"/>
      <c r="AM162" s="51"/>
      <c r="AN162" s="52"/>
      <c r="AO162" s="177"/>
      <c r="AP162" s="178"/>
      <c r="AQ162" s="178"/>
      <c r="AR162" s="178"/>
      <c r="AS162" s="178"/>
      <c r="AT162" s="50"/>
      <c r="AU162" s="51"/>
      <c r="AV162" s="51"/>
      <c r="AW162" s="51"/>
      <c r="AX162" s="51"/>
      <c r="AY162" s="177"/>
      <c r="AZ162" s="178"/>
      <c r="BA162" s="178"/>
      <c r="BB162" s="178"/>
      <c r="BC162" s="178"/>
      <c r="BD162" s="50"/>
      <c r="BE162" s="51"/>
      <c r="BF162" s="51"/>
      <c r="BG162" s="51"/>
      <c r="BH162" s="52"/>
      <c r="BI162" s="177"/>
      <c r="BJ162" s="178"/>
      <c r="BK162" s="178"/>
      <c r="BL162" s="178"/>
      <c r="BM162" s="190"/>
      <c r="BN162" s="53">
        <f t="shared" si="20"/>
        <v>0</v>
      </c>
      <c r="BO162" s="53">
        <f t="shared" si="21"/>
        <v>0</v>
      </c>
    </row>
    <row r="163" spans="2:67" ht="36" x14ac:dyDescent="0.25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22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16"/>
        <v>215.83199999999999</v>
      </c>
      <c r="L163" s="47">
        <f t="shared" si="17"/>
        <v>217.94800000000001</v>
      </c>
      <c r="M163" s="48">
        <f t="shared" si="18"/>
        <v>220.06399999999999</v>
      </c>
      <c r="N163" s="48">
        <f t="shared" si="18"/>
        <v>222.18</v>
      </c>
      <c r="O163" s="49">
        <f t="shared" si="18"/>
        <v>222.18</v>
      </c>
      <c r="P163" s="50"/>
      <c r="Q163" s="51"/>
      <c r="R163" s="51"/>
      <c r="S163" s="51"/>
      <c r="T163" s="52"/>
      <c r="U163" s="177"/>
      <c r="V163" s="178"/>
      <c r="W163" s="178"/>
      <c r="X163" s="178"/>
      <c r="Y163" s="178"/>
      <c r="Z163" s="50"/>
      <c r="AA163" s="51"/>
      <c r="AB163" s="51"/>
      <c r="AC163" s="51"/>
      <c r="AD163" s="51"/>
      <c r="AE163" s="177"/>
      <c r="AF163" s="178"/>
      <c r="AG163" s="178"/>
      <c r="AH163" s="178"/>
      <c r="AI163" s="190"/>
      <c r="AJ163" s="50"/>
      <c r="AK163" s="51"/>
      <c r="AL163" s="51"/>
      <c r="AM163" s="51"/>
      <c r="AN163" s="52"/>
      <c r="AO163" s="177"/>
      <c r="AP163" s="178"/>
      <c r="AQ163" s="178"/>
      <c r="AR163" s="178"/>
      <c r="AS163" s="178"/>
      <c r="AT163" s="50"/>
      <c r="AU163" s="51"/>
      <c r="AV163" s="51"/>
      <c r="AW163" s="51"/>
      <c r="AX163" s="51"/>
      <c r="AY163" s="177"/>
      <c r="AZ163" s="178"/>
      <c r="BA163" s="178"/>
      <c r="BB163" s="178"/>
      <c r="BC163" s="178"/>
      <c r="BD163" s="50"/>
      <c r="BE163" s="51"/>
      <c r="BF163" s="51"/>
      <c r="BG163" s="51"/>
      <c r="BH163" s="52"/>
      <c r="BI163" s="177"/>
      <c r="BJ163" s="178"/>
      <c r="BK163" s="178"/>
      <c r="BL163" s="178"/>
      <c r="BM163" s="190"/>
      <c r="BN163" s="53">
        <f t="shared" si="20"/>
        <v>0</v>
      </c>
      <c r="BO163" s="53">
        <f t="shared" si="21"/>
        <v>0</v>
      </c>
    </row>
    <row r="164" spans="2:67" ht="20.25" x14ac:dyDescent="0.25">
      <c r="B164" s="79"/>
      <c r="C164" s="80"/>
      <c r="D164" s="41">
        <f t="shared" si="22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16"/>
        <v>215.83199999999999</v>
      </c>
      <c r="L164" s="47">
        <f t="shared" si="17"/>
        <v>217.94800000000001</v>
      </c>
      <c r="M164" s="48">
        <f t="shared" si="18"/>
        <v>220.06399999999999</v>
      </c>
      <c r="N164" s="48">
        <f t="shared" si="18"/>
        <v>222.18</v>
      </c>
      <c r="O164" s="49">
        <f t="shared" si="18"/>
        <v>222.18</v>
      </c>
      <c r="P164" s="50"/>
      <c r="Q164" s="51"/>
      <c r="R164" s="51"/>
      <c r="S164" s="51"/>
      <c r="T164" s="52"/>
      <c r="U164" s="177"/>
      <c r="V164" s="178"/>
      <c r="W164" s="178"/>
      <c r="X164" s="178"/>
      <c r="Y164" s="178"/>
      <c r="Z164" s="50"/>
      <c r="AA164" s="51"/>
      <c r="AB164" s="51"/>
      <c r="AC164" s="51"/>
      <c r="AD164" s="51"/>
      <c r="AE164" s="177"/>
      <c r="AF164" s="178"/>
      <c r="AG164" s="178"/>
      <c r="AH164" s="178"/>
      <c r="AI164" s="190"/>
      <c r="AJ164" s="50"/>
      <c r="AK164" s="51"/>
      <c r="AL164" s="51"/>
      <c r="AM164" s="51"/>
      <c r="AN164" s="52"/>
      <c r="AO164" s="177"/>
      <c r="AP164" s="178"/>
      <c r="AQ164" s="178"/>
      <c r="AR164" s="178"/>
      <c r="AS164" s="178"/>
      <c r="AT164" s="50"/>
      <c r="AU164" s="51"/>
      <c r="AV164" s="51"/>
      <c r="AW164" s="51"/>
      <c r="AX164" s="51"/>
      <c r="AY164" s="177"/>
      <c r="AZ164" s="178"/>
      <c r="BA164" s="178"/>
      <c r="BB164" s="178"/>
      <c r="BC164" s="178"/>
      <c r="BD164" s="50"/>
      <c r="BE164" s="51"/>
      <c r="BF164" s="51"/>
      <c r="BG164" s="51"/>
      <c r="BH164" s="52"/>
      <c r="BI164" s="177"/>
      <c r="BJ164" s="178"/>
      <c r="BK164" s="178"/>
      <c r="BL164" s="178"/>
      <c r="BM164" s="190"/>
      <c r="BN164" s="53">
        <f t="shared" si="20"/>
        <v>0</v>
      </c>
      <c r="BO164" s="53">
        <f t="shared" si="21"/>
        <v>0</v>
      </c>
    </row>
    <row r="165" spans="2:67" ht="20.25" x14ac:dyDescent="0.25">
      <c r="B165" s="79"/>
      <c r="C165" s="80"/>
      <c r="D165" s="41">
        <f t="shared" si="22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16"/>
        <v>215.83199999999999</v>
      </c>
      <c r="L165" s="47">
        <f t="shared" si="17"/>
        <v>217.94800000000001</v>
      </c>
      <c r="M165" s="48">
        <f t="shared" si="18"/>
        <v>220.06399999999999</v>
      </c>
      <c r="N165" s="48">
        <f t="shared" si="18"/>
        <v>222.18</v>
      </c>
      <c r="O165" s="49">
        <f t="shared" si="18"/>
        <v>222.18</v>
      </c>
      <c r="P165" s="50"/>
      <c r="Q165" s="51"/>
      <c r="R165" s="51"/>
      <c r="S165" s="51"/>
      <c r="T165" s="52"/>
      <c r="U165" s="177"/>
      <c r="V165" s="178"/>
      <c r="W165" s="178"/>
      <c r="X165" s="178"/>
      <c r="Y165" s="178"/>
      <c r="Z165" s="50"/>
      <c r="AA165" s="51"/>
      <c r="AB165" s="51"/>
      <c r="AC165" s="51"/>
      <c r="AD165" s="51"/>
      <c r="AE165" s="177"/>
      <c r="AF165" s="178"/>
      <c r="AG165" s="178"/>
      <c r="AH165" s="178"/>
      <c r="AI165" s="190"/>
      <c r="AJ165" s="50"/>
      <c r="AK165" s="51"/>
      <c r="AL165" s="51"/>
      <c r="AM165" s="51"/>
      <c r="AN165" s="52"/>
      <c r="AO165" s="177"/>
      <c r="AP165" s="178"/>
      <c r="AQ165" s="178"/>
      <c r="AR165" s="178"/>
      <c r="AS165" s="178"/>
      <c r="AT165" s="50"/>
      <c r="AU165" s="51"/>
      <c r="AV165" s="51"/>
      <c r="AW165" s="51"/>
      <c r="AX165" s="51"/>
      <c r="AY165" s="177"/>
      <c r="AZ165" s="178"/>
      <c r="BA165" s="178"/>
      <c r="BB165" s="178"/>
      <c r="BC165" s="178"/>
      <c r="BD165" s="50"/>
      <c r="BE165" s="51"/>
      <c r="BF165" s="51"/>
      <c r="BG165" s="51"/>
      <c r="BH165" s="52"/>
      <c r="BI165" s="177"/>
      <c r="BJ165" s="178"/>
      <c r="BK165" s="178"/>
      <c r="BL165" s="178"/>
      <c r="BM165" s="190"/>
      <c r="BN165" s="53">
        <f t="shared" ref="BN165:BN196" si="23">MIN($P165,$U165,$Z165,$AE165,$AJ165,$AO165,$AT165,$AY165,$BD165,$BI165)</f>
        <v>0</v>
      </c>
      <c r="BO165" s="53">
        <f t="shared" ref="BO165:BO196" si="24">MAX($P165,$U165,$Z165,$AE165,$AJ165,$AO165,$AT165,$AY165,$BD165,$BI165)</f>
        <v>0</v>
      </c>
    </row>
    <row r="166" spans="2:67" ht="36" x14ac:dyDescent="0.25">
      <c r="B166" s="79" t="s">
        <v>45</v>
      </c>
      <c r="C166" s="40" t="str">
        <f>C53</f>
        <v>Свинина 2 категории в убойном весе, кг</v>
      </c>
      <c r="D166" s="41">
        <f t="shared" si="22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16"/>
        <v>130.96800000000002</v>
      </c>
      <c r="L166" s="47">
        <f t="shared" si="17"/>
        <v>132.25200000000001</v>
      </c>
      <c r="M166" s="48">
        <f t="shared" si="18"/>
        <v>133.536</v>
      </c>
      <c r="N166" s="48">
        <f t="shared" si="18"/>
        <v>134.82</v>
      </c>
      <c r="O166" s="49">
        <f t="shared" si="18"/>
        <v>134.82</v>
      </c>
      <c r="P166" s="50"/>
      <c r="Q166" s="51"/>
      <c r="R166" s="51"/>
      <c r="S166" s="51"/>
      <c r="T166" s="52"/>
      <c r="U166" s="177"/>
      <c r="V166" s="178"/>
      <c r="W166" s="178"/>
      <c r="X166" s="178"/>
      <c r="Y166" s="178"/>
      <c r="Z166" s="50"/>
      <c r="AA166" s="51"/>
      <c r="AB166" s="51"/>
      <c r="AC166" s="51"/>
      <c r="AD166" s="51"/>
      <c r="AE166" s="177"/>
      <c r="AF166" s="178"/>
      <c r="AG166" s="178"/>
      <c r="AH166" s="178"/>
      <c r="AI166" s="190"/>
      <c r="AJ166" s="50"/>
      <c r="AK166" s="51"/>
      <c r="AL166" s="51"/>
      <c r="AM166" s="51"/>
      <c r="AN166" s="52"/>
      <c r="AO166" s="177"/>
      <c r="AP166" s="178"/>
      <c r="AQ166" s="178"/>
      <c r="AR166" s="178"/>
      <c r="AS166" s="178"/>
      <c r="AT166" s="50"/>
      <c r="AU166" s="51"/>
      <c r="AV166" s="51"/>
      <c r="AW166" s="51"/>
      <c r="AX166" s="51"/>
      <c r="AY166" s="177"/>
      <c r="AZ166" s="178"/>
      <c r="BA166" s="178"/>
      <c r="BB166" s="178"/>
      <c r="BC166" s="178"/>
      <c r="BD166" s="50"/>
      <c r="BE166" s="51"/>
      <c r="BF166" s="51"/>
      <c r="BG166" s="51"/>
      <c r="BH166" s="52"/>
      <c r="BI166" s="177"/>
      <c r="BJ166" s="178"/>
      <c r="BK166" s="178"/>
      <c r="BL166" s="178"/>
      <c r="BM166" s="190"/>
      <c r="BN166" s="53">
        <f t="shared" si="23"/>
        <v>0</v>
      </c>
      <c r="BO166" s="53">
        <f t="shared" si="24"/>
        <v>0</v>
      </c>
    </row>
    <row r="167" spans="2:67" ht="20.25" x14ac:dyDescent="0.25">
      <c r="B167" s="79"/>
      <c r="C167" s="80"/>
      <c r="D167" s="41">
        <f t="shared" si="22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16"/>
        <v>130.96800000000002</v>
      </c>
      <c r="L167" s="47">
        <f t="shared" si="17"/>
        <v>132.25200000000001</v>
      </c>
      <c r="M167" s="48">
        <f t="shared" si="18"/>
        <v>133.536</v>
      </c>
      <c r="N167" s="48">
        <f t="shared" si="18"/>
        <v>134.82</v>
      </c>
      <c r="O167" s="49">
        <f t="shared" si="18"/>
        <v>134.82</v>
      </c>
      <c r="P167" s="50"/>
      <c r="Q167" s="51"/>
      <c r="R167" s="51"/>
      <c r="S167" s="51"/>
      <c r="T167" s="52"/>
      <c r="U167" s="177"/>
      <c r="V167" s="178"/>
      <c r="W167" s="178"/>
      <c r="X167" s="178"/>
      <c r="Y167" s="178"/>
      <c r="Z167" s="50"/>
      <c r="AA167" s="51"/>
      <c r="AB167" s="51"/>
      <c r="AC167" s="51"/>
      <c r="AD167" s="51"/>
      <c r="AE167" s="177"/>
      <c r="AF167" s="178"/>
      <c r="AG167" s="178"/>
      <c r="AH167" s="178"/>
      <c r="AI167" s="190"/>
      <c r="AJ167" s="50"/>
      <c r="AK167" s="51"/>
      <c r="AL167" s="51"/>
      <c r="AM167" s="51"/>
      <c r="AN167" s="52"/>
      <c r="AO167" s="177"/>
      <c r="AP167" s="178"/>
      <c r="AQ167" s="178"/>
      <c r="AR167" s="178"/>
      <c r="AS167" s="178"/>
      <c r="AT167" s="50"/>
      <c r="AU167" s="51"/>
      <c r="AV167" s="51"/>
      <c r="AW167" s="51"/>
      <c r="AX167" s="51"/>
      <c r="AY167" s="177"/>
      <c r="AZ167" s="178"/>
      <c r="BA167" s="178"/>
      <c r="BB167" s="178"/>
      <c r="BC167" s="178"/>
      <c r="BD167" s="50"/>
      <c r="BE167" s="51"/>
      <c r="BF167" s="51"/>
      <c r="BG167" s="51"/>
      <c r="BH167" s="52"/>
      <c r="BI167" s="177"/>
      <c r="BJ167" s="178"/>
      <c r="BK167" s="178"/>
      <c r="BL167" s="178"/>
      <c r="BM167" s="190"/>
      <c r="BN167" s="53">
        <f t="shared" si="23"/>
        <v>0</v>
      </c>
      <c r="BO167" s="53">
        <f t="shared" si="24"/>
        <v>0</v>
      </c>
    </row>
    <row r="168" spans="2:67" ht="20.25" x14ac:dyDescent="0.25">
      <c r="B168" s="79"/>
      <c r="C168" s="80"/>
      <c r="D168" s="41">
        <f t="shared" si="22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16"/>
        <v>130.96800000000002</v>
      </c>
      <c r="L168" s="47">
        <f t="shared" si="17"/>
        <v>132.25200000000001</v>
      </c>
      <c r="M168" s="48">
        <f t="shared" si="18"/>
        <v>133.536</v>
      </c>
      <c r="N168" s="48">
        <f t="shared" si="18"/>
        <v>134.82</v>
      </c>
      <c r="O168" s="49">
        <f t="shared" si="18"/>
        <v>134.82</v>
      </c>
      <c r="P168" s="50"/>
      <c r="Q168" s="51"/>
      <c r="R168" s="51"/>
      <c r="S168" s="51"/>
      <c r="T168" s="52"/>
      <c r="U168" s="177"/>
      <c r="V168" s="178"/>
      <c r="W168" s="178"/>
      <c r="X168" s="178"/>
      <c r="Y168" s="178"/>
      <c r="Z168" s="50"/>
      <c r="AA168" s="51"/>
      <c r="AB168" s="51"/>
      <c r="AC168" s="51"/>
      <c r="AD168" s="51"/>
      <c r="AE168" s="177"/>
      <c r="AF168" s="178"/>
      <c r="AG168" s="178"/>
      <c r="AH168" s="178"/>
      <c r="AI168" s="190"/>
      <c r="AJ168" s="50"/>
      <c r="AK168" s="51"/>
      <c r="AL168" s="51"/>
      <c r="AM168" s="51"/>
      <c r="AN168" s="52"/>
      <c r="AO168" s="177"/>
      <c r="AP168" s="178"/>
      <c r="AQ168" s="178"/>
      <c r="AR168" s="178"/>
      <c r="AS168" s="178"/>
      <c r="AT168" s="50"/>
      <c r="AU168" s="51"/>
      <c r="AV168" s="51"/>
      <c r="AW168" s="51"/>
      <c r="AX168" s="51"/>
      <c r="AY168" s="177"/>
      <c r="AZ168" s="178"/>
      <c r="BA168" s="178"/>
      <c r="BB168" s="178"/>
      <c r="BC168" s="178"/>
      <c r="BD168" s="50"/>
      <c r="BE168" s="51"/>
      <c r="BF168" s="51"/>
      <c r="BG168" s="51"/>
      <c r="BH168" s="52"/>
      <c r="BI168" s="177"/>
      <c r="BJ168" s="178"/>
      <c r="BK168" s="178"/>
      <c r="BL168" s="178"/>
      <c r="BM168" s="190"/>
      <c r="BN168" s="53">
        <f t="shared" si="23"/>
        <v>0</v>
      </c>
      <c r="BO168" s="53">
        <f t="shared" si="24"/>
        <v>0</v>
      </c>
    </row>
    <row r="169" spans="2:67" ht="54" x14ac:dyDescent="0.25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22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16"/>
        <v>264.28200000000004</v>
      </c>
      <c r="L169" s="47">
        <f t="shared" si="17"/>
        <v>266.87300000000005</v>
      </c>
      <c r="M169" s="48">
        <f t="shared" si="18"/>
        <v>269.464</v>
      </c>
      <c r="N169" s="48">
        <f t="shared" si="18"/>
        <v>272.05500000000001</v>
      </c>
      <c r="O169" s="49">
        <f t="shared" si="18"/>
        <v>272.05500000000001</v>
      </c>
      <c r="P169" s="50"/>
      <c r="Q169" s="51"/>
      <c r="R169" s="51"/>
      <c r="S169" s="51"/>
      <c r="T169" s="52"/>
      <c r="U169" s="197"/>
      <c r="V169" s="198"/>
      <c r="W169" s="199"/>
      <c r="X169" s="198"/>
      <c r="Y169" s="200"/>
      <c r="Z169" s="50"/>
      <c r="AA169" s="51"/>
      <c r="AB169" s="51"/>
      <c r="AC169" s="51"/>
      <c r="AD169" s="52"/>
      <c r="AE169" s="50"/>
      <c r="AF169" s="51"/>
      <c r="AG169" s="51"/>
      <c r="AH169" s="51"/>
      <c r="AI169" s="52"/>
      <c r="AJ169" s="50"/>
      <c r="AK169" s="51"/>
      <c r="AL169" s="51"/>
      <c r="AM169" s="51"/>
      <c r="AN169" s="52"/>
      <c r="AO169" s="177"/>
      <c r="AP169" s="178"/>
      <c r="AQ169" s="178"/>
      <c r="AR169" s="178"/>
      <c r="AS169" s="178"/>
      <c r="AT169" s="50"/>
      <c r="AU169" s="51"/>
      <c r="AV169" s="51"/>
      <c r="AW169" s="51"/>
      <c r="AX169" s="52"/>
      <c r="AY169" s="177"/>
      <c r="AZ169" s="178"/>
      <c r="BA169" s="178"/>
      <c r="BB169" s="178"/>
      <c r="BC169" s="178"/>
      <c r="BD169" s="50"/>
      <c r="BE169" s="51"/>
      <c r="BF169" s="51"/>
      <c r="BG169" s="51"/>
      <c r="BH169" s="52"/>
      <c r="BI169" s="177"/>
      <c r="BJ169" s="178"/>
      <c r="BK169" s="178"/>
      <c r="BL169" s="178"/>
      <c r="BM169" s="190"/>
      <c r="BN169" s="53">
        <f t="shared" si="23"/>
        <v>0</v>
      </c>
      <c r="BO169" s="53">
        <f t="shared" si="24"/>
        <v>0</v>
      </c>
    </row>
    <row r="170" spans="2:67" ht="20.25" x14ac:dyDescent="0.25">
      <c r="B170" s="79"/>
      <c r="C170" s="80"/>
      <c r="D170" s="41">
        <f t="shared" si="22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16"/>
        <v>264.28200000000004</v>
      </c>
      <c r="L170" s="47">
        <f t="shared" si="17"/>
        <v>266.87300000000005</v>
      </c>
      <c r="M170" s="48">
        <f t="shared" si="18"/>
        <v>269.464</v>
      </c>
      <c r="N170" s="48">
        <f t="shared" si="18"/>
        <v>272.05500000000001</v>
      </c>
      <c r="O170" s="49">
        <f t="shared" si="18"/>
        <v>272.05500000000001</v>
      </c>
      <c r="P170" s="50"/>
      <c r="Q170" s="51"/>
      <c r="R170" s="51"/>
      <c r="S170" s="51"/>
      <c r="T170" s="52"/>
      <c r="U170" s="177"/>
      <c r="V170" s="178"/>
      <c r="W170" s="178"/>
      <c r="X170" s="178"/>
      <c r="Y170" s="178"/>
      <c r="Z170" s="50"/>
      <c r="AA170" s="51"/>
      <c r="AB170" s="51"/>
      <c r="AC170" s="51"/>
      <c r="AD170" s="51"/>
      <c r="AE170" s="177"/>
      <c r="AF170" s="178"/>
      <c r="AG170" s="178"/>
      <c r="AH170" s="178"/>
      <c r="AI170" s="190"/>
      <c r="AJ170" s="50"/>
      <c r="AK170" s="51"/>
      <c r="AL170" s="51"/>
      <c r="AM170" s="51"/>
      <c r="AN170" s="52"/>
      <c r="AO170" s="177"/>
      <c r="AP170" s="178"/>
      <c r="AQ170" s="178"/>
      <c r="AR170" s="178"/>
      <c r="AS170" s="178"/>
      <c r="AT170" s="50"/>
      <c r="AU170" s="51"/>
      <c r="AV170" s="51"/>
      <c r="AW170" s="51"/>
      <c r="AX170" s="51"/>
      <c r="AY170" s="177"/>
      <c r="AZ170" s="178"/>
      <c r="BA170" s="178"/>
      <c r="BB170" s="178"/>
      <c r="BC170" s="178"/>
      <c r="BD170" s="50"/>
      <c r="BE170" s="51"/>
      <c r="BF170" s="51"/>
      <c r="BG170" s="51"/>
      <c r="BH170" s="52"/>
      <c r="BI170" s="177"/>
      <c r="BJ170" s="178"/>
      <c r="BK170" s="178"/>
      <c r="BL170" s="178"/>
      <c r="BM170" s="190"/>
      <c r="BN170" s="53">
        <f t="shared" si="23"/>
        <v>0</v>
      </c>
      <c r="BO170" s="53">
        <f t="shared" si="24"/>
        <v>0</v>
      </c>
    </row>
    <row r="171" spans="2:67" ht="54" x14ac:dyDescent="0.25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22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16"/>
        <v>237.35399999999998</v>
      </c>
      <c r="L171" s="47">
        <f t="shared" si="17"/>
        <v>239.68099999999998</v>
      </c>
      <c r="M171" s="48">
        <f t="shared" si="18"/>
        <v>242.00799999999998</v>
      </c>
      <c r="N171" s="48">
        <f t="shared" si="18"/>
        <v>244.33499999999998</v>
      </c>
      <c r="O171" s="49">
        <f t="shared" si="18"/>
        <v>244.33499999999998</v>
      </c>
      <c r="P171" s="50"/>
      <c r="Q171" s="51"/>
      <c r="R171" s="51"/>
      <c r="S171" s="51"/>
      <c r="T171" s="52"/>
      <c r="U171" s="177"/>
      <c r="V171" s="178"/>
      <c r="W171" s="178"/>
      <c r="X171" s="178"/>
      <c r="Y171" s="178"/>
      <c r="Z171" s="50"/>
      <c r="AA171" s="51"/>
      <c r="AB171" s="51"/>
      <c r="AC171" s="51"/>
      <c r="AD171" s="51"/>
      <c r="AE171" s="177"/>
      <c r="AF171" s="178"/>
      <c r="AG171" s="178"/>
      <c r="AH171" s="178"/>
      <c r="AI171" s="190"/>
      <c r="AJ171" s="50"/>
      <c r="AK171" s="51"/>
      <c r="AL171" s="51"/>
      <c r="AM171" s="51"/>
      <c r="AN171" s="52"/>
      <c r="AO171" s="177"/>
      <c r="AP171" s="178"/>
      <c r="AQ171" s="178"/>
      <c r="AR171" s="178"/>
      <c r="AS171" s="178"/>
      <c r="AT171" s="50"/>
      <c r="AU171" s="51"/>
      <c r="AV171" s="51"/>
      <c r="AW171" s="51"/>
      <c r="AX171" s="51"/>
      <c r="AY171" s="177"/>
      <c r="AZ171" s="178"/>
      <c r="BA171" s="178"/>
      <c r="BB171" s="178"/>
      <c r="BC171" s="178"/>
      <c r="BD171" s="50"/>
      <c r="BE171" s="51"/>
      <c r="BF171" s="51"/>
      <c r="BG171" s="51"/>
      <c r="BH171" s="52"/>
      <c r="BI171" s="177"/>
      <c r="BJ171" s="178"/>
      <c r="BK171" s="178"/>
      <c r="BL171" s="178"/>
      <c r="BM171" s="190"/>
      <c r="BN171" s="53">
        <f t="shared" si="23"/>
        <v>0</v>
      </c>
      <c r="BO171" s="53">
        <f t="shared" si="24"/>
        <v>0</v>
      </c>
    </row>
    <row r="172" spans="2:67" ht="20.25" x14ac:dyDescent="0.25">
      <c r="B172" s="79"/>
      <c r="C172" s="80"/>
      <c r="D172" s="41">
        <f t="shared" si="22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16"/>
        <v>237.35399999999998</v>
      </c>
      <c r="L172" s="47">
        <f t="shared" si="17"/>
        <v>239.68099999999998</v>
      </c>
      <c r="M172" s="48">
        <f t="shared" si="18"/>
        <v>242.00799999999998</v>
      </c>
      <c r="N172" s="48">
        <f t="shared" si="18"/>
        <v>244.33499999999998</v>
      </c>
      <c r="O172" s="49">
        <f t="shared" si="18"/>
        <v>244.33499999999998</v>
      </c>
      <c r="P172" s="50"/>
      <c r="Q172" s="51"/>
      <c r="R172" s="51"/>
      <c r="S172" s="51"/>
      <c r="T172" s="52"/>
      <c r="U172" s="177"/>
      <c r="V172" s="178"/>
      <c r="W172" s="178"/>
      <c r="X172" s="178"/>
      <c r="Y172" s="178"/>
      <c r="Z172" s="50"/>
      <c r="AA172" s="51"/>
      <c r="AB172" s="51"/>
      <c r="AC172" s="51"/>
      <c r="AD172" s="51"/>
      <c r="AE172" s="177"/>
      <c r="AF172" s="178"/>
      <c r="AG172" s="178"/>
      <c r="AH172" s="178"/>
      <c r="AI172" s="190"/>
      <c r="AJ172" s="50"/>
      <c r="AK172" s="51"/>
      <c r="AL172" s="51"/>
      <c r="AM172" s="51"/>
      <c r="AN172" s="52"/>
      <c r="AO172" s="177"/>
      <c r="AP172" s="178"/>
      <c r="AQ172" s="178"/>
      <c r="AR172" s="178"/>
      <c r="AS172" s="178"/>
      <c r="AT172" s="50"/>
      <c r="AU172" s="51"/>
      <c r="AV172" s="51"/>
      <c r="AW172" s="51"/>
      <c r="AX172" s="51"/>
      <c r="AY172" s="177"/>
      <c r="AZ172" s="178"/>
      <c r="BA172" s="178"/>
      <c r="BB172" s="178"/>
      <c r="BC172" s="178"/>
      <c r="BD172" s="50"/>
      <c r="BE172" s="51"/>
      <c r="BF172" s="51"/>
      <c r="BG172" s="51"/>
      <c r="BH172" s="52"/>
      <c r="BI172" s="177"/>
      <c r="BJ172" s="178"/>
      <c r="BK172" s="178"/>
      <c r="BL172" s="178"/>
      <c r="BM172" s="190"/>
      <c r="BN172" s="53">
        <f t="shared" si="23"/>
        <v>0</v>
      </c>
      <c r="BO172" s="53">
        <f t="shared" si="24"/>
        <v>0</v>
      </c>
    </row>
    <row r="173" spans="2:67" ht="20.25" x14ac:dyDescent="0.25">
      <c r="B173" s="79"/>
      <c r="C173" s="80"/>
      <c r="D173" s="41">
        <f t="shared" si="22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16"/>
        <v>237.35399999999998</v>
      </c>
      <c r="L173" s="47">
        <f t="shared" si="17"/>
        <v>239.68099999999998</v>
      </c>
      <c r="M173" s="48">
        <f t="shared" si="18"/>
        <v>242.00799999999998</v>
      </c>
      <c r="N173" s="48">
        <f t="shared" si="18"/>
        <v>244.33499999999998</v>
      </c>
      <c r="O173" s="49">
        <f t="shared" si="18"/>
        <v>244.33499999999998</v>
      </c>
      <c r="P173" s="50"/>
      <c r="Q173" s="51"/>
      <c r="R173" s="51"/>
      <c r="S173" s="51"/>
      <c r="T173" s="52"/>
      <c r="U173" s="177"/>
      <c r="V173" s="178"/>
      <c r="W173" s="178"/>
      <c r="X173" s="178"/>
      <c r="Y173" s="178"/>
      <c r="Z173" s="50"/>
      <c r="AA173" s="51"/>
      <c r="AB173" s="51"/>
      <c r="AC173" s="51"/>
      <c r="AD173" s="51"/>
      <c r="AE173" s="177"/>
      <c r="AF173" s="178"/>
      <c r="AG173" s="178"/>
      <c r="AH173" s="178"/>
      <c r="AI173" s="190"/>
      <c r="AJ173" s="50"/>
      <c r="AK173" s="51"/>
      <c r="AL173" s="51"/>
      <c r="AM173" s="51"/>
      <c r="AN173" s="52"/>
      <c r="AO173" s="177"/>
      <c r="AP173" s="178"/>
      <c r="AQ173" s="178"/>
      <c r="AR173" s="178"/>
      <c r="AS173" s="178"/>
      <c r="AT173" s="50"/>
      <c r="AU173" s="51"/>
      <c r="AV173" s="51"/>
      <c r="AW173" s="51"/>
      <c r="AX173" s="51"/>
      <c r="AY173" s="177"/>
      <c r="AZ173" s="178"/>
      <c r="BA173" s="178"/>
      <c r="BB173" s="178"/>
      <c r="BC173" s="178"/>
      <c r="BD173" s="50"/>
      <c r="BE173" s="51"/>
      <c r="BF173" s="51"/>
      <c r="BG173" s="51"/>
      <c r="BH173" s="52"/>
      <c r="BI173" s="177"/>
      <c r="BJ173" s="178"/>
      <c r="BK173" s="178"/>
      <c r="BL173" s="178"/>
      <c r="BM173" s="190"/>
      <c r="BN173" s="53">
        <f t="shared" si="23"/>
        <v>0</v>
      </c>
      <c r="BO173" s="53">
        <f t="shared" si="24"/>
        <v>0</v>
      </c>
    </row>
    <row r="174" spans="2:67" ht="54" x14ac:dyDescent="0.25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22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16"/>
        <v>291.20999999999998</v>
      </c>
      <c r="L174" s="47">
        <f t="shared" si="17"/>
        <v>294.065</v>
      </c>
      <c r="M174" s="48">
        <f t="shared" si="18"/>
        <v>296.92</v>
      </c>
      <c r="N174" s="48">
        <f t="shared" si="18"/>
        <v>299.77499999999998</v>
      </c>
      <c r="O174" s="49">
        <f t="shared" si="18"/>
        <v>299.77499999999998</v>
      </c>
      <c r="P174" s="50"/>
      <c r="Q174" s="51"/>
      <c r="R174" s="51"/>
      <c r="S174" s="51"/>
      <c r="T174" s="52"/>
      <c r="U174" s="177"/>
      <c r="V174" s="178"/>
      <c r="W174" s="178"/>
      <c r="X174" s="178"/>
      <c r="Y174" s="178"/>
      <c r="Z174" s="50"/>
      <c r="AA174" s="51"/>
      <c r="AB174" s="51"/>
      <c r="AC174" s="51"/>
      <c r="AD174" s="51"/>
      <c r="AE174" s="177"/>
      <c r="AF174" s="178"/>
      <c r="AG174" s="178"/>
      <c r="AH174" s="178"/>
      <c r="AI174" s="190"/>
      <c r="AJ174" s="367">
        <v>249</v>
      </c>
      <c r="AK174" s="368">
        <v>85</v>
      </c>
      <c r="AL174" s="368">
        <v>21165</v>
      </c>
      <c r="AM174" s="368" t="s">
        <v>325</v>
      </c>
      <c r="AN174" s="369" t="s">
        <v>336</v>
      </c>
      <c r="AO174" s="177"/>
      <c r="AP174" s="178"/>
      <c r="AQ174" s="178"/>
      <c r="AR174" s="178"/>
      <c r="AS174" s="178"/>
      <c r="AT174" s="50"/>
      <c r="AU174" s="51"/>
      <c r="AV174" s="51"/>
      <c r="AW174" s="51"/>
      <c r="AX174" s="51"/>
      <c r="AY174" s="177"/>
      <c r="AZ174" s="178"/>
      <c r="BA174" s="178"/>
      <c r="BB174" s="178"/>
      <c r="BC174" s="178"/>
      <c r="BD174" s="50"/>
      <c r="BE174" s="51"/>
      <c r="BF174" s="51"/>
      <c r="BG174" s="51"/>
      <c r="BH174" s="52"/>
      <c r="BI174" s="177"/>
      <c r="BJ174" s="178"/>
      <c r="BK174" s="178"/>
      <c r="BL174" s="178"/>
      <c r="BM174" s="190"/>
      <c r="BN174" s="53">
        <f t="shared" si="23"/>
        <v>249</v>
      </c>
      <c r="BO174" s="53">
        <f t="shared" si="24"/>
        <v>249</v>
      </c>
    </row>
    <row r="175" spans="2:67" ht="20.25" x14ac:dyDescent="0.25">
      <c r="B175" s="79"/>
      <c r="C175" s="80"/>
      <c r="D175" s="41">
        <f t="shared" si="22"/>
        <v>285.5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16"/>
        <v>291.20999999999998</v>
      </c>
      <c r="L175" s="47">
        <f t="shared" si="17"/>
        <v>294.065</v>
      </c>
      <c r="M175" s="48">
        <f t="shared" si="18"/>
        <v>296.92</v>
      </c>
      <c r="N175" s="48">
        <f t="shared" si="18"/>
        <v>299.77499999999998</v>
      </c>
      <c r="O175" s="49">
        <f t="shared" si="18"/>
        <v>299.77499999999998</v>
      </c>
      <c r="P175" s="50"/>
      <c r="Q175" s="51"/>
      <c r="R175" s="51"/>
      <c r="S175" s="51"/>
      <c r="T175" s="52"/>
      <c r="U175" s="177"/>
      <c r="V175" s="178"/>
      <c r="W175" s="178"/>
      <c r="X175" s="178"/>
      <c r="Y175" s="178"/>
      <c r="Z175" s="50"/>
      <c r="AA175" s="51"/>
      <c r="AB175" s="51"/>
      <c r="AC175" s="51"/>
      <c r="AD175" s="51"/>
      <c r="AE175" s="177"/>
      <c r="AF175" s="178"/>
      <c r="AG175" s="178"/>
      <c r="AH175" s="178"/>
      <c r="AI175" s="190"/>
      <c r="AJ175" s="50"/>
      <c r="AK175" s="51"/>
      <c r="AL175" s="51"/>
      <c r="AM175" s="51"/>
      <c r="AN175" s="52"/>
      <c r="AO175" s="177"/>
      <c r="AP175" s="178"/>
      <c r="AQ175" s="178"/>
      <c r="AR175" s="178"/>
      <c r="AS175" s="178"/>
      <c r="AT175" s="50"/>
      <c r="AU175" s="51"/>
      <c r="AV175" s="51"/>
      <c r="AW175" s="51"/>
      <c r="AX175" s="51"/>
      <c r="AY175" s="177"/>
      <c r="AZ175" s="178"/>
      <c r="BA175" s="178"/>
      <c r="BB175" s="178"/>
      <c r="BC175" s="178"/>
      <c r="BD175" s="50"/>
      <c r="BE175" s="51"/>
      <c r="BF175" s="51"/>
      <c r="BG175" s="51"/>
      <c r="BH175" s="52"/>
      <c r="BI175" s="177"/>
      <c r="BJ175" s="178"/>
      <c r="BK175" s="178"/>
      <c r="BL175" s="178"/>
      <c r="BM175" s="190"/>
      <c r="BN175" s="53">
        <f t="shared" si="23"/>
        <v>0</v>
      </c>
      <c r="BO175" s="53">
        <f t="shared" si="24"/>
        <v>0</v>
      </c>
    </row>
    <row r="176" spans="2:67" ht="20.25" x14ac:dyDescent="0.25">
      <c r="B176" s="79"/>
      <c r="C176" s="80"/>
      <c r="D176" s="41">
        <f t="shared" si="22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16"/>
        <v>291.20999999999998</v>
      </c>
      <c r="L176" s="47">
        <f t="shared" si="17"/>
        <v>294.065</v>
      </c>
      <c r="M176" s="48">
        <f t="shared" si="18"/>
        <v>296.92</v>
      </c>
      <c r="N176" s="48">
        <f t="shared" si="18"/>
        <v>299.77499999999998</v>
      </c>
      <c r="O176" s="49">
        <f t="shared" si="18"/>
        <v>299.77499999999998</v>
      </c>
      <c r="P176" s="50"/>
      <c r="Q176" s="51"/>
      <c r="R176" s="51"/>
      <c r="S176" s="51"/>
      <c r="T176" s="52"/>
      <c r="U176" s="177"/>
      <c r="V176" s="178"/>
      <c r="W176" s="178"/>
      <c r="X176" s="178"/>
      <c r="Y176" s="178"/>
      <c r="Z176" s="50"/>
      <c r="AA176" s="51"/>
      <c r="AB176" s="51"/>
      <c r="AC176" s="51"/>
      <c r="AD176" s="51"/>
      <c r="AE176" s="177"/>
      <c r="AF176" s="178"/>
      <c r="AG176" s="178"/>
      <c r="AH176" s="178"/>
      <c r="AI176" s="190"/>
      <c r="AJ176" s="50"/>
      <c r="AK176" s="51"/>
      <c r="AL176" s="51"/>
      <c r="AM176" s="51"/>
      <c r="AN176" s="52"/>
      <c r="AO176" s="177"/>
      <c r="AP176" s="178"/>
      <c r="AQ176" s="178"/>
      <c r="AR176" s="178"/>
      <c r="AS176" s="178"/>
      <c r="AT176" s="50"/>
      <c r="AU176" s="51"/>
      <c r="AV176" s="51"/>
      <c r="AW176" s="51"/>
      <c r="AX176" s="51"/>
      <c r="AY176" s="177"/>
      <c r="AZ176" s="178"/>
      <c r="BA176" s="178"/>
      <c r="BB176" s="178"/>
      <c r="BC176" s="178"/>
      <c r="BD176" s="50"/>
      <c r="BE176" s="51"/>
      <c r="BF176" s="51"/>
      <c r="BG176" s="51"/>
      <c r="BH176" s="52"/>
      <c r="BI176" s="177"/>
      <c r="BJ176" s="178"/>
      <c r="BK176" s="178"/>
      <c r="BL176" s="178"/>
      <c r="BM176" s="190"/>
      <c r="BN176" s="53">
        <f t="shared" si="23"/>
        <v>0</v>
      </c>
      <c r="BO176" s="53">
        <f t="shared" si="24"/>
        <v>0</v>
      </c>
    </row>
    <row r="177" spans="2:67" ht="36" x14ac:dyDescent="0.25">
      <c r="B177" s="79" t="s">
        <v>127</v>
      </c>
      <c r="C177" s="40" t="str">
        <f>C64</f>
        <v>Свинина 2 категории (ГОСТ Р53221-2008)*, кг</v>
      </c>
      <c r="D177" s="41">
        <f>D64</f>
        <v>207.5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ref="K177:K182" si="25">$D177+($D177*(SUM($E177%,F177%)))</f>
        <v>211.65</v>
      </c>
      <c r="L177" s="47">
        <f t="shared" ref="L177:L182" si="26">$D177+(($D177*SUM($E177,G177)/100))</f>
        <v>213.72499999999999</v>
      </c>
      <c r="M177" s="48">
        <f t="shared" ref="M177:O182" si="27">$D177+(($D177*($E177+H177)/100))</f>
        <v>215.8</v>
      </c>
      <c r="N177" s="48">
        <f t="shared" si="27"/>
        <v>217.875</v>
      </c>
      <c r="O177" s="49">
        <f t="shared" si="27"/>
        <v>217.875</v>
      </c>
      <c r="P177" s="50"/>
      <c r="Q177" s="51"/>
      <c r="R177" s="51"/>
      <c r="S177" s="51"/>
      <c r="T177" s="52"/>
      <c r="U177" s="177"/>
      <c r="V177" s="178"/>
      <c r="W177" s="178"/>
      <c r="X177" s="178"/>
      <c r="Y177" s="178"/>
      <c r="Z177" s="50"/>
      <c r="AA177" s="51"/>
      <c r="AB177" s="51"/>
      <c r="AC177" s="51"/>
      <c r="AD177" s="51"/>
      <c r="AE177" s="177"/>
      <c r="AF177" s="178"/>
      <c r="AG177" s="178"/>
      <c r="AH177" s="178"/>
      <c r="AI177" s="190"/>
      <c r="AJ177" s="50"/>
      <c r="AK177" s="51"/>
      <c r="AL177" s="51"/>
      <c r="AM177" s="51"/>
      <c r="AN177" s="52"/>
      <c r="AO177" s="177"/>
      <c r="AP177" s="178"/>
      <c r="AQ177" s="178"/>
      <c r="AR177" s="178"/>
      <c r="AS177" s="178"/>
      <c r="AT177" s="50"/>
      <c r="AU177" s="51"/>
      <c r="AV177" s="51"/>
      <c r="AW177" s="51"/>
      <c r="AX177" s="51"/>
      <c r="AY177" s="177"/>
      <c r="AZ177" s="178"/>
      <c r="BA177" s="178"/>
      <c r="BB177" s="178"/>
      <c r="BC177" s="178"/>
      <c r="BD177" s="50"/>
      <c r="BE177" s="51"/>
      <c r="BF177" s="51"/>
      <c r="BG177" s="51"/>
      <c r="BH177" s="52"/>
      <c r="BI177" s="177"/>
      <c r="BJ177" s="178"/>
      <c r="BK177" s="178"/>
      <c r="BL177" s="178"/>
      <c r="BM177" s="190"/>
      <c r="BN177" s="53">
        <f t="shared" si="23"/>
        <v>0</v>
      </c>
      <c r="BO177" s="53">
        <f t="shared" si="24"/>
        <v>0</v>
      </c>
    </row>
    <row r="178" spans="2:67" ht="20.25" x14ac:dyDescent="0.25">
      <c r="B178" s="79"/>
      <c r="C178" s="80"/>
      <c r="D178" s="41">
        <f t="shared" ref="D178:D209" si="28">D65</f>
        <v>207.5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25"/>
        <v>211.65</v>
      </c>
      <c r="L178" s="47">
        <f t="shared" si="26"/>
        <v>213.72499999999999</v>
      </c>
      <c r="M178" s="48">
        <f t="shared" si="27"/>
        <v>215.8</v>
      </c>
      <c r="N178" s="48">
        <f t="shared" si="27"/>
        <v>217.875</v>
      </c>
      <c r="O178" s="49">
        <f t="shared" si="27"/>
        <v>217.875</v>
      </c>
      <c r="P178" s="50"/>
      <c r="Q178" s="51"/>
      <c r="R178" s="51"/>
      <c r="S178" s="51"/>
      <c r="T178" s="52"/>
      <c r="U178" s="177"/>
      <c r="V178" s="178"/>
      <c r="W178" s="178"/>
      <c r="X178" s="178"/>
      <c r="Y178" s="178"/>
      <c r="Z178" s="50"/>
      <c r="AA178" s="51"/>
      <c r="AB178" s="51"/>
      <c r="AC178" s="51"/>
      <c r="AD178" s="51"/>
      <c r="AE178" s="177"/>
      <c r="AF178" s="178"/>
      <c r="AG178" s="178"/>
      <c r="AH178" s="178"/>
      <c r="AI178" s="190"/>
      <c r="AJ178" s="50"/>
      <c r="AK178" s="51"/>
      <c r="AL178" s="51"/>
      <c r="AM178" s="51"/>
      <c r="AN178" s="52"/>
      <c r="AO178" s="177"/>
      <c r="AP178" s="178"/>
      <c r="AQ178" s="178"/>
      <c r="AR178" s="178"/>
      <c r="AS178" s="178"/>
      <c r="AT178" s="50"/>
      <c r="AU178" s="51"/>
      <c r="AV178" s="51"/>
      <c r="AW178" s="51"/>
      <c r="AX178" s="51"/>
      <c r="AY178" s="177"/>
      <c r="AZ178" s="178"/>
      <c r="BA178" s="178"/>
      <c r="BB178" s="178"/>
      <c r="BC178" s="178"/>
      <c r="BD178" s="50"/>
      <c r="BE178" s="51"/>
      <c r="BF178" s="51"/>
      <c r="BG178" s="51"/>
      <c r="BH178" s="52"/>
      <c r="BI178" s="177"/>
      <c r="BJ178" s="178"/>
      <c r="BK178" s="178"/>
      <c r="BL178" s="178"/>
      <c r="BM178" s="190"/>
      <c r="BN178" s="53">
        <f t="shared" si="23"/>
        <v>0</v>
      </c>
      <c r="BO178" s="53">
        <f t="shared" si="24"/>
        <v>0</v>
      </c>
    </row>
    <row r="179" spans="2:67" ht="20.25" x14ac:dyDescent="0.25">
      <c r="B179" s="79"/>
      <c r="C179" s="80"/>
      <c r="D179" s="41">
        <f t="shared" si="28"/>
        <v>207.5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25"/>
        <v>211.65</v>
      </c>
      <c r="L179" s="47">
        <f t="shared" si="26"/>
        <v>213.72499999999999</v>
      </c>
      <c r="M179" s="48">
        <f t="shared" si="27"/>
        <v>215.8</v>
      </c>
      <c r="N179" s="48">
        <f t="shared" si="27"/>
        <v>217.875</v>
      </c>
      <c r="O179" s="49">
        <f t="shared" si="27"/>
        <v>217.875</v>
      </c>
      <c r="P179" s="50"/>
      <c r="Q179" s="51"/>
      <c r="R179" s="51"/>
      <c r="S179" s="51"/>
      <c r="T179" s="52"/>
      <c r="U179" s="177"/>
      <c r="V179" s="178"/>
      <c r="W179" s="178"/>
      <c r="X179" s="178"/>
      <c r="Y179" s="178"/>
      <c r="Z179" s="50"/>
      <c r="AA179" s="51"/>
      <c r="AB179" s="51"/>
      <c r="AC179" s="51"/>
      <c r="AD179" s="51"/>
      <c r="AE179" s="177"/>
      <c r="AF179" s="178"/>
      <c r="AG179" s="178"/>
      <c r="AH179" s="178"/>
      <c r="AI179" s="190"/>
      <c r="AJ179" s="50"/>
      <c r="AK179" s="51"/>
      <c r="AL179" s="51"/>
      <c r="AM179" s="51"/>
      <c r="AN179" s="52"/>
      <c r="AO179" s="177"/>
      <c r="AP179" s="178"/>
      <c r="AQ179" s="178"/>
      <c r="AR179" s="178"/>
      <c r="AS179" s="178"/>
      <c r="AT179" s="50"/>
      <c r="AU179" s="51"/>
      <c r="AV179" s="51"/>
      <c r="AW179" s="51"/>
      <c r="AX179" s="51"/>
      <c r="AY179" s="177"/>
      <c r="AZ179" s="178"/>
      <c r="BA179" s="178"/>
      <c r="BB179" s="178"/>
      <c r="BC179" s="178"/>
      <c r="BD179" s="50"/>
      <c r="BE179" s="51"/>
      <c r="BF179" s="51"/>
      <c r="BG179" s="51"/>
      <c r="BH179" s="52"/>
      <c r="BI179" s="177"/>
      <c r="BJ179" s="178"/>
      <c r="BK179" s="178"/>
      <c r="BL179" s="178"/>
      <c r="BM179" s="190"/>
      <c r="BN179" s="53">
        <f t="shared" si="23"/>
        <v>0</v>
      </c>
      <c r="BO179" s="53">
        <f t="shared" si="24"/>
        <v>0</v>
      </c>
    </row>
    <row r="180" spans="2:67" ht="58.5" x14ac:dyDescent="0.25">
      <c r="B180" s="81" t="s">
        <v>47</v>
      </c>
      <c r="C180" s="82" t="s">
        <v>48</v>
      </c>
      <c r="D180" s="41">
        <f t="shared" si="28"/>
        <v>0</v>
      </c>
      <c r="E180" s="62"/>
      <c r="F180" s="63"/>
      <c r="G180" s="64"/>
      <c r="H180" s="64"/>
      <c r="I180" s="64"/>
      <c r="J180" s="65"/>
      <c r="K180" s="46">
        <f t="shared" si="25"/>
        <v>0</v>
      </c>
      <c r="L180" s="47">
        <f t="shared" si="26"/>
        <v>0</v>
      </c>
      <c r="M180" s="48">
        <f t="shared" si="27"/>
        <v>0</v>
      </c>
      <c r="N180" s="48">
        <f t="shared" si="27"/>
        <v>0</v>
      </c>
      <c r="O180" s="49">
        <f t="shared" si="27"/>
        <v>0</v>
      </c>
      <c r="P180" s="66"/>
      <c r="Q180" s="67"/>
      <c r="R180" s="68"/>
      <c r="S180" s="67"/>
      <c r="T180" s="69"/>
      <c r="U180" s="179"/>
      <c r="V180" s="180"/>
      <c r="W180" s="178"/>
      <c r="X180" s="180"/>
      <c r="Y180" s="180"/>
      <c r="Z180" s="66"/>
      <c r="AA180" s="67"/>
      <c r="AB180" s="68"/>
      <c r="AC180" s="67"/>
      <c r="AD180" s="67"/>
      <c r="AE180" s="179"/>
      <c r="AF180" s="180"/>
      <c r="AG180" s="178"/>
      <c r="AH180" s="180"/>
      <c r="AI180" s="191"/>
      <c r="AJ180" s="66"/>
      <c r="AK180" s="67"/>
      <c r="AL180" s="68"/>
      <c r="AM180" s="67"/>
      <c r="AN180" s="69"/>
      <c r="AO180" s="179"/>
      <c r="AP180" s="180"/>
      <c r="AQ180" s="178"/>
      <c r="AR180" s="180"/>
      <c r="AS180" s="180"/>
      <c r="AT180" s="66"/>
      <c r="AU180" s="67"/>
      <c r="AV180" s="68"/>
      <c r="AW180" s="67"/>
      <c r="AX180" s="67"/>
      <c r="AY180" s="179"/>
      <c r="AZ180" s="180"/>
      <c r="BA180" s="178"/>
      <c r="BB180" s="180"/>
      <c r="BC180" s="180"/>
      <c r="BD180" s="66"/>
      <c r="BE180" s="67"/>
      <c r="BF180" s="68"/>
      <c r="BG180" s="67"/>
      <c r="BH180" s="69"/>
      <c r="BI180" s="179"/>
      <c r="BJ180" s="180"/>
      <c r="BK180" s="178"/>
      <c r="BL180" s="180"/>
      <c r="BM180" s="191"/>
      <c r="BN180" s="53">
        <f t="shared" si="23"/>
        <v>0</v>
      </c>
      <c r="BO180" s="53">
        <f t="shared" si="24"/>
        <v>0</v>
      </c>
    </row>
    <row r="181" spans="2:67" ht="36" x14ac:dyDescent="0.25">
      <c r="B181" s="79" t="s">
        <v>50</v>
      </c>
      <c r="C181" s="40" t="str">
        <f>C68</f>
        <v>Мясо цыплят бройлеров, кг</v>
      </c>
      <c r="D181" s="41">
        <f t="shared" si="28"/>
        <v>123.5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25"/>
        <v>135.85</v>
      </c>
      <c r="L181" s="47">
        <f t="shared" si="26"/>
        <v>137.08500000000001</v>
      </c>
      <c r="M181" s="48">
        <f t="shared" si="27"/>
        <v>138.32</v>
      </c>
      <c r="N181" s="48">
        <f t="shared" si="27"/>
        <v>139.55500000000001</v>
      </c>
      <c r="O181" s="49">
        <f t="shared" si="27"/>
        <v>140.79</v>
      </c>
      <c r="P181" s="50"/>
      <c r="Q181" s="51"/>
      <c r="R181" s="51"/>
      <c r="S181" s="51"/>
      <c r="T181" s="52"/>
      <c r="U181" s="177"/>
      <c r="V181" s="178"/>
      <c r="W181" s="178"/>
      <c r="X181" s="178"/>
      <c r="Y181" s="178"/>
      <c r="Z181" s="50"/>
      <c r="AA181" s="51"/>
      <c r="AB181" s="51"/>
      <c r="AC181" s="51"/>
      <c r="AD181" s="51"/>
      <c r="AE181" s="177"/>
      <c r="AF181" s="178"/>
      <c r="AG181" s="178"/>
      <c r="AH181" s="178"/>
      <c r="AI181" s="190"/>
      <c r="AJ181" s="367">
        <v>135</v>
      </c>
      <c r="AK181" s="368">
        <v>42</v>
      </c>
      <c r="AL181" s="368">
        <v>5670</v>
      </c>
      <c r="AM181" s="368" t="s">
        <v>316</v>
      </c>
      <c r="AN181" s="369">
        <v>43711</v>
      </c>
      <c r="AO181" s="232"/>
      <c r="AP181" s="233"/>
      <c r="AQ181" s="233"/>
      <c r="AR181" s="233"/>
      <c r="AS181" s="234"/>
      <c r="AT181" s="50"/>
      <c r="AU181" s="51"/>
      <c r="AV181" s="51"/>
      <c r="AW181" s="51"/>
      <c r="AX181" s="51"/>
      <c r="AY181" s="50"/>
      <c r="AZ181" s="51"/>
      <c r="BA181" s="51"/>
      <c r="BB181" s="51"/>
      <c r="BC181" s="52"/>
      <c r="BD181" s="50"/>
      <c r="BE181" s="51"/>
      <c r="BF181" s="51"/>
      <c r="BG181" s="51"/>
      <c r="BH181" s="52"/>
      <c r="BI181" s="367">
        <v>134.5</v>
      </c>
      <c r="BJ181" s="368">
        <v>52</v>
      </c>
      <c r="BK181" s="368">
        <v>6994</v>
      </c>
      <c r="BL181" s="368" t="s">
        <v>358</v>
      </c>
      <c r="BM181" s="369" t="s">
        <v>365</v>
      </c>
      <c r="BN181" s="53">
        <f t="shared" si="23"/>
        <v>134.5</v>
      </c>
      <c r="BO181" s="53">
        <f t="shared" si="24"/>
        <v>135</v>
      </c>
    </row>
    <row r="182" spans="2:67" ht="36" x14ac:dyDescent="0.25">
      <c r="B182" s="79"/>
      <c r="C182" s="80"/>
      <c r="D182" s="41">
        <f t="shared" si="28"/>
        <v>123.5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25"/>
        <v>135.85</v>
      </c>
      <c r="L182" s="47">
        <f t="shared" si="26"/>
        <v>137.08500000000001</v>
      </c>
      <c r="M182" s="48">
        <f t="shared" si="27"/>
        <v>138.32</v>
      </c>
      <c r="N182" s="48">
        <f t="shared" si="27"/>
        <v>139.55500000000001</v>
      </c>
      <c r="O182" s="49">
        <f t="shared" si="27"/>
        <v>140.79</v>
      </c>
      <c r="P182" s="50"/>
      <c r="Q182" s="51"/>
      <c r="R182" s="51"/>
      <c r="S182" s="51"/>
      <c r="T182" s="52"/>
      <c r="U182" s="177"/>
      <c r="V182" s="178"/>
      <c r="W182" s="178"/>
      <c r="X182" s="178"/>
      <c r="Y182" s="178"/>
      <c r="Z182" s="50"/>
      <c r="AA182" s="51"/>
      <c r="AB182" s="51"/>
      <c r="AC182" s="51"/>
      <c r="AD182" s="51"/>
      <c r="AE182" s="177"/>
      <c r="AF182" s="178"/>
      <c r="AG182" s="178"/>
      <c r="AH182" s="178"/>
      <c r="AI182" s="190"/>
      <c r="AJ182" s="367"/>
      <c r="AK182" s="368"/>
      <c r="AL182" s="368"/>
      <c r="AM182" s="368"/>
      <c r="AN182" s="369"/>
      <c r="AO182" s="177"/>
      <c r="AP182" s="178"/>
      <c r="AQ182" s="178"/>
      <c r="AR182" s="178"/>
      <c r="AS182" s="178"/>
      <c r="AT182" s="50"/>
      <c r="AU182" s="51"/>
      <c r="AV182" s="51"/>
      <c r="AW182" s="51"/>
      <c r="AX182" s="51"/>
      <c r="AY182" s="50"/>
      <c r="AZ182" s="51"/>
      <c r="BA182" s="51"/>
      <c r="BB182" s="51"/>
      <c r="BC182" s="52"/>
      <c r="BD182" s="50"/>
      <c r="BE182" s="51"/>
      <c r="BF182" s="51"/>
      <c r="BG182" s="51"/>
      <c r="BH182" s="52"/>
      <c r="BI182" s="367">
        <v>134.5</v>
      </c>
      <c r="BJ182" s="368">
        <v>65</v>
      </c>
      <c r="BK182" s="368">
        <v>8742.5</v>
      </c>
      <c r="BL182" s="368" t="s">
        <v>358</v>
      </c>
      <c r="BM182" s="369" t="s">
        <v>366</v>
      </c>
      <c r="BN182" s="53">
        <f t="shared" si="23"/>
        <v>134.5</v>
      </c>
      <c r="BO182" s="53">
        <f t="shared" si="24"/>
        <v>134.5</v>
      </c>
    </row>
    <row r="183" spans="2:67" ht="20.25" x14ac:dyDescent="0.25">
      <c r="B183" s="79"/>
      <c r="C183" s="80"/>
      <c r="D183" s="41">
        <f t="shared" si="28"/>
        <v>123.5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50"/>
      <c r="Q183" s="51"/>
      <c r="R183" s="51"/>
      <c r="S183" s="51"/>
      <c r="T183" s="52"/>
      <c r="U183" s="177"/>
      <c r="V183" s="178"/>
      <c r="W183" s="178"/>
      <c r="X183" s="178"/>
      <c r="Y183" s="178"/>
      <c r="Z183" s="50"/>
      <c r="AA183" s="51"/>
      <c r="AB183" s="51"/>
      <c r="AC183" s="51"/>
      <c r="AD183" s="51"/>
      <c r="AE183" s="177"/>
      <c r="AF183" s="178"/>
      <c r="AG183" s="178"/>
      <c r="AH183" s="178"/>
      <c r="AI183" s="190"/>
      <c r="AJ183" s="367"/>
      <c r="AK183" s="368"/>
      <c r="AL183" s="368"/>
      <c r="AM183" s="368"/>
      <c r="AN183" s="369"/>
      <c r="AO183" s="177"/>
      <c r="AP183" s="178"/>
      <c r="AQ183" s="178"/>
      <c r="AR183" s="178"/>
      <c r="AS183" s="178"/>
      <c r="AT183" s="50"/>
      <c r="AU183" s="51"/>
      <c r="AV183" s="51"/>
      <c r="AW183" s="51"/>
      <c r="AX183" s="51"/>
      <c r="AY183" s="50"/>
      <c r="AZ183" s="51"/>
      <c r="BA183" s="51"/>
      <c r="BB183" s="51"/>
      <c r="BC183" s="52"/>
      <c r="BD183" s="50"/>
      <c r="BE183" s="51"/>
      <c r="BF183" s="51"/>
      <c r="BG183" s="51"/>
      <c r="BH183" s="52"/>
      <c r="BI183" s="177"/>
      <c r="BJ183" s="178"/>
      <c r="BK183" s="178"/>
      <c r="BL183" s="178"/>
      <c r="BM183" s="190"/>
      <c r="BN183" s="53">
        <f t="shared" si="23"/>
        <v>0</v>
      </c>
      <c r="BO183" s="53">
        <f t="shared" si="24"/>
        <v>0</v>
      </c>
    </row>
    <row r="184" spans="2:67" ht="39" x14ac:dyDescent="0.25">
      <c r="B184" s="81" t="s">
        <v>53</v>
      </c>
      <c r="C184" s="82" t="s">
        <v>54</v>
      </c>
      <c r="D184" s="41">
        <f t="shared" si="28"/>
        <v>0</v>
      </c>
      <c r="E184" s="89"/>
      <c r="F184" s="90"/>
      <c r="G184" s="91"/>
      <c r="H184" s="91"/>
      <c r="I184" s="91"/>
      <c r="J184" s="92"/>
      <c r="K184" s="46">
        <f t="shared" ref="K184:K230" si="29">$D184+($D184*(SUM($E184%,F184%)))</f>
        <v>0</v>
      </c>
      <c r="L184" s="47">
        <f t="shared" ref="L184:L230" si="30">$D184+(($D184*SUM($E184,G184)/100))</f>
        <v>0</v>
      </c>
      <c r="M184" s="48">
        <f t="shared" ref="M184:O230" si="31">$D184+(($D184*($E184+H184)/100))</f>
        <v>0</v>
      </c>
      <c r="N184" s="48">
        <f t="shared" si="31"/>
        <v>0</v>
      </c>
      <c r="O184" s="49">
        <f t="shared" si="31"/>
        <v>0</v>
      </c>
      <c r="P184" s="93"/>
      <c r="Q184" s="94"/>
      <c r="R184" s="68"/>
      <c r="S184" s="94"/>
      <c r="T184" s="95"/>
      <c r="U184" s="181"/>
      <c r="V184" s="182"/>
      <c r="W184" s="178"/>
      <c r="X184" s="182"/>
      <c r="Y184" s="182"/>
      <c r="Z184" s="93"/>
      <c r="AA184" s="94"/>
      <c r="AB184" s="68"/>
      <c r="AC184" s="94"/>
      <c r="AD184" s="94"/>
      <c r="AE184" s="181"/>
      <c r="AF184" s="182"/>
      <c r="AG184" s="178"/>
      <c r="AH184" s="182"/>
      <c r="AI184" s="192"/>
      <c r="AJ184" s="239"/>
      <c r="AK184" s="240"/>
      <c r="AL184" s="342"/>
      <c r="AM184" s="240"/>
      <c r="AN184" s="241"/>
      <c r="AO184" s="181"/>
      <c r="AP184" s="182"/>
      <c r="AQ184" s="178"/>
      <c r="AR184" s="182"/>
      <c r="AS184" s="182"/>
      <c r="AT184" s="93"/>
      <c r="AU184" s="94"/>
      <c r="AV184" s="68"/>
      <c r="AW184" s="94"/>
      <c r="AX184" s="94"/>
      <c r="AY184" s="93"/>
      <c r="AZ184" s="94"/>
      <c r="BA184" s="68"/>
      <c r="BB184" s="94"/>
      <c r="BC184" s="95"/>
      <c r="BD184" s="93"/>
      <c r="BE184" s="94"/>
      <c r="BF184" s="68"/>
      <c r="BG184" s="94"/>
      <c r="BH184" s="95"/>
      <c r="BI184" s="181"/>
      <c r="BJ184" s="182"/>
      <c r="BK184" s="178"/>
      <c r="BL184" s="182"/>
      <c r="BM184" s="192"/>
      <c r="BN184" s="53">
        <f t="shared" si="23"/>
        <v>0</v>
      </c>
      <c r="BO184" s="53">
        <f t="shared" si="24"/>
        <v>0</v>
      </c>
    </row>
    <row r="185" spans="2:67" ht="72" x14ac:dyDescent="0.25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28"/>
        <v>69.099999999999994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29"/>
        <v>73.245999999999995</v>
      </c>
      <c r="L185" s="47">
        <f t="shared" si="30"/>
        <v>73.936999999999998</v>
      </c>
      <c r="M185" s="48">
        <f t="shared" si="31"/>
        <v>74.628</v>
      </c>
      <c r="N185" s="48">
        <f t="shared" si="31"/>
        <v>75.318999999999988</v>
      </c>
      <c r="O185" s="49">
        <f t="shared" si="31"/>
        <v>76.009999999999991</v>
      </c>
      <c r="P185" s="50"/>
      <c r="Q185" s="51"/>
      <c r="R185" s="51"/>
      <c r="S185" s="51"/>
      <c r="T185" s="52"/>
      <c r="U185" s="177"/>
      <c r="V185" s="178"/>
      <c r="W185" s="178"/>
      <c r="X185" s="178"/>
      <c r="Y185" s="178"/>
      <c r="Z185" s="50"/>
      <c r="AA185" s="51"/>
      <c r="AB185" s="51"/>
      <c r="AC185" s="51"/>
      <c r="AD185" s="51"/>
      <c r="AE185" s="177"/>
      <c r="AF185" s="178"/>
      <c r="AG185" s="178"/>
      <c r="AH185" s="178"/>
      <c r="AI185" s="190"/>
      <c r="AJ185" s="367">
        <v>72.5</v>
      </c>
      <c r="AK185" s="368">
        <v>24</v>
      </c>
      <c r="AL185" s="368">
        <v>1740</v>
      </c>
      <c r="AM185" s="368" t="s">
        <v>337</v>
      </c>
      <c r="AN185" s="369" t="s">
        <v>335</v>
      </c>
      <c r="AO185" s="177"/>
      <c r="AP185" s="178"/>
      <c r="AQ185" s="178"/>
      <c r="AR185" s="178"/>
      <c r="AS185" s="178"/>
      <c r="AT185" s="50"/>
      <c r="AU185" s="51"/>
      <c r="AV185" s="51"/>
      <c r="AW185" s="51"/>
      <c r="AX185" s="51"/>
      <c r="AY185" s="50"/>
      <c r="AZ185" s="51"/>
      <c r="BA185" s="51"/>
      <c r="BB185" s="51"/>
      <c r="BC185" s="52"/>
      <c r="BD185" s="50"/>
      <c r="BE185" s="51"/>
      <c r="BF185" s="51"/>
      <c r="BG185" s="51"/>
      <c r="BH185" s="52"/>
      <c r="BI185" s="177"/>
      <c r="BJ185" s="178"/>
      <c r="BK185" s="178"/>
      <c r="BL185" s="178"/>
      <c r="BM185" s="190"/>
      <c r="BN185" s="53">
        <f t="shared" si="23"/>
        <v>72.5</v>
      </c>
      <c r="BO185" s="53">
        <f t="shared" si="24"/>
        <v>72.5</v>
      </c>
    </row>
    <row r="186" spans="2:67" ht="20.25" x14ac:dyDescent="0.25">
      <c r="B186" s="79"/>
      <c r="C186" s="80"/>
      <c r="D186" s="41">
        <f t="shared" si="28"/>
        <v>69.099999999999994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29"/>
        <v>73.245999999999995</v>
      </c>
      <c r="L186" s="47">
        <f t="shared" si="30"/>
        <v>73.936999999999998</v>
      </c>
      <c r="M186" s="48">
        <f t="shared" si="31"/>
        <v>74.628</v>
      </c>
      <c r="N186" s="48">
        <f t="shared" si="31"/>
        <v>75.318999999999988</v>
      </c>
      <c r="O186" s="49">
        <f t="shared" si="31"/>
        <v>76.009999999999991</v>
      </c>
      <c r="P186" s="50"/>
      <c r="Q186" s="51"/>
      <c r="R186" s="51"/>
      <c r="S186" s="51"/>
      <c r="T186" s="52"/>
      <c r="U186" s="177"/>
      <c r="V186" s="178"/>
      <c r="W186" s="178"/>
      <c r="X186" s="178"/>
      <c r="Y186" s="178"/>
      <c r="Z186" s="50"/>
      <c r="AA186" s="51"/>
      <c r="AB186" s="51"/>
      <c r="AC186" s="51"/>
      <c r="AD186" s="51"/>
      <c r="AE186" s="177"/>
      <c r="AF186" s="178"/>
      <c r="AG186" s="178"/>
      <c r="AH186" s="178"/>
      <c r="AI186" s="190"/>
      <c r="AJ186" s="50"/>
      <c r="AK186" s="51"/>
      <c r="AL186" s="51"/>
      <c r="AM186" s="51"/>
      <c r="AN186" s="52"/>
      <c r="AO186" s="177"/>
      <c r="AP186" s="178"/>
      <c r="AQ186" s="178"/>
      <c r="AR186" s="178"/>
      <c r="AS186" s="178"/>
      <c r="AT186" s="50"/>
      <c r="AU186" s="51"/>
      <c r="AV186" s="51"/>
      <c r="AW186" s="51"/>
      <c r="AX186" s="51"/>
      <c r="AY186" s="50"/>
      <c r="AZ186" s="51"/>
      <c r="BA186" s="51"/>
      <c r="BB186" s="51"/>
      <c r="BC186" s="52"/>
      <c r="BD186" s="50"/>
      <c r="BE186" s="51"/>
      <c r="BF186" s="51"/>
      <c r="BG186" s="51"/>
      <c r="BH186" s="52"/>
      <c r="BI186" s="177"/>
      <c r="BJ186" s="178"/>
      <c r="BK186" s="178"/>
      <c r="BL186" s="178"/>
      <c r="BM186" s="190"/>
      <c r="BN186" s="53">
        <f t="shared" si="23"/>
        <v>0</v>
      </c>
      <c r="BO186" s="53">
        <f t="shared" si="24"/>
        <v>0</v>
      </c>
    </row>
    <row r="187" spans="2:67" ht="20.25" x14ac:dyDescent="0.25">
      <c r="B187" s="79"/>
      <c r="C187" s="80"/>
      <c r="D187" s="41">
        <f t="shared" si="28"/>
        <v>69.099999999999994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29"/>
        <v>73.245999999999995</v>
      </c>
      <c r="L187" s="47">
        <f t="shared" si="30"/>
        <v>73.936999999999998</v>
      </c>
      <c r="M187" s="48">
        <f t="shared" si="31"/>
        <v>74.628</v>
      </c>
      <c r="N187" s="48">
        <f t="shared" si="31"/>
        <v>75.318999999999988</v>
      </c>
      <c r="O187" s="49">
        <f t="shared" si="31"/>
        <v>76.009999999999991</v>
      </c>
      <c r="P187" s="50"/>
      <c r="Q187" s="51"/>
      <c r="R187" s="51"/>
      <c r="S187" s="51"/>
      <c r="T187" s="52"/>
      <c r="U187" s="177"/>
      <c r="V187" s="178"/>
      <c r="W187" s="178"/>
      <c r="X187" s="178"/>
      <c r="Y187" s="178"/>
      <c r="Z187" s="50"/>
      <c r="AA187" s="51"/>
      <c r="AB187" s="51"/>
      <c r="AC187" s="51"/>
      <c r="AD187" s="51"/>
      <c r="AE187" s="177"/>
      <c r="AF187" s="178"/>
      <c r="AG187" s="178"/>
      <c r="AH187" s="178"/>
      <c r="AI187" s="190"/>
      <c r="AJ187" s="50"/>
      <c r="AK187" s="51"/>
      <c r="AL187" s="51"/>
      <c r="AM187" s="51"/>
      <c r="AN187" s="52"/>
      <c r="AO187" s="177"/>
      <c r="AP187" s="178"/>
      <c r="AQ187" s="178"/>
      <c r="AR187" s="178"/>
      <c r="AS187" s="178"/>
      <c r="AT187" s="50"/>
      <c r="AU187" s="51"/>
      <c r="AV187" s="51"/>
      <c r="AW187" s="51"/>
      <c r="AX187" s="51"/>
      <c r="AY187" s="50"/>
      <c r="AZ187" s="51"/>
      <c r="BA187" s="51"/>
      <c r="BB187" s="51"/>
      <c r="BC187" s="52"/>
      <c r="BD187" s="50"/>
      <c r="BE187" s="51"/>
      <c r="BF187" s="51"/>
      <c r="BG187" s="51"/>
      <c r="BH187" s="52"/>
      <c r="BI187" s="177"/>
      <c r="BJ187" s="178"/>
      <c r="BK187" s="178"/>
      <c r="BL187" s="178"/>
      <c r="BM187" s="190"/>
      <c r="BN187" s="53">
        <f t="shared" si="23"/>
        <v>0</v>
      </c>
      <c r="BO187" s="53">
        <f t="shared" si="24"/>
        <v>0</v>
      </c>
    </row>
    <row r="188" spans="2:67" ht="20.25" x14ac:dyDescent="0.25">
      <c r="B188" s="81" t="s">
        <v>58</v>
      </c>
      <c r="C188" s="82" t="s">
        <v>59</v>
      </c>
      <c r="D188" s="41">
        <f t="shared" si="28"/>
        <v>0</v>
      </c>
      <c r="E188" s="62"/>
      <c r="F188" s="63"/>
      <c r="G188" s="64"/>
      <c r="H188" s="64"/>
      <c r="I188" s="64"/>
      <c r="J188" s="65"/>
      <c r="K188" s="46">
        <f t="shared" si="29"/>
        <v>0</v>
      </c>
      <c r="L188" s="47">
        <f t="shared" si="30"/>
        <v>0</v>
      </c>
      <c r="M188" s="48">
        <f t="shared" si="31"/>
        <v>0</v>
      </c>
      <c r="N188" s="48">
        <f t="shared" si="31"/>
        <v>0</v>
      </c>
      <c r="O188" s="49">
        <f t="shared" si="31"/>
        <v>0</v>
      </c>
      <c r="P188" s="66"/>
      <c r="Q188" s="67"/>
      <c r="R188" s="68"/>
      <c r="S188" s="67"/>
      <c r="T188" s="69"/>
      <c r="U188" s="179"/>
      <c r="V188" s="180"/>
      <c r="W188" s="178"/>
      <c r="X188" s="180"/>
      <c r="Y188" s="180"/>
      <c r="Z188" s="66"/>
      <c r="AA188" s="67"/>
      <c r="AB188" s="68"/>
      <c r="AC188" s="67"/>
      <c r="AD188" s="67"/>
      <c r="AE188" s="179"/>
      <c r="AF188" s="180"/>
      <c r="AG188" s="178"/>
      <c r="AH188" s="180"/>
      <c r="AI188" s="191"/>
      <c r="AJ188" s="66"/>
      <c r="AK188" s="67"/>
      <c r="AL188" s="68"/>
      <c r="AM188" s="67"/>
      <c r="AN188" s="69"/>
      <c r="AO188" s="179"/>
      <c r="AP188" s="180"/>
      <c r="AQ188" s="178"/>
      <c r="AR188" s="180"/>
      <c r="AS188" s="180"/>
      <c r="AT188" s="66"/>
      <c r="AU188" s="67"/>
      <c r="AV188" s="68"/>
      <c r="AW188" s="67"/>
      <c r="AX188" s="67"/>
      <c r="AY188" s="66"/>
      <c r="AZ188" s="67"/>
      <c r="BA188" s="68"/>
      <c r="BB188" s="67"/>
      <c r="BC188" s="69"/>
      <c r="BD188" s="66"/>
      <c r="BE188" s="67"/>
      <c r="BF188" s="68"/>
      <c r="BG188" s="67"/>
      <c r="BH188" s="69"/>
      <c r="BI188" s="179"/>
      <c r="BJ188" s="180"/>
      <c r="BK188" s="178"/>
      <c r="BL188" s="180"/>
      <c r="BM188" s="191"/>
      <c r="BN188" s="53">
        <f t="shared" si="23"/>
        <v>0</v>
      </c>
      <c r="BO188" s="53">
        <f t="shared" si="24"/>
        <v>0</v>
      </c>
    </row>
    <row r="189" spans="2:67" ht="54" x14ac:dyDescent="0.25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28"/>
        <v>34.700000000000003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29"/>
        <v>40.252000000000002</v>
      </c>
      <c r="L189" s="47">
        <f t="shared" si="30"/>
        <v>40.599000000000004</v>
      </c>
      <c r="M189" s="48">
        <f t="shared" si="31"/>
        <v>40.946000000000005</v>
      </c>
      <c r="N189" s="48">
        <f t="shared" si="31"/>
        <v>41.293000000000006</v>
      </c>
      <c r="O189" s="49">
        <f t="shared" si="31"/>
        <v>41.64</v>
      </c>
      <c r="P189" s="50"/>
      <c r="Q189" s="51"/>
      <c r="R189" s="51"/>
      <c r="S189" s="51"/>
      <c r="T189" s="52"/>
      <c r="U189" s="197"/>
      <c r="V189" s="198"/>
      <c r="W189" s="199"/>
      <c r="X189" s="198"/>
      <c r="Y189" s="200"/>
      <c r="Z189" s="50"/>
      <c r="AA189" s="51"/>
      <c r="AB189" s="51"/>
      <c r="AC189" s="51"/>
      <c r="AD189" s="52"/>
      <c r="AE189" s="177"/>
      <c r="AF189" s="178"/>
      <c r="AG189" s="178"/>
      <c r="AH189" s="178"/>
      <c r="AI189" s="190"/>
      <c r="AJ189" s="367">
        <v>36</v>
      </c>
      <c r="AK189" s="368">
        <v>20</v>
      </c>
      <c r="AL189" s="368">
        <v>720</v>
      </c>
      <c r="AM189" s="368" t="s">
        <v>325</v>
      </c>
      <c r="AN189" s="369" t="s">
        <v>335</v>
      </c>
      <c r="AO189" s="177"/>
      <c r="AP189" s="178"/>
      <c r="AQ189" s="178"/>
      <c r="AR189" s="178"/>
      <c r="AS189" s="178"/>
      <c r="AT189" s="232"/>
      <c r="AU189" s="233"/>
      <c r="AV189" s="233"/>
      <c r="AW189" s="233"/>
      <c r="AX189" s="234"/>
      <c r="AY189" s="50"/>
      <c r="AZ189" s="51"/>
      <c r="BA189" s="51"/>
      <c r="BB189" s="51"/>
      <c r="BC189" s="52"/>
      <c r="BD189" s="50"/>
      <c r="BE189" s="51"/>
      <c r="BF189" s="51"/>
      <c r="BG189" s="51"/>
      <c r="BH189" s="52"/>
      <c r="BI189" s="50"/>
      <c r="BJ189" s="51"/>
      <c r="BK189" s="51"/>
      <c r="BL189" s="51"/>
      <c r="BM189" s="210"/>
      <c r="BN189" s="53">
        <f t="shared" si="23"/>
        <v>36</v>
      </c>
      <c r="BO189" s="53">
        <f t="shared" si="24"/>
        <v>36</v>
      </c>
    </row>
    <row r="190" spans="2:67" ht="20.25" x14ac:dyDescent="0.25">
      <c r="B190" s="79"/>
      <c r="C190" s="80"/>
      <c r="D190" s="41">
        <f t="shared" si="28"/>
        <v>34.700000000000003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29"/>
        <v>40.252000000000002</v>
      </c>
      <c r="L190" s="47">
        <f t="shared" si="30"/>
        <v>40.599000000000004</v>
      </c>
      <c r="M190" s="48">
        <f t="shared" si="31"/>
        <v>40.946000000000005</v>
      </c>
      <c r="N190" s="48">
        <f t="shared" si="31"/>
        <v>41.293000000000006</v>
      </c>
      <c r="O190" s="49">
        <f t="shared" si="31"/>
        <v>41.64</v>
      </c>
      <c r="P190" s="50"/>
      <c r="Q190" s="51"/>
      <c r="R190" s="51"/>
      <c r="S190" s="51"/>
      <c r="T190" s="52"/>
      <c r="U190" s="177"/>
      <c r="V190" s="178"/>
      <c r="W190" s="178"/>
      <c r="X190" s="178"/>
      <c r="Y190" s="178"/>
      <c r="Z190" s="50"/>
      <c r="AA190" s="51"/>
      <c r="AB190" s="51"/>
      <c r="AC190" s="51"/>
      <c r="AD190" s="52"/>
      <c r="AE190" s="177"/>
      <c r="AF190" s="178"/>
      <c r="AG190" s="178"/>
      <c r="AH190" s="178"/>
      <c r="AI190" s="190"/>
      <c r="AJ190" s="50"/>
      <c r="AK190" s="51"/>
      <c r="AL190" s="51"/>
      <c r="AM190" s="51"/>
      <c r="AN190" s="52"/>
      <c r="AO190" s="177"/>
      <c r="AP190" s="178"/>
      <c r="AQ190" s="178"/>
      <c r="AR190" s="178"/>
      <c r="AS190" s="178"/>
      <c r="AT190" s="232"/>
      <c r="AU190" s="233"/>
      <c r="AV190" s="233"/>
      <c r="AW190" s="233"/>
      <c r="AX190" s="234"/>
      <c r="AY190" s="50"/>
      <c r="AZ190" s="51"/>
      <c r="BA190" s="51"/>
      <c r="BB190" s="51"/>
      <c r="BC190" s="52"/>
      <c r="BD190" s="50"/>
      <c r="BE190" s="51"/>
      <c r="BF190" s="51"/>
      <c r="BG190" s="51"/>
      <c r="BH190" s="52"/>
      <c r="BI190" s="177"/>
      <c r="BJ190" s="178"/>
      <c r="BK190" s="178"/>
      <c r="BL190" s="178"/>
      <c r="BM190" s="190"/>
      <c r="BN190" s="53">
        <f t="shared" si="23"/>
        <v>0</v>
      </c>
      <c r="BO190" s="53">
        <f t="shared" si="24"/>
        <v>0</v>
      </c>
    </row>
    <row r="191" spans="2:67" ht="20.25" x14ac:dyDescent="0.25">
      <c r="B191" s="79"/>
      <c r="C191" s="80"/>
      <c r="D191" s="41">
        <f t="shared" si="28"/>
        <v>34.700000000000003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29"/>
        <v>40.252000000000002</v>
      </c>
      <c r="L191" s="47">
        <f t="shared" si="30"/>
        <v>40.599000000000004</v>
      </c>
      <c r="M191" s="48">
        <f t="shared" si="31"/>
        <v>40.946000000000005</v>
      </c>
      <c r="N191" s="48">
        <f t="shared" si="31"/>
        <v>41.293000000000006</v>
      </c>
      <c r="O191" s="49">
        <f t="shared" si="31"/>
        <v>41.64</v>
      </c>
      <c r="P191" s="50"/>
      <c r="Q191" s="51"/>
      <c r="R191" s="51"/>
      <c r="S191" s="51"/>
      <c r="T191" s="52"/>
      <c r="U191" s="177"/>
      <c r="V191" s="178"/>
      <c r="W191" s="178"/>
      <c r="X191" s="178"/>
      <c r="Y191" s="178"/>
      <c r="Z191" s="50"/>
      <c r="AA191" s="51"/>
      <c r="AB191" s="51"/>
      <c r="AC191" s="51"/>
      <c r="AD191" s="52"/>
      <c r="AE191" s="177"/>
      <c r="AF191" s="178"/>
      <c r="AG191" s="178"/>
      <c r="AH191" s="178"/>
      <c r="AI191" s="190"/>
      <c r="AJ191" s="50"/>
      <c r="AK191" s="51"/>
      <c r="AL191" s="51"/>
      <c r="AM191" s="51"/>
      <c r="AN191" s="52"/>
      <c r="AO191" s="177"/>
      <c r="AP191" s="178"/>
      <c r="AQ191" s="178"/>
      <c r="AR191" s="178"/>
      <c r="AS191" s="178"/>
      <c r="AT191" s="232"/>
      <c r="AU191" s="233"/>
      <c r="AV191" s="233"/>
      <c r="AW191" s="233"/>
      <c r="AX191" s="234"/>
      <c r="AY191" s="50"/>
      <c r="AZ191" s="51"/>
      <c r="BA191" s="51"/>
      <c r="BB191" s="51"/>
      <c r="BC191" s="52"/>
      <c r="BD191" s="50"/>
      <c r="BE191" s="51"/>
      <c r="BF191" s="51"/>
      <c r="BG191" s="51"/>
      <c r="BH191" s="52"/>
      <c r="BI191" s="177"/>
      <c r="BJ191" s="178"/>
      <c r="BK191" s="178"/>
      <c r="BL191" s="178"/>
      <c r="BM191" s="190"/>
      <c r="BN191" s="53">
        <f t="shared" si="23"/>
        <v>0</v>
      </c>
      <c r="BO191" s="53">
        <f t="shared" si="24"/>
        <v>0</v>
      </c>
    </row>
    <row r="192" spans="2:67" s="130" customFormat="1" ht="54" x14ac:dyDescent="0.25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28"/>
        <v>37.6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29"/>
        <v>43.616</v>
      </c>
      <c r="L192" s="47">
        <f t="shared" si="30"/>
        <v>43.992000000000004</v>
      </c>
      <c r="M192" s="48">
        <f t="shared" si="31"/>
        <v>44.368000000000002</v>
      </c>
      <c r="N192" s="48">
        <f t="shared" si="31"/>
        <v>44.744</v>
      </c>
      <c r="O192" s="49">
        <f t="shared" si="31"/>
        <v>45.120000000000005</v>
      </c>
      <c r="P192" s="50"/>
      <c r="Q192" s="51"/>
      <c r="R192" s="51"/>
      <c r="S192" s="51"/>
      <c r="T192" s="52"/>
      <c r="U192" s="177"/>
      <c r="V192" s="178"/>
      <c r="W192" s="178"/>
      <c r="X192" s="178"/>
      <c r="Y192" s="178"/>
      <c r="Z192" s="50"/>
      <c r="AA192" s="51"/>
      <c r="AB192" s="51"/>
      <c r="AC192" s="51"/>
      <c r="AD192" s="52"/>
      <c r="AE192" s="50"/>
      <c r="AF192" s="51"/>
      <c r="AG192" s="51"/>
      <c r="AH192" s="51"/>
      <c r="AI192" s="52"/>
      <c r="AJ192" s="50"/>
      <c r="AK192" s="51"/>
      <c r="AL192" s="51"/>
      <c r="AM192" s="51"/>
      <c r="AN192" s="52"/>
      <c r="AO192" s="177"/>
      <c r="AP192" s="178"/>
      <c r="AQ192" s="178"/>
      <c r="AR192" s="178"/>
      <c r="AS192" s="178"/>
      <c r="AT192" s="232"/>
      <c r="AU192" s="233"/>
      <c r="AV192" s="233"/>
      <c r="AW192" s="233"/>
      <c r="AX192" s="234"/>
      <c r="AY192" s="50"/>
      <c r="AZ192" s="51"/>
      <c r="BA192" s="51"/>
      <c r="BB192" s="51"/>
      <c r="BC192" s="52"/>
      <c r="BD192" s="50"/>
      <c r="BE192" s="51"/>
      <c r="BF192" s="51"/>
      <c r="BG192" s="51"/>
      <c r="BH192" s="52"/>
      <c r="BI192" s="177"/>
      <c r="BJ192" s="178"/>
      <c r="BK192" s="178"/>
      <c r="BL192" s="178"/>
      <c r="BM192" s="190"/>
      <c r="BN192" s="53">
        <f t="shared" si="23"/>
        <v>0</v>
      </c>
      <c r="BO192" s="53">
        <f t="shared" si="24"/>
        <v>0</v>
      </c>
    </row>
    <row r="193" spans="2:67" s="130" customFormat="1" ht="20.25" x14ac:dyDescent="0.25">
      <c r="B193" s="79"/>
      <c r="C193" s="80"/>
      <c r="D193" s="41">
        <f t="shared" si="28"/>
        <v>37.6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29"/>
        <v>43.616</v>
      </c>
      <c r="L193" s="47">
        <f t="shared" si="30"/>
        <v>43.992000000000004</v>
      </c>
      <c r="M193" s="48">
        <f t="shared" si="31"/>
        <v>44.368000000000002</v>
      </c>
      <c r="N193" s="48">
        <f t="shared" si="31"/>
        <v>44.744</v>
      </c>
      <c r="O193" s="49">
        <f t="shared" si="31"/>
        <v>45.120000000000005</v>
      </c>
      <c r="P193" s="50"/>
      <c r="Q193" s="51"/>
      <c r="R193" s="51"/>
      <c r="S193" s="51"/>
      <c r="T193" s="52"/>
      <c r="U193" s="177"/>
      <c r="V193" s="178"/>
      <c r="W193" s="178"/>
      <c r="X193" s="178"/>
      <c r="Y193" s="178"/>
      <c r="Z193" s="50"/>
      <c r="AA193" s="51"/>
      <c r="AB193" s="51"/>
      <c r="AC193" s="51"/>
      <c r="AD193" s="52"/>
      <c r="AE193" s="50"/>
      <c r="AF193" s="51"/>
      <c r="AG193" s="51"/>
      <c r="AH193" s="51"/>
      <c r="AI193" s="52"/>
      <c r="AJ193" s="50"/>
      <c r="AK193" s="51"/>
      <c r="AL193" s="51"/>
      <c r="AM193" s="51"/>
      <c r="AN193" s="52"/>
      <c r="AO193" s="177"/>
      <c r="AP193" s="178"/>
      <c r="AQ193" s="178"/>
      <c r="AR193" s="178"/>
      <c r="AS193" s="178"/>
      <c r="AT193" s="232"/>
      <c r="AU193" s="233"/>
      <c r="AV193" s="233"/>
      <c r="AW193" s="233"/>
      <c r="AX193" s="234"/>
      <c r="AY193" s="50"/>
      <c r="AZ193" s="51"/>
      <c r="BA193" s="51"/>
      <c r="BB193" s="51"/>
      <c r="BC193" s="52"/>
      <c r="BD193" s="50"/>
      <c r="BE193" s="51"/>
      <c r="BF193" s="51"/>
      <c r="BG193" s="51"/>
      <c r="BH193" s="52"/>
      <c r="BI193" s="177"/>
      <c r="BJ193" s="178"/>
      <c r="BK193" s="178"/>
      <c r="BL193" s="178"/>
      <c r="BM193" s="190"/>
      <c r="BN193" s="53">
        <f t="shared" si="23"/>
        <v>0</v>
      </c>
      <c r="BO193" s="53">
        <f t="shared" si="24"/>
        <v>0</v>
      </c>
    </row>
    <row r="194" spans="2:67" s="130" customFormat="1" ht="20.25" x14ac:dyDescent="0.25">
      <c r="B194" s="79"/>
      <c r="C194" s="80"/>
      <c r="D194" s="41">
        <f t="shared" si="28"/>
        <v>37.6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29"/>
        <v>43.616</v>
      </c>
      <c r="L194" s="47">
        <f t="shared" si="30"/>
        <v>43.992000000000004</v>
      </c>
      <c r="M194" s="48">
        <f t="shared" si="31"/>
        <v>44.368000000000002</v>
      </c>
      <c r="N194" s="48">
        <f t="shared" si="31"/>
        <v>44.744</v>
      </c>
      <c r="O194" s="49">
        <f t="shared" si="31"/>
        <v>45.120000000000005</v>
      </c>
      <c r="P194" s="50"/>
      <c r="Q194" s="51"/>
      <c r="R194" s="51"/>
      <c r="S194" s="51"/>
      <c r="T194" s="52"/>
      <c r="U194" s="177"/>
      <c r="V194" s="178"/>
      <c r="W194" s="178"/>
      <c r="X194" s="178"/>
      <c r="Y194" s="178"/>
      <c r="Z194" s="50"/>
      <c r="AA194" s="51"/>
      <c r="AB194" s="51"/>
      <c r="AC194" s="51"/>
      <c r="AD194" s="52"/>
      <c r="AE194" s="50"/>
      <c r="AF194" s="51"/>
      <c r="AG194" s="51"/>
      <c r="AH194" s="51"/>
      <c r="AI194" s="52"/>
      <c r="AJ194" s="50"/>
      <c r="AK194" s="51"/>
      <c r="AL194" s="51"/>
      <c r="AM194" s="51"/>
      <c r="AN194" s="52"/>
      <c r="AO194" s="177"/>
      <c r="AP194" s="178"/>
      <c r="AQ194" s="178"/>
      <c r="AR194" s="178"/>
      <c r="AS194" s="178"/>
      <c r="AT194" s="232"/>
      <c r="AU194" s="233"/>
      <c r="AV194" s="233"/>
      <c r="AW194" s="233"/>
      <c r="AX194" s="234"/>
      <c r="AY194" s="50"/>
      <c r="AZ194" s="51"/>
      <c r="BA194" s="51"/>
      <c r="BB194" s="51"/>
      <c r="BC194" s="52"/>
      <c r="BD194" s="50"/>
      <c r="BE194" s="51"/>
      <c r="BF194" s="51"/>
      <c r="BG194" s="51"/>
      <c r="BH194" s="52"/>
      <c r="BI194" s="177"/>
      <c r="BJ194" s="178"/>
      <c r="BK194" s="178"/>
      <c r="BL194" s="178"/>
      <c r="BM194" s="190"/>
      <c r="BN194" s="53">
        <f t="shared" si="23"/>
        <v>0</v>
      </c>
      <c r="BO194" s="53">
        <f t="shared" si="24"/>
        <v>0</v>
      </c>
    </row>
    <row r="195" spans="2:67" ht="36" x14ac:dyDescent="0.25">
      <c r="B195" s="79" t="s">
        <v>131</v>
      </c>
      <c r="C195" s="40" t="str">
        <f>C82</f>
        <v>Сливочное масло, кг</v>
      </c>
      <c r="D195" s="41">
        <f t="shared" si="28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29"/>
        <v>407</v>
      </c>
      <c r="L195" s="47">
        <f t="shared" si="30"/>
        <v>410.7</v>
      </c>
      <c r="M195" s="48">
        <f t="shared" si="31"/>
        <v>414.4</v>
      </c>
      <c r="N195" s="48">
        <f t="shared" si="31"/>
        <v>418.1</v>
      </c>
      <c r="O195" s="49">
        <f t="shared" si="31"/>
        <v>421.8</v>
      </c>
      <c r="P195" s="50"/>
      <c r="Q195" s="51"/>
      <c r="R195" s="51"/>
      <c r="S195" s="51"/>
      <c r="T195" s="52"/>
      <c r="U195" s="177"/>
      <c r="V195" s="178"/>
      <c r="W195" s="178"/>
      <c r="X195" s="178"/>
      <c r="Y195" s="178"/>
      <c r="Z195" s="50"/>
      <c r="AA195" s="51"/>
      <c r="AB195" s="51"/>
      <c r="AC195" s="51"/>
      <c r="AD195" s="52"/>
      <c r="AE195" s="197"/>
      <c r="AF195" s="198"/>
      <c r="AG195" s="199"/>
      <c r="AH195" s="198"/>
      <c r="AI195" s="200"/>
      <c r="AJ195" s="232"/>
      <c r="AK195" s="233"/>
      <c r="AL195" s="233"/>
      <c r="AM195" s="233"/>
      <c r="AN195" s="234"/>
      <c r="AO195" s="50"/>
      <c r="AP195" s="51"/>
      <c r="AQ195" s="51"/>
      <c r="AR195" s="51"/>
      <c r="AS195" s="52"/>
      <c r="AT195" s="232"/>
      <c r="AU195" s="233"/>
      <c r="AV195" s="233"/>
      <c r="AW195" s="233"/>
      <c r="AX195" s="234"/>
      <c r="AY195" s="50"/>
      <c r="AZ195" s="51"/>
      <c r="BA195" s="51"/>
      <c r="BB195" s="51"/>
      <c r="BC195" s="52"/>
      <c r="BD195" s="50"/>
      <c r="BE195" s="51"/>
      <c r="BF195" s="51"/>
      <c r="BG195" s="51"/>
      <c r="BH195" s="52"/>
      <c r="BI195" s="367">
        <v>402</v>
      </c>
      <c r="BJ195" s="368">
        <v>25</v>
      </c>
      <c r="BK195" s="368">
        <v>10050</v>
      </c>
      <c r="BL195" s="368" t="s">
        <v>358</v>
      </c>
      <c r="BM195" s="369" t="s">
        <v>365</v>
      </c>
      <c r="BN195" s="53">
        <f t="shared" si="23"/>
        <v>402</v>
      </c>
      <c r="BO195" s="53">
        <f t="shared" si="24"/>
        <v>402</v>
      </c>
    </row>
    <row r="196" spans="2:67" ht="20.25" x14ac:dyDescent="0.25">
      <c r="B196" s="79"/>
      <c r="C196" s="80"/>
      <c r="D196" s="41">
        <f t="shared" si="28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29"/>
        <v>407</v>
      </c>
      <c r="L196" s="47">
        <f t="shared" si="30"/>
        <v>410.7</v>
      </c>
      <c r="M196" s="48">
        <f t="shared" si="31"/>
        <v>414.4</v>
      </c>
      <c r="N196" s="48">
        <f t="shared" si="31"/>
        <v>418.1</v>
      </c>
      <c r="O196" s="49">
        <f t="shared" si="31"/>
        <v>421.8</v>
      </c>
      <c r="P196" s="50"/>
      <c r="Q196" s="51"/>
      <c r="R196" s="51"/>
      <c r="S196" s="51"/>
      <c r="T196" s="52"/>
      <c r="U196" s="177"/>
      <c r="V196" s="178"/>
      <c r="W196" s="178"/>
      <c r="X196" s="178"/>
      <c r="Y196" s="178"/>
      <c r="Z196" s="50"/>
      <c r="AA196" s="51"/>
      <c r="AB196" s="51"/>
      <c r="AC196" s="51"/>
      <c r="AD196" s="51"/>
      <c r="AE196" s="197"/>
      <c r="AF196" s="198"/>
      <c r="AG196" s="199"/>
      <c r="AH196" s="198"/>
      <c r="AI196" s="200"/>
      <c r="AJ196" s="232"/>
      <c r="AK196" s="233"/>
      <c r="AL196" s="233"/>
      <c r="AM196" s="233"/>
      <c r="AN196" s="234"/>
      <c r="AO196" s="177"/>
      <c r="AP196" s="178"/>
      <c r="AQ196" s="178"/>
      <c r="AR196" s="178"/>
      <c r="AS196" s="178"/>
      <c r="AT196" s="232"/>
      <c r="AU196" s="233"/>
      <c r="AV196" s="233"/>
      <c r="AW196" s="233"/>
      <c r="AX196" s="234"/>
      <c r="AY196" s="50"/>
      <c r="AZ196" s="51"/>
      <c r="BA196" s="51"/>
      <c r="BB196" s="51"/>
      <c r="BC196" s="52"/>
      <c r="BD196" s="50"/>
      <c r="BE196" s="51"/>
      <c r="BF196" s="51"/>
      <c r="BG196" s="51"/>
      <c r="BH196" s="52"/>
      <c r="BI196" s="367"/>
      <c r="BJ196" s="368"/>
      <c r="BK196" s="368"/>
      <c r="BL196" s="368"/>
      <c r="BM196" s="369"/>
      <c r="BN196" s="53">
        <f t="shared" si="23"/>
        <v>0</v>
      </c>
      <c r="BO196" s="53">
        <f t="shared" si="24"/>
        <v>0</v>
      </c>
    </row>
    <row r="197" spans="2:67" ht="20.25" x14ac:dyDescent="0.25">
      <c r="B197" s="79"/>
      <c r="C197" s="80"/>
      <c r="D197" s="41">
        <f t="shared" si="28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29"/>
        <v>407</v>
      </c>
      <c r="L197" s="47">
        <f t="shared" si="30"/>
        <v>410.7</v>
      </c>
      <c r="M197" s="48">
        <f t="shared" si="31"/>
        <v>414.4</v>
      </c>
      <c r="N197" s="48">
        <f t="shared" si="31"/>
        <v>418.1</v>
      </c>
      <c r="O197" s="49">
        <f t="shared" si="31"/>
        <v>421.8</v>
      </c>
      <c r="P197" s="50"/>
      <c r="Q197" s="51"/>
      <c r="R197" s="51"/>
      <c r="S197" s="51"/>
      <c r="T197" s="52"/>
      <c r="U197" s="177"/>
      <c r="V197" s="178"/>
      <c r="W197" s="178"/>
      <c r="X197" s="178"/>
      <c r="Y197" s="178"/>
      <c r="Z197" s="50"/>
      <c r="AA197" s="51"/>
      <c r="AB197" s="51"/>
      <c r="AC197" s="51"/>
      <c r="AD197" s="51"/>
      <c r="AE197" s="197"/>
      <c r="AF197" s="198"/>
      <c r="AG197" s="199"/>
      <c r="AH197" s="198"/>
      <c r="AI197" s="200"/>
      <c r="AJ197" s="232"/>
      <c r="AK197" s="233"/>
      <c r="AL197" s="233"/>
      <c r="AM197" s="233"/>
      <c r="AN197" s="234"/>
      <c r="AO197" s="177"/>
      <c r="AP197" s="178"/>
      <c r="AQ197" s="178"/>
      <c r="AR197" s="178"/>
      <c r="AS197" s="178"/>
      <c r="AT197" s="232"/>
      <c r="AU197" s="233"/>
      <c r="AV197" s="233"/>
      <c r="AW197" s="233"/>
      <c r="AX197" s="234"/>
      <c r="AY197" s="50"/>
      <c r="AZ197" s="51"/>
      <c r="BA197" s="51"/>
      <c r="BB197" s="51"/>
      <c r="BC197" s="52"/>
      <c r="BD197" s="50"/>
      <c r="BE197" s="51"/>
      <c r="BF197" s="51"/>
      <c r="BG197" s="51"/>
      <c r="BH197" s="52"/>
      <c r="BI197" s="367"/>
      <c r="BJ197" s="368"/>
      <c r="BK197" s="368"/>
      <c r="BL197" s="368"/>
      <c r="BM197" s="369"/>
      <c r="BN197" s="53">
        <f t="shared" ref="BN197:BN230" si="32">MIN($P197,$U197,$Z197,$AE197,$AJ197,$AO197,$AT197,$AY197,$BD197,$BI197)</f>
        <v>0</v>
      </c>
      <c r="BO197" s="53">
        <f t="shared" ref="BO197:BO230" si="33">MAX($P197,$U197,$Z197,$AE197,$AJ197,$AO197,$AT197,$AY197,$BD197,$BI197)</f>
        <v>0</v>
      </c>
    </row>
    <row r="198" spans="2:67" ht="39" x14ac:dyDescent="0.25">
      <c r="B198" s="81" t="s">
        <v>65</v>
      </c>
      <c r="C198" s="82" t="s">
        <v>66</v>
      </c>
      <c r="D198" s="41">
        <f t="shared" si="28"/>
        <v>0</v>
      </c>
      <c r="E198" s="62"/>
      <c r="F198" s="63"/>
      <c r="G198" s="64"/>
      <c r="H198" s="64"/>
      <c r="I198" s="64"/>
      <c r="J198" s="65"/>
      <c r="K198" s="46">
        <f t="shared" si="29"/>
        <v>0</v>
      </c>
      <c r="L198" s="47">
        <f t="shared" si="30"/>
        <v>0</v>
      </c>
      <c r="M198" s="48">
        <f t="shared" si="31"/>
        <v>0</v>
      </c>
      <c r="N198" s="48">
        <f t="shared" si="31"/>
        <v>0</v>
      </c>
      <c r="O198" s="49">
        <f t="shared" si="31"/>
        <v>0</v>
      </c>
      <c r="P198" s="66"/>
      <c r="Q198" s="67"/>
      <c r="R198" s="68"/>
      <c r="S198" s="67"/>
      <c r="T198" s="69"/>
      <c r="U198" s="179"/>
      <c r="V198" s="180"/>
      <c r="W198" s="178"/>
      <c r="X198" s="180"/>
      <c r="Y198" s="180"/>
      <c r="Z198" s="66"/>
      <c r="AA198" s="67"/>
      <c r="AB198" s="68"/>
      <c r="AC198" s="67"/>
      <c r="AD198" s="67"/>
      <c r="AE198" s="201"/>
      <c r="AF198" s="202"/>
      <c r="AG198" s="203"/>
      <c r="AH198" s="202"/>
      <c r="AI198" s="204"/>
      <c r="AJ198" s="235"/>
      <c r="AK198" s="236"/>
      <c r="AL198" s="237"/>
      <c r="AM198" s="236"/>
      <c r="AN198" s="238"/>
      <c r="AO198" s="179"/>
      <c r="AP198" s="180"/>
      <c r="AQ198" s="178"/>
      <c r="AR198" s="180"/>
      <c r="AS198" s="180"/>
      <c r="AT198" s="235"/>
      <c r="AU198" s="236"/>
      <c r="AV198" s="237"/>
      <c r="AW198" s="236"/>
      <c r="AX198" s="238"/>
      <c r="AY198" s="66"/>
      <c r="AZ198" s="67"/>
      <c r="BA198" s="68"/>
      <c r="BB198" s="67"/>
      <c r="BC198" s="69"/>
      <c r="BD198" s="66"/>
      <c r="BE198" s="67"/>
      <c r="BF198" s="68"/>
      <c r="BG198" s="67"/>
      <c r="BH198" s="69"/>
      <c r="BI198" s="340"/>
      <c r="BJ198" s="341"/>
      <c r="BK198" s="342"/>
      <c r="BL198" s="341"/>
      <c r="BM198" s="343"/>
      <c r="BN198" s="53">
        <f t="shared" si="32"/>
        <v>0</v>
      </c>
      <c r="BO198" s="53">
        <f t="shared" si="33"/>
        <v>0</v>
      </c>
    </row>
    <row r="199" spans="2:67" ht="36" x14ac:dyDescent="0.25">
      <c r="B199" s="79" t="s">
        <v>68</v>
      </c>
      <c r="C199" s="40" t="str">
        <f>C86</f>
        <v>Пропаренный шелушеный рис, кг</v>
      </c>
      <c r="D199" s="41">
        <f t="shared" si="28"/>
        <v>45.4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29"/>
        <v>47.67</v>
      </c>
      <c r="L199" s="47">
        <f t="shared" si="30"/>
        <v>48.123999999999995</v>
      </c>
      <c r="M199" s="48">
        <f t="shared" si="31"/>
        <v>48.577999999999996</v>
      </c>
      <c r="N199" s="48">
        <f t="shared" si="31"/>
        <v>49.031999999999996</v>
      </c>
      <c r="O199" s="49">
        <f t="shared" si="31"/>
        <v>49.485999999999997</v>
      </c>
      <c r="P199" s="50"/>
      <c r="Q199" s="51"/>
      <c r="R199" s="51"/>
      <c r="S199" s="51"/>
      <c r="T199" s="52"/>
      <c r="U199" s="177"/>
      <c r="V199" s="178"/>
      <c r="W199" s="178"/>
      <c r="X199" s="178"/>
      <c r="Y199" s="178"/>
      <c r="Z199" s="50"/>
      <c r="AA199" s="51"/>
      <c r="AB199" s="51"/>
      <c r="AC199" s="51"/>
      <c r="AD199" s="51"/>
      <c r="AE199" s="197"/>
      <c r="AF199" s="198"/>
      <c r="AG199" s="199"/>
      <c r="AH199" s="198"/>
      <c r="AI199" s="200"/>
      <c r="AJ199" s="232"/>
      <c r="AK199" s="233"/>
      <c r="AL199" s="233"/>
      <c r="AM199" s="233"/>
      <c r="AN199" s="234"/>
      <c r="AO199" s="177"/>
      <c r="AP199" s="178"/>
      <c r="AQ199" s="178"/>
      <c r="AR199" s="178"/>
      <c r="AS199" s="178"/>
      <c r="AT199" s="232"/>
      <c r="AU199" s="233"/>
      <c r="AV199" s="233"/>
      <c r="AW199" s="233"/>
      <c r="AX199" s="234"/>
      <c r="AY199" s="50"/>
      <c r="AZ199" s="51"/>
      <c r="BA199" s="51"/>
      <c r="BB199" s="51"/>
      <c r="BC199" s="52"/>
      <c r="BD199" s="50"/>
      <c r="BE199" s="51"/>
      <c r="BF199" s="51"/>
      <c r="BG199" s="51"/>
      <c r="BH199" s="52"/>
      <c r="BI199" s="367"/>
      <c r="BJ199" s="368"/>
      <c r="BK199" s="368"/>
      <c r="BL199" s="368"/>
      <c r="BM199" s="369"/>
      <c r="BN199" s="53">
        <f t="shared" si="32"/>
        <v>0</v>
      </c>
      <c r="BO199" s="53">
        <f t="shared" si="33"/>
        <v>0</v>
      </c>
    </row>
    <row r="200" spans="2:67" ht="20.25" x14ac:dyDescent="0.25">
      <c r="B200" s="79"/>
      <c r="C200" s="80"/>
      <c r="D200" s="41">
        <f t="shared" si="28"/>
        <v>45.4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29"/>
        <v>47.67</v>
      </c>
      <c r="L200" s="47">
        <f t="shared" si="30"/>
        <v>48.123999999999995</v>
      </c>
      <c r="M200" s="48">
        <f t="shared" si="31"/>
        <v>48.577999999999996</v>
      </c>
      <c r="N200" s="48">
        <f t="shared" si="31"/>
        <v>49.031999999999996</v>
      </c>
      <c r="O200" s="49">
        <f t="shared" si="31"/>
        <v>49.485999999999997</v>
      </c>
      <c r="P200" s="50"/>
      <c r="Q200" s="51"/>
      <c r="R200" s="51"/>
      <c r="S200" s="51"/>
      <c r="T200" s="52"/>
      <c r="U200" s="177"/>
      <c r="V200" s="178"/>
      <c r="W200" s="178"/>
      <c r="X200" s="178"/>
      <c r="Y200" s="178"/>
      <c r="Z200" s="50"/>
      <c r="AA200" s="51"/>
      <c r="AB200" s="51"/>
      <c r="AC200" s="51"/>
      <c r="AD200" s="51"/>
      <c r="AE200" s="197"/>
      <c r="AF200" s="198"/>
      <c r="AG200" s="199"/>
      <c r="AH200" s="198"/>
      <c r="AI200" s="200"/>
      <c r="AJ200" s="232"/>
      <c r="AK200" s="233"/>
      <c r="AL200" s="233"/>
      <c r="AM200" s="233"/>
      <c r="AN200" s="234"/>
      <c r="AO200" s="177"/>
      <c r="AP200" s="178"/>
      <c r="AQ200" s="178"/>
      <c r="AR200" s="178"/>
      <c r="AS200" s="178"/>
      <c r="AT200" s="232"/>
      <c r="AU200" s="233"/>
      <c r="AV200" s="233"/>
      <c r="AW200" s="233"/>
      <c r="AX200" s="234"/>
      <c r="AY200" s="50"/>
      <c r="AZ200" s="51"/>
      <c r="BA200" s="51"/>
      <c r="BB200" s="51"/>
      <c r="BC200" s="52"/>
      <c r="BD200" s="50"/>
      <c r="BE200" s="51"/>
      <c r="BF200" s="51"/>
      <c r="BG200" s="51"/>
      <c r="BH200" s="52"/>
      <c r="BI200" s="367"/>
      <c r="BJ200" s="368"/>
      <c r="BK200" s="368"/>
      <c r="BL200" s="368"/>
      <c r="BM200" s="369"/>
      <c r="BN200" s="53">
        <f t="shared" si="32"/>
        <v>0</v>
      </c>
      <c r="BO200" s="53">
        <f t="shared" si="33"/>
        <v>0</v>
      </c>
    </row>
    <row r="201" spans="2:67" ht="20.25" x14ac:dyDescent="0.25">
      <c r="B201" s="79"/>
      <c r="C201" s="80"/>
      <c r="D201" s="41">
        <f t="shared" si="28"/>
        <v>45.4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29"/>
        <v>47.67</v>
      </c>
      <c r="L201" s="47">
        <f t="shared" si="30"/>
        <v>48.123999999999995</v>
      </c>
      <c r="M201" s="48">
        <f t="shared" si="31"/>
        <v>48.577999999999996</v>
      </c>
      <c r="N201" s="48">
        <f t="shared" si="31"/>
        <v>49.031999999999996</v>
      </c>
      <c r="O201" s="49">
        <f t="shared" si="31"/>
        <v>49.485999999999997</v>
      </c>
      <c r="P201" s="50"/>
      <c r="Q201" s="51"/>
      <c r="R201" s="51"/>
      <c r="S201" s="51"/>
      <c r="T201" s="52"/>
      <c r="U201" s="177"/>
      <c r="V201" s="178"/>
      <c r="W201" s="178"/>
      <c r="X201" s="178"/>
      <c r="Y201" s="178"/>
      <c r="Z201" s="50"/>
      <c r="AA201" s="51"/>
      <c r="AB201" s="51"/>
      <c r="AC201" s="51"/>
      <c r="AD201" s="51"/>
      <c r="AE201" s="197"/>
      <c r="AF201" s="198"/>
      <c r="AG201" s="199"/>
      <c r="AH201" s="198"/>
      <c r="AI201" s="200"/>
      <c r="AJ201" s="232"/>
      <c r="AK201" s="233"/>
      <c r="AL201" s="233"/>
      <c r="AM201" s="233"/>
      <c r="AN201" s="234"/>
      <c r="AO201" s="177"/>
      <c r="AP201" s="178"/>
      <c r="AQ201" s="178"/>
      <c r="AR201" s="178"/>
      <c r="AS201" s="178"/>
      <c r="AT201" s="232"/>
      <c r="AU201" s="233"/>
      <c r="AV201" s="233"/>
      <c r="AW201" s="233"/>
      <c r="AX201" s="234"/>
      <c r="AY201" s="50"/>
      <c r="AZ201" s="51"/>
      <c r="BA201" s="51"/>
      <c r="BB201" s="51"/>
      <c r="BC201" s="52"/>
      <c r="BD201" s="50"/>
      <c r="BE201" s="51"/>
      <c r="BF201" s="51"/>
      <c r="BG201" s="51"/>
      <c r="BH201" s="52"/>
      <c r="BI201" s="367"/>
      <c r="BJ201" s="368"/>
      <c r="BK201" s="368"/>
      <c r="BL201" s="368"/>
      <c r="BM201" s="369"/>
      <c r="BN201" s="53">
        <f t="shared" si="32"/>
        <v>0</v>
      </c>
      <c r="BO201" s="53">
        <f t="shared" si="33"/>
        <v>0</v>
      </c>
    </row>
    <row r="202" spans="2:67" ht="54" x14ac:dyDescent="0.25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28"/>
        <v>19.7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29"/>
        <v>23.442999999999998</v>
      </c>
      <c r="L202" s="47">
        <f t="shared" si="30"/>
        <v>23.64</v>
      </c>
      <c r="M202" s="48">
        <f t="shared" si="31"/>
        <v>23.837</v>
      </c>
      <c r="N202" s="48">
        <f t="shared" si="31"/>
        <v>24.033999999999999</v>
      </c>
      <c r="O202" s="49">
        <f t="shared" si="31"/>
        <v>24.230999999999998</v>
      </c>
      <c r="P202" s="50"/>
      <c r="Q202" s="51"/>
      <c r="R202" s="51"/>
      <c r="S202" s="51"/>
      <c r="T202" s="52"/>
      <c r="U202" s="177"/>
      <c r="V202" s="178"/>
      <c r="W202" s="178"/>
      <c r="X202" s="178"/>
      <c r="Y202" s="178"/>
      <c r="Z202" s="50"/>
      <c r="AA202" s="51"/>
      <c r="AB202" s="51"/>
      <c r="AC202" s="51"/>
      <c r="AD202" s="51"/>
      <c r="AE202" s="197"/>
      <c r="AF202" s="198"/>
      <c r="AG202" s="199"/>
      <c r="AH202" s="198"/>
      <c r="AI202" s="200"/>
      <c r="AJ202" s="232"/>
      <c r="AK202" s="233"/>
      <c r="AL202" s="233"/>
      <c r="AM202" s="233"/>
      <c r="AN202" s="234"/>
      <c r="AO202" s="177"/>
      <c r="AP202" s="178"/>
      <c r="AQ202" s="178"/>
      <c r="AR202" s="178"/>
      <c r="AS202" s="178"/>
      <c r="AT202" s="232"/>
      <c r="AU202" s="233"/>
      <c r="AV202" s="233"/>
      <c r="AW202" s="233"/>
      <c r="AX202" s="234"/>
      <c r="AY202" s="50"/>
      <c r="AZ202" s="51"/>
      <c r="BA202" s="51"/>
      <c r="BB202" s="51"/>
      <c r="BC202" s="52"/>
      <c r="BD202" s="50"/>
      <c r="BE202" s="51"/>
      <c r="BF202" s="51"/>
      <c r="BG202" s="51"/>
      <c r="BH202" s="52"/>
      <c r="BI202" s="367">
        <v>18.5</v>
      </c>
      <c r="BJ202" s="368">
        <v>200</v>
      </c>
      <c r="BK202" s="368">
        <v>3700</v>
      </c>
      <c r="BL202" s="368" t="s">
        <v>358</v>
      </c>
      <c r="BM202" s="369" t="s">
        <v>367</v>
      </c>
      <c r="BN202" s="53">
        <f t="shared" si="32"/>
        <v>18.5</v>
      </c>
      <c r="BO202" s="53">
        <f t="shared" si="33"/>
        <v>18.5</v>
      </c>
    </row>
    <row r="203" spans="2:67" ht="20.25" x14ac:dyDescent="0.25">
      <c r="B203" s="79"/>
      <c r="C203" s="80"/>
      <c r="D203" s="41">
        <f t="shared" si="28"/>
        <v>19.7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29"/>
        <v>23.442999999999998</v>
      </c>
      <c r="L203" s="47">
        <f t="shared" si="30"/>
        <v>23.64</v>
      </c>
      <c r="M203" s="48">
        <f t="shared" si="31"/>
        <v>23.837</v>
      </c>
      <c r="N203" s="48">
        <f t="shared" si="31"/>
        <v>24.033999999999999</v>
      </c>
      <c r="O203" s="49">
        <f t="shared" si="31"/>
        <v>24.230999999999998</v>
      </c>
      <c r="P203" s="50"/>
      <c r="Q203" s="51"/>
      <c r="R203" s="51"/>
      <c r="S203" s="51"/>
      <c r="T203" s="52"/>
      <c r="U203" s="177"/>
      <c r="V203" s="178"/>
      <c r="W203" s="178"/>
      <c r="X203" s="178"/>
      <c r="Y203" s="178"/>
      <c r="Z203" s="50"/>
      <c r="AA203" s="51"/>
      <c r="AB203" s="51"/>
      <c r="AC203" s="51"/>
      <c r="AD203" s="51"/>
      <c r="AE203" s="197"/>
      <c r="AF203" s="198"/>
      <c r="AG203" s="199"/>
      <c r="AH203" s="198"/>
      <c r="AI203" s="200"/>
      <c r="AJ203" s="232"/>
      <c r="AK203" s="233"/>
      <c r="AL203" s="233"/>
      <c r="AM203" s="233"/>
      <c r="AN203" s="234"/>
      <c r="AO203" s="177"/>
      <c r="AP203" s="178"/>
      <c r="AQ203" s="178"/>
      <c r="AR203" s="178"/>
      <c r="AS203" s="178"/>
      <c r="AT203" s="232"/>
      <c r="AU203" s="233"/>
      <c r="AV203" s="233"/>
      <c r="AW203" s="233"/>
      <c r="AX203" s="234"/>
      <c r="AY203" s="50"/>
      <c r="AZ203" s="51"/>
      <c r="BA203" s="51"/>
      <c r="BB203" s="51"/>
      <c r="BC203" s="52"/>
      <c r="BD203" s="50"/>
      <c r="BE203" s="51"/>
      <c r="BF203" s="51"/>
      <c r="BG203" s="51"/>
      <c r="BH203" s="52"/>
      <c r="BI203" s="177"/>
      <c r="BJ203" s="178"/>
      <c r="BK203" s="178"/>
      <c r="BL203" s="178"/>
      <c r="BM203" s="190"/>
      <c r="BN203" s="53">
        <f t="shared" si="32"/>
        <v>0</v>
      </c>
      <c r="BO203" s="53">
        <f t="shared" si="33"/>
        <v>0</v>
      </c>
    </row>
    <row r="204" spans="2:67" ht="20.25" x14ac:dyDescent="0.25">
      <c r="B204" s="79"/>
      <c r="C204" s="80"/>
      <c r="D204" s="41">
        <f t="shared" si="28"/>
        <v>19.7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29"/>
        <v>23.442999999999998</v>
      </c>
      <c r="L204" s="47">
        <f t="shared" si="30"/>
        <v>23.64</v>
      </c>
      <c r="M204" s="48">
        <f t="shared" si="31"/>
        <v>23.837</v>
      </c>
      <c r="N204" s="48">
        <f t="shared" si="31"/>
        <v>24.033999999999999</v>
      </c>
      <c r="O204" s="49">
        <f t="shared" si="31"/>
        <v>24.230999999999998</v>
      </c>
      <c r="P204" s="50"/>
      <c r="Q204" s="51"/>
      <c r="R204" s="51"/>
      <c r="S204" s="51"/>
      <c r="T204" s="52"/>
      <c r="U204" s="177"/>
      <c r="V204" s="178"/>
      <c r="W204" s="178"/>
      <c r="X204" s="178"/>
      <c r="Y204" s="178"/>
      <c r="Z204" s="50"/>
      <c r="AA204" s="51"/>
      <c r="AB204" s="51"/>
      <c r="AC204" s="51"/>
      <c r="AD204" s="51"/>
      <c r="AE204" s="197"/>
      <c r="AF204" s="198"/>
      <c r="AG204" s="199"/>
      <c r="AH204" s="198"/>
      <c r="AI204" s="200"/>
      <c r="AJ204" s="232"/>
      <c r="AK204" s="233"/>
      <c r="AL204" s="233"/>
      <c r="AM204" s="233"/>
      <c r="AN204" s="234"/>
      <c r="AO204" s="177"/>
      <c r="AP204" s="178"/>
      <c r="AQ204" s="178"/>
      <c r="AR204" s="178"/>
      <c r="AS204" s="178"/>
      <c r="AT204" s="232"/>
      <c r="AU204" s="233"/>
      <c r="AV204" s="233"/>
      <c r="AW204" s="233"/>
      <c r="AX204" s="234"/>
      <c r="AY204" s="50"/>
      <c r="AZ204" s="51"/>
      <c r="BA204" s="51"/>
      <c r="BB204" s="51"/>
      <c r="BC204" s="52"/>
      <c r="BD204" s="50"/>
      <c r="BE204" s="51"/>
      <c r="BF204" s="51"/>
      <c r="BG204" s="51"/>
      <c r="BH204" s="52"/>
      <c r="BI204" s="177"/>
      <c r="BJ204" s="178"/>
      <c r="BK204" s="178"/>
      <c r="BL204" s="178"/>
      <c r="BM204" s="190"/>
      <c r="BN204" s="53">
        <f t="shared" si="32"/>
        <v>0</v>
      </c>
      <c r="BO204" s="53">
        <f t="shared" si="33"/>
        <v>0</v>
      </c>
    </row>
    <row r="205" spans="2:67" ht="20.25" x14ac:dyDescent="0.25">
      <c r="B205" s="79" t="s">
        <v>72</v>
      </c>
      <c r="C205" s="40" t="str">
        <f>C92</f>
        <v>Мука ржано - обдирная, кг</v>
      </c>
      <c r="D205" s="41">
        <f t="shared" si="28"/>
        <v>16.7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29"/>
        <v>19.872999999999998</v>
      </c>
      <c r="L205" s="47">
        <f t="shared" si="30"/>
        <v>20.04</v>
      </c>
      <c r="M205" s="48">
        <f t="shared" si="31"/>
        <v>20.207000000000001</v>
      </c>
      <c r="N205" s="48">
        <f t="shared" si="31"/>
        <v>20.373999999999999</v>
      </c>
      <c r="O205" s="49">
        <f t="shared" si="31"/>
        <v>20.541</v>
      </c>
      <c r="P205" s="50"/>
      <c r="Q205" s="51"/>
      <c r="R205" s="51"/>
      <c r="S205" s="51"/>
      <c r="T205" s="52"/>
      <c r="U205" s="177"/>
      <c r="V205" s="178"/>
      <c r="W205" s="178"/>
      <c r="X205" s="178"/>
      <c r="Y205" s="178"/>
      <c r="Z205" s="50"/>
      <c r="AA205" s="51"/>
      <c r="AB205" s="51"/>
      <c r="AC205" s="51"/>
      <c r="AD205" s="51"/>
      <c r="AE205" s="197"/>
      <c r="AF205" s="198"/>
      <c r="AG205" s="199"/>
      <c r="AH205" s="198"/>
      <c r="AI205" s="200"/>
      <c r="AJ205" s="232"/>
      <c r="AK205" s="233"/>
      <c r="AL205" s="233"/>
      <c r="AM205" s="233"/>
      <c r="AN205" s="234"/>
      <c r="AO205" s="177"/>
      <c r="AP205" s="178"/>
      <c r="AQ205" s="178"/>
      <c r="AR205" s="178"/>
      <c r="AS205" s="178"/>
      <c r="AT205" s="232"/>
      <c r="AU205" s="233"/>
      <c r="AV205" s="233"/>
      <c r="AW205" s="233"/>
      <c r="AX205" s="234"/>
      <c r="AY205" s="50"/>
      <c r="AZ205" s="51"/>
      <c r="BA205" s="51"/>
      <c r="BB205" s="51"/>
      <c r="BC205" s="52"/>
      <c r="BD205" s="50"/>
      <c r="BE205" s="51"/>
      <c r="BF205" s="51"/>
      <c r="BG205" s="51"/>
      <c r="BH205" s="52"/>
      <c r="BI205" s="177"/>
      <c r="BJ205" s="178"/>
      <c r="BK205" s="178"/>
      <c r="BL205" s="178"/>
      <c r="BM205" s="190"/>
      <c r="BN205" s="53">
        <f t="shared" si="32"/>
        <v>0</v>
      </c>
      <c r="BO205" s="53">
        <f t="shared" si="33"/>
        <v>0</v>
      </c>
    </row>
    <row r="206" spans="2:67" ht="20.25" x14ac:dyDescent="0.25">
      <c r="B206" s="79"/>
      <c r="C206" s="80"/>
      <c r="D206" s="41">
        <f t="shared" si="28"/>
        <v>16.7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29"/>
        <v>19.872999999999998</v>
      </c>
      <c r="L206" s="47">
        <f t="shared" si="30"/>
        <v>20.04</v>
      </c>
      <c r="M206" s="48">
        <f t="shared" si="31"/>
        <v>20.207000000000001</v>
      </c>
      <c r="N206" s="48">
        <f t="shared" si="31"/>
        <v>20.373999999999999</v>
      </c>
      <c r="O206" s="49">
        <f t="shared" si="31"/>
        <v>20.541</v>
      </c>
      <c r="P206" s="50"/>
      <c r="Q206" s="51"/>
      <c r="R206" s="51"/>
      <c r="S206" s="51"/>
      <c r="T206" s="52"/>
      <c r="U206" s="177"/>
      <c r="V206" s="178"/>
      <c r="W206" s="178"/>
      <c r="X206" s="178"/>
      <c r="Y206" s="178"/>
      <c r="Z206" s="50"/>
      <c r="AA206" s="51"/>
      <c r="AB206" s="51"/>
      <c r="AC206" s="51"/>
      <c r="AD206" s="51"/>
      <c r="AE206" s="197"/>
      <c r="AF206" s="198"/>
      <c r="AG206" s="199"/>
      <c r="AH206" s="198"/>
      <c r="AI206" s="200"/>
      <c r="AJ206" s="232"/>
      <c r="AK206" s="233"/>
      <c r="AL206" s="233"/>
      <c r="AM206" s="233"/>
      <c r="AN206" s="234"/>
      <c r="AO206" s="177"/>
      <c r="AP206" s="178"/>
      <c r="AQ206" s="178"/>
      <c r="AR206" s="178"/>
      <c r="AS206" s="178"/>
      <c r="AT206" s="232"/>
      <c r="AU206" s="233"/>
      <c r="AV206" s="233"/>
      <c r="AW206" s="233"/>
      <c r="AX206" s="234"/>
      <c r="AY206" s="50"/>
      <c r="AZ206" s="51"/>
      <c r="BA206" s="51"/>
      <c r="BB206" s="51"/>
      <c r="BC206" s="52"/>
      <c r="BD206" s="50"/>
      <c r="BE206" s="51"/>
      <c r="BF206" s="51"/>
      <c r="BG206" s="51"/>
      <c r="BH206" s="52"/>
      <c r="BI206" s="177"/>
      <c r="BJ206" s="178"/>
      <c r="BK206" s="178"/>
      <c r="BL206" s="178"/>
      <c r="BM206" s="190"/>
      <c r="BN206" s="53">
        <f t="shared" si="32"/>
        <v>0</v>
      </c>
      <c r="BO206" s="53">
        <f t="shared" si="33"/>
        <v>0</v>
      </c>
    </row>
    <row r="207" spans="2:67" ht="20.25" x14ac:dyDescent="0.25">
      <c r="B207" s="79"/>
      <c r="C207" s="80"/>
      <c r="D207" s="41">
        <f t="shared" si="28"/>
        <v>16.7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29"/>
        <v>19.872999999999998</v>
      </c>
      <c r="L207" s="47">
        <f t="shared" si="30"/>
        <v>20.04</v>
      </c>
      <c r="M207" s="48">
        <f t="shared" si="31"/>
        <v>20.207000000000001</v>
      </c>
      <c r="N207" s="48">
        <f t="shared" si="31"/>
        <v>20.373999999999999</v>
      </c>
      <c r="O207" s="49">
        <f t="shared" si="31"/>
        <v>20.541</v>
      </c>
      <c r="P207" s="50"/>
      <c r="Q207" s="51"/>
      <c r="R207" s="51"/>
      <c r="S207" s="51"/>
      <c r="T207" s="52"/>
      <c r="U207" s="177"/>
      <c r="V207" s="178"/>
      <c r="W207" s="178"/>
      <c r="X207" s="178"/>
      <c r="Y207" s="178"/>
      <c r="Z207" s="50"/>
      <c r="AA207" s="51"/>
      <c r="AB207" s="51"/>
      <c r="AC207" s="51"/>
      <c r="AD207" s="51"/>
      <c r="AE207" s="197"/>
      <c r="AF207" s="198"/>
      <c r="AG207" s="199"/>
      <c r="AH207" s="198"/>
      <c r="AI207" s="200"/>
      <c r="AJ207" s="232"/>
      <c r="AK207" s="233"/>
      <c r="AL207" s="233"/>
      <c r="AM207" s="233"/>
      <c r="AN207" s="234"/>
      <c r="AO207" s="177"/>
      <c r="AP207" s="178"/>
      <c r="AQ207" s="178"/>
      <c r="AR207" s="178"/>
      <c r="AS207" s="178"/>
      <c r="AT207" s="232"/>
      <c r="AU207" s="233"/>
      <c r="AV207" s="233"/>
      <c r="AW207" s="233"/>
      <c r="AX207" s="234"/>
      <c r="AY207" s="50"/>
      <c r="AZ207" s="51"/>
      <c r="BA207" s="51"/>
      <c r="BB207" s="51"/>
      <c r="BC207" s="52"/>
      <c r="BD207" s="50"/>
      <c r="BE207" s="51"/>
      <c r="BF207" s="51"/>
      <c r="BG207" s="51"/>
      <c r="BH207" s="52"/>
      <c r="BI207" s="177"/>
      <c r="BJ207" s="178"/>
      <c r="BK207" s="178"/>
      <c r="BL207" s="178"/>
      <c r="BM207" s="190"/>
      <c r="BN207" s="53">
        <f t="shared" si="32"/>
        <v>0</v>
      </c>
      <c r="BO207" s="53">
        <f t="shared" si="33"/>
        <v>0</v>
      </c>
    </row>
    <row r="208" spans="2:67" ht="20.25" x14ac:dyDescent="0.25">
      <c r="B208" s="79" t="s">
        <v>75</v>
      </c>
      <c r="C208" s="40" t="str">
        <f>C95</f>
        <v>Гречневая крупа, кг</v>
      </c>
      <c r="D208" s="41">
        <f t="shared" si="28"/>
        <v>29.9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29"/>
        <v>31.992999999999999</v>
      </c>
      <c r="L208" s="47">
        <f t="shared" si="30"/>
        <v>32.292000000000002</v>
      </c>
      <c r="M208" s="48">
        <f t="shared" si="31"/>
        <v>32.591000000000001</v>
      </c>
      <c r="N208" s="48">
        <f t="shared" si="31"/>
        <v>32.89</v>
      </c>
      <c r="O208" s="49">
        <f t="shared" si="31"/>
        <v>33.189</v>
      </c>
      <c r="P208" s="50"/>
      <c r="Q208" s="51"/>
      <c r="R208" s="51"/>
      <c r="S208" s="51"/>
      <c r="T208" s="52"/>
      <c r="U208" s="177"/>
      <c r="V208" s="178"/>
      <c r="W208" s="178"/>
      <c r="X208" s="178"/>
      <c r="Y208" s="178"/>
      <c r="Z208" s="50"/>
      <c r="AA208" s="51"/>
      <c r="AB208" s="51"/>
      <c r="AC208" s="51"/>
      <c r="AD208" s="51"/>
      <c r="AE208" s="197"/>
      <c r="AF208" s="198"/>
      <c r="AG208" s="199"/>
      <c r="AH208" s="198"/>
      <c r="AI208" s="200"/>
      <c r="AJ208" s="232"/>
      <c r="AK208" s="233"/>
      <c r="AL208" s="233"/>
      <c r="AM208" s="233"/>
      <c r="AN208" s="234"/>
      <c r="AO208" s="177"/>
      <c r="AP208" s="178"/>
      <c r="AQ208" s="178"/>
      <c r="AR208" s="178"/>
      <c r="AS208" s="178"/>
      <c r="AT208" s="232"/>
      <c r="AU208" s="233"/>
      <c r="AV208" s="233"/>
      <c r="AW208" s="233"/>
      <c r="AX208" s="234"/>
      <c r="AY208" s="50"/>
      <c r="AZ208" s="51"/>
      <c r="BA208" s="51"/>
      <c r="BB208" s="51"/>
      <c r="BC208" s="52"/>
      <c r="BD208" s="50"/>
      <c r="BE208" s="51"/>
      <c r="BF208" s="51"/>
      <c r="BG208" s="51"/>
      <c r="BH208" s="52"/>
      <c r="BI208" s="177"/>
      <c r="BJ208" s="178"/>
      <c r="BK208" s="178"/>
      <c r="BL208" s="178"/>
      <c r="BM208" s="190"/>
      <c r="BN208" s="53">
        <f t="shared" si="32"/>
        <v>0</v>
      </c>
      <c r="BO208" s="53">
        <f t="shared" si="33"/>
        <v>0</v>
      </c>
    </row>
    <row r="209" spans="2:67" ht="20.25" x14ac:dyDescent="0.25">
      <c r="B209" s="79"/>
      <c r="C209" s="80"/>
      <c r="D209" s="41">
        <f t="shared" si="28"/>
        <v>29.9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29"/>
        <v>31.992999999999999</v>
      </c>
      <c r="L209" s="47">
        <f t="shared" si="30"/>
        <v>32.292000000000002</v>
      </c>
      <c r="M209" s="48">
        <f t="shared" si="31"/>
        <v>32.591000000000001</v>
      </c>
      <c r="N209" s="48">
        <f t="shared" si="31"/>
        <v>32.89</v>
      </c>
      <c r="O209" s="49">
        <f t="shared" si="31"/>
        <v>33.189</v>
      </c>
      <c r="P209" s="50"/>
      <c r="Q209" s="51"/>
      <c r="R209" s="51"/>
      <c r="S209" s="51"/>
      <c r="T209" s="52"/>
      <c r="U209" s="177"/>
      <c r="V209" s="178"/>
      <c r="W209" s="178"/>
      <c r="X209" s="178"/>
      <c r="Y209" s="178"/>
      <c r="Z209" s="50"/>
      <c r="AA209" s="51"/>
      <c r="AB209" s="51"/>
      <c r="AC209" s="51"/>
      <c r="AD209" s="51"/>
      <c r="AE209" s="197"/>
      <c r="AF209" s="198"/>
      <c r="AG209" s="199"/>
      <c r="AH209" s="198"/>
      <c r="AI209" s="200"/>
      <c r="AJ209" s="232"/>
      <c r="AK209" s="233"/>
      <c r="AL209" s="233"/>
      <c r="AM209" s="233"/>
      <c r="AN209" s="234"/>
      <c r="AO209" s="177"/>
      <c r="AP209" s="178"/>
      <c r="AQ209" s="178"/>
      <c r="AR209" s="178"/>
      <c r="AS209" s="178"/>
      <c r="AT209" s="232"/>
      <c r="AU209" s="233"/>
      <c r="AV209" s="233"/>
      <c r="AW209" s="233"/>
      <c r="AX209" s="234"/>
      <c r="AY209" s="50"/>
      <c r="AZ209" s="51"/>
      <c r="BA209" s="51"/>
      <c r="BB209" s="51"/>
      <c r="BC209" s="52"/>
      <c r="BD209" s="50"/>
      <c r="BE209" s="51"/>
      <c r="BF209" s="51"/>
      <c r="BG209" s="51"/>
      <c r="BH209" s="52"/>
      <c r="BI209" s="177"/>
      <c r="BJ209" s="178"/>
      <c r="BK209" s="178"/>
      <c r="BL209" s="178"/>
      <c r="BM209" s="190"/>
      <c r="BN209" s="53">
        <f t="shared" si="32"/>
        <v>0</v>
      </c>
      <c r="BO209" s="53">
        <f t="shared" si="33"/>
        <v>0</v>
      </c>
    </row>
    <row r="210" spans="2:67" ht="20.25" x14ac:dyDescent="0.25">
      <c r="B210" s="79"/>
      <c r="C210" s="80"/>
      <c r="D210" s="41">
        <f t="shared" ref="D210:D230" si="34">D97</f>
        <v>29.9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29"/>
        <v>31.992999999999999</v>
      </c>
      <c r="L210" s="47">
        <f t="shared" si="30"/>
        <v>32.292000000000002</v>
      </c>
      <c r="M210" s="48">
        <f t="shared" si="31"/>
        <v>32.591000000000001</v>
      </c>
      <c r="N210" s="48">
        <f t="shared" si="31"/>
        <v>32.89</v>
      </c>
      <c r="O210" s="49">
        <f t="shared" si="31"/>
        <v>33.189</v>
      </c>
      <c r="P210" s="50"/>
      <c r="Q210" s="51"/>
      <c r="R210" s="51"/>
      <c r="S210" s="51"/>
      <c r="T210" s="52"/>
      <c r="U210" s="177"/>
      <c r="V210" s="178"/>
      <c r="W210" s="178"/>
      <c r="X210" s="178"/>
      <c r="Y210" s="178"/>
      <c r="Z210" s="50"/>
      <c r="AA210" s="51"/>
      <c r="AB210" s="51"/>
      <c r="AC210" s="51"/>
      <c r="AD210" s="51"/>
      <c r="AE210" s="197"/>
      <c r="AF210" s="198"/>
      <c r="AG210" s="199"/>
      <c r="AH210" s="198"/>
      <c r="AI210" s="200"/>
      <c r="AJ210" s="232"/>
      <c r="AK210" s="233"/>
      <c r="AL210" s="233"/>
      <c r="AM210" s="233"/>
      <c r="AN210" s="234"/>
      <c r="AO210" s="177"/>
      <c r="AP210" s="178"/>
      <c r="AQ210" s="178"/>
      <c r="AR210" s="178"/>
      <c r="AS210" s="178"/>
      <c r="AT210" s="232"/>
      <c r="AU210" s="233"/>
      <c r="AV210" s="233"/>
      <c r="AW210" s="233"/>
      <c r="AX210" s="234"/>
      <c r="AY210" s="50"/>
      <c r="AZ210" s="51"/>
      <c r="BA210" s="51"/>
      <c r="BB210" s="51"/>
      <c r="BC210" s="52"/>
      <c r="BD210" s="50"/>
      <c r="BE210" s="51"/>
      <c r="BF210" s="51"/>
      <c r="BG210" s="51"/>
      <c r="BH210" s="52"/>
      <c r="BI210" s="177"/>
      <c r="BJ210" s="178"/>
      <c r="BK210" s="178"/>
      <c r="BL210" s="178"/>
      <c r="BM210" s="190"/>
      <c r="BN210" s="53">
        <f t="shared" si="32"/>
        <v>0</v>
      </c>
      <c r="BO210" s="53">
        <f t="shared" si="33"/>
        <v>0</v>
      </c>
    </row>
    <row r="211" spans="2:67" ht="20.25" x14ac:dyDescent="0.25">
      <c r="B211" s="79" t="s">
        <v>78</v>
      </c>
      <c r="C211" s="40" t="str">
        <f>C98</f>
        <v>Пшено (крупа из просо), кг</v>
      </c>
      <c r="D211" s="41">
        <f t="shared" si="34"/>
        <v>52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29"/>
        <v>53.56</v>
      </c>
      <c r="L211" s="47">
        <f t="shared" si="30"/>
        <v>54.08</v>
      </c>
      <c r="M211" s="48">
        <f t="shared" si="31"/>
        <v>54.6</v>
      </c>
      <c r="N211" s="48">
        <f t="shared" si="31"/>
        <v>55.12</v>
      </c>
      <c r="O211" s="49">
        <f t="shared" si="31"/>
        <v>55.64</v>
      </c>
      <c r="P211" s="50"/>
      <c r="Q211" s="51"/>
      <c r="R211" s="51"/>
      <c r="S211" s="51"/>
      <c r="T211" s="52"/>
      <c r="U211" s="177"/>
      <c r="V211" s="178"/>
      <c r="W211" s="178"/>
      <c r="X211" s="178"/>
      <c r="Y211" s="178"/>
      <c r="Z211" s="50"/>
      <c r="AA211" s="51"/>
      <c r="AB211" s="51"/>
      <c r="AC211" s="51"/>
      <c r="AD211" s="51"/>
      <c r="AE211" s="197"/>
      <c r="AF211" s="198"/>
      <c r="AG211" s="199"/>
      <c r="AH211" s="198"/>
      <c r="AI211" s="200"/>
      <c r="AJ211" s="232"/>
      <c r="AK211" s="233"/>
      <c r="AL211" s="233"/>
      <c r="AM211" s="233"/>
      <c r="AN211" s="234"/>
      <c r="AO211" s="177"/>
      <c r="AP211" s="178"/>
      <c r="AQ211" s="178"/>
      <c r="AR211" s="178"/>
      <c r="AS211" s="178"/>
      <c r="AT211" s="232"/>
      <c r="AU211" s="233"/>
      <c r="AV211" s="233"/>
      <c r="AW211" s="233"/>
      <c r="AX211" s="234"/>
      <c r="AY211" s="50"/>
      <c r="AZ211" s="51"/>
      <c r="BA211" s="51"/>
      <c r="BB211" s="51"/>
      <c r="BC211" s="52"/>
      <c r="BD211" s="50"/>
      <c r="BE211" s="51"/>
      <c r="BF211" s="51"/>
      <c r="BG211" s="51"/>
      <c r="BH211" s="52"/>
      <c r="BI211" s="177"/>
      <c r="BJ211" s="178"/>
      <c r="BK211" s="178"/>
      <c r="BL211" s="178"/>
      <c r="BM211" s="190"/>
      <c r="BN211" s="53">
        <f t="shared" si="32"/>
        <v>0</v>
      </c>
      <c r="BO211" s="53">
        <f t="shared" si="33"/>
        <v>0</v>
      </c>
    </row>
    <row r="212" spans="2:67" ht="20.25" x14ac:dyDescent="0.25">
      <c r="B212" s="79"/>
      <c r="C212" s="80"/>
      <c r="D212" s="41">
        <f t="shared" si="34"/>
        <v>52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29"/>
        <v>53.56</v>
      </c>
      <c r="L212" s="47">
        <f t="shared" si="30"/>
        <v>54.08</v>
      </c>
      <c r="M212" s="48">
        <f t="shared" si="31"/>
        <v>54.6</v>
      </c>
      <c r="N212" s="48">
        <f t="shared" si="31"/>
        <v>55.12</v>
      </c>
      <c r="O212" s="49">
        <f t="shared" si="31"/>
        <v>55.64</v>
      </c>
      <c r="P212" s="50"/>
      <c r="Q212" s="51"/>
      <c r="R212" s="51"/>
      <c r="S212" s="51"/>
      <c r="T212" s="52"/>
      <c r="U212" s="177"/>
      <c r="V212" s="178"/>
      <c r="W212" s="178"/>
      <c r="X212" s="178"/>
      <c r="Y212" s="178"/>
      <c r="Z212" s="50"/>
      <c r="AA212" s="51"/>
      <c r="AB212" s="51"/>
      <c r="AC212" s="51"/>
      <c r="AD212" s="51"/>
      <c r="AE212" s="197"/>
      <c r="AF212" s="198"/>
      <c r="AG212" s="199"/>
      <c r="AH212" s="198"/>
      <c r="AI212" s="200"/>
      <c r="AJ212" s="232"/>
      <c r="AK212" s="233"/>
      <c r="AL212" s="233"/>
      <c r="AM212" s="233"/>
      <c r="AN212" s="234"/>
      <c r="AO212" s="177"/>
      <c r="AP212" s="178"/>
      <c r="AQ212" s="178"/>
      <c r="AR212" s="178"/>
      <c r="AS212" s="178"/>
      <c r="AT212" s="232"/>
      <c r="AU212" s="233"/>
      <c r="AV212" s="233"/>
      <c r="AW212" s="233"/>
      <c r="AX212" s="234"/>
      <c r="AY212" s="50"/>
      <c r="AZ212" s="51"/>
      <c r="BA212" s="51"/>
      <c r="BB212" s="51"/>
      <c r="BC212" s="52"/>
      <c r="BD212" s="50"/>
      <c r="BE212" s="51"/>
      <c r="BF212" s="51"/>
      <c r="BG212" s="51"/>
      <c r="BH212" s="52"/>
      <c r="BI212" s="177"/>
      <c r="BJ212" s="178"/>
      <c r="BK212" s="178"/>
      <c r="BL212" s="178"/>
      <c r="BM212" s="190"/>
      <c r="BN212" s="53">
        <f t="shared" si="32"/>
        <v>0</v>
      </c>
      <c r="BO212" s="53">
        <f t="shared" si="33"/>
        <v>0</v>
      </c>
    </row>
    <row r="213" spans="2:67" ht="20.25" x14ac:dyDescent="0.25">
      <c r="B213" s="79"/>
      <c r="C213" s="80"/>
      <c r="D213" s="41">
        <f t="shared" si="34"/>
        <v>52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29"/>
        <v>53.56</v>
      </c>
      <c r="L213" s="47">
        <f t="shared" si="30"/>
        <v>54.08</v>
      </c>
      <c r="M213" s="48">
        <f t="shared" si="31"/>
        <v>54.6</v>
      </c>
      <c r="N213" s="48">
        <f t="shared" si="31"/>
        <v>55.12</v>
      </c>
      <c r="O213" s="49">
        <f t="shared" si="31"/>
        <v>55.64</v>
      </c>
      <c r="P213" s="50"/>
      <c r="Q213" s="51"/>
      <c r="R213" s="51"/>
      <c r="S213" s="51"/>
      <c r="T213" s="52"/>
      <c r="U213" s="177"/>
      <c r="V213" s="178"/>
      <c r="W213" s="178"/>
      <c r="X213" s="178"/>
      <c r="Y213" s="178"/>
      <c r="Z213" s="50"/>
      <c r="AA213" s="51"/>
      <c r="AB213" s="51"/>
      <c r="AC213" s="51"/>
      <c r="AD213" s="51"/>
      <c r="AE213" s="197"/>
      <c r="AF213" s="198"/>
      <c r="AG213" s="199"/>
      <c r="AH213" s="198"/>
      <c r="AI213" s="200"/>
      <c r="AJ213" s="232"/>
      <c r="AK213" s="233"/>
      <c r="AL213" s="233"/>
      <c r="AM213" s="233"/>
      <c r="AN213" s="234"/>
      <c r="AO213" s="177"/>
      <c r="AP213" s="178"/>
      <c r="AQ213" s="178"/>
      <c r="AR213" s="178"/>
      <c r="AS213" s="178"/>
      <c r="AT213" s="232"/>
      <c r="AU213" s="233"/>
      <c r="AV213" s="233"/>
      <c r="AW213" s="233"/>
      <c r="AX213" s="234"/>
      <c r="AY213" s="50"/>
      <c r="AZ213" s="51"/>
      <c r="BA213" s="51"/>
      <c r="BB213" s="51"/>
      <c r="BC213" s="52"/>
      <c r="BD213" s="50"/>
      <c r="BE213" s="51"/>
      <c r="BF213" s="51"/>
      <c r="BG213" s="51"/>
      <c r="BH213" s="52"/>
      <c r="BI213" s="177"/>
      <c r="BJ213" s="178"/>
      <c r="BK213" s="178"/>
      <c r="BL213" s="178"/>
      <c r="BM213" s="190"/>
      <c r="BN213" s="53">
        <f t="shared" si="32"/>
        <v>0</v>
      </c>
      <c r="BO213" s="53">
        <f t="shared" si="33"/>
        <v>0</v>
      </c>
    </row>
    <row r="214" spans="2:67" ht="78" x14ac:dyDescent="0.25">
      <c r="B214" s="81" t="s">
        <v>81</v>
      </c>
      <c r="C214" s="82" t="s">
        <v>82</v>
      </c>
      <c r="D214" s="41">
        <f t="shared" si="34"/>
        <v>0</v>
      </c>
      <c r="E214" s="62"/>
      <c r="F214" s="63"/>
      <c r="G214" s="64"/>
      <c r="H214" s="64"/>
      <c r="I214" s="64"/>
      <c r="J214" s="65"/>
      <c r="K214" s="46">
        <f t="shared" si="29"/>
        <v>0</v>
      </c>
      <c r="L214" s="47">
        <f t="shared" si="30"/>
        <v>0</v>
      </c>
      <c r="M214" s="48">
        <f t="shared" si="31"/>
        <v>0</v>
      </c>
      <c r="N214" s="48">
        <f t="shared" si="31"/>
        <v>0</v>
      </c>
      <c r="O214" s="49">
        <f t="shared" si="31"/>
        <v>0</v>
      </c>
      <c r="P214" s="66"/>
      <c r="Q214" s="67"/>
      <c r="R214" s="68"/>
      <c r="S214" s="67"/>
      <c r="T214" s="69"/>
      <c r="U214" s="179"/>
      <c r="V214" s="180"/>
      <c r="W214" s="178"/>
      <c r="X214" s="180"/>
      <c r="Y214" s="180"/>
      <c r="Z214" s="66"/>
      <c r="AA214" s="67"/>
      <c r="AB214" s="68"/>
      <c r="AC214" s="67"/>
      <c r="AD214" s="67"/>
      <c r="AE214" s="201"/>
      <c r="AF214" s="202"/>
      <c r="AG214" s="203"/>
      <c r="AH214" s="202"/>
      <c r="AI214" s="204"/>
      <c r="AJ214" s="235"/>
      <c r="AK214" s="236"/>
      <c r="AL214" s="237"/>
      <c r="AM214" s="236"/>
      <c r="AN214" s="238"/>
      <c r="AO214" s="179"/>
      <c r="AP214" s="180"/>
      <c r="AQ214" s="178"/>
      <c r="AR214" s="180"/>
      <c r="AS214" s="180"/>
      <c r="AT214" s="235"/>
      <c r="AU214" s="236"/>
      <c r="AV214" s="237"/>
      <c r="AW214" s="236"/>
      <c r="AX214" s="238"/>
      <c r="AY214" s="66"/>
      <c r="AZ214" s="67"/>
      <c r="BA214" s="68"/>
      <c r="BB214" s="67"/>
      <c r="BC214" s="69"/>
      <c r="BD214" s="66"/>
      <c r="BE214" s="67"/>
      <c r="BF214" s="68"/>
      <c r="BG214" s="67"/>
      <c r="BH214" s="69"/>
      <c r="BI214" s="179"/>
      <c r="BJ214" s="180"/>
      <c r="BK214" s="178"/>
      <c r="BL214" s="180"/>
      <c r="BM214" s="191"/>
      <c r="BN214" s="53">
        <f t="shared" si="32"/>
        <v>0</v>
      </c>
      <c r="BO214" s="53">
        <f t="shared" si="33"/>
        <v>0</v>
      </c>
    </row>
    <row r="215" spans="2:67" ht="90" x14ac:dyDescent="0.25">
      <c r="B215" s="79" t="s">
        <v>84</v>
      </c>
      <c r="C215" s="40" t="str">
        <f>C102</f>
        <v>Хлеб ржано - пшеничный формовой, 0,7 кг</v>
      </c>
      <c r="D215" s="41">
        <f t="shared" si="34"/>
        <v>21.1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29"/>
        <v>21.733000000000001</v>
      </c>
      <c r="L215" s="47">
        <f t="shared" si="30"/>
        <v>21.944000000000003</v>
      </c>
      <c r="M215" s="48">
        <f t="shared" si="31"/>
        <v>22.155000000000001</v>
      </c>
      <c r="N215" s="48">
        <f t="shared" si="31"/>
        <v>22.366</v>
      </c>
      <c r="O215" s="49">
        <f t="shared" si="31"/>
        <v>22.577000000000002</v>
      </c>
      <c r="P215" s="367">
        <v>22</v>
      </c>
      <c r="Q215" s="368">
        <v>30</v>
      </c>
      <c r="R215" s="368">
        <f t="shared" ref="R215" si="35">IF(P215=0," ",IF(ISBLANK(P215)," ",P215*Q215))</f>
        <v>660</v>
      </c>
      <c r="S215" s="368" t="s">
        <v>290</v>
      </c>
      <c r="T215" s="369" t="s">
        <v>291</v>
      </c>
      <c r="U215" s="177"/>
      <c r="V215" s="178"/>
      <c r="W215" s="178"/>
      <c r="X215" s="178"/>
      <c r="Y215" s="178"/>
      <c r="Z215" s="367">
        <v>21.73</v>
      </c>
      <c r="AA215" s="368">
        <v>4</v>
      </c>
      <c r="AB215" s="368">
        <v>86.92</v>
      </c>
      <c r="AC215" s="368" t="s">
        <v>298</v>
      </c>
      <c r="AD215" s="369" t="s">
        <v>311</v>
      </c>
      <c r="AE215" s="197"/>
      <c r="AF215" s="198"/>
      <c r="AG215" s="199"/>
      <c r="AH215" s="198"/>
      <c r="AI215" s="200"/>
      <c r="AJ215" s="232"/>
      <c r="AK215" s="233"/>
      <c r="AL215" s="233"/>
      <c r="AM215" s="233"/>
      <c r="AN215" s="234"/>
      <c r="AO215" s="177"/>
      <c r="AP215" s="178"/>
      <c r="AQ215" s="178"/>
      <c r="AR215" s="178"/>
      <c r="AS215" s="178"/>
      <c r="AT215" s="232"/>
      <c r="AU215" s="233"/>
      <c r="AV215" s="233"/>
      <c r="AW215" s="233"/>
      <c r="AX215" s="234"/>
      <c r="AY215" s="50"/>
      <c r="AZ215" s="51"/>
      <c r="BA215" s="51"/>
      <c r="BB215" s="51"/>
      <c r="BC215" s="52"/>
      <c r="BD215" s="50"/>
      <c r="BE215" s="51"/>
      <c r="BF215" s="51"/>
      <c r="BG215" s="51"/>
      <c r="BH215" s="52"/>
      <c r="BI215" s="367">
        <v>22.5</v>
      </c>
      <c r="BJ215" s="368">
        <v>6</v>
      </c>
      <c r="BK215" s="368">
        <f>BI215*BJ215</f>
        <v>135</v>
      </c>
      <c r="BL215" s="368" t="s">
        <v>347</v>
      </c>
      <c r="BM215" s="369" t="s">
        <v>361</v>
      </c>
      <c r="BN215" s="53">
        <f t="shared" si="32"/>
        <v>21.73</v>
      </c>
      <c r="BO215" s="53">
        <f t="shared" si="33"/>
        <v>22.5</v>
      </c>
    </row>
    <row r="216" spans="2:67" ht="54" x14ac:dyDescent="0.25">
      <c r="B216" s="79"/>
      <c r="C216" s="80"/>
      <c r="D216" s="41">
        <f t="shared" si="34"/>
        <v>21.1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29"/>
        <v>21.733000000000001</v>
      </c>
      <c r="L216" s="47">
        <f t="shared" si="30"/>
        <v>21.944000000000003</v>
      </c>
      <c r="M216" s="48">
        <f t="shared" si="31"/>
        <v>22.155000000000001</v>
      </c>
      <c r="N216" s="48">
        <f t="shared" si="31"/>
        <v>22.366</v>
      </c>
      <c r="O216" s="49">
        <f t="shared" si="31"/>
        <v>22.577000000000002</v>
      </c>
      <c r="P216" s="50"/>
      <c r="Q216" s="51"/>
      <c r="R216" s="51"/>
      <c r="S216" s="51"/>
      <c r="T216" s="52"/>
      <c r="U216" s="177"/>
      <c r="V216" s="178"/>
      <c r="W216" s="178"/>
      <c r="X216" s="178"/>
      <c r="Y216" s="178"/>
      <c r="Z216" s="50"/>
      <c r="AA216" s="51"/>
      <c r="AB216" s="51"/>
      <c r="AC216" s="51"/>
      <c r="AD216" s="52"/>
      <c r="AE216" s="50"/>
      <c r="AF216" s="51"/>
      <c r="AG216" s="51"/>
      <c r="AH216" s="51"/>
      <c r="AI216" s="52"/>
      <c r="AJ216" s="232"/>
      <c r="AK216" s="233"/>
      <c r="AL216" s="233"/>
      <c r="AM216" s="233"/>
      <c r="AN216" s="234"/>
      <c r="AO216" s="177"/>
      <c r="AP216" s="178"/>
      <c r="AQ216" s="178"/>
      <c r="AR216" s="178"/>
      <c r="AS216" s="178"/>
      <c r="AT216" s="232"/>
      <c r="AU216" s="233"/>
      <c r="AV216" s="233"/>
      <c r="AW216" s="233"/>
      <c r="AX216" s="234"/>
      <c r="AY216" s="50"/>
      <c r="AZ216" s="51"/>
      <c r="BA216" s="51"/>
      <c r="BB216" s="51"/>
      <c r="BC216" s="52"/>
      <c r="BD216" s="50"/>
      <c r="BE216" s="51"/>
      <c r="BF216" s="51"/>
      <c r="BG216" s="51"/>
      <c r="BH216" s="52"/>
      <c r="BI216" s="367">
        <v>22.5</v>
      </c>
      <c r="BJ216" s="368">
        <v>96</v>
      </c>
      <c r="BK216" s="368">
        <f t="shared" ref="BK216:BK217" si="36">BI216*BJ216</f>
        <v>2160</v>
      </c>
      <c r="BL216" s="368" t="s">
        <v>347</v>
      </c>
      <c r="BM216" s="369" t="s">
        <v>368</v>
      </c>
      <c r="BN216" s="53">
        <f t="shared" si="32"/>
        <v>22.5</v>
      </c>
      <c r="BO216" s="53">
        <f t="shared" si="33"/>
        <v>22.5</v>
      </c>
    </row>
    <row r="217" spans="2:67" ht="54" x14ac:dyDescent="0.25">
      <c r="B217" s="79"/>
      <c r="C217" s="80"/>
      <c r="D217" s="41">
        <f t="shared" si="34"/>
        <v>21.1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29"/>
        <v>21.733000000000001</v>
      </c>
      <c r="L217" s="47">
        <f t="shared" si="30"/>
        <v>21.944000000000003</v>
      </c>
      <c r="M217" s="48">
        <f t="shared" si="31"/>
        <v>22.155000000000001</v>
      </c>
      <c r="N217" s="48">
        <f t="shared" si="31"/>
        <v>22.366</v>
      </c>
      <c r="O217" s="49">
        <f t="shared" si="31"/>
        <v>22.577000000000002</v>
      </c>
      <c r="P217" s="50"/>
      <c r="Q217" s="51"/>
      <c r="R217" s="51"/>
      <c r="S217" s="51"/>
      <c r="T217" s="52"/>
      <c r="U217" s="177"/>
      <c r="V217" s="178"/>
      <c r="W217" s="178"/>
      <c r="X217" s="178"/>
      <c r="Y217" s="178"/>
      <c r="Z217" s="50"/>
      <c r="AA217" s="51"/>
      <c r="AB217" s="51"/>
      <c r="AC217" s="51"/>
      <c r="AD217" s="52"/>
      <c r="AE217" s="50"/>
      <c r="AF217" s="51"/>
      <c r="AG217" s="51"/>
      <c r="AH217" s="51"/>
      <c r="AI217" s="52"/>
      <c r="AJ217" s="232"/>
      <c r="AK217" s="233"/>
      <c r="AL217" s="233"/>
      <c r="AM217" s="233"/>
      <c r="AN217" s="234"/>
      <c r="AO217" s="177"/>
      <c r="AP217" s="178"/>
      <c r="AQ217" s="178"/>
      <c r="AR217" s="178"/>
      <c r="AS217" s="178"/>
      <c r="AT217" s="232"/>
      <c r="AU217" s="233"/>
      <c r="AV217" s="233"/>
      <c r="AW217" s="233"/>
      <c r="AX217" s="234"/>
      <c r="AY217" s="50"/>
      <c r="AZ217" s="51"/>
      <c r="BA217" s="51"/>
      <c r="BB217" s="51"/>
      <c r="BC217" s="52"/>
      <c r="BD217" s="50"/>
      <c r="BE217" s="51"/>
      <c r="BF217" s="51"/>
      <c r="BG217" s="51"/>
      <c r="BH217" s="52"/>
      <c r="BI217" s="367">
        <v>22.5</v>
      </c>
      <c r="BJ217" s="368">
        <v>64</v>
      </c>
      <c r="BK217" s="368">
        <f t="shared" si="36"/>
        <v>1440</v>
      </c>
      <c r="BL217" s="368" t="s">
        <v>347</v>
      </c>
      <c r="BM217" s="369" t="s">
        <v>369</v>
      </c>
      <c r="BN217" s="53">
        <f t="shared" si="32"/>
        <v>22.5</v>
      </c>
      <c r="BO217" s="53">
        <f t="shared" si="33"/>
        <v>22.5</v>
      </c>
    </row>
    <row r="218" spans="2:67" ht="36" x14ac:dyDescent="0.25">
      <c r="B218" s="79" t="s">
        <v>85</v>
      </c>
      <c r="C218" s="40" t="str">
        <f>C105</f>
        <v>Хлеб "Дарницкий" подовый,0,7 кг</v>
      </c>
      <c r="D218" s="41">
        <f t="shared" si="34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29"/>
        <v>23.071999999999999</v>
      </c>
      <c r="L218" s="47">
        <f t="shared" si="30"/>
        <v>23.295999999999999</v>
      </c>
      <c r="M218" s="48">
        <f t="shared" si="31"/>
        <v>23.52</v>
      </c>
      <c r="N218" s="48">
        <f t="shared" si="31"/>
        <v>23.744</v>
      </c>
      <c r="O218" s="49">
        <f t="shared" si="31"/>
        <v>23.968</v>
      </c>
      <c r="P218" s="50"/>
      <c r="Q218" s="51"/>
      <c r="R218" s="51"/>
      <c r="S218" s="51"/>
      <c r="T218" s="52"/>
      <c r="U218" s="197"/>
      <c r="V218" s="198"/>
      <c r="W218" s="199"/>
      <c r="X218" s="205"/>
      <c r="Y218" s="206"/>
      <c r="Z218" s="50"/>
      <c r="AA218" s="51"/>
      <c r="AB218" s="51"/>
      <c r="AC218" s="51"/>
      <c r="AD218" s="52"/>
      <c r="AE218" s="50"/>
      <c r="AF218" s="51"/>
      <c r="AG218" s="51"/>
      <c r="AH218" s="51"/>
      <c r="AI218" s="52"/>
      <c r="AJ218" s="367">
        <v>22</v>
      </c>
      <c r="AK218" s="368">
        <v>133</v>
      </c>
      <c r="AL218" s="368">
        <v>2926</v>
      </c>
      <c r="AM218" s="368" t="s">
        <v>321</v>
      </c>
      <c r="AN218" s="369" t="s">
        <v>322</v>
      </c>
      <c r="AO218" s="177"/>
      <c r="AP218" s="178"/>
      <c r="AQ218" s="178"/>
      <c r="AR218" s="178"/>
      <c r="AS218" s="178"/>
      <c r="AT218" s="232"/>
      <c r="AU218" s="233"/>
      <c r="AV218" s="233"/>
      <c r="AW218" s="233"/>
      <c r="AX218" s="234"/>
      <c r="AY218" s="50"/>
      <c r="AZ218" s="51"/>
      <c r="BA218" s="51"/>
      <c r="BB218" s="51"/>
      <c r="BC218" s="52"/>
      <c r="BD218" s="50"/>
      <c r="BE218" s="51"/>
      <c r="BF218" s="51"/>
      <c r="BG218" s="51"/>
      <c r="BH218" s="52"/>
      <c r="BI218" s="232"/>
      <c r="BJ218" s="233"/>
      <c r="BK218" s="233"/>
      <c r="BL218" s="233"/>
      <c r="BM218" s="234"/>
      <c r="BN218" s="53">
        <f t="shared" si="32"/>
        <v>22</v>
      </c>
      <c r="BO218" s="53">
        <f t="shared" si="33"/>
        <v>22</v>
      </c>
    </row>
    <row r="219" spans="2:67" ht="20.25" x14ac:dyDescent="0.25">
      <c r="B219" s="79"/>
      <c r="C219" s="80"/>
      <c r="D219" s="41">
        <f t="shared" si="34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29"/>
        <v>23.071999999999999</v>
      </c>
      <c r="L219" s="47">
        <f t="shared" si="30"/>
        <v>23.295999999999999</v>
      </c>
      <c r="M219" s="48">
        <f t="shared" si="31"/>
        <v>23.52</v>
      </c>
      <c r="N219" s="48">
        <f t="shared" si="31"/>
        <v>23.744</v>
      </c>
      <c r="O219" s="49">
        <f t="shared" si="31"/>
        <v>23.968</v>
      </c>
      <c r="P219" s="50"/>
      <c r="Q219" s="51"/>
      <c r="R219" s="51"/>
      <c r="S219" s="51"/>
      <c r="T219" s="52"/>
      <c r="U219" s="177"/>
      <c r="V219" s="178"/>
      <c r="W219" s="178"/>
      <c r="X219" s="178"/>
      <c r="Y219" s="178"/>
      <c r="Z219" s="50"/>
      <c r="AA219" s="51"/>
      <c r="AB219" s="51"/>
      <c r="AC219" s="51"/>
      <c r="AD219" s="52"/>
      <c r="AE219" s="50"/>
      <c r="AF219" s="51"/>
      <c r="AG219" s="51"/>
      <c r="AH219" s="51"/>
      <c r="AI219" s="52"/>
      <c r="AJ219" s="367"/>
      <c r="AK219" s="368"/>
      <c r="AL219" s="368"/>
      <c r="AM219" s="368"/>
      <c r="AN219" s="369"/>
      <c r="AO219" s="177"/>
      <c r="AP219" s="178"/>
      <c r="AQ219" s="178"/>
      <c r="AR219" s="178"/>
      <c r="AS219" s="178"/>
      <c r="AT219" s="232"/>
      <c r="AU219" s="233"/>
      <c r="AV219" s="233"/>
      <c r="AW219" s="233"/>
      <c r="AX219" s="234"/>
      <c r="AY219" s="50"/>
      <c r="AZ219" s="51"/>
      <c r="BA219" s="51"/>
      <c r="BB219" s="51"/>
      <c r="BC219" s="52"/>
      <c r="BD219" s="50"/>
      <c r="BE219" s="51"/>
      <c r="BF219" s="51"/>
      <c r="BG219" s="51"/>
      <c r="BH219" s="52"/>
      <c r="BI219" s="232"/>
      <c r="BJ219" s="233"/>
      <c r="BK219" s="233"/>
      <c r="BL219" s="233"/>
      <c r="BM219" s="234"/>
      <c r="BN219" s="53">
        <f t="shared" si="32"/>
        <v>0</v>
      </c>
      <c r="BO219" s="53">
        <f t="shared" si="33"/>
        <v>0</v>
      </c>
    </row>
    <row r="220" spans="2:67" ht="20.25" x14ac:dyDescent="0.25">
      <c r="B220" s="79"/>
      <c r="C220" s="80"/>
      <c r="D220" s="41">
        <f t="shared" si="34"/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29"/>
        <v>23.071999999999999</v>
      </c>
      <c r="L220" s="47">
        <f t="shared" si="30"/>
        <v>23.295999999999999</v>
      </c>
      <c r="M220" s="48">
        <f t="shared" si="31"/>
        <v>23.52</v>
      </c>
      <c r="N220" s="48">
        <f t="shared" si="31"/>
        <v>23.744</v>
      </c>
      <c r="O220" s="49">
        <f t="shared" si="31"/>
        <v>23.968</v>
      </c>
      <c r="P220" s="50"/>
      <c r="Q220" s="51"/>
      <c r="R220" s="51"/>
      <c r="S220" s="51"/>
      <c r="T220" s="52"/>
      <c r="U220" s="177"/>
      <c r="V220" s="178"/>
      <c r="W220" s="178"/>
      <c r="X220" s="178"/>
      <c r="Y220" s="178"/>
      <c r="Z220" s="50"/>
      <c r="AA220" s="51"/>
      <c r="AB220" s="51"/>
      <c r="AC220" s="51"/>
      <c r="AD220" s="52"/>
      <c r="AE220" s="50"/>
      <c r="AF220" s="51"/>
      <c r="AG220" s="51"/>
      <c r="AH220" s="51"/>
      <c r="AI220" s="52"/>
      <c r="AJ220" s="367"/>
      <c r="AK220" s="368"/>
      <c r="AL220" s="368"/>
      <c r="AM220" s="368"/>
      <c r="AN220" s="369"/>
      <c r="AO220" s="177"/>
      <c r="AP220" s="178"/>
      <c r="AQ220" s="178"/>
      <c r="AR220" s="178"/>
      <c r="AS220" s="178"/>
      <c r="AT220" s="232"/>
      <c r="AU220" s="233"/>
      <c r="AV220" s="233"/>
      <c r="AW220" s="233"/>
      <c r="AX220" s="234"/>
      <c r="AY220" s="50"/>
      <c r="AZ220" s="51"/>
      <c r="BA220" s="51"/>
      <c r="BB220" s="51"/>
      <c r="BC220" s="52"/>
      <c r="BD220" s="50"/>
      <c r="BE220" s="51"/>
      <c r="BF220" s="51"/>
      <c r="BG220" s="51"/>
      <c r="BH220" s="52"/>
      <c r="BI220" s="232"/>
      <c r="BJ220" s="233"/>
      <c r="BK220" s="233"/>
      <c r="BL220" s="233"/>
      <c r="BM220" s="234"/>
      <c r="BN220" s="53">
        <f t="shared" si="32"/>
        <v>0</v>
      </c>
      <c r="BO220" s="53">
        <f t="shared" si="33"/>
        <v>0</v>
      </c>
    </row>
    <row r="221" spans="2:67" ht="36" x14ac:dyDescent="0.25">
      <c r="B221" s="79" t="s">
        <v>87</v>
      </c>
      <c r="C221" s="40" t="str">
        <f>C108</f>
        <v>Хлеб пшеничный формовой, 0,45 - 0,5 кг</v>
      </c>
      <c r="D221" s="41">
        <f t="shared" si="34"/>
        <v>22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29"/>
        <v>22.66</v>
      </c>
      <c r="L221" s="47">
        <f t="shared" si="30"/>
        <v>22.88</v>
      </c>
      <c r="M221" s="48">
        <f t="shared" si="31"/>
        <v>23.1</v>
      </c>
      <c r="N221" s="48">
        <f t="shared" si="31"/>
        <v>23.32</v>
      </c>
      <c r="O221" s="49">
        <f t="shared" si="31"/>
        <v>23.54</v>
      </c>
      <c r="P221" s="50"/>
      <c r="Q221" s="51"/>
      <c r="R221" s="51"/>
      <c r="S221" s="51"/>
      <c r="T221" s="52"/>
      <c r="U221" s="197"/>
      <c r="V221" s="198"/>
      <c r="W221" s="199"/>
      <c r="X221" s="205"/>
      <c r="Y221" s="206"/>
      <c r="Z221" s="50"/>
      <c r="AA221" s="51"/>
      <c r="AB221" s="51"/>
      <c r="AC221" s="51"/>
      <c r="AD221" s="52"/>
      <c r="AE221" s="50"/>
      <c r="AF221" s="51"/>
      <c r="AG221" s="51"/>
      <c r="AH221" s="51"/>
      <c r="AI221" s="52"/>
      <c r="AJ221" s="367">
        <v>22</v>
      </c>
      <c r="AK221" s="368">
        <v>184</v>
      </c>
      <c r="AL221" s="368">
        <v>4048</v>
      </c>
      <c r="AM221" s="368" t="s">
        <v>321</v>
      </c>
      <c r="AN221" s="369" t="s">
        <v>322</v>
      </c>
      <c r="AO221" s="177"/>
      <c r="AP221" s="178"/>
      <c r="AQ221" s="178"/>
      <c r="AR221" s="178"/>
      <c r="AS221" s="178"/>
      <c r="AT221" s="232"/>
      <c r="AU221" s="233"/>
      <c r="AV221" s="233"/>
      <c r="AW221" s="233"/>
      <c r="AX221" s="234"/>
      <c r="AY221" s="50"/>
      <c r="AZ221" s="51"/>
      <c r="BA221" s="51"/>
      <c r="BB221" s="51"/>
      <c r="BC221" s="52"/>
      <c r="BD221" s="50"/>
      <c r="BE221" s="51"/>
      <c r="BF221" s="51"/>
      <c r="BG221" s="51"/>
      <c r="BH221" s="52"/>
      <c r="BI221" s="232"/>
      <c r="BJ221" s="233"/>
      <c r="BK221" s="233"/>
      <c r="BL221" s="233"/>
      <c r="BM221" s="234"/>
      <c r="BN221" s="53">
        <f t="shared" si="32"/>
        <v>22</v>
      </c>
      <c r="BO221" s="53">
        <f t="shared" si="33"/>
        <v>22</v>
      </c>
    </row>
    <row r="222" spans="2:67" ht="20.25" x14ac:dyDescent="0.25">
      <c r="B222" s="79"/>
      <c r="C222" s="80"/>
      <c r="D222" s="41">
        <f t="shared" si="34"/>
        <v>22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29"/>
        <v>22.66</v>
      </c>
      <c r="L222" s="47">
        <f t="shared" si="30"/>
        <v>22.88</v>
      </c>
      <c r="M222" s="48">
        <f t="shared" si="31"/>
        <v>23.1</v>
      </c>
      <c r="N222" s="48">
        <f t="shared" si="31"/>
        <v>23.32</v>
      </c>
      <c r="O222" s="49">
        <f t="shared" si="31"/>
        <v>23.54</v>
      </c>
      <c r="P222" s="50"/>
      <c r="Q222" s="51"/>
      <c r="R222" s="51"/>
      <c r="S222" s="51"/>
      <c r="T222" s="52"/>
      <c r="U222" s="177"/>
      <c r="V222" s="178"/>
      <c r="W222" s="178"/>
      <c r="X222" s="178"/>
      <c r="Y222" s="178"/>
      <c r="Z222" s="50"/>
      <c r="AA222" s="51"/>
      <c r="AB222" s="51"/>
      <c r="AC222" s="51"/>
      <c r="AD222" s="52"/>
      <c r="AE222" s="50"/>
      <c r="AF222" s="51"/>
      <c r="AG222" s="51"/>
      <c r="AH222" s="51"/>
      <c r="AI222" s="52"/>
      <c r="AJ222" s="50"/>
      <c r="AK222" s="51"/>
      <c r="AL222" s="51"/>
      <c r="AM222" s="51"/>
      <c r="AN222" s="52"/>
      <c r="AO222" s="177"/>
      <c r="AP222" s="178"/>
      <c r="AQ222" s="178"/>
      <c r="AR222" s="178"/>
      <c r="AS222" s="178"/>
      <c r="AT222" s="232"/>
      <c r="AU222" s="233"/>
      <c r="AV222" s="233"/>
      <c r="AW222" s="233"/>
      <c r="AX222" s="234"/>
      <c r="AY222" s="50"/>
      <c r="AZ222" s="51"/>
      <c r="BA222" s="51"/>
      <c r="BB222" s="51"/>
      <c r="BC222" s="52"/>
      <c r="BD222" s="50"/>
      <c r="BE222" s="51"/>
      <c r="BF222" s="51"/>
      <c r="BG222" s="51"/>
      <c r="BH222" s="52"/>
      <c r="BI222" s="232"/>
      <c r="BJ222" s="233"/>
      <c r="BK222" s="233"/>
      <c r="BL222" s="233"/>
      <c r="BM222" s="234"/>
      <c r="BN222" s="53">
        <f t="shared" si="32"/>
        <v>0</v>
      </c>
      <c r="BO222" s="53">
        <f t="shared" si="33"/>
        <v>0</v>
      </c>
    </row>
    <row r="223" spans="2:67" ht="20.25" x14ac:dyDescent="0.25">
      <c r="B223" s="79"/>
      <c r="C223" s="80"/>
      <c r="D223" s="41">
        <f t="shared" si="34"/>
        <v>22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29"/>
        <v>22.66</v>
      </c>
      <c r="L223" s="47">
        <f t="shared" si="30"/>
        <v>22.88</v>
      </c>
      <c r="M223" s="48">
        <f t="shared" si="31"/>
        <v>23.1</v>
      </c>
      <c r="N223" s="48">
        <f t="shared" si="31"/>
        <v>23.32</v>
      </c>
      <c r="O223" s="49">
        <f t="shared" si="31"/>
        <v>23.54</v>
      </c>
      <c r="P223" s="50"/>
      <c r="Q223" s="51"/>
      <c r="R223" s="51"/>
      <c r="S223" s="51"/>
      <c r="T223" s="52"/>
      <c r="U223" s="177"/>
      <c r="V223" s="178"/>
      <c r="W223" s="178"/>
      <c r="X223" s="178"/>
      <c r="Y223" s="178"/>
      <c r="Z223" s="50"/>
      <c r="AA223" s="51"/>
      <c r="AB223" s="51"/>
      <c r="AC223" s="51"/>
      <c r="AD223" s="52"/>
      <c r="AE223" s="50"/>
      <c r="AF223" s="51"/>
      <c r="AG223" s="51"/>
      <c r="AH223" s="51"/>
      <c r="AI223" s="52"/>
      <c r="AJ223" s="50"/>
      <c r="AK223" s="51"/>
      <c r="AL223" s="51"/>
      <c r="AM223" s="51"/>
      <c r="AN223" s="52"/>
      <c r="AO223" s="177"/>
      <c r="AP223" s="178"/>
      <c r="AQ223" s="178"/>
      <c r="AR223" s="178"/>
      <c r="AS223" s="178"/>
      <c r="AT223" s="232"/>
      <c r="AU223" s="233"/>
      <c r="AV223" s="233"/>
      <c r="AW223" s="233"/>
      <c r="AX223" s="234"/>
      <c r="AY223" s="50"/>
      <c r="AZ223" s="51"/>
      <c r="BA223" s="51"/>
      <c r="BB223" s="51"/>
      <c r="BC223" s="52"/>
      <c r="BD223" s="50"/>
      <c r="BE223" s="51"/>
      <c r="BF223" s="51"/>
      <c r="BG223" s="51"/>
      <c r="BH223" s="52"/>
      <c r="BI223" s="232"/>
      <c r="BJ223" s="233"/>
      <c r="BK223" s="233"/>
      <c r="BL223" s="233"/>
      <c r="BM223" s="234"/>
      <c r="BN223" s="53">
        <f t="shared" si="32"/>
        <v>0</v>
      </c>
      <c r="BO223" s="53">
        <f t="shared" si="33"/>
        <v>0</v>
      </c>
    </row>
    <row r="224" spans="2:67" ht="54" x14ac:dyDescent="0.25">
      <c r="B224" s="79" t="s">
        <v>89</v>
      </c>
      <c r="C224" s="40" t="str">
        <f>C111</f>
        <v>Батон нарезной из муки высшего сорта, 0,35 - 0,4 кг</v>
      </c>
      <c r="D224" s="41">
        <f t="shared" si="34"/>
        <v>20.3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29"/>
        <v>21.518000000000001</v>
      </c>
      <c r="L224" s="47">
        <f t="shared" si="30"/>
        <v>21.721</v>
      </c>
      <c r="M224" s="48">
        <f t="shared" si="31"/>
        <v>21.923999999999999</v>
      </c>
      <c r="N224" s="48">
        <f t="shared" si="31"/>
        <v>22.127000000000002</v>
      </c>
      <c r="O224" s="49">
        <f t="shared" si="31"/>
        <v>22.330000000000002</v>
      </c>
      <c r="P224" s="367">
        <v>20.5</v>
      </c>
      <c r="Q224" s="368">
        <v>75</v>
      </c>
      <c r="R224" s="368">
        <f t="shared" ref="R224" si="37">IF(P224=0," ",IF(ISBLANK(P224)," ",P224*Q224))</f>
        <v>1537.5</v>
      </c>
      <c r="S224" s="368" t="s">
        <v>290</v>
      </c>
      <c r="T224" s="369" t="s">
        <v>291</v>
      </c>
      <c r="U224" s="177"/>
      <c r="V224" s="178"/>
      <c r="W224" s="178"/>
      <c r="X224" s="178"/>
      <c r="Y224" s="178"/>
      <c r="Z224" s="50"/>
      <c r="AA224" s="51"/>
      <c r="AB224" s="51"/>
      <c r="AC224" s="51"/>
      <c r="AD224" s="52"/>
      <c r="AE224" s="50"/>
      <c r="AF224" s="51"/>
      <c r="AG224" s="51"/>
      <c r="AH224" s="51"/>
      <c r="AI224" s="52"/>
      <c r="AJ224" s="50"/>
      <c r="AK224" s="51"/>
      <c r="AL224" s="51"/>
      <c r="AM224" s="51"/>
      <c r="AN224" s="52"/>
      <c r="AO224" s="177"/>
      <c r="AP224" s="178"/>
      <c r="AQ224" s="178"/>
      <c r="AR224" s="178"/>
      <c r="AS224" s="178"/>
      <c r="AT224" s="232"/>
      <c r="AU224" s="233"/>
      <c r="AV224" s="233"/>
      <c r="AW224" s="233"/>
      <c r="AX224" s="234"/>
      <c r="AY224" s="177"/>
      <c r="AZ224" s="178"/>
      <c r="BA224" s="178"/>
      <c r="BB224" s="178"/>
      <c r="BC224" s="178"/>
      <c r="BD224" s="50"/>
      <c r="BE224" s="51"/>
      <c r="BF224" s="51"/>
      <c r="BG224" s="51"/>
      <c r="BH224" s="52"/>
      <c r="BI224" s="367">
        <v>21</v>
      </c>
      <c r="BJ224" s="368">
        <v>32</v>
      </c>
      <c r="BK224" s="368">
        <f>BI224*BJ224</f>
        <v>672</v>
      </c>
      <c r="BL224" s="368" t="s">
        <v>347</v>
      </c>
      <c r="BM224" s="369" t="s">
        <v>370</v>
      </c>
      <c r="BN224" s="53">
        <f t="shared" si="32"/>
        <v>20.5</v>
      </c>
      <c r="BO224" s="53">
        <f t="shared" si="33"/>
        <v>21</v>
      </c>
    </row>
    <row r="225" spans="2:67" ht="54" x14ac:dyDescent="0.25">
      <c r="B225" s="79"/>
      <c r="C225" s="80"/>
      <c r="D225" s="41">
        <f t="shared" si="34"/>
        <v>20.3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29"/>
        <v>21.518000000000001</v>
      </c>
      <c r="L225" s="47">
        <f t="shared" si="30"/>
        <v>21.721</v>
      </c>
      <c r="M225" s="48">
        <f t="shared" si="31"/>
        <v>21.923999999999999</v>
      </c>
      <c r="N225" s="48">
        <f t="shared" si="31"/>
        <v>22.127000000000002</v>
      </c>
      <c r="O225" s="49">
        <f t="shared" si="31"/>
        <v>22.330000000000002</v>
      </c>
      <c r="P225" s="50"/>
      <c r="Q225" s="51"/>
      <c r="R225" s="51"/>
      <c r="S225" s="51"/>
      <c r="T225" s="52"/>
      <c r="U225" s="177"/>
      <c r="V225" s="178"/>
      <c r="W225" s="178"/>
      <c r="X225" s="178"/>
      <c r="Y225" s="178"/>
      <c r="Z225" s="50"/>
      <c r="AA225" s="51"/>
      <c r="AB225" s="51"/>
      <c r="AC225" s="51"/>
      <c r="AD225" s="51"/>
      <c r="AE225" s="50"/>
      <c r="AF225" s="51"/>
      <c r="AG225" s="51"/>
      <c r="AH225" s="51"/>
      <c r="AI225" s="52"/>
      <c r="AJ225" s="50"/>
      <c r="AK225" s="51"/>
      <c r="AL225" s="51"/>
      <c r="AM225" s="51"/>
      <c r="AN225" s="52"/>
      <c r="AO225" s="177"/>
      <c r="AP225" s="178"/>
      <c r="AQ225" s="178"/>
      <c r="AR225" s="178"/>
      <c r="AS225" s="178"/>
      <c r="AT225" s="232"/>
      <c r="AU225" s="233"/>
      <c r="AV225" s="233"/>
      <c r="AW225" s="233"/>
      <c r="AX225" s="234"/>
      <c r="AY225" s="177"/>
      <c r="AZ225" s="178"/>
      <c r="BA225" s="178"/>
      <c r="BB225" s="178"/>
      <c r="BC225" s="178"/>
      <c r="BD225" s="50"/>
      <c r="BE225" s="51"/>
      <c r="BF225" s="51"/>
      <c r="BG225" s="51"/>
      <c r="BH225" s="52"/>
      <c r="BI225" s="367">
        <v>21</v>
      </c>
      <c r="BJ225" s="368">
        <v>96</v>
      </c>
      <c r="BK225" s="368">
        <f>BI225*BJ225</f>
        <v>2016</v>
      </c>
      <c r="BL225" s="368" t="s">
        <v>347</v>
      </c>
      <c r="BM225" s="369" t="s">
        <v>368</v>
      </c>
      <c r="BN225" s="53">
        <f t="shared" si="32"/>
        <v>21</v>
      </c>
      <c r="BO225" s="53">
        <f t="shared" si="33"/>
        <v>21</v>
      </c>
    </row>
    <row r="226" spans="2:67" ht="54" x14ac:dyDescent="0.25">
      <c r="B226" s="79"/>
      <c r="C226" s="80"/>
      <c r="D226" s="41">
        <f t="shared" si="34"/>
        <v>20.3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29"/>
        <v>21.518000000000001</v>
      </c>
      <c r="L226" s="47">
        <f t="shared" si="30"/>
        <v>21.721</v>
      </c>
      <c r="M226" s="48">
        <f t="shared" si="31"/>
        <v>21.923999999999999</v>
      </c>
      <c r="N226" s="48">
        <f t="shared" si="31"/>
        <v>22.127000000000002</v>
      </c>
      <c r="O226" s="49">
        <f t="shared" si="31"/>
        <v>22.330000000000002</v>
      </c>
      <c r="P226" s="50"/>
      <c r="Q226" s="51"/>
      <c r="R226" s="51"/>
      <c r="S226" s="51"/>
      <c r="T226" s="52"/>
      <c r="U226" s="177"/>
      <c r="V226" s="178"/>
      <c r="W226" s="178"/>
      <c r="X226" s="178"/>
      <c r="Y226" s="178"/>
      <c r="Z226" s="50"/>
      <c r="AA226" s="51"/>
      <c r="AB226" s="51"/>
      <c r="AC226" s="51"/>
      <c r="AD226" s="51"/>
      <c r="AE226" s="177"/>
      <c r="AF226" s="178"/>
      <c r="AG226" s="178"/>
      <c r="AH226" s="178"/>
      <c r="AI226" s="190"/>
      <c r="AJ226" s="50"/>
      <c r="AK226" s="51"/>
      <c r="AL226" s="51"/>
      <c r="AM226" s="51"/>
      <c r="AN226" s="52"/>
      <c r="AO226" s="177"/>
      <c r="AP226" s="178"/>
      <c r="AQ226" s="178"/>
      <c r="AR226" s="178"/>
      <c r="AS226" s="178"/>
      <c r="AT226" s="232"/>
      <c r="AU226" s="233"/>
      <c r="AV226" s="233"/>
      <c r="AW226" s="233"/>
      <c r="AX226" s="234"/>
      <c r="AY226" s="177"/>
      <c r="AZ226" s="178"/>
      <c r="BA226" s="178"/>
      <c r="BB226" s="178"/>
      <c r="BC226" s="178"/>
      <c r="BD226" s="50"/>
      <c r="BE226" s="51"/>
      <c r="BF226" s="51"/>
      <c r="BG226" s="51"/>
      <c r="BH226" s="52"/>
      <c r="BI226" s="367">
        <v>21</v>
      </c>
      <c r="BJ226" s="368">
        <v>112</v>
      </c>
      <c r="BK226" s="368">
        <f>BI226*BJ226</f>
        <v>2352</v>
      </c>
      <c r="BL226" s="368" t="s">
        <v>347</v>
      </c>
      <c r="BM226" s="369" t="s">
        <v>371</v>
      </c>
      <c r="BN226" s="53">
        <f t="shared" si="32"/>
        <v>21</v>
      </c>
      <c r="BO226" s="53">
        <f t="shared" si="33"/>
        <v>21</v>
      </c>
    </row>
    <row r="227" spans="2:67" ht="20.25" x14ac:dyDescent="0.25">
      <c r="B227" s="81" t="s">
        <v>92</v>
      </c>
      <c r="C227" s="82" t="s">
        <v>93</v>
      </c>
      <c r="D227" s="41">
        <f t="shared" si="34"/>
        <v>0</v>
      </c>
      <c r="E227" s="62"/>
      <c r="F227" s="63"/>
      <c r="G227" s="64"/>
      <c r="H227" s="64"/>
      <c r="I227" s="64"/>
      <c r="J227" s="65"/>
      <c r="K227" s="46">
        <f t="shared" si="29"/>
        <v>0</v>
      </c>
      <c r="L227" s="47">
        <f t="shared" si="30"/>
        <v>0</v>
      </c>
      <c r="M227" s="48">
        <f t="shared" si="31"/>
        <v>0</v>
      </c>
      <c r="N227" s="48">
        <f t="shared" si="31"/>
        <v>0</v>
      </c>
      <c r="O227" s="49">
        <f t="shared" si="31"/>
        <v>0</v>
      </c>
      <c r="P227" s="66"/>
      <c r="Q227" s="67"/>
      <c r="R227" s="68"/>
      <c r="S227" s="67"/>
      <c r="T227" s="69"/>
      <c r="U227" s="179"/>
      <c r="V227" s="180"/>
      <c r="W227" s="178"/>
      <c r="X227" s="180"/>
      <c r="Y227" s="180"/>
      <c r="Z227" s="66"/>
      <c r="AA227" s="67"/>
      <c r="AB227" s="68"/>
      <c r="AC227" s="67"/>
      <c r="AD227" s="67"/>
      <c r="AE227" s="179"/>
      <c r="AF227" s="180"/>
      <c r="AG227" s="178"/>
      <c r="AH227" s="180"/>
      <c r="AI227" s="191"/>
      <c r="AJ227" s="66"/>
      <c r="AK227" s="67"/>
      <c r="AL227" s="68"/>
      <c r="AM227" s="67"/>
      <c r="AN227" s="69"/>
      <c r="AO227" s="179"/>
      <c r="AP227" s="180"/>
      <c r="AQ227" s="178"/>
      <c r="AR227" s="180"/>
      <c r="AS227" s="180"/>
      <c r="AT227" s="235"/>
      <c r="AU227" s="236"/>
      <c r="AV227" s="237"/>
      <c r="AW227" s="236"/>
      <c r="AX227" s="238"/>
      <c r="AY227" s="179"/>
      <c r="AZ227" s="180"/>
      <c r="BA227" s="178"/>
      <c r="BB227" s="180"/>
      <c r="BC227" s="180"/>
      <c r="BD227" s="66"/>
      <c r="BE227" s="67"/>
      <c r="BF227" s="68"/>
      <c r="BG227" s="67"/>
      <c r="BH227" s="69"/>
      <c r="BI227" s="179"/>
      <c r="BJ227" s="180"/>
      <c r="BK227" s="178"/>
      <c r="BL227" s="180"/>
      <c r="BM227" s="191"/>
      <c r="BN227" s="53">
        <f t="shared" si="32"/>
        <v>0</v>
      </c>
      <c r="BO227" s="53">
        <f t="shared" si="33"/>
        <v>0</v>
      </c>
    </row>
    <row r="228" spans="2:67" ht="21" thickBot="1" x14ac:dyDescent="0.3">
      <c r="B228" s="96" t="s">
        <v>95</v>
      </c>
      <c r="C228" s="40" t="str">
        <f>C115</f>
        <v>Сахар-песок, кг</v>
      </c>
      <c r="D228" s="41">
        <f t="shared" si="34"/>
        <v>28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29"/>
        <v>29.4</v>
      </c>
      <c r="L228" s="47">
        <f t="shared" si="30"/>
        <v>29.68</v>
      </c>
      <c r="M228" s="48">
        <f t="shared" si="31"/>
        <v>29.96</v>
      </c>
      <c r="N228" s="48">
        <f t="shared" si="31"/>
        <v>30.240000000000002</v>
      </c>
      <c r="O228" s="49">
        <f t="shared" si="31"/>
        <v>30.52</v>
      </c>
      <c r="P228" s="50"/>
      <c r="Q228" s="51"/>
      <c r="R228" s="51"/>
      <c r="S228" s="51"/>
      <c r="T228" s="52"/>
      <c r="U228" s="177"/>
      <c r="V228" s="178"/>
      <c r="W228" s="178"/>
      <c r="X228" s="178"/>
      <c r="Y228" s="178"/>
      <c r="Z228" s="50"/>
      <c r="AA228" s="51"/>
      <c r="AB228" s="51"/>
      <c r="AC228" s="51"/>
      <c r="AD228" s="51"/>
      <c r="AE228" s="197"/>
      <c r="AF228" s="198"/>
      <c r="AG228" s="199"/>
      <c r="AH228" s="198"/>
      <c r="AI228" s="200"/>
      <c r="AJ228" s="50"/>
      <c r="AK228" s="51"/>
      <c r="AL228" s="51"/>
      <c r="AM228" s="51"/>
      <c r="AN228" s="52"/>
      <c r="AO228" s="177"/>
      <c r="AP228" s="178"/>
      <c r="AQ228" s="178"/>
      <c r="AR228" s="178"/>
      <c r="AS228" s="178"/>
      <c r="AT228" s="232"/>
      <c r="AU228" s="233"/>
      <c r="AV228" s="233"/>
      <c r="AW228" s="233"/>
      <c r="AX228" s="234"/>
      <c r="AY228" s="177"/>
      <c r="AZ228" s="178"/>
      <c r="BA228" s="178"/>
      <c r="BB228" s="178"/>
      <c r="BC228" s="178"/>
      <c r="BD228" s="50"/>
      <c r="BE228" s="51"/>
      <c r="BF228" s="51"/>
      <c r="BG228" s="51"/>
      <c r="BH228" s="52"/>
      <c r="BI228" s="177"/>
      <c r="BJ228" s="178"/>
      <c r="BK228" s="178"/>
      <c r="BL228" s="178"/>
      <c r="BM228" s="190"/>
      <c r="BN228" s="53">
        <f t="shared" si="32"/>
        <v>0</v>
      </c>
      <c r="BO228" s="53">
        <f t="shared" si="33"/>
        <v>0</v>
      </c>
    </row>
    <row r="229" spans="2:67" ht="21.75" thickTop="1" thickBot="1" x14ac:dyDescent="0.3">
      <c r="B229" s="96"/>
      <c r="C229" s="97"/>
      <c r="D229" s="41">
        <f t="shared" si="34"/>
        <v>28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29"/>
        <v>29.4</v>
      </c>
      <c r="L229" s="47">
        <f t="shared" si="30"/>
        <v>29.68</v>
      </c>
      <c r="M229" s="48">
        <f t="shared" si="31"/>
        <v>29.96</v>
      </c>
      <c r="N229" s="48">
        <f t="shared" si="31"/>
        <v>30.240000000000002</v>
      </c>
      <c r="O229" s="49">
        <f t="shared" si="31"/>
        <v>30.52</v>
      </c>
      <c r="P229" s="50"/>
      <c r="Q229" s="51"/>
      <c r="R229" s="51"/>
      <c r="S229" s="51"/>
      <c r="T229" s="52"/>
      <c r="U229" s="177"/>
      <c r="V229" s="178"/>
      <c r="W229" s="178"/>
      <c r="X229" s="178"/>
      <c r="Y229" s="178"/>
      <c r="Z229" s="50"/>
      <c r="AA229" s="51"/>
      <c r="AB229" s="51"/>
      <c r="AC229" s="51"/>
      <c r="AD229" s="51"/>
      <c r="AE229" s="177"/>
      <c r="AF229" s="178"/>
      <c r="AG229" s="178"/>
      <c r="AH229" s="178"/>
      <c r="AI229" s="190"/>
      <c r="AJ229" s="50"/>
      <c r="AK229" s="51"/>
      <c r="AL229" s="51"/>
      <c r="AM229" s="51"/>
      <c r="AN229" s="52"/>
      <c r="AO229" s="177"/>
      <c r="AP229" s="178"/>
      <c r="AQ229" s="178"/>
      <c r="AR229" s="178"/>
      <c r="AS229" s="178"/>
      <c r="AT229" s="50"/>
      <c r="AU229" s="51"/>
      <c r="AV229" s="51"/>
      <c r="AW229" s="51"/>
      <c r="AX229" s="51"/>
      <c r="AY229" s="177"/>
      <c r="AZ229" s="178"/>
      <c r="BA229" s="178"/>
      <c r="BB229" s="178"/>
      <c r="BC229" s="178"/>
      <c r="BD229" s="50"/>
      <c r="BE229" s="51"/>
      <c r="BF229" s="51"/>
      <c r="BG229" s="51"/>
      <c r="BH229" s="52"/>
      <c r="BI229" s="177"/>
      <c r="BJ229" s="178"/>
      <c r="BK229" s="178"/>
      <c r="BL229" s="178"/>
      <c r="BM229" s="190"/>
      <c r="BN229" s="53">
        <f t="shared" si="32"/>
        <v>0</v>
      </c>
      <c r="BO229" s="53">
        <f t="shared" si="33"/>
        <v>0</v>
      </c>
    </row>
    <row r="230" spans="2:67" ht="21.75" thickTop="1" thickBot="1" x14ac:dyDescent="0.3">
      <c r="B230" s="96"/>
      <c r="C230" s="97"/>
      <c r="D230" s="41">
        <f t="shared" si="34"/>
        <v>28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29"/>
        <v>29.4</v>
      </c>
      <c r="L230" s="47">
        <f t="shared" si="30"/>
        <v>29.68</v>
      </c>
      <c r="M230" s="48">
        <f t="shared" si="31"/>
        <v>29.96</v>
      </c>
      <c r="N230" s="48">
        <f t="shared" si="31"/>
        <v>30.240000000000002</v>
      </c>
      <c r="O230" s="49">
        <f t="shared" si="31"/>
        <v>30.52</v>
      </c>
      <c r="P230" s="50"/>
      <c r="Q230" s="51"/>
      <c r="R230" s="51"/>
      <c r="S230" s="51"/>
      <c r="T230" s="52"/>
      <c r="U230" s="177"/>
      <c r="V230" s="178"/>
      <c r="W230" s="178"/>
      <c r="X230" s="178"/>
      <c r="Y230" s="178"/>
      <c r="Z230" s="50"/>
      <c r="AA230" s="51"/>
      <c r="AB230" s="51"/>
      <c r="AC230" s="51"/>
      <c r="AD230" s="51"/>
      <c r="AE230" s="177"/>
      <c r="AF230" s="178"/>
      <c r="AG230" s="178"/>
      <c r="AH230" s="178"/>
      <c r="AI230" s="190"/>
      <c r="AJ230" s="50"/>
      <c r="AK230" s="51"/>
      <c r="AL230" s="51"/>
      <c r="AM230" s="51"/>
      <c r="AN230" s="52"/>
      <c r="AO230" s="177"/>
      <c r="AP230" s="178"/>
      <c r="AQ230" s="178"/>
      <c r="AR230" s="178"/>
      <c r="AS230" s="178"/>
      <c r="AT230" s="50"/>
      <c r="AU230" s="51"/>
      <c r="AV230" s="51"/>
      <c r="AW230" s="51"/>
      <c r="AX230" s="51"/>
      <c r="AY230" s="177"/>
      <c r="AZ230" s="178"/>
      <c r="BA230" s="178"/>
      <c r="BB230" s="178"/>
      <c r="BC230" s="178"/>
      <c r="BD230" s="50"/>
      <c r="BE230" s="51"/>
      <c r="BF230" s="51"/>
      <c r="BG230" s="51"/>
      <c r="BH230" s="52"/>
      <c r="BI230" s="177"/>
      <c r="BJ230" s="178"/>
      <c r="BK230" s="178"/>
      <c r="BL230" s="178"/>
      <c r="BM230" s="190"/>
      <c r="BN230" s="53">
        <f t="shared" si="32"/>
        <v>0</v>
      </c>
      <c r="BO230" s="53">
        <f t="shared" si="33"/>
        <v>0</v>
      </c>
    </row>
    <row r="231" spans="2:67" s="138" customFormat="1" ht="49.5" customHeight="1" thickTop="1" thickBot="1" x14ac:dyDescent="0.4">
      <c r="B231" s="142">
        <v>3</v>
      </c>
      <c r="K231" s="140"/>
      <c r="L231" s="140"/>
      <c r="M231" s="140"/>
      <c r="N231" s="140"/>
      <c r="O231" s="140"/>
    </row>
    <row r="232" spans="2:67" ht="39.75" customHeight="1" thickTop="1" x14ac:dyDescent="0.25">
      <c r="B232" s="412" t="s">
        <v>0</v>
      </c>
      <c r="C232" s="414" t="s">
        <v>1</v>
      </c>
      <c r="D232" s="416" t="str">
        <f>D6</f>
        <v>Средняя цена без учета доставки на 30.08.2019, рублей</v>
      </c>
      <c r="E232" s="418" t="s">
        <v>6</v>
      </c>
      <c r="F232" s="420" t="s">
        <v>7</v>
      </c>
      <c r="G232" s="421"/>
      <c r="H232" s="421"/>
      <c r="I232" s="421"/>
      <c r="J232" s="422"/>
      <c r="K232" s="426" t="s">
        <v>8</v>
      </c>
      <c r="L232" s="427"/>
      <c r="M232" s="427"/>
      <c r="N232" s="427"/>
      <c r="O232" s="428"/>
      <c r="P232" s="406" t="str">
        <f>'1 неделя'!P232:T232</f>
        <v>ГАПОУ ЧР "МЦК-ЧЭМК" Минобразования Чувашии</v>
      </c>
      <c r="Q232" s="407"/>
      <c r="R232" s="407"/>
      <c r="S232" s="407"/>
      <c r="T232" s="408"/>
      <c r="U232" s="401" t="str">
        <f>'1 неделя'!U232:Y232</f>
        <v xml:space="preserve">ГАПОУ "ВСХТ" </v>
      </c>
      <c r="V232" s="402"/>
      <c r="W232" s="402"/>
      <c r="X232" s="402"/>
      <c r="Y232" s="403"/>
      <c r="Z232" s="406" t="str">
        <f>'1 неделя'!Z232:AD232</f>
        <v xml:space="preserve">БОУ "Ибресинская общеобразовательная школа-интернат для обучающихся с ограниченными возможностями здоровья" </v>
      </c>
      <c r="AA232" s="407"/>
      <c r="AB232" s="407"/>
      <c r="AC232" s="407"/>
      <c r="AD232" s="408"/>
      <c r="AE232" s="401" t="str">
        <f>'1 неделя'!AE232:AI232</f>
        <v xml:space="preserve">БОУ " Калининская общеобразовательная школа-интернат для обучающихся с ограниченными возможностями здоровья" </v>
      </c>
      <c r="AF232" s="402"/>
      <c r="AG232" s="402"/>
      <c r="AH232" s="402"/>
      <c r="AI232" s="403"/>
      <c r="AJ232" s="406" t="str">
        <f>'1 неделя'!AJ232:AN232</f>
        <v>Наименование заказчика</v>
      </c>
      <c r="AK232" s="407"/>
      <c r="AL232" s="407"/>
      <c r="AM232" s="407"/>
      <c r="AN232" s="408"/>
      <c r="AO232" s="401" t="str">
        <f>'1 неделя'!AO232:AS232</f>
        <v>Наименование заказчика</v>
      </c>
      <c r="AP232" s="402"/>
      <c r="AQ232" s="402"/>
      <c r="AR232" s="402"/>
      <c r="AS232" s="403"/>
      <c r="AT232" s="406" t="str">
        <f>'1 неделя'!AT232:AX232</f>
        <v>Наименование заказчика</v>
      </c>
      <c r="AU232" s="407"/>
      <c r="AV232" s="407"/>
      <c r="AW232" s="407"/>
      <c r="AX232" s="408"/>
      <c r="AY232" s="401" t="str">
        <f>'1 неделя'!AY232:BC232</f>
        <v>Наименование заказчика</v>
      </c>
      <c r="AZ232" s="402"/>
      <c r="BA232" s="402"/>
      <c r="BB232" s="402"/>
      <c r="BC232" s="403"/>
      <c r="BD232" s="406" t="str">
        <f>'1 неделя'!BD232:BH232</f>
        <v>Наименование заказчика</v>
      </c>
      <c r="BE232" s="407"/>
      <c r="BF232" s="407"/>
      <c r="BG232" s="407"/>
      <c r="BH232" s="408"/>
      <c r="BI232" s="401" t="str">
        <f>'1 неделя'!BI232:BM232</f>
        <v>Наименование заказчика</v>
      </c>
      <c r="BJ232" s="402"/>
      <c r="BK232" s="402"/>
      <c r="BL232" s="402"/>
      <c r="BM232" s="403"/>
      <c r="BN232" s="404" t="s">
        <v>97</v>
      </c>
      <c r="BO232" s="404" t="s">
        <v>98</v>
      </c>
    </row>
    <row r="233" spans="2:67" ht="126.75" customHeight="1" thickBot="1" x14ac:dyDescent="0.3">
      <c r="B233" s="413"/>
      <c r="C233" s="415"/>
      <c r="D233" s="417"/>
      <c r="E233" s="419"/>
      <c r="F233" s="423"/>
      <c r="G233" s="424"/>
      <c r="H233" s="424"/>
      <c r="I233" s="424"/>
      <c r="J233" s="425"/>
      <c r="K233" s="429"/>
      <c r="L233" s="430"/>
      <c r="M233" s="430"/>
      <c r="N233" s="430"/>
      <c r="O233" s="431"/>
      <c r="P233" s="128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8" t="s">
        <v>2</v>
      </c>
      <c r="V233" s="169" t="s">
        <v>3</v>
      </c>
      <c r="W233" s="170" t="s">
        <v>4</v>
      </c>
      <c r="X233" s="170" t="s">
        <v>5</v>
      </c>
      <c r="Y233" s="170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4" t="s">
        <v>2</v>
      </c>
      <c r="AF233" s="170" t="s">
        <v>3</v>
      </c>
      <c r="AG233" s="170" t="s">
        <v>4</v>
      </c>
      <c r="AH233" s="170" t="s">
        <v>5</v>
      </c>
      <c r="AI233" s="170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4" t="s">
        <v>2</v>
      </c>
      <c r="AP233" s="170" t="s">
        <v>3</v>
      </c>
      <c r="AQ233" s="170" t="s">
        <v>4</v>
      </c>
      <c r="AR233" s="170" t="s">
        <v>5</v>
      </c>
      <c r="AS233" s="170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4" t="s">
        <v>2</v>
      </c>
      <c r="AZ233" s="170" t="s">
        <v>3</v>
      </c>
      <c r="BA233" s="170" t="s">
        <v>4</v>
      </c>
      <c r="BB233" s="170" t="s">
        <v>5</v>
      </c>
      <c r="BC233" s="170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4" t="s">
        <v>2</v>
      </c>
      <c r="BJ233" s="170" t="s">
        <v>3</v>
      </c>
      <c r="BK233" s="170" t="s">
        <v>4</v>
      </c>
      <c r="BL233" s="170" t="s">
        <v>5</v>
      </c>
      <c r="BM233" s="170" t="s">
        <v>119</v>
      </c>
      <c r="BN233" s="405"/>
      <c r="BO233" s="405"/>
    </row>
    <row r="234" spans="2:67" ht="55.5" thickTop="1" thickBot="1" x14ac:dyDescent="0.3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71"/>
      <c r="V234" s="172"/>
      <c r="W234" s="173"/>
      <c r="X234" s="173"/>
      <c r="Y234" s="173"/>
      <c r="Z234" s="26"/>
      <c r="AA234" s="25"/>
      <c r="AB234" s="25"/>
      <c r="AC234" s="25"/>
      <c r="AD234" s="25"/>
      <c r="AE234" s="185"/>
      <c r="AF234" s="173"/>
      <c r="AG234" s="173"/>
      <c r="AH234" s="173"/>
      <c r="AI234" s="186"/>
      <c r="AJ234" s="26"/>
      <c r="AK234" s="25"/>
      <c r="AL234" s="25"/>
      <c r="AM234" s="25"/>
      <c r="AN234" s="27"/>
      <c r="AO234" s="185"/>
      <c r="AP234" s="173"/>
      <c r="AQ234" s="173"/>
      <c r="AR234" s="173"/>
      <c r="AS234" s="173"/>
      <c r="AT234" s="26"/>
      <c r="AU234" s="25"/>
      <c r="AV234" s="25"/>
      <c r="AW234" s="25"/>
      <c r="AX234" s="25"/>
      <c r="AY234" s="185"/>
      <c r="AZ234" s="173"/>
      <c r="BA234" s="173"/>
      <c r="BB234" s="173"/>
      <c r="BC234" s="173"/>
      <c r="BD234" s="26"/>
      <c r="BE234" s="25"/>
      <c r="BF234" s="25"/>
      <c r="BG234" s="25"/>
      <c r="BH234" s="27"/>
      <c r="BI234" s="185"/>
      <c r="BJ234" s="173"/>
      <c r="BK234" s="173"/>
      <c r="BL234" s="173"/>
      <c r="BM234" s="173"/>
      <c r="BN234" s="405"/>
      <c r="BO234" s="405"/>
    </row>
    <row r="235" spans="2:67" ht="19.5" thickTop="1" thickBot="1" x14ac:dyDescent="0.3">
      <c r="B235" s="29" t="s">
        <v>9</v>
      </c>
      <c r="C235" s="30">
        <v>2</v>
      </c>
      <c r="D235" s="31">
        <v>3</v>
      </c>
      <c r="E235" s="127">
        <v>9</v>
      </c>
      <c r="F235" s="396">
        <v>10</v>
      </c>
      <c r="G235" s="396"/>
      <c r="H235" s="396"/>
      <c r="I235" s="396"/>
      <c r="J235" s="397"/>
      <c r="K235" s="398">
        <v>11</v>
      </c>
      <c r="L235" s="399"/>
      <c r="M235" s="399"/>
      <c r="N235" s="399"/>
      <c r="O235" s="400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4">
        <v>4</v>
      </c>
      <c r="V235" s="175">
        <v>5</v>
      </c>
      <c r="W235" s="176">
        <v>6</v>
      </c>
      <c r="X235" s="176">
        <v>7</v>
      </c>
      <c r="Y235" s="176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7">
        <v>4</v>
      </c>
      <c r="AF235" s="188">
        <v>5</v>
      </c>
      <c r="AG235" s="188">
        <v>6</v>
      </c>
      <c r="AH235" s="188">
        <v>7</v>
      </c>
      <c r="AI235" s="189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7">
        <v>4</v>
      </c>
      <c r="AP235" s="188">
        <v>5</v>
      </c>
      <c r="AQ235" s="188">
        <v>6</v>
      </c>
      <c r="AR235" s="188">
        <v>7</v>
      </c>
      <c r="AS235" s="188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7">
        <v>4</v>
      </c>
      <c r="AZ235" s="188">
        <v>5</v>
      </c>
      <c r="BA235" s="188">
        <v>6</v>
      </c>
      <c r="BB235" s="188">
        <v>7</v>
      </c>
      <c r="BC235" s="188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7">
        <v>4</v>
      </c>
      <c r="BJ235" s="188">
        <v>5</v>
      </c>
      <c r="BK235" s="188">
        <v>6</v>
      </c>
      <c r="BL235" s="188">
        <v>7</v>
      </c>
      <c r="BM235" s="188">
        <v>8</v>
      </c>
      <c r="BN235" s="37"/>
      <c r="BO235" s="37"/>
    </row>
    <row r="236" spans="2:67" ht="36.75" thickTop="1" x14ac:dyDescent="0.25">
      <c r="B236" s="54" t="s">
        <v>9</v>
      </c>
      <c r="C236" s="40" t="str">
        <f>C123</f>
        <v>Картофель, кг</v>
      </c>
      <c r="D236" s="41">
        <f t="shared" ref="D236:D267" si="38">D10</f>
        <v>9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89" si="39">$D236+($D236*(SUM($E236%,F236%)))</f>
        <v>10.71</v>
      </c>
      <c r="L236" s="47">
        <f t="shared" ref="L236:L289" si="40">$D236+(($D236*SUM($E236,G236)/100))</f>
        <v>10.8</v>
      </c>
      <c r="M236" s="48">
        <f t="shared" ref="M236:O289" si="41">$D236+(($D236*($E236+H236)/100))</f>
        <v>10.89</v>
      </c>
      <c r="N236" s="48">
        <f t="shared" si="41"/>
        <v>10.98</v>
      </c>
      <c r="O236" s="49">
        <f t="shared" si="41"/>
        <v>11.07</v>
      </c>
      <c r="P236" s="50"/>
      <c r="Q236" s="51"/>
      <c r="R236" s="51"/>
      <c r="S236" s="51"/>
      <c r="T236" s="52"/>
      <c r="U236" s="50"/>
      <c r="V236" s="51"/>
      <c r="W236" s="51"/>
      <c r="X236" s="51"/>
      <c r="Y236" s="52"/>
      <c r="Z236" s="50"/>
      <c r="AA236" s="51"/>
      <c r="AB236" s="51"/>
      <c r="AC236" s="51"/>
      <c r="AD236" s="52"/>
      <c r="AE236" s="389">
        <v>10</v>
      </c>
      <c r="AF236" s="386">
        <v>602</v>
      </c>
      <c r="AG236" s="387">
        <f>AE236*AF236</f>
        <v>6020</v>
      </c>
      <c r="AH236" s="386" t="s">
        <v>378</v>
      </c>
      <c r="AI236" s="386" t="s">
        <v>379</v>
      </c>
      <c r="AJ236" s="50"/>
      <c r="AK236" s="51"/>
      <c r="AL236" s="51"/>
      <c r="AM236" s="51"/>
      <c r="AN236" s="52"/>
      <c r="AO236" s="177"/>
      <c r="AP236" s="178"/>
      <c r="AQ236" s="178"/>
      <c r="AR236" s="178"/>
      <c r="AS236" s="178"/>
      <c r="AT236" s="50"/>
      <c r="AU236" s="51"/>
      <c r="AV236" s="51"/>
      <c r="AW236" s="51"/>
      <c r="AX236" s="51"/>
      <c r="AY236" s="177"/>
      <c r="AZ236" s="178"/>
      <c r="BA236" s="178"/>
      <c r="BB236" s="178"/>
      <c r="BC236" s="178"/>
      <c r="BD236" s="50"/>
      <c r="BE236" s="51"/>
      <c r="BF236" s="51"/>
      <c r="BG236" s="51"/>
      <c r="BH236" s="52"/>
      <c r="BI236" s="177"/>
      <c r="BJ236" s="178"/>
      <c r="BK236" s="178"/>
      <c r="BL236" s="178"/>
      <c r="BM236" s="190"/>
      <c r="BN236" s="53"/>
      <c r="BO236" s="53"/>
    </row>
    <row r="237" spans="2:67" ht="20.25" x14ac:dyDescent="0.25">
      <c r="B237" s="54"/>
      <c r="C237" s="55"/>
      <c r="D237" s="41">
        <f t="shared" si="38"/>
        <v>9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39"/>
        <v>10.71</v>
      </c>
      <c r="L237" s="47">
        <f t="shared" si="40"/>
        <v>10.8</v>
      </c>
      <c r="M237" s="48">
        <f t="shared" si="41"/>
        <v>10.89</v>
      </c>
      <c r="N237" s="48">
        <f t="shared" si="41"/>
        <v>10.98</v>
      </c>
      <c r="O237" s="49">
        <f t="shared" si="41"/>
        <v>11.07</v>
      </c>
      <c r="P237" s="50"/>
      <c r="Q237" s="51"/>
      <c r="R237" s="51"/>
      <c r="S237" s="51"/>
      <c r="T237" s="52"/>
      <c r="U237" s="177"/>
      <c r="V237" s="178"/>
      <c r="W237" s="178"/>
      <c r="X237" s="178"/>
      <c r="Y237" s="178"/>
      <c r="Z237" s="50"/>
      <c r="AA237" s="51"/>
      <c r="AB237" s="51"/>
      <c r="AC237" s="51"/>
      <c r="AD237" s="51"/>
      <c r="AE237" s="177"/>
      <c r="AF237" s="178"/>
      <c r="AG237" s="178"/>
      <c r="AH237" s="178"/>
      <c r="AI237" s="190"/>
      <c r="AJ237" s="50"/>
      <c r="AK237" s="51"/>
      <c r="AL237" s="51"/>
      <c r="AM237" s="51"/>
      <c r="AN237" s="52"/>
      <c r="AO237" s="177"/>
      <c r="AP237" s="178"/>
      <c r="AQ237" s="178"/>
      <c r="AR237" s="178"/>
      <c r="AS237" s="178"/>
      <c r="AT237" s="50"/>
      <c r="AU237" s="51"/>
      <c r="AV237" s="51"/>
      <c r="AW237" s="51"/>
      <c r="AX237" s="51"/>
      <c r="AY237" s="177"/>
      <c r="AZ237" s="178"/>
      <c r="BA237" s="178"/>
      <c r="BB237" s="178"/>
      <c r="BC237" s="178"/>
      <c r="BD237" s="50"/>
      <c r="BE237" s="51"/>
      <c r="BF237" s="51"/>
      <c r="BG237" s="51"/>
      <c r="BH237" s="52"/>
      <c r="BI237" s="177"/>
      <c r="BJ237" s="178"/>
      <c r="BK237" s="178"/>
      <c r="BL237" s="178"/>
      <c r="BM237" s="190"/>
      <c r="BN237" s="53">
        <f>MIN($P237,$U237,$Z237,$AE237,$AJ237,$AO237,$AT237,$AY237,$BD237,$BI237)</f>
        <v>0</v>
      </c>
      <c r="BO237" s="53">
        <f>MAX($P237,$U237,$Z237,$AE237,$AJ237,$AO237,$AT237,$AY237,$BD237,$BI237)</f>
        <v>0</v>
      </c>
    </row>
    <row r="238" spans="2:67" ht="20.25" x14ac:dyDescent="0.25">
      <c r="B238" s="56"/>
      <c r="C238" s="58"/>
      <c r="D238" s="41">
        <f t="shared" si="38"/>
        <v>9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39"/>
        <v>10.71</v>
      </c>
      <c r="L238" s="47">
        <f t="shared" si="40"/>
        <v>10.8</v>
      </c>
      <c r="M238" s="48">
        <f t="shared" si="41"/>
        <v>10.89</v>
      </c>
      <c r="N238" s="48">
        <f t="shared" si="41"/>
        <v>10.98</v>
      </c>
      <c r="O238" s="49">
        <f t="shared" si="41"/>
        <v>11.07</v>
      </c>
      <c r="P238" s="50"/>
      <c r="Q238" s="51"/>
      <c r="R238" s="51"/>
      <c r="S238" s="51"/>
      <c r="T238" s="52"/>
      <c r="U238" s="177"/>
      <c r="V238" s="178"/>
      <c r="W238" s="178"/>
      <c r="X238" s="178"/>
      <c r="Y238" s="178"/>
      <c r="Z238" s="50"/>
      <c r="AA238" s="51"/>
      <c r="AB238" s="51"/>
      <c r="AC238" s="51"/>
      <c r="AD238" s="51"/>
      <c r="AE238" s="177"/>
      <c r="AF238" s="178"/>
      <c r="AG238" s="178"/>
      <c r="AH238" s="178"/>
      <c r="AI238" s="190"/>
      <c r="AJ238" s="50"/>
      <c r="AK238" s="51"/>
      <c r="AL238" s="51"/>
      <c r="AM238" s="51"/>
      <c r="AN238" s="52"/>
      <c r="AO238" s="177"/>
      <c r="AP238" s="178"/>
      <c r="AQ238" s="178"/>
      <c r="AR238" s="178"/>
      <c r="AS238" s="178"/>
      <c r="AT238" s="50"/>
      <c r="AU238" s="51"/>
      <c r="AV238" s="51"/>
      <c r="AW238" s="51"/>
      <c r="AX238" s="51"/>
      <c r="AY238" s="177"/>
      <c r="AZ238" s="178"/>
      <c r="BA238" s="178"/>
      <c r="BB238" s="178"/>
      <c r="BC238" s="178"/>
      <c r="BD238" s="50"/>
      <c r="BE238" s="51"/>
      <c r="BF238" s="51"/>
      <c r="BG238" s="51"/>
      <c r="BH238" s="52"/>
      <c r="BI238" s="177"/>
      <c r="BJ238" s="178"/>
      <c r="BK238" s="178"/>
      <c r="BL238" s="178"/>
      <c r="BM238" s="190"/>
      <c r="BN238" s="53">
        <f>MIN($P238,$U238,$Z238,$AE238,$AJ238,$AO238,$AT238,$AY238,$BD238,$BI238)</f>
        <v>0</v>
      </c>
      <c r="BO238" s="53">
        <f>MAX($P238,$U238,$Z238,$AE238,$AJ238,$AO238,$AT238,$AY238,$BD238,$BI238)</f>
        <v>0</v>
      </c>
    </row>
    <row r="239" spans="2:67" ht="58.5" customHeight="1" x14ac:dyDescent="0.25">
      <c r="B239" s="60">
        <v>2</v>
      </c>
      <c r="C239" s="61" t="s">
        <v>17</v>
      </c>
      <c r="D239" s="41">
        <f t="shared" si="38"/>
        <v>0</v>
      </c>
      <c r="E239" s="62"/>
      <c r="F239" s="63"/>
      <c r="G239" s="64"/>
      <c r="H239" s="64"/>
      <c r="I239" s="64"/>
      <c r="J239" s="65"/>
      <c r="K239" s="46">
        <f t="shared" si="39"/>
        <v>0</v>
      </c>
      <c r="L239" s="47">
        <f t="shared" si="40"/>
        <v>0</v>
      </c>
      <c r="M239" s="48">
        <f t="shared" si="41"/>
        <v>0</v>
      </c>
      <c r="N239" s="48">
        <f t="shared" si="41"/>
        <v>0</v>
      </c>
      <c r="O239" s="49">
        <f t="shared" si="41"/>
        <v>0</v>
      </c>
      <c r="P239" s="66"/>
      <c r="Q239" s="67"/>
      <c r="R239" s="68"/>
      <c r="S239" s="67"/>
      <c r="T239" s="69"/>
      <c r="U239" s="179"/>
      <c r="V239" s="180"/>
      <c r="W239" s="178"/>
      <c r="X239" s="180"/>
      <c r="Y239" s="180"/>
      <c r="Z239" s="66"/>
      <c r="AA239" s="67"/>
      <c r="AB239" s="68"/>
      <c r="AC239" s="67"/>
      <c r="AD239" s="67"/>
      <c r="AE239" s="179"/>
      <c r="AF239" s="180"/>
      <c r="AG239" s="178"/>
      <c r="AH239" s="180"/>
      <c r="AI239" s="191"/>
      <c r="AJ239" s="66"/>
      <c r="AK239" s="67"/>
      <c r="AL239" s="68"/>
      <c r="AM239" s="67"/>
      <c r="AN239" s="69"/>
      <c r="AO239" s="179"/>
      <c r="AP239" s="180"/>
      <c r="AQ239" s="178"/>
      <c r="AR239" s="180"/>
      <c r="AS239" s="180"/>
      <c r="AT239" s="66"/>
      <c r="AU239" s="67"/>
      <c r="AV239" s="68"/>
      <c r="AW239" s="67"/>
      <c r="AX239" s="67"/>
      <c r="AY239" s="179"/>
      <c r="AZ239" s="180"/>
      <c r="BA239" s="178"/>
      <c r="BB239" s="180"/>
      <c r="BC239" s="180"/>
      <c r="BD239" s="66"/>
      <c r="BE239" s="67"/>
      <c r="BF239" s="68"/>
      <c r="BG239" s="67"/>
      <c r="BH239" s="69"/>
      <c r="BI239" s="179"/>
      <c r="BJ239" s="180"/>
      <c r="BK239" s="178"/>
      <c r="BL239" s="180"/>
      <c r="BM239" s="191"/>
      <c r="BN239" s="53">
        <f>MIN($P239,$U239,$Z239,$AE239,$AJ239,$AO239,$AT239,$AY239,$BD239,$BI239)</f>
        <v>0</v>
      </c>
      <c r="BO239" s="53">
        <f>MAX($P239,$U239,$Z239,$AE239,$AJ239,$AO239,$AT239,$AY239,$BD239,$BI239)</f>
        <v>0</v>
      </c>
    </row>
    <row r="240" spans="2:67" ht="36" x14ac:dyDescent="0.25">
      <c r="B240" s="39" t="s">
        <v>118</v>
      </c>
      <c r="C240" s="40" t="str">
        <f>C127</f>
        <v>Столовая морковь н/у, кг</v>
      </c>
      <c r="D240" s="41">
        <f t="shared" si="38"/>
        <v>14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39"/>
        <v>17.22</v>
      </c>
      <c r="L240" s="47">
        <f t="shared" si="40"/>
        <v>17.36</v>
      </c>
      <c r="M240" s="48">
        <f t="shared" si="41"/>
        <v>17.5</v>
      </c>
      <c r="N240" s="48">
        <f t="shared" si="41"/>
        <v>17.64</v>
      </c>
      <c r="O240" s="49">
        <f t="shared" si="41"/>
        <v>17.78</v>
      </c>
      <c r="P240" s="50"/>
      <c r="Q240" s="51"/>
      <c r="R240" s="51"/>
      <c r="S240" s="51"/>
      <c r="T240" s="52"/>
      <c r="U240" s="177"/>
      <c r="V240" s="178"/>
      <c r="W240" s="178"/>
      <c r="X240" s="178"/>
      <c r="Y240" s="178"/>
      <c r="Z240" s="50"/>
      <c r="AA240" s="51"/>
      <c r="AB240" s="51"/>
      <c r="AC240" s="51"/>
      <c r="AD240" s="51"/>
      <c r="AE240" s="389">
        <v>17</v>
      </c>
      <c r="AF240" s="386">
        <v>85</v>
      </c>
      <c r="AG240" s="387">
        <f t="shared" ref="AG240" si="42">AE240*AF240</f>
        <v>1445</v>
      </c>
      <c r="AH240" s="386" t="s">
        <v>378</v>
      </c>
      <c r="AI240" s="386" t="s">
        <v>379</v>
      </c>
      <c r="AJ240" s="50"/>
      <c r="AK240" s="51"/>
      <c r="AL240" s="51"/>
      <c r="AM240" s="51"/>
      <c r="AN240" s="52"/>
      <c r="AO240" s="177"/>
      <c r="AP240" s="178"/>
      <c r="AQ240" s="178"/>
      <c r="AR240" s="178"/>
      <c r="AS240" s="178"/>
      <c r="AT240" s="50"/>
      <c r="AU240" s="51"/>
      <c r="AV240" s="51"/>
      <c r="AW240" s="51"/>
      <c r="AX240" s="51"/>
      <c r="AY240" s="177"/>
      <c r="AZ240" s="178"/>
      <c r="BA240" s="178"/>
      <c r="BB240" s="178"/>
      <c r="BC240" s="178"/>
      <c r="BD240" s="50"/>
      <c r="BE240" s="51"/>
      <c r="BF240" s="51"/>
      <c r="BG240" s="51"/>
      <c r="BH240" s="52"/>
      <c r="BI240" s="177"/>
      <c r="BJ240" s="178"/>
      <c r="BK240" s="178"/>
      <c r="BL240" s="178"/>
      <c r="BM240" s="190"/>
      <c r="BN240" s="53"/>
      <c r="BO240" s="53"/>
    </row>
    <row r="241" spans="2:67" ht="20.25" x14ac:dyDescent="0.25">
      <c r="B241" s="54"/>
      <c r="C241" s="55"/>
      <c r="D241" s="41">
        <f t="shared" si="38"/>
        <v>14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39"/>
        <v>17.22</v>
      </c>
      <c r="L241" s="47">
        <f t="shared" si="40"/>
        <v>17.36</v>
      </c>
      <c r="M241" s="48">
        <f t="shared" si="41"/>
        <v>17.5</v>
      </c>
      <c r="N241" s="48">
        <f t="shared" si="41"/>
        <v>17.64</v>
      </c>
      <c r="O241" s="49">
        <f t="shared" si="41"/>
        <v>17.78</v>
      </c>
      <c r="P241" s="50"/>
      <c r="Q241" s="51"/>
      <c r="R241" s="51"/>
      <c r="S241" s="51"/>
      <c r="T241" s="52"/>
      <c r="U241" s="177"/>
      <c r="V241" s="178"/>
      <c r="W241" s="178"/>
      <c r="X241" s="178"/>
      <c r="Y241" s="178"/>
      <c r="Z241" s="50"/>
      <c r="AA241" s="51"/>
      <c r="AB241" s="51"/>
      <c r="AC241" s="51"/>
      <c r="AD241" s="51"/>
      <c r="AE241" s="177"/>
      <c r="AF241" s="178"/>
      <c r="AG241" s="178"/>
      <c r="AH241" s="178"/>
      <c r="AI241" s="190"/>
      <c r="AJ241" s="50"/>
      <c r="AK241" s="51"/>
      <c r="AL241" s="51"/>
      <c r="AM241" s="51"/>
      <c r="AN241" s="52"/>
      <c r="AO241" s="177"/>
      <c r="AP241" s="178"/>
      <c r="AQ241" s="178"/>
      <c r="AR241" s="178"/>
      <c r="AS241" s="178"/>
      <c r="AT241" s="50"/>
      <c r="AU241" s="51"/>
      <c r="AV241" s="51"/>
      <c r="AW241" s="51"/>
      <c r="AX241" s="51"/>
      <c r="AY241" s="177"/>
      <c r="AZ241" s="178"/>
      <c r="BA241" s="178"/>
      <c r="BB241" s="178"/>
      <c r="BC241" s="178"/>
      <c r="BD241" s="50"/>
      <c r="BE241" s="51"/>
      <c r="BF241" s="51"/>
      <c r="BG241" s="51"/>
      <c r="BH241" s="52"/>
      <c r="BI241" s="177"/>
      <c r="BJ241" s="178"/>
      <c r="BK241" s="178"/>
      <c r="BL241" s="178"/>
      <c r="BM241" s="190"/>
      <c r="BN241" s="53"/>
      <c r="BO241" s="53"/>
    </row>
    <row r="242" spans="2:67" ht="20.25" x14ac:dyDescent="0.25">
      <c r="B242" s="56"/>
      <c r="C242" s="55"/>
      <c r="D242" s="41">
        <f t="shared" si="38"/>
        <v>14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39"/>
        <v>17.22</v>
      </c>
      <c r="L242" s="47">
        <f t="shared" si="40"/>
        <v>17.36</v>
      </c>
      <c r="M242" s="48">
        <f t="shared" si="41"/>
        <v>17.5</v>
      </c>
      <c r="N242" s="48">
        <f t="shared" si="41"/>
        <v>17.64</v>
      </c>
      <c r="O242" s="49">
        <f t="shared" si="41"/>
        <v>17.78</v>
      </c>
      <c r="P242" s="50"/>
      <c r="Q242" s="51"/>
      <c r="R242" s="51"/>
      <c r="S242" s="51"/>
      <c r="T242" s="52"/>
      <c r="U242" s="177"/>
      <c r="V242" s="178"/>
      <c r="W242" s="178"/>
      <c r="X242" s="178"/>
      <c r="Y242" s="178"/>
      <c r="Z242" s="50"/>
      <c r="AA242" s="51"/>
      <c r="AB242" s="51"/>
      <c r="AC242" s="51"/>
      <c r="AD242" s="51"/>
      <c r="AE242" s="177"/>
      <c r="AF242" s="178"/>
      <c r="AG242" s="178"/>
      <c r="AH242" s="178"/>
      <c r="AI242" s="190"/>
      <c r="AJ242" s="50"/>
      <c r="AK242" s="51"/>
      <c r="AL242" s="51"/>
      <c r="AM242" s="51"/>
      <c r="AN242" s="52"/>
      <c r="AO242" s="177"/>
      <c r="AP242" s="178"/>
      <c r="AQ242" s="178"/>
      <c r="AR242" s="178"/>
      <c r="AS242" s="178"/>
      <c r="AT242" s="50"/>
      <c r="AU242" s="51"/>
      <c r="AV242" s="51"/>
      <c r="AW242" s="51"/>
      <c r="AX242" s="51"/>
      <c r="AY242" s="177"/>
      <c r="AZ242" s="178"/>
      <c r="BA242" s="178"/>
      <c r="BB242" s="178"/>
      <c r="BC242" s="178"/>
      <c r="BD242" s="50"/>
      <c r="BE242" s="51"/>
      <c r="BF242" s="51"/>
      <c r="BG242" s="51"/>
      <c r="BH242" s="52"/>
      <c r="BI242" s="177"/>
      <c r="BJ242" s="178"/>
      <c r="BK242" s="178"/>
      <c r="BL242" s="178"/>
      <c r="BM242" s="190"/>
      <c r="BN242" s="53"/>
      <c r="BO242" s="53"/>
    </row>
    <row r="243" spans="2:67" ht="36" x14ac:dyDescent="0.25">
      <c r="B243" s="71" t="s">
        <v>19</v>
      </c>
      <c r="C243" s="40" t="str">
        <f>C130</f>
        <v>Столовая свекла н/у, кг</v>
      </c>
      <c r="D243" s="41">
        <f t="shared" si="38"/>
        <v>10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39"/>
        <v>12.8</v>
      </c>
      <c r="L243" s="47">
        <f t="shared" si="40"/>
        <v>12.9</v>
      </c>
      <c r="M243" s="48">
        <f t="shared" si="41"/>
        <v>13</v>
      </c>
      <c r="N243" s="48">
        <f t="shared" si="41"/>
        <v>13.1</v>
      </c>
      <c r="O243" s="49">
        <f t="shared" si="41"/>
        <v>13.2</v>
      </c>
      <c r="P243" s="50"/>
      <c r="Q243" s="51"/>
      <c r="R243" s="51"/>
      <c r="S243" s="51"/>
      <c r="T243" s="52"/>
      <c r="U243" s="50"/>
      <c r="V243" s="51"/>
      <c r="W243" s="51"/>
      <c r="X243" s="51"/>
      <c r="Y243" s="52"/>
      <c r="Z243" s="50"/>
      <c r="AA243" s="51"/>
      <c r="AB243" s="51"/>
      <c r="AC243" s="51"/>
      <c r="AD243" s="51"/>
      <c r="AE243" s="389">
        <v>12</v>
      </c>
      <c r="AF243" s="386">
        <v>8</v>
      </c>
      <c r="AG243" s="387">
        <f t="shared" ref="AG243" si="43">AE243*AF243</f>
        <v>96</v>
      </c>
      <c r="AH243" s="386" t="s">
        <v>378</v>
      </c>
      <c r="AI243" s="386" t="s">
        <v>379</v>
      </c>
      <c r="AJ243" s="50"/>
      <c r="AK243" s="51"/>
      <c r="AL243" s="51"/>
      <c r="AM243" s="51"/>
      <c r="AN243" s="52"/>
      <c r="AO243" s="177"/>
      <c r="AP243" s="178"/>
      <c r="AQ243" s="178"/>
      <c r="AR243" s="178"/>
      <c r="AS243" s="178"/>
      <c r="AT243" s="50"/>
      <c r="AU243" s="51"/>
      <c r="AV243" s="51"/>
      <c r="AW243" s="51"/>
      <c r="AX243" s="51"/>
      <c r="AY243" s="177"/>
      <c r="AZ243" s="178"/>
      <c r="BA243" s="178"/>
      <c r="BB243" s="178"/>
      <c r="BC243" s="178"/>
      <c r="BD243" s="50"/>
      <c r="BE243" s="51"/>
      <c r="BF243" s="51"/>
      <c r="BG243" s="51"/>
      <c r="BH243" s="52"/>
      <c r="BI243" s="177"/>
      <c r="BJ243" s="178"/>
      <c r="BK243" s="178"/>
      <c r="BL243" s="178"/>
      <c r="BM243" s="190"/>
      <c r="BN243" s="53"/>
      <c r="BO243" s="53"/>
    </row>
    <row r="244" spans="2:67" ht="20.25" x14ac:dyDescent="0.25">
      <c r="B244" s="73"/>
      <c r="C244" s="74"/>
      <c r="D244" s="41">
        <f t="shared" si="38"/>
        <v>10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39"/>
        <v>12.8</v>
      </c>
      <c r="L244" s="47">
        <f t="shared" si="40"/>
        <v>12.9</v>
      </c>
      <c r="M244" s="48">
        <f t="shared" si="41"/>
        <v>13</v>
      </c>
      <c r="N244" s="48">
        <f t="shared" si="41"/>
        <v>13.1</v>
      </c>
      <c r="O244" s="49">
        <f t="shared" si="41"/>
        <v>13.2</v>
      </c>
      <c r="P244" s="50"/>
      <c r="Q244" s="51"/>
      <c r="R244" s="51"/>
      <c r="S244" s="51"/>
      <c r="T244" s="52"/>
      <c r="U244" s="177"/>
      <c r="V244" s="178"/>
      <c r="W244" s="178"/>
      <c r="X244" s="178"/>
      <c r="Y244" s="178"/>
      <c r="Z244" s="50"/>
      <c r="AA244" s="51"/>
      <c r="AB244" s="51"/>
      <c r="AC244" s="51"/>
      <c r="AD244" s="51"/>
      <c r="AE244" s="177"/>
      <c r="AF244" s="178"/>
      <c r="AG244" s="178"/>
      <c r="AH244" s="178"/>
      <c r="AI244" s="190"/>
      <c r="AJ244" s="50"/>
      <c r="AK244" s="51"/>
      <c r="AL244" s="51"/>
      <c r="AM244" s="51"/>
      <c r="AN244" s="52"/>
      <c r="AO244" s="177"/>
      <c r="AP244" s="178"/>
      <c r="AQ244" s="178"/>
      <c r="AR244" s="178"/>
      <c r="AS244" s="178"/>
      <c r="AT244" s="50"/>
      <c r="AU244" s="51"/>
      <c r="AV244" s="51"/>
      <c r="AW244" s="51"/>
      <c r="AX244" s="51"/>
      <c r="AY244" s="177"/>
      <c r="AZ244" s="178"/>
      <c r="BA244" s="178"/>
      <c r="BB244" s="178"/>
      <c r="BC244" s="178"/>
      <c r="BD244" s="50"/>
      <c r="BE244" s="51"/>
      <c r="BF244" s="51"/>
      <c r="BG244" s="51"/>
      <c r="BH244" s="52"/>
      <c r="BI244" s="177"/>
      <c r="BJ244" s="178"/>
      <c r="BK244" s="178"/>
      <c r="BL244" s="178"/>
      <c r="BM244" s="190"/>
      <c r="BN244" s="53"/>
      <c r="BO244" s="53"/>
    </row>
    <row r="245" spans="2:67" ht="20.25" x14ac:dyDescent="0.25">
      <c r="B245" s="73"/>
      <c r="C245" s="74"/>
      <c r="D245" s="41">
        <f t="shared" si="38"/>
        <v>10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39"/>
        <v>12.8</v>
      </c>
      <c r="L245" s="47">
        <f t="shared" si="40"/>
        <v>12.9</v>
      </c>
      <c r="M245" s="48">
        <f t="shared" si="41"/>
        <v>13</v>
      </c>
      <c r="N245" s="48">
        <f t="shared" si="41"/>
        <v>13.1</v>
      </c>
      <c r="O245" s="49">
        <f t="shared" si="41"/>
        <v>13.2</v>
      </c>
      <c r="P245" s="50"/>
      <c r="Q245" s="51"/>
      <c r="R245" s="51"/>
      <c r="S245" s="51"/>
      <c r="T245" s="52"/>
      <c r="U245" s="177"/>
      <c r="V245" s="178"/>
      <c r="W245" s="178"/>
      <c r="X245" s="178"/>
      <c r="Y245" s="178"/>
      <c r="Z245" s="50"/>
      <c r="AA245" s="51"/>
      <c r="AB245" s="51"/>
      <c r="AC245" s="51"/>
      <c r="AD245" s="51"/>
      <c r="AE245" s="177"/>
      <c r="AF245" s="178"/>
      <c r="AG245" s="178"/>
      <c r="AH245" s="178"/>
      <c r="AI245" s="190"/>
      <c r="AJ245" s="50"/>
      <c r="AK245" s="51"/>
      <c r="AL245" s="51"/>
      <c r="AM245" s="51"/>
      <c r="AN245" s="52"/>
      <c r="AO245" s="177"/>
      <c r="AP245" s="178"/>
      <c r="AQ245" s="178"/>
      <c r="AR245" s="178"/>
      <c r="AS245" s="178"/>
      <c r="AT245" s="50"/>
      <c r="AU245" s="51"/>
      <c r="AV245" s="51"/>
      <c r="AW245" s="51"/>
      <c r="AX245" s="51"/>
      <c r="AY245" s="177"/>
      <c r="AZ245" s="178"/>
      <c r="BA245" s="178"/>
      <c r="BB245" s="178"/>
      <c r="BC245" s="178"/>
      <c r="BD245" s="50"/>
      <c r="BE245" s="51"/>
      <c r="BF245" s="51"/>
      <c r="BG245" s="51"/>
      <c r="BH245" s="52"/>
      <c r="BI245" s="177"/>
      <c r="BJ245" s="178"/>
      <c r="BK245" s="178"/>
      <c r="BL245" s="178"/>
      <c r="BM245" s="190"/>
      <c r="BN245" s="53"/>
      <c r="BO245" s="53"/>
    </row>
    <row r="246" spans="2:67" ht="36" x14ac:dyDescent="0.25">
      <c r="B246" s="71" t="s">
        <v>21</v>
      </c>
      <c r="C246" s="40" t="str">
        <f>C133</f>
        <v>Лук репчатый н/у, кг</v>
      </c>
      <c r="D246" s="41">
        <f t="shared" si="38"/>
        <v>12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39"/>
        <v>15.36</v>
      </c>
      <c r="L246" s="47">
        <f t="shared" si="40"/>
        <v>15.6</v>
      </c>
      <c r="M246" s="48">
        <f t="shared" si="41"/>
        <v>15.84</v>
      </c>
      <c r="N246" s="48">
        <f t="shared" si="41"/>
        <v>15.96</v>
      </c>
      <c r="O246" s="49">
        <f t="shared" si="41"/>
        <v>16.079999999999998</v>
      </c>
      <c r="P246" s="50"/>
      <c r="Q246" s="51"/>
      <c r="R246" s="51"/>
      <c r="S246" s="51"/>
      <c r="T246" s="52"/>
      <c r="U246" s="177"/>
      <c r="V246" s="178"/>
      <c r="W246" s="178"/>
      <c r="X246" s="178"/>
      <c r="Y246" s="178"/>
      <c r="Z246" s="50"/>
      <c r="AA246" s="51"/>
      <c r="AB246" s="51"/>
      <c r="AC246" s="51"/>
      <c r="AD246" s="51"/>
      <c r="AE246" s="389">
        <v>15</v>
      </c>
      <c r="AF246" s="386">
        <v>28.5</v>
      </c>
      <c r="AG246" s="387">
        <f t="shared" ref="AG246" si="44">AE246*AF246</f>
        <v>427.5</v>
      </c>
      <c r="AH246" s="386" t="s">
        <v>378</v>
      </c>
      <c r="AI246" s="386" t="s">
        <v>379</v>
      </c>
      <c r="AJ246" s="50"/>
      <c r="AK246" s="51"/>
      <c r="AL246" s="51"/>
      <c r="AM246" s="51"/>
      <c r="AN246" s="52"/>
      <c r="AO246" s="177"/>
      <c r="AP246" s="178"/>
      <c r="AQ246" s="178"/>
      <c r="AR246" s="178"/>
      <c r="AS246" s="178"/>
      <c r="AT246" s="50"/>
      <c r="AU246" s="51"/>
      <c r="AV246" s="51"/>
      <c r="AW246" s="51"/>
      <c r="AX246" s="51"/>
      <c r="AY246" s="177"/>
      <c r="AZ246" s="178"/>
      <c r="BA246" s="178"/>
      <c r="BB246" s="178"/>
      <c r="BC246" s="178"/>
      <c r="BD246" s="50"/>
      <c r="BE246" s="51"/>
      <c r="BF246" s="51"/>
      <c r="BG246" s="51"/>
      <c r="BH246" s="52"/>
      <c r="BI246" s="177"/>
      <c r="BJ246" s="178"/>
      <c r="BK246" s="178"/>
      <c r="BL246" s="178"/>
      <c r="BM246" s="190"/>
      <c r="BN246" s="53">
        <f t="shared" ref="BN246:BN277" si="45">MIN($P246,$U246,$Z246,$AE246,$AJ246,$AO246,$AT246,$AY246,$BD246,$BI246)</f>
        <v>15</v>
      </c>
      <c r="BO246" s="53">
        <f t="shared" ref="BO246:BO277" si="46">MAX($P246,$U246,$Z246,$AE246,$AJ246,$AO246,$AT246,$AY246,$BD246,$BI246)</f>
        <v>15</v>
      </c>
    </row>
    <row r="247" spans="2:67" ht="20.25" x14ac:dyDescent="0.25">
      <c r="B247" s="73"/>
      <c r="C247" s="74"/>
      <c r="D247" s="41">
        <f t="shared" si="38"/>
        <v>12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39"/>
        <v>15.36</v>
      </c>
      <c r="L247" s="47">
        <f t="shared" si="40"/>
        <v>15.6</v>
      </c>
      <c r="M247" s="48">
        <f t="shared" si="41"/>
        <v>15.84</v>
      </c>
      <c r="N247" s="48">
        <f t="shared" si="41"/>
        <v>15.96</v>
      </c>
      <c r="O247" s="49">
        <f t="shared" si="41"/>
        <v>16.079999999999998</v>
      </c>
      <c r="P247" s="50"/>
      <c r="Q247" s="51"/>
      <c r="R247" s="51"/>
      <c r="S247" s="51"/>
      <c r="T247" s="52"/>
      <c r="U247" s="177"/>
      <c r="V247" s="178"/>
      <c r="W247" s="178"/>
      <c r="X247" s="178"/>
      <c r="Y247" s="178"/>
      <c r="Z247" s="50"/>
      <c r="AA247" s="51"/>
      <c r="AB247" s="51"/>
      <c r="AC247" s="51"/>
      <c r="AD247" s="51"/>
      <c r="AE247" s="177"/>
      <c r="AF247" s="178"/>
      <c r="AG247" s="178"/>
      <c r="AH247" s="178"/>
      <c r="AI247" s="190"/>
      <c r="AJ247" s="50"/>
      <c r="AK247" s="51"/>
      <c r="AL247" s="51"/>
      <c r="AM247" s="51"/>
      <c r="AN247" s="52"/>
      <c r="AO247" s="177"/>
      <c r="AP247" s="178"/>
      <c r="AQ247" s="178"/>
      <c r="AR247" s="178"/>
      <c r="AS247" s="178"/>
      <c r="AT247" s="50"/>
      <c r="AU247" s="51"/>
      <c r="AV247" s="51"/>
      <c r="AW247" s="51"/>
      <c r="AX247" s="51"/>
      <c r="AY247" s="177"/>
      <c r="AZ247" s="178"/>
      <c r="BA247" s="178"/>
      <c r="BB247" s="178"/>
      <c r="BC247" s="178"/>
      <c r="BD247" s="50"/>
      <c r="BE247" s="51"/>
      <c r="BF247" s="51"/>
      <c r="BG247" s="51"/>
      <c r="BH247" s="52"/>
      <c r="BI247" s="177"/>
      <c r="BJ247" s="178"/>
      <c r="BK247" s="178"/>
      <c r="BL247" s="178"/>
      <c r="BM247" s="190"/>
      <c r="BN247" s="53">
        <f t="shared" si="45"/>
        <v>0</v>
      </c>
      <c r="BO247" s="53">
        <f t="shared" si="46"/>
        <v>0</v>
      </c>
    </row>
    <row r="248" spans="2:67" ht="20.25" x14ac:dyDescent="0.25">
      <c r="B248" s="73"/>
      <c r="C248" s="74"/>
      <c r="D248" s="41">
        <f t="shared" si="38"/>
        <v>12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39"/>
        <v>15.36</v>
      </c>
      <c r="L248" s="47">
        <f t="shared" si="40"/>
        <v>15.6</v>
      </c>
      <c r="M248" s="48">
        <f t="shared" si="41"/>
        <v>15.84</v>
      </c>
      <c r="N248" s="48">
        <f t="shared" si="41"/>
        <v>15.96</v>
      </c>
      <c r="O248" s="49">
        <f t="shared" si="41"/>
        <v>16.079999999999998</v>
      </c>
      <c r="P248" s="50"/>
      <c r="Q248" s="51"/>
      <c r="R248" s="51"/>
      <c r="S248" s="51"/>
      <c r="T248" s="52"/>
      <c r="U248" s="177"/>
      <c r="V248" s="178"/>
      <c r="W248" s="178"/>
      <c r="X248" s="178"/>
      <c r="Y248" s="178"/>
      <c r="Z248" s="50"/>
      <c r="AA248" s="51"/>
      <c r="AB248" s="51"/>
      <c r="AC248" s="51"/>
      <c r="AD248" s="51"/>
      <c r="AE248" s="177"/>
      <c r="AF248" s="178"/>
      <c r="AG248" s="178"/>
      <c r="AH248" s="178"/>
      <c r="AI248" s="190"/>
      <c r="AJ248" s="50"/>
      <c r="AK248" s="51"/>
      <c r="AL248" s="51"/>
      <c r="AM248" s="51"/>
      <c r="AN248" s="52"/>
      <c r="AO248" s="177"/>
      <c r="AP248" s="178"/>
      <c r="AQ248" s="178"/>
      <c r="AR248" s="178"/>
      <c r="AS248" s="178"/>
      <c r="AT248" s="50"/>
      <c r="AU248" s="51"/>
      <c r="AV248" s="51"/>
      <c r="AW248" s="51"/>
      <c r="AX248" s="51"/>
      <c r="AY248" s="177"/>
      <c r="AZ248" s="178"/>
      <c r="BA248" s="178"/>
      <c r="BB248" s="178"/>
      <c r="BC248" s="178"/>
      <c r="BD248" s="50"/>
      <c r="BE248" s="51"/>
      <c r="BF248" s="51"/>
      <c r="BG248" s="51"/>
      <c r="BH248" s="52"/>
      <c r="BI248" s="177"/>
      <c r="BJ248" s="178"/>
      <c r="BK248" s="178"/>
      <c r="BL248" s="178"/>
      <c r="BM248" s="190"/>
      <c r="BN248" s="53">
        <f t="shared" si="45"/>
        <v>0</v>
      </c>
      <c r="BO248" s="53">
        <f t="shared" si="46"/>
        <v>0</v>
      </c>
    </row>
    <row r="249" spans="2:67" ht="36" x14ac:dyDescent="0.25">
      <c r="B249" s="71" t="s">
        <v>23</v>
      </c>
      <c r="C249" s="40" t="str">
        <f>C136</f>
        <v>Капуста н/у, кг</v>
      </c>
      <c r="D249" s="41">
        <f t="shared" si="38"/>
        <v>10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39"/>
        <v>11.9</v>
      </c>
      <c r="L249" s="47">
        <f t="shared" si="40"/>
        <v>12</v>
      </c>
      <c r="M249" s="48">
        <f t="shared" si="41"/>
        <v>12.1</v>
      </c>
      <c r="N249" s="48">
        <f t="shared" si="41"/>
        <v>12.2</v>
      </c>
      <c r="O249" s="49">
        <f t="shared" si="41"/>
        <v>12.2</v>
      </c>
      <c r="P249" s="50"/>
      <c r="Q249" s="51"/>
      <c r="R249" s="51"/>
      <c r="S249" s="51"/>
      <c r="T249" s="52"/>
      <c r="U249" s="177"/>
      <c r="V249" s="178"/>
      <c r="W249" s="178"/>
      <c r="X249" s="178"/>
      <c r="Y249" s="178"/>
      <c r="Z249" s="50"/>
      <c r="AA249" s="51"/>
      <c r="AB249" s="51"/>
      <c r="AC249" s="51"/>
      <c r="AD249" s="51"/>
      <c r="AE249" s="389">
        <v>11</v>
      </c>
      <c r="AF249" s="386">
        <v>22</v>
      </c>
      <c r="AG249" s="387">
        <f t="shared" ref="AG249" si="47">AE249*AF249</f>
        <v>242</v>
      </c>
      <c r="AH249" s="386" t="s">
        <v>378</v>
      </c>
      <c r="AI249" s="386" t="s">
        <v>379</v>
      </c>
      <c r="AJ249" s="50"/>
      <c r="AK249" s="51"/>
      <c r="AL249" s="51"/>
      <c r="AM249" s="51"/>
      <c r="AN249" s="52"/>
      <c r="AO249" s="177"/>
      <c r="AP249" s="178"/>
      <c r="AQ249" s="178"/>
      <c r="AR249" s="178"/>
      <c r="AS249" s="178"/>
      <c r="AT249" s="50"/>
      <c r="AU249" s="51"/>
      <c r="AV249" s="51"/>
      <c r="AW249" s="51"/>
      <c r="AX249" s="51"/>
      <c r="AY249" s="177"/>
      <c r="AZ249" s="178"/>
      <c r="BA249" s="178"/>
      <c r="BB249" s="178"/>
      <c r="BC249" s="178"/>
      <c r="BD249" s="50"/>
      <c r="BE249" s="51"/>
      <c r="BF249" s="51"/>
      <c r="BG249" s="51"/>
      <c r="BH249" s="52"/>
      <c r="BI249" s="177"/>
      <c r="BJ249" s="178"/>
      <c r="BK249" s="178"/>
      <c r="BL249" s="178"/>
      <c r="BM249" s="190"/>
      <c r="BN249" s="53">
        <f t="shared" si="45"/>
        <v>11</v>
      </c>
      <c r="BO249" s="53">
        <f t="shared" si="46"/>
        <v>11</v>
      </c>
    </row>
    <row r="250" spans="2:67" ht="20.25" x14ac:dyDescent="0.25">
      <c r="B250" s="73"/>
      <c r="C250" s="74"/>
      <c r="D250" s="41">
        <f t="shared" si="38"/>
        <v>10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39"/>
        <v>11.9</v>
      </c>
      <c r="L250" s="47">
        <f t="shared" si="40"/>
        <v>12</v>
      </c>
      <c r="M250" s="48">
        <f t="shared" si="41"/>
        <v>12.1</v>
      </c>
      <c r="N250" s="48">
        <f t="shared" si="41"/>
        <v>12.2</v>
      </c>
      <c r="O250" s="49">
        <f t="shared" si="41"/>
        <v>12.2</v>
      </c>
      <c r="P250" s="50"/>
      <c r="Q250" s="51"/>
      <c r="R250" s="51"/>
      <c r="S250" s="51"/>
      <c r="T250" s="52"/>
      <c r="U250" s="177"/>
      <c r="V250" s="178"/>
      <c r="W250" s="178"/>
      <c r="X250" s="178"/>
      <c r="Y250" s="178"/>
      <c r="Z250" s="50"/>
      <c r="AA250" s="51"/>
      <c r="AB250" s="51"/>
      <c r="AC250" s="51"/>
      <c r="AD250" s="51"/>
      <c r="AE250" s="177"/>
      <c r="AF250" s="178"/>
      <c r="AG250" s="178"/>
      <c r="AH250" s="178"/>
      <c r="AI250" s="190"/>
      <c r="AJ250" s="50"/>
      <c r="AK250" s="51"/>
      <c r="AL250" s="51"/>
      <c r="AM250" s="51"/>
      <c r="AN250" s="52"/>
      <c r="AO250" s="177"/>
      <c r="AP250" s="178"/>
      <c r="AQ250" s="178"/>
      <c r="AR250" s="178"/>
      <c r="AS250" s="178"/>
      <c r="AT250" s="50"/>
      <c r="AU250" s="51"/>
      <c r="AV250" s="51"/>
      <c r="AW250" s="51"/>
      <c r="AX250" s="51"/>
      <c r="AY250" s="177"/>
      <c r="AZ250" s="178"/>
      <c r="BA250" s="178"/>
      <c r="BB250" s="178"/>
      <c r="BC250" s="178"/>
      <c r="BD250" s="50"/>
      <c r="BE250" s="51"/>
      <c r="BF250" s="51"/>
      <c r="BG250" s="51"/>
      <c r="BH250" s="52"/>
      <c r="BI250" s="177"/>
      <c r="BJ250" s="178"/>
      <c r="BK250" s="178"/>
      <c r="BL250" s="178"/>
      <c r="BM250" s="190"/>
      <c r="BN250" s="53">
        <f t="shared" si="45"/>
        <v>0</v>
      </c>
      <c r="BO250" s="53">
        <f t="shared" si="46"/>
        <v>0</v>
      </c>
    </row>
    <row r="251" spans="2:67" ht="20.25" x14ac:dyDescent="0.25">
      <c r="B251" s="75"/>
      <c r="C251" s="76"/>
      <c r="D251" s="41">
        <f t="shared" si="38"/>
        <v>10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39"/>
        <v>11.9</v>
      </c>
      <c r="L251" s="47">
        <f t="shared" si="40"/>
        <v>12</v>
      </c>
      <c r="M251" s="48">
        <f t="shared" si="41"/>
        <v>12.1</v>
      </c>
      <c r="N251" s="48">
        <f t="shared" si="41"/>
        <v>12.2</v>
      </c>
      <c r="O251" s="49">
        <f t="shared" si="41"/>
        <v>12.2</v>
      </c>
      <c r="P251" s="50"/>
      <c r="Q251" s="51"/>
      <c r="R251" s="51"/>
      <c r="S251" s="51"/>
      <c r="T251" s="52"/>
      <c r="U251" s="177"/>
      <c r="V251" s="178"/>
      <c r="W251" s="178"/>
      <c r="X251" s="178"/>
      <c r="Y251" s="178"/>
      <c r="Z251" s="50"/>
      <c r="AA251" s="51"/>
      <c r="AB251" s="51"/>
      <c r="AC251" s="51"/>
      <c r="AD251" s="51"/>
      <c r="AE251" s="177"/>
      <c r="AF251" s="178"/>
      <c r="AG251" s="178"/>
      <c r="AH251" s="178"/>
      <c r="AI251" s="190"/>
      <c r="AJ251" s="50"/>
      <c r="AK251" s="51"/>
      <c r="AL251" s="51"/>
      <c r="AM251" s="51"/>
      <c r="AN251" s="52"/>
      <c r="AO251" s="177"/>
      <c r="AP251" s="178"/>
      <c r="AQ251" s="178"/>
      <c r="AR251" s="178"/>
      <c r="AS251" s="178"/>
      <c r="AT251" s="50"/>
      <c r="AU251" s="51"/>
      <c r="AV251" s="51"/>
      <c r="AW251" s="51"/>
      <c r="AX251" s="51"/>
      <c r="AY251" s="177"/>
      <c r="AZ251" s="178"/>
      <c r="BA251" s="178"/>
      <c r="BB251" s="178"/>
      <c r="BC251" s="178"/>
      <c r="BD251" s="50"/>
      <c r="BE251" s="51"/>
      <c r="BF251" s="51"/>
      <c r="BG251" s="51"/>
      <c r="BH251" s="52"/>
      <c r="BI251" s="177"/>
      <c r="BJ251" s="178"/>
      <c r="BK251" s="178"/>
      <c r="BL251" s="178"/>
      <c r="BM251" s="190"/>
      <c r="BN251" s="53">
        <f t="shared" si="45"/>
        <v>0</v>
      </c>
      <c r="BO251" s="53">
        <f t="shared" si="46"/>
        <v>0</v>
      </c>
    </row>
    <row r="252" spans="2:67" ht="58.5" x14ac:dyDescent="0.25">
      <c r="B252" s="60" t="s">
        <v>25</v>
      </c>
      <c r="C252" s="61" t="s">
        <v>26</v>
      </c>
      <c r="D252" s="41">
        <f t="shared" si="38"/>
        <v>0</v>
      </c>
      <c r="E252" s="62"/>
      <c r="F252" s="63"/>
      <c r="G252" s="64"/>
      <c r="H252" s="64"/>
      <c r="I252" s="64"/>
      <c r="J252" s="65"/>
      <c r="K252" s="46">
        <f t="shared" si="39"/>
        <v>0</v>
      </c>
      <c r="L252" s="47">
        <f t="shared" si="40"/>
        <v>0</v>
      </c>
      <c r="M252" s="48">
        <f t="shared" si="41"/>
        <v>0</v>
      </c>
      <c r="N252" s="48">
        <f t="shared" si="41"/>
        <v>0</v>
      </c>
      <c r="O252" s="49">
        <f t="shared" si="41"/>
        <v>0</v>
      </c>
      <c r="P252" s="66"/>
      <c r="Q252" s="67"/>
      <c r="R252" s="68"/>
      <c r="S252" s="67"/>
      <c r="T252" s="69"/>
      <c r="U252" s="179"/>
      <c r="V252" s="180"/>
      <c r="W252" s="178"/>
      <c r="X252" s="180"/>
      <c r="Y252" s="180"/>
      <c r="Z252" s="66"/>
      <c r="AA252" s="67"/>
      <c r="AB252" s="68"/>
      <c r="AC252" s="67"/>
      <c r="AD252" s="67"/>
      <c r="AE252" s="179"/>
      <c r="AF252" s="180"/>
      <c r="AG252" s="178"/>
      <c r="AH252" s="180"/>
      <c r="AI252" s="191"/>
      <c r="AJ252" s="66"/>
      <c r="AK252" s="67"/>
      <c r="AL252" s="68"/>
      <c r="AM252" s="67"/>
      <c r="AN252" s="69"/>
      <c r="AO252" s="179"/>
      <c r="AP252" s="180"/>
      <c r="AQ252" s="178"/>
      <c r="AR252" s="180"/>
      <c r="AS252" s="180"/>
      <c r="AT252" s="66"/>
      <c r="AU252" s="67"/>
      <c r="AV252" s="68"/>
      <c r="AW252" s="67"/>
      <c r="AX252" s="67"/>
      <c r="AY252" s="179"/>
      <c r="AZ252" s="180"/>
      <c r="BA252" s="178"/>
      <c r="BB252" s="180"/>
      <c r="BC252" s="180"/>
      <c r="BD252" s="66"/>
      <c r="BE252" s="67"/>
      <c r="BF252" s="68"/>
      <c r="BG252" s="67"/>
      <c r="BH252" s="69"/>
      <c r="BI252" s="179"/>
      <c r="BJ252" s="180"/>
      <c r="BK252" s="178"/>
      <c r="BL252" s="180"/>
      <c r="BM252" s="191"/>
      <c r="BN252" s="53">
        <f t="shared" si="45"/>
        <v>0</v>
      </c>
      <c r="BO252" s="53">
        <f t="shared" si="46"/>
        <v>0</v>
      </c>
    </row>
    <row r="253" spans="2:67" ht="36" x14ac:dyDescent="0.25">
      <c r="B253" s="71" t="s">
        <v>28</v>
      </c>
      <c r="C253" s="40" t="str">
        <f>C140</f>
        <v>Куриные яйца 1 категории, 10 шт</v>
      </c>
      <c r="D253" s="41">
        <f t="shared" si="38"/>
        <v>40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39"/>
        <v>47.6</v>
      </c>
      <c r="L253" s="47">
        <f t="shared" si="40"/>
        <v>48</v>
      </c>
      <c r="M253" s="48">
        <f t="shared" si="41"/>
        <v>48.4</v>
      </c>
      <c r="N253" s="48">
        <f t="shared" si="41"/>
        <v>48.8</v>
      </c>
      <c r="O253" s="49">
        <f t="shared" si="41"/>
        <v>49.2</v>
      </c>
      <c r="P253" s="50"/>
      <c r="Q253" s="51"/>
      <c r="R253" s="51"/>
      <c r="S253" s="51"/>
      <c r="T253" s="52"/>
      <c r="U253" s="50"/>
      <c r="V253" s="51"/>
      <c r="W253" s="51"/>
      <c r="X253" s="51"/>
      <c r="Y253" s="52"/>
      <c r="Z253" s="50"/>
      <c r="AA253" s="51"/>
      <c r="AB253" s="51"/>
      <c r="AC253" s="51"/>
      <c r="AD253" s="51"/>
      <c r="AE253" s="177"/>
      <c r="AF253" s="178"/>
      <c r="AG253" s="178"/>
      <c r="AH253" s="178"/>
      <c r="AI253" s="190"/>
      <c r="AJ253" s="50"/>
      <c r="AK253" s="51"/>
      <c r="AL253" s="51"/>
      <c r="AM253" s="51"/>
      <c r="AN253" s="52"/>
      <c r="AO253" s="177"/>
      <c r="AP253" s="178"/>
      <c r="AQ253" s="178"/>
      <c r="AR253" s="178"/>
      <c r="AS253" s="178"/>
      <c r="AT253" s="50"/>
      <c r="AU253" s="51"/>
      <c r="AV253" s="51"/>
      <c r="AW253" s="51"/>
      <c r="AX253" s="51"/>
      <c r="AY253" s="177"/>
      <c r="AZ253" s="178"/>
      <c r="BA253" s="178"/>
      <c r="BB253" s="178"/>
      <c r="BC253" s="178"/>
      <c r="BD253" s="50"/>
      <c r="BE253" s="51"/>
      <c r="BF253" s="51"/>
      <c r="BG253" s="51"/>
      <c r="BH253" s="52"/>
      <c r="BI253" s="177"/>
      <c r="BJ253" s="178"/>
      <c r="BK253" s="178"/>
      <c r="BL253" s="178"/>
      <c r="BM253" s="190"/>
      <c r="BN253" s="53">
        <f t="shared" si="45"/>
        <v>0</v>
      </c>
      <c r="BO253" s="53">
        <f t="shared" si="46"/>
        <v>0</v>
      </c>
    </row>
    <row r="254" spans="2:67" ht="20.25" x14ac:dyDescent="0.25">
      <c r="B254" s="73"/>
      <c r="C254" s="74"/>
      <c r="D254" s="41">
        <f t="shared" si="38"/>
        <v>40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39"/>
        <v>47.6</v>
      </c>
      <c r="L254" s="47">
        <f t="shared" si="40"/>
        <v>48</v>
      </c>
      <c r="M254" s="48">
        <f t="shared" si="41"/>
        <v>48.4</v>
      </c>
      <c r="N254" s="48">
        <f t="shared" si="41"/>
        <v>48.8</v>
      </c>
      <c r="O254" s="49">
        <f t="shared" si="41"/>
        <v>49.2</v>
      </c>
      <c r="P254" s="50"/>
      <c r="Q254" s="51"/>
      <c r="R254" s="51"/>
      <c r="S254" s="51"/>
      <c r="T254" s="52"/>
      <c r="U254" s="177"/>
      <c r="V254" s="178"/>
      <c r="W254" s="178"/>
      <c r="X254" s="178"/>
      <c r="Y254" s="178"/>
      <c r="Z254" s="50"/>
      <c r="AA254" s="51"/>
      <c r="AB254" s="51"/>
      <c r="AC254" s="51"/>
      <c r="AD254" s="51"/>
      <c r="AE254" s="177"/>
      <c r="AF254" s="178"/>
      <c r="AG254" s="178"/>
      <c r="AH254" s="178"/>
      <c r="AI254" s="190"/>
      <c r="AJ254" s="50"/>
      <c r="AK254" s="51"/>
      <c r="AL254" s="51"/>
      <c r="AM254" s="51"/>
      <c r="AN254" s="52"/>
      <c r="AO254" s="177"/>
      <c r="AP254" s="178"/>
      <c r="AQ254" s="178"/>
      <c r="AR254" s="178"/>
      <c r="AS254" s="178"/>
      <c r="AT254" s="50"/>
      <c r="AU254" s="51"/>
      <c r="AV254" s="51"/>
      <c r="AW254" s="51"/>
      <c r="AX254" s="51"/>
      <c r="AY254" s="177"/>
      <c r="AZ254" s="178"/>
      <c r="BA254" s="178"/>
      <c r="BB254" s="178"/>
      <c r="BC254" s="178"/>
      <c r="BD254" s="50"/>
      <c r="BE254" s="51"/>
      <c r="BF254" s="51"/>
      <c r="BG254" s="51"/>
      <c r="BH254" s="52"/>
      <c r="BI254" s="177"/>
      <c r="BJ254" s="178"/>
      <c r="BK254" s="178"/>
      <c r="BL254" s="178"/>
      <c r="BM254" s="190"/>
      <c r="BN254" s="53">
        <f t="shared" si="45"/>
        <v>0</v>
      </c>
      <c r="BO254" s="53">
        <f t="shared" si="46"/>
        <v>0</v>
      </c>
    </row>
    <row r="255" spans="2:67" ht="20.25" x14ac:dyDescent="0.25">
      <c r="B255" s="75"/>
      <c r="C255" s="76"/>
      <c r="D255" s="41">
        <f t="shared" si="38"/>
        <v>40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39"/>
        <v>47.6</v>
      </c>
      <c r="L255" s="47">
        <f t="shared" si="40"/>
        <v>48</v>
      </c>
      <c r="M255" s="48">
        <f t="shared" si="41"/>
        <v>48.4</v>
      </c>
      <c r="N255" s="48">
        <f t="shared" si="41"/>
        <v>48.8</v>
      </c>
      <c r="O255" s="49">
        <f t="shared" si="41"/>
        <v>49.2</v>
      </c>
      <c r="P255" s="50"/>
      <c r="Q255" s="51"/>
      <c r="R255" s="51"/>
      <c r="S255" s="51"/>
      <c r="T255" s="52"/>
      <c r="U255" s="177"/>
      <c r="V255" s="178"/>
      <c r="W255" s="178"/>
      <c r="X255" s="178"/>
      <c r="Y255" s="178"/>
      <c r="Z255" s="50"/>
      <c r="AA255" s="51"/>
      <c r="AB255" s="51"/>
      <c r="AC255" s="51"/>
      <c r="AD255" s="51"/>
      <c r="AE255" s="177"/>
      <c r="AF255" s="178"/>
      <c r="AG255" s="178"/>
      <c r="AH255" s="178"/>
      <c r="AI255" s="190"/>
      <c r="AJ255" s="50"/>
      <c r="AK255" s="51"/>
      <c r="AL255" s="51"/>
      <c r="AM255" s="51"/>
      <c r="AN255" s="52"/>
      <c r="AO255" s="177"/>
      <c r="AP255" s="178"/>
      <c r="AQ255" s="178"/>
      <c r="AR255" s="178"/>
      <c r="AS255" s="178"/>
      <c r="AT255" s="50"/>
      <c r="AU255" s="51"/>
      <c r="AV255" s="51"/>
      <c r="AW255" s="51"/>
      <c r="AX255" s="51"/>
      <c r="AY255" s="177"/>
      <c r="AZ255" s="178"/>
      <c r="BA255" s="178"/>
      <c r="BB255" s="178"/>
      <c r="BC255" s="178"/>
      <c r="BD255" s="50"/>
      <c r="BE255" s="51"/>
      <c r="BF255" s="51"/>
      <c r="BG255" s="51"/>
      <c r="BH255" s="52"/>
      <c r="BI255" s="177"/>
      <c r="BJ255" s="178"/>
      <c r="BK255" s="178"/>
      <c r="BL255" s="178"/>
      <c r="BM255" s="190"/>
      <c r="BN255" s="53">
        <f t="shared" si="45"/>
        <v>0</v>
      </c>
      <c r="BO255" s="53">
        <f t="shared" si="46"/>
        <v>0</v>
      </c>
    </row>
    <row r="256" spans="2:67" ht="36" x14ac:dyDescent="0.25">
      <c r="B256" s="77" t="s">
        <v>30</v>
      </c>
      <c r="C256" s="40" t="str">
        <f>C143</f>
        <v>Куриные яйца 2 категории, 10 шт</v>
      </c>
      <c r="D256" s="41">
        <f t="shared" si="38"/>
        <v>30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39"/>
        <v>35.700000000000003</v>
      </c>
      <c r="L256" s="47">
        <f t="shared" si="40"/>
        <v>36</v>
      </c>
      <c r="M256" s="48">
        <f t="shared" si="41"/>
        <v>36.299999999999997</v>
      </c>
      <c r="N256" s="48">
        <f t="shared" si="41"/>
        <v>36.6</v>
      </c>
      <c r="O256" s="49">
        <f t="shared" si="41"/>
        <v>36.9</v>
      </c>
      <c r="P256" s="50"/>
      <c r="Q256" s="51"/>
      <c r="R256" s="51"/>
      <c r="S256" s="51"/>
      <c r="T256" s="52"/>
      <c r="U256" s="177"/>
      <c r="V256" s="178"/>
      <c r="W256" s="178"/>
      <c r="X256" s="178"/>
      <c r="Y256" s="178"/>
      <c r="Z256" s="50"/>
      <c r="AA256" s="51"/>
      <c r="AB256" s="51"/>
      <c r="AC256" s="51"/>
      <c r="AD256" s="51"/>
      <c r="AE256" s="177"/>
      <c r="AF256" s="178"/>
      <c r="AG256" s="178"/>
      <c r="AH256" s="178"/>
      <c r="AI256" s="190"/>
      <c r="AJ256" s="50"/>
      <c r="AK256" s="51"/>
      <c r="AL256" s="51"/>
      <c r="AM256" s="51"/>
      <c r="AN256" s="52"/>
      <c r="AO256" s="177"/>
      <c r="AP256" s="178"/>
      <c r="AQ256" s="178"/>
      <c r="AR256" s="178"/>
      <c r="AS256" s="178"/>
      <c r="AT256" s="50"/>
      <c r="AU256" s="51"/>
      <c r="AV256" s="51"/>
      <c r="AW256" s="51"/>
      <c r="AX256" s="51"/>
      <c r="AY256" s="177"/>
      <c r="AZ256" s="178"/>
      <c r="BA256" s="178"/>
      <c r="BB256" s="178"/>
      <c r="BC256" s="178"/>
      <c r="BD256" s="50"/>
      <c r="BE256" s="51"/>
      <c r="BF256" s="51"/>
      <c r="BG256" s="51"/>
      <c r="BH256" s="52"/>
      <c r="BI256" s="177"/>
      <c r="BJ256" s="178"/>
      <c r="BK256" s="178"/>
      <c r="BL256" s="178"/>
      <c r="BM256" s="190"/>
      <c r="BN256" s="53">
        <f t="shared" si="45"/>
        <v>0</v>
      </c>
      <c r="BO256" s="53">
        <f t="shared" si="46"/>
        <v>0</v>
      </c>
    </row>
    <row r="257" spans="2:67" ht="20.25" x14ac:dyDescent="0.25">
      <c r="B257" s="79"/>
      <c r="C257" s="80"/>
      <c r="D257" s="41">
        <f t="shared" si="38"/>
        <v>30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39"/>
        <v>35.700000000000003</v>
      </c>
      <c r="L257" s="47">
        <f t="shared" si="40"/>
        <v>36</v>
      </c>
      <c r="M257" s="48">
        <f t="shared" si="41"/>
        <v>36.299999999999997</v>
      </c>
      <c r="N257" s="48">
        <f t="shared" si="41"/>
        <v>36.6</v>
      </c>
      <c r="O257" s="49">
        <f t="shared" si="41"/>
        <v>36.9</v>
      </c>
      <c r="P257" s="50"/>
      <c r="Q257" s="51"/>
      <c r="R257" s="51"/>
      <c r="S257" s="51"/>
      <c r="T257" s="52"/>
      <c r="U257" s="177"/>
      <c r="V257" s="178"/>
      <c r="W257" s="178"/>
      <c r="X257" s="178"/>
      <c r="Y257" s="178"/>
      <c r="Z257" s="50"/>
      <c r="AA257" s="51"/>
      <c r="AB257" s="51"/>
      <c r="AC257" s="51"/>
      <c r="AD257" s="51"/>
      <c r="AE257" s="177"/>
      <c r="AF257" s="178"/>
      <c r="AG257" s="178"/>
      <c r="AH257" s="178"/>
      <c r="AI257" s="190"/>
      <c r="AJ257" s="50"/>
      <c r="AK257" s="51"/>
      <c r="AL257" s="51"/>
      <c r="AM257" s="51"/>
      <c r="AN257" s="52"/>
      <c r="AO257" s="177"/>
      <c r="AP257" s="178"/>
      <c r="AQ257" s="178"/>
      <c r="AR257" s="178"/>
      <c r="AS257" s="178"/>
      <c r="AT257" s="50"/>
      <c r="AU257" s="51"/>
      <c r="AV257" s="51"/>
      <c r="AW257" s="51"/>
      <c r="AX257" s="51"/>
      <c r="AY257" s="177"/>
      <c r="AZ257" s="178"/>
      <c r="BA257" s="178"/>
      <c r="BB257" s="178"/>
      <c r="BC257" s="178"/>
      <c r="BD257" s="50"/>
      <c r="BE257" s="51"/>
      <c r="BF257" s="51"/>
      <c r="BG257" s="51"/>
      <c r="BH257" s="52"/>
      <c r="BI257" s="177"/>
      <c r="BJ257" s="178"/>
      <c r="BK257" s="178"/>
      <c r="BL257" s="178"/>
      <c r="BM257" s="190"/>
      <c r="BN257" s="53">
        <f t="shared" si="45"/>
        <v>0</v>
      </c>
      <c r="BO257" s="53">
        <f t="shared" si="46"/>
        <v>0</v>
      </c>
    </row>
    <row r="258" spans="2:67" ht="20.25" x14ac:dyDescent="0.25">
      <c r="B258" s="79"/>
      <c r="C258" s="80"/>
      <c r="D258" s="41">
        <f t="shared" si="38"/>
        <v>30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39"/>
        <v>35.700000000000003</v>
      </c>
      <c r="L258" s="47">
        <f t="shared" si="40"/>
        <v>36</v>
      </c>
      <c r="M258" s="48">
        <f t="shared" si="41"/>
        <v>36.299999999999997</v>
      </c>
      <c r="N258" s="48">
        <f t="shared" si="41"/>
        <v>36.6</v>
      </c>
      <c r="O258" s="49">
        <f t="shared" si="41"/>
        <v>36.9</v>
      </c>
      <c r="P258" s="50"/>
      <c r="Q258" s="51"/>
      <c r="R258" s="51"/>
      <c r="S258" s="51"/>
      <c r="T258" s="52"/>
      <c r="U258" s="177"/>
      <c r="V258" s="178"/>
      <c r="W258" s="178"/>
      <c r="X258" s="178"/>
      <c r="Y258" s="178"/>
      <c r="Z258" s="50"/>
      <c r="AA258" s="51"/>
      <c r="AB258" s="51"/>
      <c r="AC258" s="51"/>
      <c r="AD258" s="51"/>
      <c r="AE258" s="177"/>
      <c r="AF258" s="178"/>
      <c r="AG258" s="178"/>
      <c r="AH258" s="178"/>
      <c r="AI258" s="190"/>
      <c r="AJ258" s="50"/>
      <c r="AK258" s="51"/>
      <c r="AL258" s="51"/>
      <c r="AM258" s="51"/>
      <c r="AN258" s="52"/>
      <c r="AO258" s="177"/>
      <c r="AP258" s="178"/>
      <c r="AQ258" s="178"/>
      <c r="AR258" s="178"/>
      <c r="AS258" s="178"/>
      <c r="AT258" s="50"/>
      <c r="AU258" s="51"/>
      <c r="AV258" s="51"/>
      <c r="AW258" s="51"/>
      <c r="AX258" s="51"/>
      <c r="AY258" s="177"/>
      <c r="AZ258" s="178"/>
      <c r="BA258" s="178"/>
      <c r="BB258" s="178"/>
      <c r="BC258" s="178"/>
      <c r="BD258" s="50"/>
      <c r="BE258" s="51"/>
      <c r="BF258" s="51"/>
      <c r="BG258" s="51"/>
      <c r="BH258" s="52"/>
      <c r="BI258" s="177"/>
      <c r="BJ258" s="178"/>
      <c r="BK258" s="178"/>
      <c r="BL258" s="178"/>
      <c r="BM258" s="190"/>
      <c r="BN258" s="53">
        <f t="shared" si="45"/>
        <v>0</v>
      </c>
      <c r="BO258" s="53">
        <f t="shared" si="46"/>
        <v>0</v>
      </c>
    </row>
    <row r="259" spans="2:67" ht="20.25" x14ac:dyDescent="0.25">
      <c r="B259" s="81" t="s">
        <v>32</v>
      </c>
      <c r="C259" s="82" t="s">
        <v>33</v>
      </c>
      <c r="D259" s="41">
        <f t="shared" si="38"/>
        <v>0</v>
      </c>
      <c r="E259" s="62"/>
      <c r="F259" s="63"/>
      <c r="G259" s="64"/>
      <c r="H259" s="64"/>
      <c r="I259" s="64"/>
      <c r="J259" s="65"/>
      <c r="K259" s="46">
        <f t="shared" si="39"/>
        <v>0</v>
      </c>
      <c r="L259" s="47">
        <f t="shared" si="40"/>
        <v>0</v>
      </c>
      <c r="M259" s="48">
        <f t="shared" si="41"/>
        <v>0</v>
      </c>
      <c r="N259" s="48">
        <f t="shared" si="41"/>
        <v>0</v>
      </c>
      <c r="O259" s="49">
        <f t="shared" si="41"/>
        <v>0</v>
      </c>
      <c r="P259" s="66"/>
      <c r="Q259" s="67"/>
      <c r="R259" s="68"/>
      <c r="S259" s="67"/>
      <c r="T259" s="69"/>
      <c r="U259" s="179"/>
      <c r="V259" s="180"/>
      <c r="W259" s="178"/>
      <c r="X259" s="180"/>
      <c r="Y259" s="180"/>
      <c r="Z259" s="66"/>
      <c r="AA259" s="67"/>
      <c r="AB259" s="68"/>
      <c r="AC259" s="67"/>
      <c r="AD259" s="67"/>
      <c r="AE259" s="179"/>
      <c r="AF259" s="180"/>
      <c r="AG259" s="178"/>
      <c r="AH259" s="180"/>
      <c r="AI259" s="191"/>
      <c r="AJ259" s="66"/>
      <c r="AK259" s="67"/>
      <c r="AL259" s="68"/>
      <c r="AM259" s="67"/>
      <c r="AN259" s="69"/>
      <c r="AO259" s="179"/>
      <c r="AP259" s="180"/>
      <c r="AQ259" s="178"/>
      <c r="AR259" s="180"/>
      <c r="AS259" s="180"/>
      <c r="AT259" s="66"/>
      <c r="AU259" s="67"/>
      <c r="AV259" s="68"/>
      <c r="AW259" s="67"/>
      <c r="AX259" s="67"/>
      <c r="AY259" s="179"/>
      <c r="AZ259" s="180"/>
      <c r="BA259" s="178"/>
      <c r="BB259" s="180"/>
      <c r="BC259" s="180"/>
      <c r="BD259" s="66"/>
      <c r="BE259" s="67"/>
      <c r="BF259" s="68"/>
      <c r="BG259" s="67"/>
      <c r="BH259" s="69"/>
      <c r="BI259" s="179"/>
      <c r="BJ259" s="180"/>
      <c r="BK259" s="178"/>
      <c r="BL259" s="180"/>
      <c r="BM259" s="191"/>
      <c r="BN259" s="53">
        <f t="shared" si="45"/>
        <v>0</v>
      </c>
      <c r="BO259" s="53">
        <f t="shared" si="46"/>
        <v>0</v>
      </c>
    </row>
    <row r="260" spans="2:67" ht="39.75" customHeight="1" x14ac:dyDescent="0.25">
      <c r="B260" s="79" t="s">
        <v>35</v>
      </c>
      <c r="C260" s="40" t="str">
        <f>C147</f>
        <v>Соль поваренная пищевая, кг</v>
      </c>
      <c r="D260" s="41">
        <f t="shared" si="38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39"/>
        <v>10.349</v>
      </c>
      <c r="L260" s="47">
        <f t="shared" si="40"/>
        <v>10.428000000000001</v>
      </c>
      <c r="M260" s="48">
        <f t="shared" si="41"/>
        <v>10.507</v>
      </c>
      <c r="N260" s="48">
        <f t="shared" si="41"/>
        <v>10.586</v>
      </c>
      <c r="O260" s="49">
        <f t="shared" si="41"/>
        <v>10.665000000000001</v>
      </c>
      <c r="P260" s="84"/>
      <c r="Q260" s="85"/>
      <c r="R260" s="51"/>
      <c r="S260" s="85"/>
      <c r="T260" s="86"/>
      <c r="U260" s="179"/>
      <c r="V260" s="180"/>
      <c r="W260" s="178"/>
      <c r="X260" s="180"/>
      <c r="Y260" s="180"/>
      <c r="Z260" s="84"/>
      <c r="AA260" s="85"/>
      <c r="AB260" s="51"/>
      <c r="AC260" s="85"/>
      <c r="AD260" s="85"/>
      <c r="AE260" s="179"/>
      <c r="AF260" s="180"/>
      <c r="AG260" s="178"/>
      <c r="AH260" s="180"/>
      <c r="AI260" s="191"/>
      <c r="AJ260" s="84"/>
      <c r="AK260" s="85"/>
      <c r="AL260" s="51"/>
      <c r="AM260" s="85"/>
      <c r="AN260" s="86"/>
      <c r="AO260" s="179"/>
      <c r="AP260" s="180"/>
      <c r="AQ260" s="178"/>
      <c r="AR260" s="180"/>
      <c r="AS260" s="180"/>
      <c r="AT260" s="84"/>
      <c r="AU260" s="85"/>
      <c r="AV260" s="51"/>
      <c r="AW260" s="85"/>
      <c r="AX260" s="85"/>
      <c r="AY260" s="179"/>
      <c r="AZ260" s="180"/>
      <c r="BA260" s="178"/>
      <c r="BB260" s="180"/>
      <c r="BC260" s="180"/>
      <c r="BD260" s="84"/>
      <c r="BE260" s="85"/>
      <c r="BF260" s="51"/>
      <c r="BG260" s="85"/>
      <c r="BH260" s="86"/>
      <c r="BI260" s="179"/>
      <c r="BJ260" s="180"/>
      <c r="BK260" s="178"/>
      <c r="BL260" s="180"/>
      <c r="BM260" s="191"/>
      <c r="BN260" s="53">
        <f t="shared" si="45"/>
        <v>0</v>
      </c>
      <c r="BO260" s="53">
        <f t="shared" si="46"/>
        <v>0</v>
      </c>
    </row>
    <row r="261" spans="2:67" ht="20.25" x14ac:dyDescent="0.25">
      <c r="B261" s="79"/>
      <c r="C261" s="80"/>
      <c r="D261" s="41">
        <f t="shared" si="38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39"/>
        <v>10.349</v>
      </c>
      <c r="L261" s="47">
        <f t="shared" si="40"/>
        <v>10.428000000000001</v>
      </c>
      <c r="M261" s="48">
        <f t="shared" si="41"/>
        <v>10.507</v>
      </c>
      <c r="N261" s="48">
        <f t="shared" si="41"/>
        <v>10.586</v>
      </c>
      <c r="O261" s="49">
        <f t="shared" si="41"/>
        <v>10.665000000000001</v>
      </c>
      <c r="P261" s="84"/>
      <c r="Q261" s="85"/>
      <c r="R261" s="51"/>
      <c r="S261" s="85"/>
      <c r="T261" s="86"/>
      <c r="U261" s="179"/>
      <c r="V261" s="180"/>
      <c r="W261" s="178"/>
      <c r="X261" s="180"/>
      <c r="Y261" s="180"/>
      <c r="Z261" s="84"/>
      <c r="AA261" s="85"/>
      <c r="AB261" s="51"/>
      <c r="AC261" s="85"/>
      <c r="AD261" s="85"/>
      <c r="AE261" s="179"/>
      <c r="AF261" s="180"/>
      <c r="AG261" s="178"/>
      <c r="AH261" s="180"/>
      <c r="AI261" s="191"/>
      <c r="AJ261" s="84"/>
      <c r="AK261" s="85"/>
      <c r="AL261" s="51"/>
      <c r="AM261" s="85"/>
      <c r="AN261" s="86"/>
      <c r="AO261" s="179"/>
      <c r="AP261" s="180"/>
      <c r="AQ261" s="178"/>
      <c r="AR261" s="180"/>
      <c r="AS261" s="180"/>
      <c r="AT261" s="84"/>
      <c r="AU261" s="85"/>
      <c r="AV261" s="51"/>
      <c r="AW261" s="85"/>
      <c r="AX261" s="85"/>
      <c r="AY261" s="179"/>
      <c r="AZ261" s="180"/>
      <c r="BA261" s="178"/>
      <c r="BB261" s="180"/>
      <c r="BC261" s="180"/>
      <c r="BD261" s="84"/>
      <c r="BE261" s="85"/>
      <c r="BF261" s="51"/>
      <c r="BG261" s="85"/>
      <c r="BH261" s="86"/>
      <c r="BI261" s="179"/>
      <c r="BJ261" s="180"/>
      <c r="BK261" s="178"/>
      <c r="BL261" s="180"/>
      <c r="BM261" s="191"/>
      <c r="BN261" s="53">
        <f t="shared" si="45"/>
        <v>0</v>
      </c>
      <c r="BO261" s="53">
        <f t="shared" si="46"/>
        <v>0</v>
      </c>
    </row>
    <row r="262" spans="2:67" ht="20.25" x14ac:dyDescent="0.25">
      <c r="B262" s="79"/>
      <c r="C262" s="80"/>
      <c r="D262" s="41">
        <f t="shared" si="38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39"/>
        <v>10.349</v>
      </c>
      <c r="L262" s="47">
        <f t="shared" si="40"/>
        <v>10.428000000000001</v>
      </c>
      <c r="M262" s="48">
        <f t="shared" si="41"/>
        <v>10.507</v>
      </c>
      <c r="N262" s="48">
        <f t="shared" si="41"/>
        <v>10.586</v>
      </c>
      <c r="O262" s="49">
        <f t="shared" si="41"/>
        <v>10.665000000000001</v>
      </c>
      <c r="P262" s="50"/>
      <c r="Q262" s="51"/>
      <c r="R262" s="51"/>
      <c r="S262" s="51"/>
      <c r="T262" s="52"/>
      <c r="U262" s="177"/>
      <c r="V262" s="178"/>
      <c r="W262" s="178"/>
      <c r="X262" s="178"/>
      <c r="Y262" s="178"/>
      <c r="Z262" s="50"/>
      <c r="AA262" s="51"/>
      <c r="AB262" s="51"/>
      <c r="AC262" s="51"/>
      <c r="AD262" s="51"/>
      <c r="AE262" s="177"/>
      <c r="AF262" s="178"/>
      <c r="AG262" s="178"/>
      <c r="AH262" s="178"/>
      <c r="AI262" s="190"/>
      <c r="AJ262" s="50"/>
      <c r="AK262" s="51"/>
      <c r="AL262" s="51"/>
      <c r="AM262" s="51"/>
      <c r="AN262" s="52"/>
      <c r="AO262" s="177"/>
      <c r="AP262" s="178"/>
      <c r="AQ262" s="178"/>
      <c r="AR262" s="178"/>
      <c r="AS262" s="178"/>
      <c r="AT262" s="50"/>
      <c r="AU262" s="51"/>
      <c r="AV262" s="51"/>
      <c r="AW262" s="51"/>
      <c r="AX262" s="51"/>
      <c r="AY262" s="177"/>
      <c r="AZ262" s="178"/>
      <c r="BA262" s="178"/>
      <c r="BB262" s="178"/>
      <c r="BC262" s="178"/>
      <c r="BD262" s="50"/>
      <c r="BE262" s="51"/>
      <c r="BF262" s="51"/>
      <c r="BG262" s="51"/>
      <c r="BH262" s="52"/>
      <c r="BI262" s="177"/>
      <c r="BJ262" s="178"/>
      <c r="BK262" s="178"/>
      <c r="BL262" s="178"/>
      <c r="BM262" s="190"/>
      <c r="BN262" s="53">
        <f t="shared" si="45"/>
        <v>0</v>
      </c>
      <c r="BO262" s="53">
        <f t="shared" si="46"/>
        <v>0</v>
      </c>
    </row>
    <row r="263" spans="2:67" ht="58.5" x14ac:dyDescent="0.25">
      <c r="B263" s="81" t="s">
        <v>37</v>
      </c>
      <c r="C263" s="82" t="s">
        <v>38</v>
      </c>
      <c r="D263" s="41">
        <f t="shared" si="38"/>
        <v>0</v>
      </c>
      <c r="E263" s="62"/>
      <c r="F263" s="63"/>
      <c r="G263" s="64"/>
      <c r="H263" s="64"/>
      <c r="I263" s="64"/>
      <c r="J263" s="65"/>
      <c r="K263" s="46">
        <f t="shared" si="39"/>
        <v>0</v>
      </c>
      <c r="L263" s="47">
        <f t="shared" si="40"/>
        <v>0</v>
      </c>
      <c r="M263" s="48">
        <f t="shared" si="41"/>
        <v>0</v>
      </c>
      <c r="N263" s="48">
        <f t="shared" si="41"/>
        <v>0</v>
      </c>
      <c r="O263" s="49">
        <f t="shared" si="41"/>
        <v>0</v>
      </c>
      <c r="P263" s="66"/>
      <c r="Q263" s="67"/>
      <c r="R263" s="68"/>
      <c r="S263" s="67"/>
      <c r="T263" s="69"/>
      <c r="U263" s="179"/>
      <c r="V263" s="180"/>
      <c r="W263" s="178"/>
      <c r="X263" s="180"/>
      <c r="Y263" s="180"/>
      <c r="Z263" s="66"/>
      <c r="AA263" s="67"/>
      <c r="AB263" s="68"/>
      <c r="AC263" s="67"/>
      <c r="AD263" s="67"/>
      <c r="AE263" s="179"/>
      <c r="AF263" s="180"/>
      <c r="AG263" s="178"/>
      <c r="AH263" s="180"/>
      <c r="AI263" s="191"/>
      <c r="AJ263" s="66"/>
      <c r="AK263" s="67"/>
      <c r="AL263" s="68"/>
      <c r="AM263" s="67"/>
      <c r="AN263" s="69"/>
      <c r="AO263" s="179"/>
      <c r="AP263" s="180"/>
      <c r="AQ263" s="178"/>
      <c r="AR263" s="180"/>
      <c r="AS263" s="180"/>
      <c r="AT263" s="66"/>
      <c r="AU263" s="67"/>
      <c r="AV263" s="68"/>
      <c r="AW263" s="67"/>
      <c r="AX263" s="67"/>
      <c r="AY263" s="179"/>
      <c r="AZ263" s="180"/>
      <c r="BA263" s="178"/>
      <c r="BB263" s="180"/>
      <c r="BC263" s="180"/>
      <c r="BD263" s="66"/>
      <c r="BE263" s="67"/>
      <c r="BF263" s="68"/>
      <c r="BG263" s="67"/>
      <c r="BH263" s="69"/>
      <c r="BI263" s="179"/>
      <c r="BJ263" s="180"/>
      <c r="BK263" s="178"/>
      <c r="BL263" s="180"/>
      <c r="BM263" s="191"/>
      <c r="BN263" s="53">
        <f t="shared" si="45"/>
        <v>0</v>
      </c>
      <c r="BO263" s="53">
        <f t="shared" si="46"/>
        <v>0</v>
      </c>
    </row>
    <row r="264" spans="2:67" ht="36" x14ac:dyDescent="0.25">
      <c r="B264" s="79" t="s">
        <v>40</v>
      </c>
      <c r="C264" s="40" t="str">
        <f>C151</f>
        <v>Мясо КРС высшей упитанности в убойном весе</v>
      </c>
      <c r="D264" s="41">
        <f t="shared" si="38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39"/>
        <v>208.38600000000002</v>
      </c>
      <c r="L264" s="47">
        <f t="shared" si="40"/>
        <v>210.429</v>
      </c>
      <c r="M264" s="48">
        <f t="shared" si="41"/>
        <v>212.47200000000001</v>
      </c>
      <c r="N264" s="48">
        <f t="shared" si="41"/>
        <v>214.51500000000001</v>
      </c>
      <c r="O264" s="49">
        <f t="shared" si="41"/>
        <v>214.51500000000001</v>
      </c>
      <c r="P264" s="50"/>
      <c r="Q264" s="51"/>
      <c r="R264" s="51"/>
      <c r="S264" s="51"/>
      <c r="T264" s="52"/>
      <c r="U264" s="177"/>
      <c r="V264" s="178"/>
      <c r="W264" s="178"/>
      <c r="X264" s="178"/>
      <c r="Y264" s="178"/>
      <c r="Z264" s="50"/>
      <c r="AA264" s="51"/>
      <c r="AB264" s="51"/>
      <c r="AC264" s="51"/>
      <c r="AD264" s="51"/>
      <c r="AE264" s="177"/>
      <c r="AF264" s="178"/>
      <c r="AG264" s="178"/>
      <c r="AH264" s="178"/>
      <c r="AI264" s="190"/>
      <c r="AJ264" s="50"/>
      <c r="AK264" s="51"/>
      <c r="AL264" s="51"/>
      <c r="AM264" s="51"/>
      <c r="AN264" s="52"/>
      <c r="AO264" s="177"/>
      <c r="AP264" s="178"/>
      <c r="AQ264" s="178"/>
      <c r="AR264" s="178"/>
      <c r="AS264" s="178"/>
      <c r="AT264" s="50"/>
      <c r="AU264" s="51"/>
      <c r="AV264" s="51"/>
      <c r="AW264" s="51"/>
      <c r="AX264" s="51"/>
      <c r="AY264" s="177"/>
      <c r="AZ264" s="178"/>
      <c r="BA264" s="178"/>
      <c r="BB264" s="178"/>
      <c r="BC264" s="178"/>
      <c r="BD264" s="50"/>
      <c r="BE264" s="51"/>
      <c r="BF264" s="51"/>
      <c r="BG264" s="51"/>
      <c r="BH264" s="52"/>
      <c r="BI264" s="177"/>
      <c r="BJ264" s="178"/>
      <c r="BK264" s="178"/>
      <c r="BL264" s="178"/>
      <c r="BM264" s="190"/>
      <c r="BN264" s="53">
        <f t="shared" si="45"/>
        <v>0</v>
      </c>
      <c r="BO264" s="53">
        <f t="shared" si="46"/>
        <v>0</v>
      </c>
    </row>
    <row r="265" spans="2:67" ht="20.25" x14ac:dyDescent="0.25">
      <c r="B265" s="79"/>
      <c r="C265" s="80"/>
      <c r="D265" s="41">
        <f t="shared" si="38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39"/>
        <v>208.38600000000002</v>
      </c>
      <c r="L265" s="47">
        <f t="shared" si="40"/>
        <v>210.429</v>
      </c>
      <c r="M265" s="48">
        <f t="shared" si="41"/>
        <v>212.47200000000001</v>
      </c>
      <c r="N265" s="48">
        <f t="shared" si="41"/>
        <v>214.51500000000001</v>
      </c>
      <c r="O265" s="49">
        <f t="shared" si="41"/>
        <v>214.51500000000001</v>
      </c>
      <c r="P265" s="50"/>
      <c r="Q265" s="51"/>
      <c r="R265" s="51"/>
      <c r="S265" s="51"/>
      <c r="T265" s="52"/>
      <c r="U265" s="177"/>
      <c r="V265" s="178"/>
      <c r="W265" s="178"/>
      <c r="X265" s="178"/>
      <c r="Y265" s="178"/>
      <c r="Z265" s="50"/>
      <c r="AA265" s="51"/>
      <c r="AB265" s="51"/>
      <c r="AC265" s="51"/>
      <c r="AD265" s="51"/>
      <c r="AE265" s="177"/>
      <c r="AF265" s="178"/>
      <c r="AG265" s="178"/>
      <c r="AH265" s="178"/>
      <c r="AI265" s="190"/>
      <c r="AJ265" s="50"/>
      <c r="AK265" s="51"/>
      <c r="AL265" s="51"/>
      <c r="AM265" s="51"/>
      <c r="AN265" s="52"/>
      <c r="AO265" s="177"/>
      <c r="AP265" s="178"/>
      <c r="AQ265" s="178"/>
      <c r="AR265" s="178"/>
      <c r="AS265" s="178"/>
      <c r="AT265" s="50"/>
      <c r="AU265" s="51"/>
      <c r="AV265" s="51"/>
      <c r="AW265" s="51"/>
      <c r="AX265" s="51"/>
      <c r="AY265" s="177"/>
      <c r="AZ265" s="178"/>
      <c r="BA265" s="178"/>
      <c r="BB265" s="178"/>
      <c r="BC265" s="178"/>
      <c r="BD265" s="50"/>
      <c r="BE265" s="51"/>
      <c r="BF265" s="51"/>
      <c r="BG265" s="51"/>
      <c r="BH265" s="52"/>
      <c r="BI265" s="177"/>
      <c r="BJ265" s="178"/>
      <c r="BK265" s="178"/>
      <c r="BL265" s="178"/>
      <c r="BM265" s="190"/>
      <c r="BN265" s="53">
        <f t="shared" si="45"/>
        <v>0</v>
      </c>
      <c r="BO265" s="53">
        <f t="shared" si="46"/>
        <v>0</v>
      </c>
    </row>
    <row r="266" spans="2:67" ht="20.25" x14ac:dyDescent="0.25">
      <c r="B266" s="79"/>
      <c r="C266" s="80"/>
      <c r="D266" s="41">
        <f t="shared" si="38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39"/>
        <v>208.38600000000002</v>
      </c>
      <c r="L266" s="47">
        <f t="shared" si="40"/>
        <v>210.429</v>
      </c>
      <c r="M266" s="48">
        <f t="shared" si="41"/>
        <v>212.47200000000001</v>
      </c>
      <c r="N266" s="48">
        <f t="shared" si="41"/>
        <v>214.51500000000001</v>
      </c>
      <c r="O266" s="49">
        <f t="shared" si="41"/>
        <v>214.51500000000001</v>
      </c>
      <c r="P266" s="50"/>
      <c r="Q266" s="51"/>
      <c r="R266" s="51"/>
      <c r="S266" s="51"/>
      <c r="T266" s="52"/>
      <c r="U266" s="177"/>
      <c r="V266" s="178"/>
      <c r="W266" s="178"/>
      <c r="X266" s="178"/>
      <c r="Y266" s="178"/>
      <c r="Z266" s="50"/>
      <c r="AA266" s="51"/>
      <c r="AB266" s="51"/>
      <c r="AC266" s="51"/>
      <c r="AD266" s="51"/>
      <c r="AE266" s="177"/>
      <c r="AF266" s="178"/>
      <c r="AG266" s="178"/>
      <c r="AH266" s="178"/>
      <c r="AI266" s="190"/>
      <c r="AJ266" s="50"/>
      <c r="AK266" s="51"/>
      <c r="AL266" s="51"/>
      <c r="AM266" s="51"/>
      <c r="AN266" s="52"/>
      <c r="AO266" s="177"/>
      <c r="AP266" s="178"/>
      <c r="AQ266" s="178"/>
      <c r="AR266" s="178"/>
      <c r="AS266" s="178"/>
      <c r="AT266" s="50"/>
      <c r="AU266" s="51"/>
      <c r="AV266" s="51"/>
      <c r="AW266" s="51"/>
      <c r="AX266" s="51"/>
      <c r="AY266" s="177"/>
      <c r="AZ266" s="178"/>
      <c r="BA266" s="178"/>
      <c r="BB266" s="178"/>
      <c r="BC266" s="178"/>
      <c r="BD266" s="50"/>
      <c r="BE266" s="51"/>
      <c r="BF266" s="51"/>
      <c r="BG266" s="51"/>
      <c r="BH266" s="52"/>
      <c r="BI266" s="177"/>
      <c r="BJ266" s="178"/>
      <c r="BK266" s="178"/>
      <c r="BL266" s="178"/>
      <c r="BM266" s="190"/>
      <c r="BN266" s="53">
        <f t="shared" si="45"/>
        <v>0</v>
      </c>
      <c r="BO266" s="53">
        <f t="shared" si="46"/>
        <v>0</v>
      </c>
    </row>
    <row r="267" spans="2:67" ht="36" x14ac:dyDescent="0.25">
      <c r="B267" s="79" t="s">
        <v>41</v>
      </c>
      <c r="C267" s="40" t="str">
        <f>C154</f>
        <v>Мясо КРС средней упитанности в убойном весе</v>
      </c>
      <c r="D267" s="41">
        <f t="shared" si="38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39"/>
        <v>199.10399999999998</v>
      </c>
      <c r="L267" s="47">
        <f t="shared" si="40"/>
        <v>201.05599999999998</v>
      </c>
      <c r="M267" s="48">
        <f t="shared" si="41"/>
        <v>203.00799999999998</v>
      </c>
      <c r="N267" s="48">
        <f t="shared" si="41"/>
        <v>204.95999999999998</v>
      </c>
      <c r="O267" s="49">
        <f t="shared" si="41"/>
        <v>204.95999999999998</v>
      </c>
      <c r="P267" s="50"/>
      <c r="Q267" s="51"/>
      <c r="R267" s="51"/>
      <c r="S267" s="51"/>
      <c r="T267" s="52"/>
      <c r="U267" s="177"/>
      <c r="V267" s="178"/>
      <c r="W267" s="178"/>
      <c r="X267" s="178"/>
      <c r="Y267" s="178"/>
      <c r="Z267" s="50"/>
      <c r="AA267" s="51"/>
      <c r="AB267" s="51"/>
      <c r="AC267" s="51"/>
      <c r="AD267" s="51"/>
      <c r="AE267" s="177"/>
      <c r="AF267" s="178"/>
      <c r="AG267" s="178"/>
      <c r="AH267" s="178"/>
      <c r="AI267" s="190"/>
      <c r="AJ267" s="50"/>
      <c r="AK267" s="51"/>
      <c r="AL267" s="51"/>
      <c r="AM267" s="51"/>
      <c r="AN267" s="52"/>
      <c r="AO267" s="177"/>
      <c r="AP267" s="178"/>
      <c r="AQ267" s="178"/>
      <c r="AR267" s="178"/>
      <c r="AS267" s="178"/>
      <c r="AT267" s="50"/>
      <c r="AU267" s="51"/>
      <c r="AV267" s="51"/>
      <c r="AW267" s="51"/>
      <c r="AX267" s="51"/>
      <c r="AY267" s="177"/>
      <c r="AZ267" s="178"/>
      <c r="BA267" s="178"/>
      <c r="BB267" s="178"/>
      <c r="BC267" s="178"/>
      <c r="BD267" s="50"/>
      <c r="BE267" s="51"/>
      <c r="BF267" s="51"/>
      <c r="BG267" s="51"/>
      <c r="BH267" s="52"/>
      <c r="BI267" s="177"/>
      <c r="BJ267" s="178"/>
      <c r="BK267" s="178"/>
      <c r="BL267" s="178"/>
      <c r="BM267" s="190"/>
      <c r="BN267" s="53">
        <f t="shared" si="45"/>
        <v>0</v>
      </c>
      <c r="BO267" s="53">
        <f t="shared" si="46"/>
        <v>0</v>
      </c>
    </row>
    <row r="268" spans="2:67" ht="20.25" x14ac:dyDescent="0.25">
      <c r="B268" s="79"/>
      <c r="C268" s="80"/>
      <c r="D268" s="41">
        <f t="shared" ref="D268:D299" si="48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si="39"/>
        <v>199.10399999999998</v>
      </c>
      <c r="L268" s="47">
        <f t="shared" si="40"/>
        <v>201.05599999999998</v>
      </c>
      <c r="M268" s="48">
        <f t="shared" si="41"/>
        <v>203.00799999999998</v>
      </c>
      <c r="N268" s="48">
        <f t="shared" si="41"/>
        <v>204.95999999999998</v>
      </c>
      <c r="O268" s="49">
        <f t="shared" si="41"/>
        <v>204.95999999999998</v>
      </c>
      <c r="P268" s="50"/>
      <c r="Q268" s="51"/>
      <c r="R268" s="51"/>
      <c r="S268" s="51"/>
      <c r="T268" s="52"/>
      <c r="U268" s="177"/>
      <c r="V268" s="178"/>
      <c r="W268" s="178"/>
      <c r="X268" s="178"/>
      <c r="Y268" s="178"/>
      <c r="Z268" s="50"/>
      <c r="AA268" s="51"/>
      <c r="AB268" s="51"/>
      <c r="AC268" s="51"/>
      <c r="AD268" s="51"/>
      <c r="AE268" s="177"/>
      <c r="AF268" s="178"/>
      <c r="AG268" s="178"/>
      <c r="AH268" s="178"/>
      <c r="AI268" s="190"/>
      <c r="AJ268" s="50"/>
      <c r="AK268" s="51"/>
      <c r="AL268" s="51"/>
      <c r="AM268" s="51"/>
      <c r="AN268" s="52"/>
      <c r="AO268" s="177"/>
      <c r="AP268" s="178"/>
      <c r="AQ268" s="178"/>
      <c r="AR268" s="178"/>
      <c r="AS268" s="178"/>
      <c r="AT268" s="50"/>
      <c r="AU268" s="51"/>
      <c r="AV268" s="51"/>
      <c r="AW268" s="51"/>
      <c r="AX268" s="51"/>
      <c r="AY268" s="177"/>
      <c r="AZ268" s="178"/>
      <c r="BA268" s="178"/>
      <c r="BB268" s="178"/>
      <c r="BC268" s="178"/>
      <c r="BD268" s="50"/>
      <c r="BE268" s="51"/>
      <c r="BF268" s="51"/>
      <c r="BG268" s="51"/>
      <c r="BH268" s="52"/>
      <c r="BI268" s="177"/>
      <c r="BJ268" s="178"/>
      <c r="BK268" s="178"/>
      <c r="BL268" s="178"/>
      <c r="BM268" s="190"/>
      <c r="BN268" s="53">
        <f t="shared" si="45"/>
        <v>0</v>
      </c>
      <c r="BO268" s="53">
        <f t="shared" si="46"/>
        <v>0</v>
      </c>
    </row>
    <row r="269" spans="2:67" ht="20.25" x14ac:dyDescent="0.25">
      <c r="B269" s="79"/>
      <c r="C269" s="80"/>
      <c r="D269" s="41">
        <f t="shared" si="48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39"/>
        <v>199.10399999999998</v>
      </c>
      <c r="L269" s="47">
        <f t="shared" si="40"/>
        <v>201.05599999999998</v>
      </c>
      <c r="M269" s="48">
        <f t="shared" si="41"/>
        <v>203.00799999999998</v>
      </c>
      <c r="N269" s="48">
        <f t="shared" si="41"/>
        <v>204.95999999999998</v>
      </c>
      <c r="O269" s="49">
        <f t="shared" si="41"/>
        <v>204.95999999999998</v>
      </c>
      <c r="P269" s="50"/>
      <c r="Q269" s="51"/>
      <c r="R269" s="51"/>
      <c r="S269" s="51"/>
      <c r="T269" s="52"/>
      <c r="U269" s="177"/>
      <c r="V269" s="178"/>
      <c r="W269" s="178"/>
      <c r="X269" s="178"/>
      <c r="Y269" s="178"/>
      <c r="Z269" s="50"/>
      <c r="AA269" s="51"/>
      <c r="AB269" s="51"/>
      <c r="AC269" s="51"/>
      <c r="AD269" s="51"/>
      <c r="AE269" s="177"/>
      <c r="AF269" s="178"/>
      <c r="AG269" s="178"/>
      <c r="AH269" s="178"/>
      <c r="AI269" s="190"/>
      <c r="AJ269" s="50"/>
      <c r="AK269" s="51"/>
      <c r="AL269" s="51"/>
      <c r="AM269" s="51"/>
      <c r="AN269" s="52"/>
      <c r="AO269" s="177"/>
      <c r="AP269" s="178"/>
      <c r="AQ269" s="178"/>
      <c r="AR269" s="178"/>
      <c r="AS269" s="178"/>
      <c r="AT269" s="50"/>
      <c r="AU269" s="51"/>
      <c r="AV269" s="51"/>
      <c r="AW269" s="51"/>
      <c r="AX269" s="51"/>
      <c r="AY269" s="177"/>
      <c r="AZ269" s="178"/>
      <c r="BA269" s="178"/>
      <c r="BB269" s="178"/>
      <c r="BC269" s="178"/>
      <c r="BD269" s="50"/>
      <c r="BE269" s="51"/>
      <c r="BF269" s="51"/>
      <c r="BG269" s="51"/>
      <c r="BH269" s="52"/>
      <c r="BI269" s="177"/>
      <c r="BJ269" s="178"/>
      <c r="BK269" s="178"/>
      <c r="BL269" s="178"/>
      <c r="BM269" s="190"/>
      <c r="BN269" s="53">
        <f t="shared" si="45"/>
        <v>0</v>
      </c>
      <c r="BO269" s="53">
        <f t="shared" si="46"/>
        <v>0</v>
      </c>
    </row>
    <row r="270" spans="2:67" ht="36" x14ac:dyDescent="0.25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48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39"/>
        <v>220.11600000000001</v>
      </c>
      <c r="L270" s="47">
        <f t="shared" si="40"/>
        <v>222.274</v>
      </c>
      <c r="M270" s="48">
        <f t="shared" si="41"/>
        <v>224.43200000000002</v>
      </c>
      <c r="N270" s="48">
        <f t="shared" si="41"/>
        <v>226.59</v>
      </c>
      <c r="O270" s="49">
        <f t="shared" si="41"/>
        <v>226.59</v>
      </c>
      <c r="P270" s="50"/>
      <c r="Q270" s="51"/>
      <c r="R270" s="51"/>
      <c r="S270" s="51"/>
      <c r="T270" s="52"/>
      <c r="U270" s="177"/>
      <c r="V270" s="178"/>
      <c r="W270" s="178"/>
      <c r="X270" s="178"/>
      <c r="Y270" s="178"/>
      <c r="Z270" s="50"/>
      <c r="AA270" s="51"/>
      <c r="AB270" s="51"/>
      <c r="AC270" s="51"/>
      <c r="AD270" s="51"/>
      <c r="AE270" s="177"/>
      <c r="AF270" s="178"/>
      <c r="AG270" s="178"/>
      <c r="AH270" s="178"/>
      <c r="AI270" s="190"/>
      <c r="AJ270" s="50"/>
      <c r="AK270" s="51"/>
      <c r="AL270" s="51"/>
      <c r="AM270" s="51"/>
      <c r="AN270" s="52"/>
      <c r="AO270" s="177"/>
      <c r="AP270" s="178"/>
      <c r="AQ270" s="178"/>
      <c r="AR270" s="178"/>
      <c r="AS270" s="178"/>
      <c r="AT270" s="50"/>
      <c r="AU270" s="51"/>
      <c r="AV270" s="51"/>
      <c r="AW270" s="51"/>
      <c r="AX270" s="51"/>
      <c r="AY270" s="177"/>
      <c r="AZ270" s="178"/>
      <c r="BA270" s="178"/>
      <c r="BB270" s="178"/>
      <c r="BC270" s="178"/>
      <c r="BD270" s="50"/>
      <c r="BE270" s="51"/>
      <c r="BF270" s="51"/>
      <c r="BG270" s="51"/>
      <c r="BH270" s="52"/>
      <c r="BI270" s="177"/>
      <c r="BJ270" s="178"/>
      <c r="BK270" s="178"/>
      <c r="BL270" s="178"/>
      <c r="BM270" s="190"/>
      <c r="BN270" s="53">
        <f t="shared" si="45"/>
        <v>0</v>
      </c>
      <c r="BO270" s="53">
        <f t="shared" si="46"/>
        <v>0</v>
      </c>
    </row>
    <row r="271" spans="2:67" ht="20.25" x14ac:dyDescent="0.25">
      <c r="B271" s="79"/>
      <c r="C271" s="80"/>
      <c r="D271" s="41">
        <f t="shared" si="48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39"/>
        <v>220.11600000000001</v>
      </c>
      <c r="L271" s="47">
        <f t="shared" si="40"/>
        <v>222.274</v>
      </c>
      <c r="M271" s="48">
        <f t="shared" si="41"/>
        <v>224.43200000000002</v>
      </c>
      <c r="N271" s="48">
        <f t="shared" si="41"/>
        <v>226.59</v>
      </c>
      <c r="O271" s="49">
        <f t="shared" si="41"/>
        <v>226.59</v>
      </c>
      <c r="P271" s="50"/>
      <c r="Q271" s="51"/>
      <c r="R271" s="51"/>
      <c r="S271" s="51"/>
      <c r="T271" s="52"/>
      <c r="U271" s="177"/>
      <c r="V271" s="178"/>
      <c r="W271" s="178"/>
      <c r="X271" s="178"/>
      <c r="Y271" s="178"/>
      <c r="Z271" s="50"/>
      <c r="AA271" s="51"/>
      <c r="AB271" s="51"/>
      <c r="AC271" s="51"/>
      <c r="AD271" s="51"/>
      <c r="AE271" s="177"/>
      <c r="AF271" s="178"/>
      <c r="AG271" s="178"/>
      <c r="AH271" s="178"/>
      <c r="AI271" s="190"/>
      <c r="AJ271" s="50"/>
      <c r="AK271" s="51"/>
      <c r="AL271" s="51"/>
      <c r="AM271" s="51"/>
      <c r="AN271" s="52"/>
      <c r="AO271" s="177"/>
      <c r="AP271" s="178"/>
      <c r="AQ271" s="178"/>
      <c r="AR271" s="178"/>
      <c r="AS271" s="178"/>
      <c r="AT271" s="50"/>
      <c r="AU271" s="51"/>
      <c r="AV271" s="51"/>
      <c r="AW271" s="51"/>
      <c r="AX271" s="51"/>
      <c r="AY271" s="177"/>
      <c r="AZ271" s="178"/>
      <c r="BA271" s="178"/>
      <c r="BB271" s="178"/>
      <c r="BC271" s="178"/>
      <c r="BD271" s="50"/>
      <c r="BE271" s="51"/>
      <c r="BF271" s="51"/>
      <c r="BG271" s="51"/>
      <c r="BH271" s="52"/>
      <c r="BI271" s="177"/>
      <c r="BJ271" s="178"/>
      <c r="BK271" s="178"/>
      <c r="BL271" s="178"/>
      <c r="BM271" s="190"/>
      <c r="BN271" s="53">
        <f t="shared" si="45"/>
        <v>0</v>
      </c>
      <c r="BO271" s="53">
        <f t="shared" si="46"/>
        <v>0</v>
      </c>
    </row>
    <row r="272" spans="2:67" ht="20.25" x14ac:dyDescent="0.25">
      <c r="B272" s="79"/>
      <c r="C272" s="80"/>
      <c r="D272" s="41">
        <f t="shared" si="48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39"/>
        <v>220.11600000000001</v>
      </c>
      <c r="L272" s="47">
        <f t="shared" si="40"/>
        <v>222.274</v>
      </c>
      <c r="M272" s="48">
        <f t="shared" si="41"/>
        <v>224.43200000000002</v>
      </c>
      <c r="N272" s="48">
        <f t="shared" si="41"/>
        <v>226.59</v>
      </c>
      <c r="O272" s="49">
        <f t="shared" si="41"/>
        <v>226.59</v>
      </c>
      <c r="P272" s="50"/>
      <c r="Q272" s="51"/>
      <c r="R272" s="51"/>
      <c r="S272" s="51"/>
      <c r="T272" s="52"/>
      <c r="U272" s="177"/>
      <c r="V272" s="178"/>
      <c r="W272" s="178"/>
      <c r="X272" s="178"/>
      <c r="Y272" s="178"/>
      <c r="Z272" s="50"/>
      <c r="AA272" s="51"/>
      <c r="AB272" s="51"/>
      <c r="AC272" s="51"/>
      <c r="AD272" s="51"/>
      <c r="AE272" s="177"/>
      <c r="AF272" s="178"/>
      <c r="AG272" s="178"/>
      <c r="AH272" s="178"/>
      <c r="AI272" s="190"/>
      <c r="AJ272" s="50"/>
      <c r="AK272" s="51"/>
      <c r="AL272" s="51"/>
      <c r="AM272" s="51"/>
      <c r="AN272" s="52"/>
      <c r="AO272" s="177"/>
      <c r="AP272" s="178"/>
      <c r="AQ272" s="178"/>
      <c r="AR272" s="178"/>
      <c r="AS272" s="178"/>
      <c r="AT272" s="50"/>
      <c r="AU272" s="51"/>
      <c r="AV272" s="51"/>
      <c r="AW272" s="51"/>
      <c r="AX272" s="51"/>
      <c r="AY272" s="177"/>
      <c r="AZ272" s="178"/>
      <c r="BA272" s="178"/>
      <c r="BB272" s="178"/>
      <c r="BC272" s="178"/>
      <c r="BD272" s="50"/>
      <c r="BE272" s="51"/>
      <c r="BF272" s="51"/>
      <c r="BG272" s="51"/>
      <c r="BH272" s="52"/>
      <c r="BI272" s="177"/>
      <c r="BJ272" s="178"/>
      <c r="BK272" s="178"/>
      <c r="BL272" s="178"/>
      <c r="BM272" s="190"/>
      <c r="BN272" s="53">
        <f t="shared" si="45"/>
        <v>0</v>
      </c>
      <c r="BO272" s="53">
        <f t="shared" si="46"/>
        <v>0</v>
      </c>
    </row>
    <row r="273" spans="2:67" ht="36" x14ac:dyDescent="0.25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48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39"/>
        <v>215.83199999999999</v>
      </c>
      <c r="L273" s="47">
        <f t="shared" si="40"/>
        <v>217.94800000000001</v>
      </c>
      <c r="M273" s="48">
        <f t="shared" si="41"/>
        <v>220.06399999999999</v>
      </c>
      <c r="N273" s="48">
        <f t="shared" si="41"/>
        <v>222.18</v>
      </c>
      <c r="O273" s="49">
        <f t="shared" si="41"/>
        <v>222.18</v>
      </c>
      <c r="P273" s="50"/>
      <c r="Q273" s="51"/>
      <c r="R273" s="51"/>
      <c r="S273" s="51"/>
      <c r="T273" s="52"/>
      <c r="U273" s="177"/>
      <c r="V273" s="178"/>
      <c r="W273" s="178"/>
      <c r="X273" s="178"/>
      <c r="Y273" s="178"/>
      <c r="Z273" s="50"/>
      <c r="AA273" s="51"/>
      <c r="AB273" s="51"/>
      <c r="AC273" s="51"/>
      <c r="AD273" s="51"/>
      <c r="AE273" s="177"/>
      <c r="AF273" s="178"/>
      <c r="AG273" s="178"/>
      <c r="AH273" s="178"/>
      <c r="AI273" s="190"/>
      <c r="AJ273" s="50"/>
      <c r="AK273" s="51"/>
      <c r="AL273" s="51"/>
      <c r="AM273" s="51"/>
      <c r="AN273" s="52"/>
      <c r="AO273" s="177"/>
      <c r="AP273" s="178"/>
      <c r="AQ273" s="178"/>
      <c r="AR273" s="178"/>
      <c r="AS273" s="178"/>
      <c r="AT273" s="50"/>
      <c r="AU273" s="51"/>
      <c r="AV273" s="51"/>
      <c r="AW273" s="51"/>
      <c r="AX273" s="51"/>
      <c r="AY273" s="177"/>
      <c r="AZ273" s="178"/>
      <c r="BA273" s="178"/>
      <c r="BB273" s="178"/>
      <c r="BC273" s="178"/>
      <c r="BD273" s="50"/>
      <c r="BE273" s="51"/>
      <c r="BF273" s="51"/>
      <c r="BG273" s="51"/>
      <c r="BH273" s="52"/>
      <c r="BI273" s="177"/>
      <c r="BJ273" s="178"/>
      <c r="BK273" s="178"/>
      <c r="BL273" s="178"/>
      <c r="BM273" s="190"/>
      <c r="BN273" s="53">
        <f t="shared" si="45"/>
        <v>0</v>
      </c>
      <c r="BO273" s="53">
        <f t="shared" si="46"/>
        <v>0</v>
      </c>
    </row>
    <row r="274" spans="2:67" ht="20.25" x14ac:dyDescent="0.25">
      <c r="B274" s="79"/>
      <c r="C274" s="80"/>
      <c r="D274" s="41">
        <f t="shared" si="48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39"/>
        <v>215.83199999999999</v>
      </c>
      <c r="L274" s="47">
        <f t="shared" si="40"/>
        <v>217.94800000000001</v>
      </c>
      <c r="M274" s="48">
        <f t="shared" si="41"/>
        <v>220.06399999999999</v>
      </c>
      <c r="N274" s="48">
        <f t="shared" si="41"/>
        <v>222.18</v>
      </c>
      <c r="O274" s="49">
        <f t="shared" si="41"/>
        <v>222.18</v>
      </c>
      <c r="P274" s="50"/>
      <c r="Q274" s="51"/>
      <c r="R274" s="51"/>
      <c r="S274" s="51"/>
      <c r="T274" s="52"/>
      <c r="U274" s="177"/>
      <c r="V274" s="178"/>
      <c r="W274" s="178"/>
      <c r="X274" s="178"/>
      <c r="Y274" s="178"/>
      <c r="Z274" s="50"/>
      <c r="AA274" s="51"/>
      <c r="AB274" s="51"/>
      <c r="AC274" s="51"/>
      <c r="AD274" s="51"/>
      <c r="AE274" s="177"/>
      <c r="AF274" s="178"/>
      <c r="AG274" s="178"/>
      <c r="AH274" s="178"/>
      <c r="AI274" s="190"/>
      <c r="AJ274" s="50"/>
      <c r="AK274" s="51"/>
      <c r="AL274" s="51"/>
      <c r="AM274" s="51"/>
      <c r="AN274" s="52"/>
      <c r="AO274" s="177"/>
      <c r="AP274" s="178"/>
      <c r="AQ274" s="178"/>
      <c r="AR274" s="178"/>
      <c r="AS274" s="178"/>
      <c r="AT274" s="50"/>
      <c r="AU274" s="51"/>
      <c r="AV274" s="51"/>
      <c r="AW274" s="51"/>
      <c r="AX274" s="51"/>
      <c r="AY274" s="177"/>
      <c r="AZ274" s="178"/>
      <c r="BA274" s="178"/>
      <c r="BB274" s="178"/>
      <c r="BC274" s="178"/>
      <c r="BD274" s="50"/>
      <c r="BE274" s="51"/>
      <c r="BF274" s="51"/>
      <c r="BG274" s="51"/>
      <c r="BH274" s="52"/>
      <c r="BI274" s="177"/>
      <c r="BJ274" s="178"/>
      <c r="BK274" s="178"/>
      <c r="BL274" s="178"/>
      <c r="BM274" s="190"/>
      <c r="BN274" s="53">
        <f t="shared" si="45"/>
        <v>0</v>
      </c>
      <c r="BO274" s="53">
        <f t="shared" si="46"/>
        <v>0</v>
      </c>
    </row>
    <row r="275" spans="2:67" ht="20.25" x14ac:dyDescent="0.25">
      <c r="B275" s="79"/>
      <c r="C275" s="80"/>
      <c r="D275" s="41">
        <f t="shared" si="48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39"/>
        <v>215.83199999999999</v>
      </c>
      <c r="L275" s="47">
        <f t="shared" si="40"/>
        <v>217.94800000000001</v>
      </c>
      <c r="M275" s="48">
        <f t="shared" si="41"/>
        <v>220.06399999999999</v>
      </c>
      <c r="N275" s="48">
        <f t="shared" si="41"/>
        <v>222.18</v>
      </c>
      <c r="O275" s="49">
        <f t="shared" si="41"/>
        <v>222.18</v>
      </c>
      <c r="P275" s="50"/>
      <c r="Q275" s="51"/>
      <c r="R275" s="51"/>
      <c r="S275" s="51"/>
      <c r="T275" s="52"/>
      <c r="U275" s="177"/>
      <c r="V275" s="178"/>
      <c r="W275" s="178"/>
      <c r="X275" s="178"/>
      <c r="Y275" s="178"/>
      <c r="Z275" s="50"/>
      <c r="AA275" s="51"/>
      <c r="AB275" s="51"/>
      <c r="AC275" s="51"/>
      <c r="AD275" s="51"/>
      <c r="AE275" s="177"/>
      <c r="AF275" s="178"/>
      <c r="AG275" s="178"/>
      <c r="AH275" s="178"/>
      <c r="AI275" s="190"/>
      <c r="AJ275" s="50"/>
      <c r="AK275" s="51"/>
      <c r="AL275" s="51"/>
      <c r="AM275" s="51"/>
      <c r="AN275" s="52"/>
      <c r="AO275" s="177"/>
      <c r="AP275" s="178"/>
      <c r="AQ275" s="178"/>
      <c r="AR275" s="178"/>
      <c r="AS275" s="178"/>
      <c r="AT275" s="50"/>
      <c r="AU275" s="51"/>
      <c r="AV275" s="51"/>
      <c r="AW275" s="51"/>
      <c r="AX275" s="51"/>
      <c r="AY275" s="177"/>
      <c r="AZ275" s="178"/>
      <c r="BA275" s="178"/>
      <c r="BB275" s="178"/>
      <c r="BC275" s="178"/>
      <c r="BD275" s="50"/>
      <c r="BE275" s="51"/>
      <c r="BF275" s="51"/>
      <c r="BG275" s="51"/>
      <c r="BH275" s="52"/>
      <c r="BI275" s="177"/>
      <c r="BJ275" s="178"/>
      <c r="BK275" s="178"/>
      <c r="BL275" s="178"/>
      <c r="BM275" s="190"/>
      <c r="BN275" s="53">
        <f t="shared" si="45"/>
        <v>0</v>
      </c>
      <c r="BO275" s="53">
        <f t="shared" si="46"/>
        <v>0</v>
      </c>
    </row>
    <row r="276" spans="2:67" ht="36" x14ac:dyDescent="0.25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48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39"/>
        <v>215.83199999999999</v>
      </c>
      <c r="L276" s="47">
        <f t="shared" si="40"/>
        <v>217.94800000000001</v>
      </c>
      <c r="M276" s="48">
        <f t="shared" si="41"/>
        <v>220.06399999999999</v>
      </c>
      <c r="N276" s="48">
        <f t="shared" si="41"/>
        <v>222.18</v>
      </c>
      <c r="O276" s="49">
        <f t="shared" si="41"/>
        <v>222.18</v>
      </c>
      <c r="P276" s="50"/>
      <c r="Q276" s="51"/>
      <c r="R276" s="51"/>
      <c r="S276" s="51"/>
      <c r="T276" s="52"/>
      <c r="U276" s="177"/>
      <c r="V276" s="178"/>
      <c r="W276" s="178"/>
      <c r="X276" s="178"/>
      <c r="Y276" s="178"/>
      <c r="Z276" s="50"/>
      <c r="AA276" s="51"/>
      <c r="AB276" s="51"/>
      <c r="AC276" s="51"/>
      <c r="AD276" s="51"/>
      <c r="AE276" s="177"/>
      <c r="AF276" s="178"/>
      <c r="AG276" s="178"/>
      <c r="AH276" s="178"/>
      <c r="AI276" s="190"/>
      <c r="AJ276" s="50"/>
      <c r="AK276" s="51"/>
      <c r="AL276" s="51"/>
      <c r="AM276" s="51"/>
      <c r="AN276" s="52"/>
      <c r="AO276" s="177"/>
      <c r="AP276" s="178"/>
      <c r="AQ276" s="178"/>
      <c r="AR276" s="178"/>
      <c r="AS276" s="178"/>
      <c r="AT276" s="50"/>
      <c r="AU276" s="51"/>
      <c r="AV276" s="51"/>
      <c r="AW276" s="51"/>
      <c r="AX276" s="51"/>
      <c r="AY276" s="177"/>
      <c r="AZ276" s="178"/>
      <c r="BA276" s="178"/>
      <c r="BB276" s="178"/>
      <c r="BC276" s="178"/>
      <c r="BD276" s="50"/>
      <c r="BE276" s="51"/>
      <c r="BF276" s="51"/>
      <c r="BG276" s="51"/>
      <c r="BH276" s="52"/>
      <c r="BI276" s="177"/>
      <c r="BJ276" s="178"/>
      <c r="BK276" s="178"/>
      <c r="BL276" s="178"/>
      <c r="BM276" s="190"/>
      <c r="BN276" s="53">
        <f t="shared" si="45"/>
        <v>0</v>
      </c>
      <c r="BO276" s="53">
        <f t="shared" si="46"/>
        <v>0</v>
      </c>
    </row>
    <row r="277" spans="2:67" ht="20.25" x14ac:dyDescent="0.25">
      <c r="B277" s="79"/>
      <c r="C277" s="80"/>
      <c r="D277" s="41">
        <f t="shared" si="48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39"/>
        <v>215.83199999999999</v>
      </c>
      <c r="L277" s="47">
        <f t="shared" si="40"/>
        <v>217.94800000000001</v>
      </c>
      <c r="M277" s="48">
        <f t="shared" si="41"/>
        <v>220.06399999999999</v>
      </c>
      <c r="N277" s="48">
        <f t="shared" si="41"/>
        <v>222.18</v>
      </c>
      <c r="O277" s="49">
        <f t="shared" si="41"/>
        <v>222.18</v>
      </c>
      <c r="P277" s="50"/>
      <c r="Q277" s="51"/>
      <c r="R277" s="51"/>
      <c r="S277" s="51"/>
      <c r="T277" s="52"/>
      <c r="U277" s="177"/>
      <c r="V277" s="178"/>
      <c r="W277" s="178"/>
      <c r="X277" s="178"/>
      <c r="Y277" s="178"/>
      <c r="Z277" s="50"/>
      <c r="AA277" s="51"/>
      <c r="AB277" s="51"/>
      <c r="AC277" s="51"/>
      <c r="AD277" s="51"/>
      <c r="AE277" s="177"/>
      <c r="AF277" s="178"/>
      <c r="AG277" s="178"/>
      <c r="AH277" s="178"/>
      <c r="AI277" s="190"/>
      <c r="AJ277" s="50"/>
      <c r="AK277" s="51"/>
      <c r="AL277" s="51"/>
      <c r="AM277" s="51"/>
      <c r="AN277" s="52"/>
      <c r="AO277" s="177"/>
      <c r="AP277" s="178"/>
      <c r="AQ277" s="178"/>
      <c r="AR277" s="178"/>
      <c r="AS277" s="178"/>
      <c r="AT277" s="50"/>
      <c r="AU277" s="51"/>
      <c r="AV277" s="51"/>
      <c r="AW277" s="51"/>
      <c r="AX277" s="51"/>
      <c r="AY277" s="177"/>
      <c r="AZ277" s="178"/>
      <c r="BA277" s="178"/>
      <c r="BB277" s="178"/>
      <c r="BC277" s="178"/>
      <c r="BD277" s="50"/>
      <c r="BE277" s="51"/>
      <c r="BF277" s="51"/>
      <c r="BG277" s="51"/>
      <c r="BH277" s="52"/>
      <c r="BI277" s="177"/>
      <c r="BJ277" s="178"/>
      <c r="BK277" s="178"/>
      <c r="BL277" s="178"/>
      <c r="BM277" s="190"/>
      <c r="BN277" s="53">
        <f t="shared" si="45"/>
        <v>0</v>
      </c>
      <c r="BO277" s="53">
        <f t="shared" si="46"/>
        <v>0</v>
      </c>
    </row>
    <row r="278" spans="2:67" ht="20.25" x14ac:dyDescent="0.25">
      <c r="B278" s="79"/>
      <c r="C278" s="80"/>
      <c r="D278" s="41">
        <f t="shared" si="48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39"/>
        <v>215.83199999999999</v>
      </c>
      <c r="L278" s="47">
        <f t="shared" si="40"/>
        <v>217.94800000000001</v>
      </c>
      <c r="M278" s="48">
        <f t="shared" si="41"/>
        <v>220.06399999999999</v>
      </c>
      <c r="N278" s="48">
        <f t="shared" si="41"/>
        <v>222.18</v>
      </c>
      <c r="O278" s="49">
        <f t="shared" si="41"/>
        <v>222.18</v>
      </c>
      <c r="P278" s="50"/>
      <c r="Q278" s="51"/>
      <c r="R278" s="51"/>
      <c r="S278" s="51"/>
      <c r="T278" s="52"/>
      <c r="U278" s="177"/>
      <c r="V278" s="178"/>
      <c r="W278" s="178"/>
      <c r="X278" s="178"/>
      <c r="Y278" s="178"/>
      <c r="Z278" s="50"/>
      <c r="AA278" s="51"/>
      <c r="AB278" s="51"/>
      <c r="AC278" s="51"/>
      <c r="AD278" s="51"/>
      <c r="AE278" s="177"/>
      <c r="AF278" s="178"/>
      <c r="AG278" s="178"/>
      <c r="AH278" s="178"/>
      <c r="AI278" s="190"/>
      <c r="AJ278" s="50"/>
      <c r="AK278" s="51"/>
      <c r="AL278" s="51"/>
      <c r="AM278" s="51"/>
      <c r="AN278" s="52"/>
      <c r="AO278" s="177"/>
      <c r="AP278" s="178"/>
      <c r="AQ278" s="178"/>
      <c r="AR278" s="178"/>
      <c r="AS278" s="178"/>
      <c r="AT278" s="50"/>
      <c r="AU278" s="51"/>
      <c r="AV278" s="51"/>
      <c r="AW278" s="51"/>
      <c r="AX278" s="51"/>
      <c r="AY278" s="177"/>
      <c r="AZ278" s="178"/>
      <c r="BA278" s="178"/>
      <c r="BB278" s="178"/>
      <c r="BC278" s="178"/>
      <c r="BD278" s="50"/>
      <c r="BE278" s="51"/>
      <c r="BF278" s="51"/>
      <c r="BG278" s="51"/>
      <c r="BH278" s="52"/>
      <c r="BI278" s="177"/>
      <c r="BJ278" s="178"/>
      <c r="BK278" s="178"/>
      <c r="BL278" s="178"/>
      <c r="BM278" s="190"/>
      <c r="BN278" s="53">
        <f t="shared" ref="BN278:BN303" si="49">MIN($P278,$U278,$Z278,$AE278,$AJ278,$AO278,$AT278,$AY278,$BD278,$BI278)</f>
        <v>0</v>
      </c>
      <c r="BO278" s="53">
        <f t="shared" ref="BO278:BO303" si="50">MAX($P278,$U278,$Z278,$AE278,$AJ278,$AO278,$AT278,$AY278,$BD278,$BI278)</f>
        <v>0</v>
      </c>
    </row>
    <row r="279" spans="2:67" ht="36" x14ac:dyDescent="0.25">
      <c r="B279" s="79" t="s">
        <v>45</v>
      </c>
      <c r="C279" s="40" t="str">
        <f>C166</f>
        <v>Свинина 2 категории в убойном весе, кг</v>
      </c>
      <c r="D279" s="41">
        <f t="shared" si="48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39"/>
        <v>130.96800000000002</v>
      </c>
      <c r="L279" s="47">
        <f t="shared" si="40"/>
        <v>132.25200000000001</v>
      </c>
      <c r="M279" s="48">
        <f t="shared" si="41"/>
        <v>133.536</v>
      </c>
      <c r="N279" s="48">
        <f t="shared" si="41"/>
        <v>134.82</v>
      </c>
      <c r="O279" s="49">
        <f t="shared" si="41"/>
        <v>134.82</v>
      </c>
      <c r="P279" s="50"/>
      <c r="Q279" s="51"/>
      <c r="R279" s="51"/>
      <c r="S279" s="51"/>
      <c r="T279" s="52"/>
      <c r="U279" s="177"/>
      <c r="V279" s="178"/>
      <c r="W279" s="178"/>
      <c r="X279" s="178"/>
      <c r="Y279" s="178"/>
      <c r="Z279" s="50"/>
      <c r="AA279" s="51"/>
      <c r="AB279" s="51"/>
      <c r="AC279" s="51"/>
      <c r="AD279" s="51"/>
      <c r="AE279" s="177"/>
      <c r="AF279" s="178"/>
      <c r="AG279" s="178"/>
      <c r="AH279" s="178"/>
      <c r="AI279" s="190"/>
      <c r="AJ279" s="50"/>
      <c r="AK279" s="51"/>
      <c r="AL279" s="51"/>
      <c r="AM279" s="51"/>
      <c r="AN279" s="52"/>
      <c r="AO279" s="177"/>
      <c r="AP279" s="178"/>
      <c r="AQ279" s="178"/>
      <c r="AR279" s="178"/>
      <c r="AS279" s="178"/>
      <c r="AT279" s="50"/>
      <c r="AU279" s="51"/>
      <c r="AV279" s="51"/>
      <c r="AW279" s="51"/>
      <c r="AX279" s="51"/>
      <c r="AY279" s="177"/>
      <c r="AZ279" s="178"/>
      <c r="BA279" s="178"/>
      <c r="BB279" s="178"/>
      <c r="BC279" s="178"/>
      <c r="BD279" s="50"/>
      <c r="BE279" s="51"/>
      <c r="BF279" s="51"/>
      <c r="BG279" s="51"/>
      <c r="BH279" s="52"/>
      <c r="BI279" s="177"/>
      <c r="BJ279" s="178"/>
      <c r="BK279" s="178"/>
      <c r="BL279" s="178"/>
      <c r="BM279" s="190"/>
      <c r="BN279" s="53">
        <f t="shared" si="49"/>
        <v>0</v>
      </c>
      <c r="BO279" s="53">
        <f t="shared" si="50"/>
        <v>0</v>
      </c>
    </row>
    <row r="280" spans="2:67" ht="20.25" x14ac:dyDescent="0.25">
      <c r="B280" s="79"/>
      <c r="C280" s="80"/>
      <c r="D280" s="41">
        <f t="shared" si="48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39"/>
        <v>130.96800000000002</v>
      </c>
      <c r="L280" s="47">
        <f t="shared" si="40"/>
        <v>132.25200000000001</v>
      </c>
      <c r="M280" s="48">
        <f t="shared" si="41"/>
        <v>133.536</v>
      </c>
      <c r="N280" s="48">
        <f t="shared" si="41"/>
        <v>134.82</v>
      </c>
      <c r="O280" s="49">
        <f t="shared" si="41"/>
        <v>134.82</v>
      </c>
      <c r="P280" s="50"/>
      <c r="Q280" s="51"/>
      <c r="R280" s="51"/>
      <c r="S280" s="51"/>
      <c r="T280" s="52"/>
      <c r="U280" s="177"/>
      <c r="V280" s="178"/>
      <c r="W280" s="178"/>
      <c r="X280" s="178"/>
      <c r="Y280" s="178"/>
      <c r="Z280" s="50"/>
      <c r="AA280" s="51"/>
      <c r="AB280" s="51"/>
      <c r="AC280" s="51"/>
      <c r="AD280" s="51"/>
      <c r="AE280" s="177"/>
      <c r="AF280" s="178"/>
      <c r="AG280" s="178"/>
      <c r="AH280" s="178"/>
      <c r="AI280" s="190"/>
      <c r="AJ280" s="50"/>
      <c r="AK280" s="51"/>
      <c r="AL280" s="51"/>
      <c r="AM280" s="51"/>
      <c r="AN280" s="52"/>
      <c r="AO280" s="177"/>
      <c r="AP280" s="178"/>
      <c r="AQ280" s="178"/>
      <c r="AR280" s="178"/>
      <c r="AS280" s="178"/>
      <c r="AT280" s="50"/>
      <c r="AU280" s="51"/>
      <c r="AV280" s="51"/>
      <c r="AW280" s="51"/>
      <c r="AX280" s="51"/>
      <c r="AY280" s="177"/>
      <c r="AZ280" s="178"/>
      <c r="BA280" s="178"/>
      <c r="BB280" s="178"/>
      <c r="BC280" s="178"/>
      <c r="BD280" s="50"/>
      <c r="BE280" s="51"/>
      <c r="BF280" s="51"/>
      <c r="BG280" s="51"/>
      <c r="BH280" s="52"/>
      <c r="BI280" s="177"/>
      <c r="BJ280" s="178"/>
      <c r="BK280" s="178"/>
      <c r="BL280" s="178"/>
      <c r="BM280" s="190"/>
      <c r="BN280" s="53">
        <f t="shared" si="49"/>
        <v>0</v>
      </c>
      <c r="BO280" s="53">
        <f t="shared" si="50"/>
        <v>0</v>
      </c>
    </row>
    <row r="281" spans="2:67" ht="20.25" x14ac:dyDescent="0.25">
      <c r="B281" s="79"/>
      <c r="C281" s="80"/>
      <c r="D281" s="41">
        <f t="shared" si="48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39"/>
        <v>130.96800000000002</v>
      </c>
      <c r="L281" s="47">
        <f t="shared" si="40"/>
        <v>132.25200000000001</v>
      </c>
      <c r="M281" s="48">
        <f t="shared" si="41"/>
        <v>133.536</v>
      </c>
      <c r="N281" s="48">
        <f t="shared" si="41"/>
        <v>134.82</v>
      </c>
      <c r="O281" s="49">
        <f t="shared" si="41"/>
        <v>134.82</v>
      </c>
      <c r="P281" s="50"/>
      <c r="Q281" s="51"/>
      <c r="R281" s="51"/>
      <c r="S281" s="51"/>
      <c r="T281" s="52"/>
      <c r="U281" s="177"/>
      <c r="V281" s="178"/>
      <c r="W281" s="178"/>
      <c r="X281" s="178"/>
      <c r="Y281" s="178"/>
      <c r="Z281" s="50"/>
      <c r="AA281" s="51"/>
      <c r="AB281" s="51"/>
      <c r="AC281" s="51"/>
      <c r="AD281" s="51"/>
      <c r="AE281" s="177"/>
      <c r="AF281" s="178"/>
      <c r="AG281" s="178"/>
      <c r="AH281" s="178"/>
      <c r="AI281" s="190"/>
      <c r="AJ281" s="50"/>
      <c r="AK281" s="51"/>
      <c r="AL281" s="51"/>
      <c r="AM281" s="51"/>
      <c r="AN281" s="52"/>
      <c r="AO281" s="177"/>
      <c r="AP281" s="178"/>
      <c r="AQ281" s="178"/>
      <c r="AR281" s="178"/>
      <c r="AS281" s="178"/>
      <c r="AT281" s="50"/>
      <c r="AU281" s="51"/>
      <c r="AV281" s="51"/>
      <c r="AW281" s="51"/>
      <c r="AX281" s="51"/>
      <c r="AY281" s="177"/>
      <c r="AZ281" s="178"/>
      <c r="BA281" s="178"/>
      <c r="BB281" s="178"/>
      <c r="BC281" s="178"/>
      <c r="BD281" s="50"/>
      <c r="BE281" s="51"/>
      <c r="BF281" s="51"/>
      <c r="BG281" s="51"/>
      <c r="BH281" s="52"/>
      <c r="BI281" s="177"/>
      <c r="BJ281" s="178"/>
      <c r="BK281" s="178"/>
      <c r="BL281" s="178"/>
      <c r="BM281" s="190"/>
      <c r="BN281" s="53">
        <f t="shared" si="49"/>
        <v>0</v>
      </c>
      <c r="BO281" s="53">
        <f t="shared" si="50"/>
        <v>0</v>
      </c>
    </row>
    <row r="282" spans="2:67" ht="54" x14ac:dyDescent="0.25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48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39"/>
        <v>264.28200000000004</v>
      </c>
      <c r="L282" s="47">
        <f t="shared" si="40"/>
        <v>266.87300000000005</v>
      </c>
      <c r="M282" s="48">
        <f t="shared" si="41"/>
        <v>269.464</v>
      </c>
      <c r="N282" s="48">
        <f t="shared" si="41"/>
        <v>272.05500000000001</v>
      </c>
      <c r="O282" s="49">
        <f t="shared" si="41"/>
        <v>272.05500000000001</v>
      </c>
      <c r="P282" s="50"/>
      <c r="Q282" s="51"/>
      <c r="R282" s="51"/>
      <c r="S282" s="51"/>
      <c r="T282" s="52"/>
      <c r="U282" s="177"/>
      <c r="V282" s="178"/>
      <c r="W282" s="178"/>
      <c r="X282" s="178"/>
      <c r="Y282" s="178"/>
      <c r="Z282" s="50"/>
      <c r="AA282" s="51"/>
      <c r="AB282" s="51"/>
      <c r="AC282" s="51"/>
      <c r="AD282" s="51"/>
      <c r="AE282" s="177"/>
      <c r="AF282" s="178"/>
      <c r="AG282" s="178"/>
      <c r="AH282" s="178"/>
      <c r="AI282" s="190"/>
      <c r="AJ282" s="50"/>
      <c r="AK282" s="51"/>
      <c r="AL282" s="51"/>
      <c r="AM282" s="51"/>
      <c r="AN282" s="52"/>
      <c r="AO282" s="177"/>
      <c r="AP282" s="178"/>
      <c r="AQ282" s="178"/>
      <c r="AR282" s="178"/>
      <c r="AS282" s="178"/>
      <c r="AT282" s="50"/>
      <c r="AU282" s="51"/>
      <c r="AV282" s="51"/>
      <c r="AW282" s="51"/>
      <c r="AX282" s="51"/>
      <c r="AY282" s="177"/>
      <c r="AZ282" s="178"/>
      <c r="BA282" s="178"/>
      <c r="BB282" s="178"/>
      <c r="BC282" s="178"/>
      <c r="BD282" s="50"/>
      <c r="BE282" s="51"/>
      <c r="BF282" s="51"/>
      <c r="BG282" s="51"/>
      <c r="BH282" s="52"/>
      <c r="BI282" s="177"/>
      <c r="BJ282" s="178"/>
      <c r="BK282" s="178"/>
      <c r="BL282" s="178"/>
      <c r="BM282" s="190"/>
      <c r="BN282" s="53">
        <f t="shared" si="49"/>
        <v>0</v>
      </c>
      <c r="BO282" s="53">
        <f t="shared" si="50"/>
        <v>0</v>
      </c>
    </row>
    <row r="283" spans="2:67" ht="20.25" x14ac:dyDescent="0.25">
      <c r="B283" s="79"/>
      <c r="C283" s="80"/>
      <c r="D283" s="41">
        <f t="shared" si="48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39"/>
        <v>264.28200000000004</v>
      </c>
      <c r="L283" s="47">
        <f t="shared" si="40"/>
        <v>266.87300000000005</v>
      </c>
      <c r="M283" s="48">
        <f t="shared" si="41"/>
        <v>269.464</v>
      </c>
      <c r="N283" s="48">
        <f t="shared" si="41"/>
        <v>272.05500000000001</v>
      </c>
      <c r="O283" s="49">
        <f t="shared" si="41"/>
        <v>272.05500000000001</v>
      </c>
      <c r="P283" s="50"/>
      <c r="Q283" s="51"/>
      <c r="R283" s="51"/>
      <c r="S283" s="51"/>
      <c r="T283" s="52"/>
      <c r="U283" s="177"/>
      <c r="V283" s="178"/>
      <c r="W283" s="178"/>
      <c r="X283" s="178"/>
      <c r="Y283" s="178"/>
      <c r="Z283" s="50"/>
      <c r="AA283" s="51"/>
      <c r="AB283" s="51"/>
      <c r="AC283" s="51"/>
      <c r="AD283" s="51"/>
      <c r="AE283" s="177"/>
      <c r="AF283" s="178"/>
      <c r="AG283" s="178"/>
      <c r="AH283" s="178"/>
      <c r="AI283" s="190"/>
      <c r="AJ283" s="50"/>
      <c r="AK283" s="51"/>
      <c r="AL283" s="51"/>
      <c r="AM283" s="51"/>
      <c r="AN283" s="52"/>
      <c r="AO283" s="177"/>
      <c r="AP283" s="178"/>
      <c r="AQ283" s="178"/>
      <c r="AR283" s="178"/>
      <c r="AS283" s="178"/>
      <c r="AT283" s="50"/>
      <c r="AU283" s="51"/>
      <c r="AV283" s="51"/>
      <c r="AW283" s="51"/>
      <c r="AX283" s="51"/>
      <c r="AY283" s="177"/>
      <c r="AZ283" s="178"/>
      <c r="BA283" s="178"/>
      <c r="BB283" s="178"/>
      <c r="BC283" s="178"/>
      <c r="BD283" s="50"/>
      <c r="BE283" s="51"/>
      <c r="BF283" s="51"/>
      <c r="BG283" s="51"/>
      <c r="BH283" s="52"/>
      <c r="BI283" s="177"/>
      <c r="BJ283" s="178"/>
      <c r="BK283" s="178"/>
      <c r="BL283" s="178"/>
      <c r="BM283" s="190"/>
      <c r="BN283" s="53">
        <f t="shared" si="49"/>
        <v>0</v>
      </c>
      <c r="BO283" s="53">
        <f t="shared" si="50"/>
        <v>0</v>
      </c>
    </row>
    <row r="284" spans="2:67" ht="54" x14ac:dyDescent="0.25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48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39"/>
        <v>237.35399999999998</v>
      </c>
      <c r="L284" s="47">
        <f t="shared" si="40"/>
        <v>239.68099999999998</v>
      </c>
      <c r="M284" s="48">
        <f t="shared" si="41"/>
        <v>242.00799999999998</v>
      </c>
      <c r="N284" s="48">
        <f t="shared" si="41"/>
        <v>244.33499999999998</v>
      </c>
      <c r="O284" s="49">
        <f t="shared" si="41"/>
        <v>244.33499999999998</v>
      </c>
      <c r="P284" s="50"/>
      <c r="Q284" s="51"/>
      <c r="R284" s="51"/>
      <c r="S284" s="51"/>
      <c r="T284" s="52"/>
      <c r="U284" s="177"/>
      <c r="V284" s="178"/>
      <c r="W284" s="178"/>
      <c r="X284" s="178"/>
      <c r="Y284" s="178"/>
      <c r="Z284" s="50"/>
      <c r="AA284" s="51"/>
      <c r="AB284" s="51"/>
      <c r="AC284" s="51"/>
      <c r="AD284" s="51"/>
      <c r="AE284" s="177"/>
      <c r="AF284" s="178"/>
      <c r="AG284" s="178"/>
      <c r="AH284" s="178"/>
      <c r="AI284" s="190"/>
      <c r="AJ284" s="50"/>
      <c r="AK284" s="51"/>
      <c r="AL284" s="51"/>
      <c r="AM284" s="51"/>
      <c r="AN284" s="52"/>
      <c r="AO284" s="177"/>
      <c r="AP284" s="178"/>
      <c r="AQ284" s="178"/>
      <c r="AR284" s="178"/>
      <c r="AS284" s="178"/>
      <c r="AT284" s="50"/>
      <c r="AU284" s="51"/>
      <c r="AV284" s="51"/>
      <c r="AW284" s="51"/>
      <c r="AX284" s="51"/>
      <c r="AY284" s="177"/>
      <c r="AZ284" s="178"/>
      <c r="BA284" s="178"/>
      <c r="BB284" s="178"/>
      <c r="BC284" s="178"/>
      <c r="BD284" s="50"/>
      <c r="BE284" s="51"/>
      <c r="BF284" s="51"/>
      <c r="BG284" s="51"/>
      <c r="BH284" s="52"/>
      <c r="BI284" s="177"/>
      <c r="BJ284" s="178"/>
      <c r="BK284" s="178"/>
      <c r="BL284" s="178"/>
      <c r="BM284" s="190"/>
      <c r="BN284" s="53">
        <f t="shared" si="49"/>
        <v>0</v>
      </c>
      <c r="BO284" s="53">
        <f t="shared" si="50"/>
        <v>0</v>
      </c>
    </row>
    <row r="285" spans="2:67" ht="20.25" x14ac:dyDescent="0.25">
      <c r="B285" s="79"/>
      <c r="C285" s="80"/>
      <c r="D285" s="41">
        <f t="shared" si="48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39"/>
        <v>237.35399999999998</v>
      </c>
      <c r="L285" s="47">
        <f t="shared" si="40"/>
        <v>239.68099999999998</v>
      </c>
      <c r="M285" s="48">
        <f t="shared" si="41"/>
        <v>242.00799999999998</v>
      </c>
      <c r="N285" s="48">
        <f t="shared" si="41"/>
        <v>244.33499999999998</v>
      </c>
      <c r="O285" s="49">
        <f t="shared" si="41"/>
        <v>244.33499999999998</v>
      </c>
      <c r="P285" s="50"/>
      <c r="Q285" s="51"/>
      <c r="R285" s="51"/>
      <c r="S285" s="51"/>
      <c r="T285" s="52"/>
      <c r="U285" s="177"/>
      <c r="V285" s="178"/>
      <c r="W285" s="178"/>
      <c r="X285" s="178"/>
      <c r="Y285" s="178"/>
      <c r="Z285" s="50"/>
      <c r="AA285" s="51"/>
      <c r="AB285" s="51"/>
      <c r="AC285" s="51"/>
      <c r="AD285" s="51"/>
      <c r="AE285" s="177"/>
      <c r="AF285" s="178"/>
      <c r="AG285" s="178"/>
      <c r="AH285" s="178"/>
      <c r="AI285" s="190"/>
      <c r="AJ285" s="50"/>
      <c r="AK285" s="51"/>
      <c r="AL285" s="51"/>
      <c r="AM285" s="51"/>
      <c r="AN285" s="52"/>
      <c r="AO285" s="177"/>
      <c r="AP285" s="178"/>
      <c r="AQ285" s="178"/>
      <c r="AR285" s="178"/>
      <c r="AS285" s="178"/>
      <c r="AT285" s="50"/>
      <c r="AU285" s="51"/>
      <c r="AV285" s="51"/>
      <c r="AW285" s="51"/>
      <c r="AX285" s="51"/>
      <c r="AY285" s="177"/>
      <c r="AZ285" s="178"/>
      <c r="BA285" s="178"/>
      <c r="BB285" s="178"/>
      <c r="BC285" s="178"/>
      <c r="BD285" s="50"/>
      <c r="BE285" s="51"/>
      <c r="BF285" s="51"/>
      <c r="BG285" s="51"/>
      <c r="BH285" s="52"/>
      <c r="BI285" s="177"/>
      <c r="BJ285" s="178"/>
      <c r="BK285" s="178"/>
      <c r="BL285" s="178"/>
      <c r="BM285" s="190"/>
      <c r="BN285" s="53">
        <f t="shared" si="49"/>
        <v>0</v>
      </c>
      <c r="BO285" s="53">
        <f t="shared" si="50"/>
        <v>0</v>
      </c>
    </row>
    <row r="286" spans="2:67" ht="20.25" x14ac:dyDescent="0.25">
      <c r="B286" s="79"/>
      <c r="C286" s="80"/>
      <c r="D286" s="41">
        <f t="shared" si="48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39"/>
        <v>237.35399999999998</v>
      </c>
      <c r="L286" s="47">
        <f t="shared" si="40"/>
        <v>239.68099999999998</v>
      </c>
      <c r="M286" s="48">
        <f t="shared" si="41"/>
        <v>242.00799999999998</v>
      </c>
      <c r="N286" s="48">
        <f t="shared" si="41"/>
        <v>244.33499999999998</v>
      </c>
      <c r="O286" s="49">
        <f t="shared" si="41"/>
        <v>244.33499999999998</v>
      </c>
      <c r="P286" s="50"/>
      <c r="Q286" s="51"/>
      <c r="R286" s="51"/>
      <c r="S286" s="51"/>
      <c r="T286" s="52"/>
      <c r="U286" s="177"/>
      <c r="V286" s="178"/>
      <c r="W286" s="178"/>
      <c r="X286" s="178"/>
      <c r="Y286" s="178"/>
      <c r="Z286" s="50"/>
      <c r="AA286" s="51"/>
      <c r="AB286" s="51"/>
      <c r="AC286" s="51"/>
      <c r="AD286" s="51"/>
      <c r="AE286" s="177"/>
      <c r="AF286" s="178"/>
      <c r="AG286" s="178"/>
      <c r="AH286" s="178"/>
      <c r="AI286" s="190"/>
      <c r="AJ286" s="50"/>
      <c r="AK286" s="51"/>
      <c r="AL286" s="51"/>
      <c r="AM286" s="51"/>
      <c r="AN286" s="52"/>
      <c r="AO286" s="177"/>
      <c r="AP286" s="178"/>
      <c r="AQ286" s="178"/>
      <c r="AR286" s="178"/>
      <c r="AS286" s="178"/>
      <c r="AT286" s="50"/>
      <c r="AU286" s="51"/>
      <c r="AV286" s="51"/>
      <c r="AW286" s="51"/>
      <c r="AX286" s="51"/>
      <c r="AY286" s="177"/>
      <c r="AZ286" s="178"/>
      <c r="BA286" s="178"/>
      <c r="BB286" s="178"/>
      <c r="BC286" s="178"/>
      <c r="BD286" s="50"/>
      <c r="BE286" s="51"/>
      <c r="BF286" s="51"/>
      <c r="BG286" s="51"/>
      <c r="BH286" s="52"/>
      <c r="BI286" s="177"/>
      <c r="BJ286" s="178"/>
      <c r="BK286" s="178"/>
      <c r="BL286" s="178"/>
      <c r="BM286" s="190"/>
      <c r="BN286" s="53">
        <f t="shared" si="49"/>
        <v>0</v>
      </c>
      <c r="BO286" s="53">
        <f t="shared" si="50"/>
        <v>0</v>
      </c>
    </row>
    <row r="287" spans="2:67" ht="54" x14ac:dyDescent="0.25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48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39"/>
        <v>291.20999999999998</v>
      </c>
      <c r="L287" s="47">
        <f t="shared" si="40"/>
        <v>294.065</v>
      </c>
      <c r="M287" s="48">
        <f t="shared" si="41"/>
        <v>296.92</v>
      </c>
      <c r="N287" s="48">
        <f t="shared" si="41"/>
        <v>299.77499999999998</v>
      </c>
      <c r="O287" s="49">
        <f t="shared" si="41"/>
        <v>299.77499999999998</v>
      </c>
      <c r="P287" s="50"/>
      <c r="Q287" s="51"/>
      <c r="R287" s="51"/>
      <c r="S287" s="51"/>
      <c r="T287" s="52"/>
      <c r="U287" s="177"/>
      <c r="V287" s="178"/>
      <c r="W287" s="178"/>
      <c r="X287" s="178"/>
      <c r="Y287" s="178"/>
      <c r="Z287" s="50"/>
      <c r="AA287" s="51"/>
      <c r="AB287" s="51"/>
      <c r="AC287" s="51"/>
      <c r="AD287" s="51"/>
      <c r="AE287" s="177"/>
      <c r="AF287" s="178"/>
      <c r="AG287" s="178"/>
      <c r="AH287" s="178"/>
      <c r="AI287" s="190"/>
      <c r="AJ287" s="50"/>
      <c r="AK287" s="51"/>
      <c r="AL287" s="51"/>
      <c r="AM287" s="51"/>
      <c r="AN287" s="52"/>
      <c r="AO287" s="177"/>
      <c r="AP287" s="178"/>
      <c r="AQ287" s="178"/>
      <c r="AR287" s="178"/>
      <c r="AS287" s="178"/>
      <c r="AT287" s="50"/>
      <c r="AU287" s="51"/>
      <c r="AV287" s="51"/>
      <c r="AW287" s="51"/>
      <c r="AX287" s="51"/>
      <c r="AY287" s="177"/>
      <c r="AZ287" s="178"/>
      <c r="BA287" s="178"/>
      <c r="BB287" s="178"/>
      <c r="BC287" s="178"/>
      <c r="BD287" s="50"/>
      <c r="BE287" s="51"/>
      <c r="BF287" s="51"/>
      <c r="BG287" s="51"/>
      <c r="BH287" s="52"/>
      <c r="BI287" s="177"/>
      <c r="BJ287" s="178"/>
      <c r="BK287" s="178"/>
      <c r="BL287" s="178"/>
      <c r="BM287" s="190"/>
      <c r="BN287" s="53">
        <f t="shared" si="49"/>
        <v>0</v>
      </c>
      <c r="BO287" s="53">
        <f t="shared" si="50"/>
        <v>0</v>
      </c>
    </row>
    <row r="288" spans="2:67" ht="20.25" x14ac:dyDescent="0.25">
      <c r="B288" s="79"/>
      <c r="C288" s="80"/>
      <c r="D288" s="41">
        <f t="shared" si="48"/>
        <v>285.5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39"/>
        <v>291.20999999999998</v>
      </c>
      <c r="L288" s="47">
        <f t="shared" si="40"/>
        <v>294.065</v>
      </c>
      <c r="M288" s="48">
        <f t="shared" si="41"/>
        <v>296.92</v>
      </c>
      <c r="N288" s="48">
        <f t="shared" si="41"/>
        <v>299.77499999999998</v>
      </c>
      <c r="O288" s="49">
        <f t="shared" si="41"/>
        <v>299.77499999999998</v>
      </c>
      <c r="P288" s="50"/>
      <c r="Q288" s="51"/>
      <c r="R288" s="51"/>
      <c r="S288" s="51"/>
      <c r="T288" s="52"/>
      <c r="U288" s="177"/>
      <c r="V288" s="178"/>
      <c r="W288" s="178"/>
      <c r="X288" s="178"/>
      <c r="Y288" s="178"/>
      <c r="Z288" s="50"/>
      <c r="AA288" s="51"/>
      <c r="AB288" s="51"/>
      <c r="AC288" s="51"/>
      <c r="AD288" s="51"/>
      <c r="AE288" s="177"/>
      <c r="AF288" s="178"/>
      <c r="AG288" s="178"/>
      <c r="AH288" s="178"/>
      <c r="AI288" s="190"/>
      <c r="AJ288" s="50"/>
      <c r="AK288" s="51"/>
      <c r="AL288" s="51"/>
      <c r="AM288" s="51"/>
      <c r="AN288" s="52"/>
      <c r="AO288" s="177"/>
      <c r="AP288" s="178"/>
      <c r="AQ288" s="178"/>
      <c r="AR288" s="178"/>
      <c r="AS288" s="178"/>
      <c r="AT288" s="50"/>
      <c r="AU288" s="51"/>
      <c r="AV288" s="51"/>
      <c r="AW288" s="51"/>
      <c r="AX288" s="51"/>
      <c r="AY288" s="177"/>
      <c r="AZ288" s="178"/>
      <c r="BA288" s="178"/>
      <c r="BB288" s="178"/>
      <c r="BC288" s="178"/>
      <c r="BD288" s="50"/>
      <c r="BE288" s="51"/>
      <c r="BF288" s="51"/>
      <c r="BG288" s="51"/>
      <c r="BH288" s="52"/>
      <c r="BI288" s="177"/>
      <c r="BJ288" s="178"/>
      <c r="BK288" s="178"/>
      <c r="BL288" s="178"/>
      <c r="BM288" s="190"/>
      <c r="BN288" s="53">
        <f t="shared" si="49"/>
        <v>0</v>
      </c>
      <c r="BO288" s="53">
        <f t="shared" si="50"/>
        <v>0</v>
      </c>
    </row>
    <row r="289" spans="2:67" ht="20.25" x14ac:dyDescent="0.25">
      <c r="B289" s="79"/>
      <c r="C289" s="80"/>
      <c r="D289" s="41">
        <f t="shared" si="48"/>
        <v>285.5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39"/>
        <v>291.20999999999998</v>
      </c>
      <c r="L289" s="47">
        <f t="shared" si="40"/>
        <v>294.065</v>
      </c>
      <c r="M289" s="48">
        <f t="shared" si="41"/>
        <v>296.92</v>
      </c>
      <c r="N289" s="48">
        <f t="shared" si="41"/>
        <v>299.77499999999998</v>
      </c>
      <c r="O289" s="49">
        <f t="shared" si="41"/>
        <v>299.77499999999998</v>
      </c>
      <c r="P289" s="50"/>
      <c r="Q289" s="51"/>
      <c r="R289" s="51"/>
      <c r="S289" s="51"/>
      <c r="T289" s="52"/>
      <c r="U289" s="177"/>
      <c r="V289" s="178"/>
      <c r="W289" s="178"/>
      <c r="X289" s="178"/>
      <c r="Y289" s="178"/>
      <c r="Z289" s="50"/>
      <c r="AA289" s="51"/>
      <c r="AB289" s="51"/>
      <c r="AC289" s="51"/>
      <c r="AD289" s="51"/>
      <c r="AE289" s="177"/>
      <c r="AF289" s="178"/>
      <c r="AG289" s="178"/>
      <c r="AH289" s="178"/>
      <c r="AI289" s="190"/>
      <c r="AJ289" s="50"/>
      <c r="AK289" s="51"/>
      <c r="AL289" s="51"/>
      <c r="AM289" s="51"/>
      <c r="AN289" s="52"/>
      <c r="AO289" s="177"/>
      <c r="AP289" s="178"/>
      <c r="AQ289" s="178"/>
      <c r="AR289" s="178"/>
      <c r="AS289" s="178"/>
      <c r="AT289" s="50"/>
      <c r="AU289" s="51"/>
      <c r="AV289" s="51"/>
      <c r="AW289" s="51"/>
      <c r="AX289" s="51"/>
      <c r="AY289" s="177"/>
      <c r="AZ289" s="178"/>
      <c r="BA289" s="178"/>
      <c r="BB289" s="178"/>
      <c r="BC289" s="178"/>
      <c r="BD289" s="50"/>
      <c r="BE289" s="51"/>
      <c r="BF289" s="51"/>
      <c r="BG289" s="51"/>
      <c r="BH289" s="52"/>
      <c r="BI289" s="177"/>
      <c r="BJ289" s="178"/>
      <c r="BK289" s="178"/>
      <c r="BL289" s="178"/>
      <c r="BM289" s="190"/>
      <c r="BN289" s="53">
        <f t="shared" si="49"/>
        <v>0</v>
      </c>
      <c r="BO289" s="53">
        <f t="shared" si="50"/>
        <v>0</v>
      </c>
    </row>
    <row r="290" spans="2:67" ht="36" x14ac:dyDescent="0.25">
      <c r="B290" s="79" t="s">
        <v>127</v>
      </c>
      <c r="C290" s="40" t="str">
        <f>C177</f>
        <v>Свинина 2 категории (ГОСТ Р53221-2008)*, кг</v>
      </c>
      <c r="D290" s="41">
        <f t="shared" si="48"/>
        <v>207.5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ref="K290:K295" si="51">$D290+($D290*(SUM($E290%,F290%)))</f>
        <v>211.65</v>
      </c>
      <c r="L290" s="47">
        <f t="shared" ref="L290:L295" si="52">$D290+(($D290*SUM($E290,G290)/100))</f>
        <v>213.72499999999999</v>
      </c>
      <c r="M290" s="48">
        <f t="shared" ref="M290:O295" si="53">$D290+(($D290*($E290+H290)/100))</f>
        <v>215.8</v>
      </c>
      <c r="N290" s="48">
        <f t="shared" si="53"/>
        <v>217.875</v>
      </c>
      <c r="O290" s="49">
        <f t="shared" si="53"/>
        <v>217.875</v>
      </c>
      <c r="P290" s="50"/>
      <c r="Q290" s="51"/>
      <c r="R290" s="51"/>
      <c r="S290" s="51"/>
      <c r="T290" s="52"/>
      <c r="U290" s="177"/>
      <c r="V290" s="178"/>
      <c r="W290" s="178"/>
      <c r="X290" s="178"/>
      <c r="Y290" s="178"/>
      <c r="Z290" s="50"/>
      <c r="AA290" s="51"/>
      <c r="AB290" s="51"/>
      <c r="AC290" s="51"/>
      <c r="AD290" s="51"/>
      <c r="AE290" s="177"/>
      <c r="AF290" s="178"/>
      <c r="AG290" s="178"/>
      <c r="AH290" s="178"/>
      <c r="AI290" s="190"/>
      <c r="AJ290" s="50"/>
      <c r="AK290" s="51"/>
      <c r="AL290" s="51"/>
      <c r="AM290" s="51"/>
      <c r="AN290" s="52"/>
      <c r="AO290" s="177"/>
      <c r="AP290" s="178"/>
      <c r="AQ290" s="178"/>
      <c r="AR290" s="178"/>
      <c r="AS290" s="178"/>
      <c r="AT290" s="50"/>
      <c r="AU290" s="51"/>
      <c r="AV290" s="51"/>
      <c r="AW290" s="51"/>
      <c r="AX290" s="51"/>
      <c r="AY290" s="177"/>
      <c r="AZ290" s="178"/>
      <c r="BA290" s="178"/>
      <c r="BB290" s="178"/>
      <c r="BC290" s="178"/>
      <c r="BD290" s="50"/>
      <c r="BE290" s="51"/>
      <c r="BF290" s="51"/>
      <c r="BG290" s="51"/>
      <c r="BH290" s="52"/>
      <c r="BI290" s="177"/>
      <c r="BJ290" s="178"/>
      <c r="BK290" s="178"/>
      <c r="BL290" s="178"/>
      <c r="BM290" s="190"/>
      <c r="BN290" s="53">
        <f t="shared" si="49"/>
        <v>0</v>
      </c>
      <c r="BO290" s="53">
        <f t="shared" si="50"/>
        <v>0</v>
      </c>
    </row>
    <row r="291" spans="2:67" ht="20.25" x14ac:dyDescent="0.25">
      <c r="B291" s="79"/>
      <c r="C291" s="80"/>
      <c r="D291" s="41">
        <f t="shared" si="48"/>
        <v>207.5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51"/>
        <v>211.65</v>
      </c>
      <c r="L291" s="47">
        <f t="shared" si="52"/>
        <v>213.72499999999999</v>
      </c>
      <c r="M291" s="48">
        <f t="shared" si="53"/>
        <v>215.8</v>
      </c>
      <c r="N291" s="48">
        <f t="shared" si="53"/>
        <v>217.875</v>
      </c>
      <c r="O291" s="49">
        <f t="shared" si="53"/>
        <v>217.875</v>
      </c>
      <c r="P291" s="50"/>
      <c r="Q291" s="51"/>
      <c r="R291" s="51"/>
      <c r="S291" s="51"/>
      <c r="T291" s="52"/>
      <c r="U291" s="177"/>
      <c r="V291" s="178"/>
      <c r="W291" s="178"/>
      <c r="X291" s="178"/>
      <c r="Y291" s="178"/>
      <c r="Z291" s="50"/>
      <c r="AA291" s="51"/>
      <c r="AB291" s="51"/>
      <c r="AC291" s="51"/>
      <c r="AD291" s="51"/>
      <c r="AE291" s="177"/>
      <c r="AF291" s="178"/>
      <c r="AG291" s="178"/>
      <c r="AH291" s="178"/>
      <c r="AI291" s="190"/>
      <c r="AJ291" s="50"/>
      <c r="AK291" s="51"/>
      <c r="AL291" s="51"/>
      <c r="AM291" s="51"/>
      <c r="AN291" s="52"/>
      <c r="AO291" s="177"/>
      <c r="AP291" s="178"/>
      <c r="AQ291" s="178"/>
      <c r="AR291" s="178"/>
      <c r="AS291" s="178"/>
      <c r="AT291" s="50"/>
      <c r="AU291" s="51"/>
      <c r="AV291" s="51"/>
      <c r="AW291" s="51"/>
      <c r="AX291" s="51"/>
      <c r="AY291" s="177"/>
      <c r="AZ291" s="178"/>
      <c r="BA291" s="178"/>
      <c r="BB291" s="178"/>
      <c r="BC291" s="178"/>
      <c r="BD291" s="50"/>
      <c r="BE291" s="51"/>
      <c r="BF291" s="51"/>
      <c r="BG291" s="51"/>
      <c r="BH291" s="52"/>
      <c r="BI291" s="177"/>
      <c r="BJ291" s="178"/>
      <c r="BK291" s="178"/>
      <c r="BL291" s="178"/>
      <c r="BM291" s="190"/>
      <c r="BN291" s="53">
        <f t="shared" si="49"/>
        <v>0</v>
      </c>
      <c r="BO291" s="53">
        <f t="shared" si="50"/>
        <v>0</v>
      </c>
    </row>
    <row r="292" spans="2:67" ht="20.25" x14ac:dyDescent="0.25">
      <c r="B292" s="79"/>
      <c r="C292" s="80"/>
      <c r="D292" s="41">
        <f t="shared" si="48"/>
        <v>207.5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51"/>
        <v>211.65</v>
      </c>
      <c r="L292" s="47">
        <f t="shared" si="52"/>
        <v>213.72499999999999</v>
      </c>
      <c r="M292" s="48">
        <f t="shared" si="53"/>
        <v>215.8</v>
      </c>
      <c r="N292" s="48">
        <f t="shared" si="53"/>
        <v>217.875</v>
      </c>
      <c r="O292" s="49">
        <f t="shared" si="53"/>
        <v>217.875</v>
      </c>
      <c r="P292" s="50"/>
      <c r="Q292" s="51"/>
      <c r="R292" s="51"/>
      <c r="S292" s="51"/>
      <c r="T292" s="52"/>
      <c r="U292" s="177"/>
      <c r="V292" s="178"/>
      <c r="W292" s="178"/>
      <c r="X292" s="178"/>
      <c r="Y292" s="178"/>
      <c r="Z292" s="50"/>
      <c r="AA292" s="51"/>
      <c r="AB292" s="51"/>
      <c r="AC292" s="51"/>
      <c r="AD292" s="51"/>
      <c r="AE292" s="177"/>
      <c r="AF292" s="178"/>
      <c r="AG292" s="178"/>
      <c r="AH292" s="178"/>
      <c r="AI292" s="190"/>
      <c r="AJ292" s="50"/>
      <c r="AK292" s="51"/>
      <c r="AL292" s="51"/>
      <c r="AM292" s="51"/>
      <c r="AN292" s="52"/>
      <c r="AO292" s="177"/>
      <c r="AP292" s="178"/>
      <c r="AQ292" s="178"/>
      <c r="AR292" s="178"/>
      <c r="AS292" s="178"/>
      <c r="AT292" s="50"/>
      <c r="AU292" s="51"/>
      <c r="AV292" s="51"/>
      <c r="AW292" s="51"/>
      <c r="AX292" s="51"/>
      <c r="AY292" s="177"/>
      <c r="AZ292" s="178"/>
      <c r="BA292" s="178"/>
      <c r="BB292" s="178"/>
      <c r="BC292" s="178"/>
      <c r="BD292" s="50"/>
      <c r="BE292" s="51"/>
      <c r="BF292" s="51"/>
      <c r="BG292" s="51"/>
      <c r="BH292" s="52"/>
      <c r="BI292" s="177"/>
      <c r="BJ292" s="178"/>
      <c r="BK292" s="178"/>
      <c r="BL292" s="178"/>
      <c r="BM292" s="190"/>
      <c r="BN292" s="53">
        <f t="shared" si="49"/>
        <v>0</v>
      </c>
      <c r="BO292" s="53">
        <f t="shared" si="50"/>
        <v>0</v>
      </c>
    </row>
    <row r="293" spans="2:67" ht="58.5" x14ac:dyDescent="0.25">
      <c r="B293" s="81" t="s">
        <v>47</v>
      </c>
      <c r="C293" s="82" t="s">
        <v>48</v>
      </c>
      <c r="D293" s="41">
        <f t="shared" si="48"/>
        <v>0</v>
      </c>
      <c r="E293" s="62"/>
      <c r="F293" s="63"/>
      <c r="G293" s="64"/>
      <c r="H293" s="64"/>
      <c r="I293" s="64"/>
      <c r="J293" s="65"/>
      <c r="K293" s="46">
        <f t="shared" si="51"/>
        <v>0</v>
      </c>
      <c r="L293" s="47">
        <f t="shared" si="52"/>
        <v>0</v>
      </c>
      <c r="M293" s="48">
        <f t="shared" si="53"/>
        <v>0</v>
      </c>
      <c r="N293" s="48">
        <f t="shared" si="53"/>
        <v>0</v>
      </c>
      <c r="O293" s="49">
        <f t="shared" si="53"/>
        <v>0</v>
      </c>
      <c r="P293" s="66"/>
      <c r="Q293" s="67"/>
      <c r="R293" s="68"/>
      <c r="S293" s="67"/>
      <c r="T293" s="69"/>
      <c r="U293" s="179"/>
      <c r="V293" s="180"/>
      <c r="W293" s="178"/>
      <c r="X293" s="180"/>
      <c r="Y293" s="180"/>
      <c r="Z293" s="66"/>
      <c r="AA293" s="67"/>
      <c r="AB293" s="68"/>
      <c r="AC293" s="67"/>
      <c r="AD293" s="67"/>
      <c r="AE293" s="179"/>
      <c r="AF293" s="180"/>
      <c r="AG293" s="178"/>
      <c r="AH293" s="180"/>
      <c r="AI293" s="191"/>
      <c r="AJ293" s="66"/>
      <c r="AK293" s="67"/>
      <c r="AL293" s="68"/>
      <c r="AM293" s="67"/>
      <c r="AN293" s="69"/>
      <c r="AO293" s="179"/>
      <c r="AP293" s="180"/>
      <c r="AQ293" s="178"/>
      <c r="AR293" s="180"/>
      <c r="AS293" s="180"/>
      <c r="AT293" s="66"/>
      <c r="AU293" s="67"/>
      <c r="AV293" s="68"/>
      <c r="AW293" s="67"/>
      <c r="AX293" s="67"/>
      <c r="AY293" s="179"/>
      <c r="AZ293" s="180"/>
      <c r="BA293" s="178"/>
      <c r="BB293" s="180"/>
      <c r="BC293" s="180"/>
      <c r="BD293" s="66"/>
      <c r="BE293" s="67"/>
      <c r="BF293" s="68"/>
      <c r="BG293" s="67"/>
      <c r="BH293" s="69"/>
      <c r="BI293" s="179"/>
      <c r="BJ293" s="180"/>
      <c r="BK293" s="178"/>
      <c r="BL293" s="180"/>
      <c r="BM293" s="191"/>
      <c r="BN293" s="53">
        <f t="shared" si="49"/>
        <v>0</v>
      </c>
      <c r="BO293" s="53">
        <f t="shared" si="50"/>
        <v>0</v>
      </c>
    </row>
    <row r="294" spans="2:67" ht="20.25" x14ac:dyDescent="0.25">
      <c r="B294" s="79" t="s">
        <v>50</v>
      </c>
      <c r="C294" s="40" t="str">
        <f>C181</f>
        <v>Мясо цыплят бройлеров, кг</v>
      </c>
      <c r="D294" s="41">
        <f t="shared" si="48"/>
        <v>123.5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51"/>
        <v>135.85</v>
      </c>
      <c r="L294" s="47">
        <f t="shared" si="52"/>
        <v>137.08500000000001</v>
      </c>
      <c r="M294" s="48">
        <f t="shared" si="53"/>
        <v>138.32</v>
      </c>
      <c r="N294" s="48">
        <f t="shared" si="53"/>
        <v>139.55500000000001</v>
      </c>
      <c r="O294" s="49">
        <f t="shared" si="53"/>
        <v>140.79</v>
      </c>
      <c r="P294" s="50"/>
      <c r="Q294" s="51"/>
      <c r="R294" s="51"/>
      <c r="S294" s="51"/>
      <c r="T294" s="52"/>
      <c r="U294" s="177"/>
      <c r="V294" s="178"/>
      <c r="W294" s="178"/>
      <c r="X294" s="178"/>
      <c r="Y294" s="178"/>
      <c r="Z294" s="50"/>
      <c r="AA294" s="51"/>
      <c r="AB294" s="51"/>
      <c r="AC294" s="51"/>
      <c r="AD294" s="51"/>
      <c r="AE294" s="177"/>
      <c r="AF294" s="178"/>
      <c r="AG294" s="178"/>
      <c r="AH294" s="178"/>
      <c r="AI294" s="190"/>
      <c r="AJ294" s="50"/>
      <c r="AK294" s="51"/>
      <c r="AL294" s="51"/>
      <c r="AM294" s="51"/>
      <c r="AN294" s="52"/>
      <c r="AO294" s="177"/>
      <c r="AP294" s="178"/>
      <c r="AQ294" s="178"/>
      <c r="AR294" s="178"/>
      <c r="AS294" s="178"/>
      <c r="AT294" s="50"/>
      <c r="AU294" s="51"/>
      <c r="AV294" s="51"/>
      <c r="AW294" s="51"/>
      <c r="AX294" s="51"/>
      <c r="AY294" s="177"/>
      <c r="AZ294" s="178"/>
      <c r="BA294" s="178"/>
      <c r="BB294" s="178"/>
      <c r="BC294" s="178"/>
      <c r="BD294" s="50"/>
      <c r="BE294" s="51"/>
      <c r="BF294" s="51"/>
      <c r="BG294" s="51"/>
      <c r="BH294" s="52"/>
      <c r="BI294" s="177"/>
      <c r="BJ294" s="178"/>
      <c r="BK294" s="178"/>
      <c r="BL294" s="178"/>
      <c r="BM294" s="190"/>
      <c r="BN294" s="53">
        <f t="shared" si="49"/>
        <v>0</v>
      </c>
      <c r="BO294" s="53">
        <f t="shared" si="50"/>
        <v>0</v>
      </c>
    </row>
    <row r="295" spans="2:67" ht="20.25" x14ac:dyDescent="0.25">
      <c r="B295" s="79"/>
      <c r="C295" s="80"/>
      <c r="D295" s="41">
        <f t="shared" si="48"/>
        <v>123.5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51"/>
        <v>135.85</v>
      </c>
      <c r="L295" s="47">
        <f t="shared" si="52"/>
        <v>137.08500000000001</v>
      </c>
      <c r="M295" s="48">
        <f t="shared" si="53"/>
        <v>138.32</v>
      </c>
      <c r="N295" s="48">
        <f t="shared" si="53"/>
        <v>139.55500000000001</v>
      </c>
      <c r="O295" s="49">
        <f t="shared" si="53"/>
        <v>140.79</v>
      </c>
      <c r="P295" s="50"/>
      <c r="Q295" s="51"/>
      <c r="R295" s="51"/>
      <c r="S295" s="51"/>
      <c r="T295" s="52"/>
      <c r="U295" s="177"/>
      <c r="V295" s="178"/>
      <c r="W295" s="178"/>
      <c r="X295" s="178"/>
      <c r="Y295" s="178"/>
      <c r="Z295" s="50"/>
      <c r="AA295" s="51"/>
      <c r="AB295" s="51"/>
      <c r="AC295" s="51"/>
      <c r="AD295" s="51"/>
      <c r="AE295" s="177"/>
      <c r="AF295" s="178"/>
      <c r="AG295" s="178"/>
      <c r="AH295" s="178"/>
      <c r="AI295" s="190"/>
      <c r="AJ295" s="50"/>
      <c r="AK295" s="51"/>
      <c r="AL295" s="51"/>
      <c r="AM295" s="51"/>
      <c r="AN295" s="52"/>
      <c r="AO295" s="177"/>
      <c r="AP295" s="178"/>
      <c r="AQ295" s="178"/>
      <c r="AR295" s="178"/>
      <c r="AS295" s="178"/>
      <c r="AT295" s="50"/>
      <c r="AU295" s="51"/>
      <c r="AV295" s="51"/>
      <c r="AW295" s="51"/>
      <c r="AX295" s="51"/>
      <c r="AY295" s="177"/>
      <c r="AZ295" s="178"/>
      <c r="BA295" s="178"/>
      <c r="BB295" s="178"/>
      <c r="BC295" s="178"/>
      <c r="BD295" s="50"/>
      <c r="BE295" s="51"/>
      <c r="BF295" s="51"/>
      <c r="BG295" s="51"/>
      <c r="BH295" s="52"/>
      <c r="BI295" s="177"/>
      <c r="BJ295" s="178"/>
      <c r="BK295" s="178"/>
      <c r="BL295" s="178"/>
      <c r="BM295" s="190"/>
      <c r="BN295" s="53">
        <f t="shared" si="49"/>
        <v>0</v>
      </c>
      <c r="BO295" s="53">
        <f t="shared" si="50"/>
        <v>0</v>
      </c>
    </row>
    <row r="296" spans="2:67" ht="20.25" x14ac:dyDescent="0.25">
      <c r="B296" s="79"/>
      <c r="C296" s="80"/>
      <c r="D296" s="41">
        <f t="shared" si="48"/>
        <v>123.5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50"/>
      <c r="Q296" s="51"/>
      <c r="R296" s="51"/>
      <c r="S296" s="51"/>
      <c r="T296" s="52"/>
      <c r="U296" s="177"/>
      <c r="V296" s="178"/>
      <c r="W296" s="178"/>
      <c r="X296" s="178"/>
      <c r="Y296" s="178"/>
      <c r="Z296" s="50"/>
      <c r="AA296" s="51"/>
      <c r="AB296" s="51"/>
      <c r="AC296" s="51"/>
      <c r="AD296" s="51"/>
      <c r="AE296" s="177"/>
      <c r="AF296" s="178"/>
      <c r="AG296" s="178"/>
      <c r="AH296" s="178"/>
      <c r="AI296" s="190"/>
      <c r="AJ296" s="50"/>
      <c r="AK296" s="51"/>
      <c r="AL296" s="51"/>
      <c r="AM296" s="51"/>
      <c r="AN296" s="52"/>
      <c r="AO296" s="177"/>
      <c r="AP296" s="178"/>
      <c r="AQ296" s="178"/>
      <c r="AR296" s="178"/>
      <c r="AS296" s="178"/>
      <c r="AT296" s="50"/>
      <c r="AU296" s="51"/>
      <c r="AV296" s="51"/>
      <c r="AW296" s="51"/>
      <c r="AX296" s="51"/>
      <c r="AY296" s="177"/>
      <c r="AZ296" s="178"/>
      <c r="BA296" s="178"/>
      <c r="BB296" s="178"/>
      <c r="BC296" s="178"/>
      <c r="BD296" s="50"/>
      <c r="BE296" s="51"/>
      <c r="BF296" s="51"/>
      <c r="BG296" s="51"/>
      <c r="BH296" s="52"/>
      <c r="BI296" s="177"/>
      <c r="BJ296" s="178"/>
      <c r="BK296" s="178"/>
      <c r="BL296" s="178"/>
      <c r="BM296" s="190"/>
      <c r="BN296" s="53">
        <f t="shared" si="49"/>
        <v>0</v>
      </c>
      <c r="BO296" s="53">
        <f t="shared" si="50"/>
        <v>0</v>
      </c>
    </row>
    <row r="297" spans="2:67" ht="39" x14ac:dyDescent="0.25">
      <c r="B297" s="81" t="s">
        <v>53</v>
      </c>
      <c r="C297" s="82" t="s">
        <v>54</v>
      </c>
      <c r="D297" s="41">
        <f t="shared" si="48"/>
        <v>0</v>
      </c>
      <c r="E297" s="89"/>
      <c r="F297" s="90"/>
      <c r="G297" s="91"/>
      <c r="H297" s="91"/>
      <c r="I297" s="91"/>
      <c r="J297" s="92"/>
      <c r="K297" s="46">
        <f t="shared" ref="K297:K343" si="54">$D297+($D297*(SUM($E297%,F297%)))</f>
        <v>0</v>
      </c>
      <c r="L297" s="47">
        <f t="shared" ref="L297:L343" si="55">$D297+(($D297*SUM($E297,G297)/100))</f>
        <v>0</v>
      </c>
      <c r="M297" s="48">
        <f t="shared" ref="M297:O343" si="56">$D297+(($D297*($E297+H297)/100))</f>
        <v>0</v>
      </c>
      <c r="N297" s="48">
        <f t="shared" si="56"/>
        <v>0</v>
      </c>
      <c r="O297" s="49">
        <f t="shared" si="56"/>
        <v>0</v>
      </c>
      <c r="P297" s="93"/>
      <c r="Q297" s="94"/>
      <c r="R297" s="68"/>
      <c r="S297" s="94"/>
      <c r="T297" s="95"/>
      <c r="U297" s="181"/>
      <c r="V297" s="182"/>
      <c r="W297" s="178"/>
      <c r="X297" s="182"/>
      <c r="Y297" s="182"/>
      <c r="Z297" s="93"/>
      <c r="AA297" s="94"/>
      <c r="AB297" s="68"/>
      <c r="AC297" s="94"/>
      <c r="AD297" s="94"/>
      <c r="AE297" s="181"/>
      <c r="AF297" s="182"/>
      <c r="AG297" s="178"/>
      <c r="AH297" s="182"/>
      <c r="AI297" s="192"/>
      <c r="AJ297" s="93"/>
      <c r="AK297" s="94"/>
      <c r="AL297" s="68"/>
      <c r="AM297" s="94"/>
      <c r="AN297" s="95"/>
      <c r="AO297" s="181"/>
      <c r="AP297" s="182"/>
      <c r="AQ297" s="178"/>
      <c r="AR297" s="182"/>
      <c r="AS297" s="182"/>
      <c r="AT297" s="93"/>
      <c r="AU297" s="94"/>
      <c r="AV297" s="68"/>
      <c r="AW297" s="94"/>
      <c r="AX297" s="94"/>
      <c r="AY297" s="181"/>
      <c r="AZ297" s="182"/>
      <c r="BA297" s="178"/>
      <c r="BB297" s="182"/>
      <c r="BC297" s="182"/>
      <c r="BD297" s="93"/>
      <c r="BE297" s="94"/>
      <c r="BF297" s="68"/>
      <c r="BG297" s="94"/>
      <c r="BH297" s="95"/>
      <c r="BI297" s="181"/>
      <c r="BJ297" s="182"/>
      <c r="BK297" s="178"/>
      <c r="BL297" s="182"/>
      <c r="BM297" s="192"/>
      <c r="BN297" s="53">
        <f t="shared" si="49"/>
        <v>0</v>
      </c>
      <c r="BO297" s="53">
        <f t="shared" si="50"/>
        <v>0</v>
      </c>
    </row>
    <row r="298" spans="2:67" ht="72" x14ac:dyDescent="0.25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48"/>
        <v>69.099999999999994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54"/>
        <v>73.245999999999995</v>
      </c>
      <c r="L298" s="47">
        <f t="shared" si="55"/>
        <v>73.936999999999998</v>
      </c>
      <c r="M298" s="48">
        <f t="shared" si="56"/>
        <v>74.628</v>
      </c>
      <c r="N298" s="48">
        <f t="shared" si="56"/>
        <v>75.318999999999988</v>
      </c>
      <c r="O298" s="49">
        <f t="shared" si="56"/>
        <v>76.009999999999991</v>
      </c>
      <c r="P298" s="50"/>
      <c r="Q298" s="51"/>
      <c r="R298" s="51"/>
      <c r="S298" s="51"/>
      <c r="T298" s="52"/>
      <c r="U298" s="177"/>
      <c r="V298" s="178"/>
      <c r="W298" s="178"/>
      <c r="X298" s="178"/>
      <c r="Y298" s="178"/>
      <c r="Z298" s="50"/>
      <c r="AA298" s="51"/>
      <c r="AB298" s="51"/>
      <c r="AC298" s="51"/>
      <c r="AD298" s="52"/>
      <c r="AE298" s="177"/>
      <c r="AF298" s="178"/>
      <c r="AG298" s="178"/>
      <c r="AH298" s="178"/>
      <c r="AI298" s="190"/>
      <c r="AJ298" s="50"/>
      <c r="AK298" s="51"/>
      <c r="AL298" s="51"/>
      <c r="AM298" s="51"/>
      <c r="AN298" s="52"/>
      <c r="AO298" s="177"/>
      <c r="AP298" s="178"/>
      <c r="AQ298" s="178"/>
      <c r="AR298" s="178"/>
      <c r="AS298" s="178"/>
      <c r="AT298" s="50"/>
      <c r="AU298" s="51"/>
      <c r="AV298" s="51"/>
      <c r="AW298" s="51"/>
      <c r="AX298" s="51"/>
      <c r="AY298" s="177"/>
      <c r="AZ298" s="178"/>
      <c r="BA298" s="178"/>
      <c r="BB298" s="178"/>
      <c r="BC298" s="178"/>
      <c r="BD298" s="50"/>
      <c r="BE298" s="51"/>
      <c r="BF298" s="51"/>
      <c r="BG298" s="51"/>
      <c r="BH298" s="52"/>
      <c r="BI298" s="177"/>
      <c r="BJ298" s="178"/>
      <c r="BK298" s="178"/>
      <c r="BL298" s="178"/>
      <c r="BM298" s="190"/>
      <c r="BN298" s="53">
        <f t="shared" si="49"/>
        <v>0</v>
      </c>
      <c r="BO298" s="53">
        <f t="shared" si="50"/>
        <v>0</v>
      </c>
    </row>
    <row r="299" spans="2:67" ht="20.25" x14ac:dyDescent="0.25">
      <c r="B299" s="79"/>
      <c r="C299" s="80"/>
      <c r="D299" s="41">
        <f t="shared" si="48"/>
        <v>69.099999999999994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54"/>
        <v>73.245999999999995</v>
      </c>
      <c r="L299" s="47">
        <f t="shared" si="55"/>
        <v>73.936999999999998</v>
      </c>
      <c r="M299" s="48">
        <f t="shared" si="56"/>
        <v>74.628</v>
      </c>
      <c r="N299" s="48">
        <f t="shared" si="56"/>
        <v>75.318999999999988</v>
      </c>
      <c r="O299" s="49">
        <f t="shared" si="56"/>
        <v>76.009999999999991</v>
      </c>
      <c r="P299" s="50"/>
      <c r="Q299" s="51"/>
      <c r="R299" s="51"/>
      <c r="S299" s="51"/>
      <c r="T299" s="52"/>
      <c r="U299" s="177"/>
      <c r="V299" s="178"/>
      <c r="W299" s="178"/>
      <c r="X299" s="178"/>
      <c r="Y299" s="178"/>
      <c r="Z299" s="50"/>
      <c r="AA299" s="51"/>
      <c r="AB299" s="51"/>
      <c r="AC299" s="51"/>
      <c r="AD299" s="51"/>
      <c r="AE299" s="177"/>
      <c r="AF299" s="178"/>
      <c r="AG299" s="178"/>
      <c r="AH299" s="178"/>
      <c r="AI299" s="190"/>
      <c r="AJ299" s="50"/>
      <c r="AK299" s="51"/>
      <c r="AL299" s="51"/>
      <c r="AM299" s="51"/>
      <c r="AN299" s="52"/>
      <c r="AO299" s="177"/>
      <c r="AP299" s="178"/>
      <c r="AQ299" s="178"/>
      <c r="AR299" s="178"/>
      <c r="AS299" s="178"/>
      <c r="AT299" s="50"/>
      <c r="AU299" s="51"/>
      <c r="AV299" s="51"/>
      <c r="AW299" s="51"/>
      <c r="AX299" s="51"/>
      <c r="AY299" s="177"/>
      <c r="AZ299" s="178"/>
      <c r="BA299" s="178"/>
      <c r="BB299" s="178"/>
      <c r="BC299" s="178"/>
      <c r="BD299" s="50"/>
      <c r="BE299" s="51"/>
      <c r="BF299" s="51"/>
      <c r="BG299" s="51"/>
      <c r="BH299" s="52"/>
      <c r="BI299" s="177"/>
      <c r="BJ299" s="178"/>
      <c r="BK299" s="178"/>
      <c r="BL299" s="178"/>
      <c r="BM299" s="190"/>
      <c r="BN299" s="53">
        <f t="shared" si="49"/>
        <v>0</v>
      </c>
      <c r="BO299" s="53">
        <f t="shared" si="50"/>
        <v>0</v>
      </c>
    </row>
    <row r="300" spans="2:67" ht="20.25" x14ac:dyDescent="0.25">
      <c r="B300" s="79"/>
      <c r="C300" s="80"/>
      <c r="D300" s="41">
        <f t="shared" ref="D300:D331" si="57">D74</f>
        <v>69.099999999999994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54"/>
        <v>73.245999999999995</v>
      </c>
      <c r="L300" s="47">
        <f t="shared" si="55"/>
        <v>73.936999999999998</v>
      </c>
      <c r="M300" s="48">
        <f t="shared" si="56"/>
        <v>74.628</v>
      </c>
      <c r="N300" s="48">
        <f t="shared" si="56"/>
        <v>75.318999999999988</v>
      </c>
      <c r="O300" s="49">
        <f t="shared" si="56"/>
        <v>76.009999999999991</v>
      </c>
      <c r="P300" s="50"/>
      <c r="Q300" s="51"/>
      <c r="R300" s="51"/>
      <c r="S300" s="51"/>
      <c r="T300" s="52"/>
      <c r="U300" s="177"/>
      <c r="V300" s="178"/>
      <c r="W300" s="178"/>
      <c r="X300" s="178"/>
      <c r="Y300" s="178"/>
      <c r="Z300" s="50"/>
      <c r="AA300" s="51"/>
      <c r="AB300" s="51"/>
      <c r="AC300" s="51"/>
      <c r="AD300" s="51"/>
      <c r="AE300" s="177"/>
      <c r="AF300" s="178"/>
      <c r="AG300" s="178"/>
      <c r="AH300" s="178"/>
      <c r="AI300" s="190"/>
      <c r="AJ300" s="50"/>
      <c r="AK300" s="51"/>
      <c r="AL300" s="51"/>
      <c r="AM300" s="51"/>
      <c r="AN300" s="52"/>
      <c r="AO300" s="177"/>
      <c r="AP300" s="178"/>
      <c r="AQ300" s="178"/>
      <c r="AR300" s="178"/>
      <c r="AS300" s="178"/>
      <c r="AT300" s="50"/>
      <c r="AU300" s="51"/>
      <c r="AV300" s="51"/>
      <c r="AW300" s="51"/>
      <c r="AX300" s="51"/>
      <c r="AY300" s="177"/>
      <c r="AZ300" s="178"/>
      <c r="BA300" s="178"/>
      <c r="BB300" s="178"/>
      <c r="BC300" s="178"/>
      <c r="BD300" s="50"/>
      <c r="BE300" s="51"/>
      <c r="BF300" s="51"/>
      <c r="BG300" s="51"/>
      <c r="BH300" s="52"/>
      <c r="BI300" s="177"/>
      <c r="BJ300" s="178"/>
      <c r="BK300" s="178"/>
      <c r="BL300" s="178"/>
      <c r="BM300" s="190"/>
      <c r="BN300" s="53">
        <f t="shared" si="49"/>
        <v>0</v>
      </c>
      <c r="BO300" s="53">
        <f t="shared" si="50"/>
        <v>0</v>
      </c>
    </row>
    <row r="301" spans="2:67" ht="20.25" x14ac:dyDescent="0.25">
      <c r="B301" s="81" t="s">
        <v>58</v>
      </c>
      <c r="C301" s="82" t="s">
        <v>59</v>
      </c>
      <c r="D301" s="41">
        <f t="shared" si="57"/>
        <v>0</v>
      </c>
      <c r="E301" s="62"/>
      <c r="F301" s="63"/>
      <c r="G301" s="64"/>
      <c r="H301" s="64"/>
      <c r="I301" s="64"/>
      <c r="J301" s="65"/>
      <c r="K301" s="46">
        <f t="shared" si="54"/>
        <v>0</v>
      </c>
      <c r="L301" s="47">
        <f t="shared" si="55"/>
        <v>0</v>
      </c>
      <c r="M301" s="48">
        <f t="shared" si="56"/>
        <v>0</v>
      </c>
      <c r="N301" s="48">
        <f t="shared" si="56"/>
        <v>0</v>
      </c>
      <c r="O301" s="49">
        <f t="shared" si="56"/>
        <v>0</v>
      </c>
      <c r="P301" s="66"/>
      <c r="Q301" s="67"/>
      <c r="R301" s="68"/>
      <c r="S301" s="67"/>
      <c r="T301" s="69"/>
      <c r="U301" s="179"/>
      <c r="V301" s="180"/>
      <c r="W301" s="178"/>
      <c r="X301" s="180"/>
      <c r="Y301" s="180"/>
      <c r="Z301" s="66"/>
      <c r="AA301" s="67"/>
      <c r="AB301" s="68"/>
      <c r="AC301" s="67"/>
      <c r="AD301" s="67"/>
      <c r="AE301" s="179"/>
      <c r="AF301" s="180"/>
      <c r="AG301" s="178"/>
      <c r="AH301" s="180"/>
      <c r="AI301" s="191"/>
      <c r="AJ301" s="66"/>
      <c r="AK301" s="67"/>
      <c r="AL301" s="68"/>
      <c r="AM301" s="67"/>
      <c r="AN301" s="69"/>
      <c r="AO301" s="179"/>
      <c r="AP301" s="180"/>
      <c r="AQ301" s="178"/>
      <c r="AR301" s="180"/>
      <c r="AS301" s="180"/>
      <c r="AT301" s="66"/>
      <c r="AU301" s="67"/>
      <c r="AV301" s="68"/>
      <c r="AW301" s="67"/>
      <c r="AX301" s="67"/>
      <c r="AY301" s="179"/>
      <c r="AZ301" s="180"/>
      <c r="BA301" s="178"/>
      <c r="BB301" s="180"/>
      <c r="BC301" s="180"/>
      <c r="BD301" s="66"/>
      <c r="BE301" s="67"/>
      <c r="BF301" s="68"/>
      <c r="BG301" s="67"/>
      <c r="BH301" s="69"/>
      <c r="BI301" s="179"/>
      <c r="BJ301" s="180"/>
      <c r="BK301" s="178"/>
      <c r="BL301" s="180"/>
      <c r="BM301" s="191"/>
      <c r="BN301" s="53">
        <f t="shared" si="49"/>
        <v>0</v>
      </c>
      <c r="BO301" s="53">
        <f t="shared" si="50"/>
        <v>0</v>
      </c>
    </row>
    <row r="302" spans="2:67" ht="54" x14ac:dyDescent="0.25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57"/>
        <v>34.700000000000003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54"/>
        <v>40.252000000000002</v>
      </c>
      <c r="L302" s="47">
        <f t="shared" si="55"/>
        <v>40.599000000000004</v>
      </c>
      <c r="M302" s="48">
        <f t="shared" si="56"/>
        <v>40.946000000000005</v>
      </c>
      <c r="N302" s="48">
        <f t="shared" si="56"/>
        <v>41.293000000000006</v>
      </c>
      <c r="O302" s="49">
        <f t="shared" si="56"/>
        <v>41.64</v>
      </c>
      <c r="P302" s="50"/>
      <c r="Q302" s="51"/>
      <c r="R302" s="51"/>
      <c r="S302" s="51"/>
      <c r="T302" s="52"/>
      <c r="U302" s="50"/>
      <c r="V302" s="51"/>
      <c r="W302" s="51"/>
      <c r="X302" s="51"/>
      <c r="Y302" s="52"/>
      <c r="Z302" s="50"/>
      <c r="AA302" s="51"/>
      <c r="AB302" s="51"/>
      <c r="AC302" s="51"/>
      <c r="AD302" s="51"/>
      <c r="AE302" s="197"/>
      <c r="AF302" s="198"/>
      <c r="AG302" s="199"/>
      <c r="AH302" s="198"/>
      <c r="AI302" s="200"/>
      <c r="AJ302" s="50"/>
      <c r="AK302" s="51"/>
      <c r="AL302" s="51"/>
      <c r="AM302" s="51"/>
      <c r="AN302" s="52"/>
      <c r="AO302" s="177"/>
      <c r="AP302" s="178"/>
      <c r="AQ302" s="178"/>
      <c r="AR302" s="178"/>
      <c r="AS302" s="178"/>
      <c r="AT302" s="50"/>
      <c r="AU302" s="51"/>
      <c r="AV302" s="51"/>
      <c r="AW302" s="51"/>
      <c r="AX302" s="51"/>
      <c r="AY302" s="177"/>
      <c r="AZ302" s="178"/>
      <c r="BA302" s="178"/>
      <c r="BB302" s="178"/>
      <c r="BC302" s="178"/>
      <c r="BD302" s="50"/>
      <c r="BE302" s="51"/>
      <c r="BF302" s="51"/>
      <c r="BG302" s="51"/>
      <c r="BH302" s="52"/>
      <c r="BI302" s="177"/>
      <c r="BJ302" s="178"/>
      <c r="BK302" s="178"/>
      <c r="BL302" s="178"/>
      <c r="BM302" s="190"/>
      <c r="BN302" s="53">
        <f t="shared" si="49"/>
        <v>0</v>
      </c>
      <c r="BO302" s="53">
        <f t="shared" si="50"/>
        <v>0</v>
      </c>
    </row>
    <row r="303" spans="2:67" ht="20.25" x14ac:dyDescent="0.25">
      <c r="B303" s="79"/>
      <c r="C303" s="80"/>
      <c r="D303" s="41">
        <f t="shared" si="57"/>
        <v>34.700000000000003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54"/>
        <v>40.252000000000002</v>
      </c>
      <c r="L303" s="47">
        <f t="shared" si="55"/>
        <v>40.599000000000004</v>
      </c>
      <c r="M303" s="48">
        <f t="shared" si="56"/>
        <v>40.946000000000005</v>
      </c>
      <c r="N303" s="48">
        <f t="shared" si="56"/>
        <v>41.293000000000006</v>
      </c>
      <c r="O303" s="49">
        <f t="shared" si="56"/>
        <v>41.64</v>
      </c>
      <c r="P303" s="50"/>
      <c r="Q303" s="51"/>
      <c r="R303" s="51"/>
      <c r="S303" s="51"/>
      <c r="T303" s="52"/>
      <c r="U303" s="177"/>
      <c r="V303" s="178"/>
      <c r="W303" s="178"/>
      <c r="X303" s="178"/>
      <c r="Y303" s="178"/>
      <c r="Z303" s="50"/>
      <c r="AA303" s="51"/>
      <c r="AB303" s="51"/>
      <c r="AC303" s="51"/>
      <c r="AD303" s="51"/>
      <c r="AE303" s="177"/>
      <c r="AF303" s="178"/>
      <c r="AG303" s="178"/>
      <c r="AH303" s="178"/>
      <c r="AI303" s="190"/>
      <c r="AJ303" s="50"/>
      <c r="AK303" s="51"/>
      <c r="AL303" s="51"/>
      <c r="AM303" s="51"/>
      <c r="AN303" s="52"/>
      <c r="AO303" s="177"/>
      <c r="AP303" s="178"/>
      <c r="AQ303" s="178"/>
      <c r="AR303" s="178"/>
      <c r="AS303" s="178"/>
      <c r="AT303" s="50"/>
      <c r="AU303" s="51"/>
      <c r="AV303" s="51"/>
      <c r="AW303" s="51"/>
      <c r="AX303" s="51"/>
      <c r="AY303" s="177"/>
      <c r="AZ303" s="178"/>
      <c r="BA303" s="178"/>
      <c r="BB303" s="178"/>
      <c r="BC303" s="178"/>
      <c r="BD303" s="50"/>
      <c r="BE303" s="51"/>
      <c r="BF303" s="51"/>
      <c r="BG303" s="51"/>
      <c r="BH303" s="52"/>
      <c r="BI303" s="177"/>
      <c r="BJ303" s="178"/>
      <c r="BK303" s="178"/>
      <c r="BL303" s="178"/>
      <c r="BM303" s="190"/>
      <c r="BN303" s="53">
        <f t="shared" si="49"/>
        <v>0</v>
      </c>
      <c r="BO303" s="53">
        <f t="shared" si="50"/>
        <v>0</v>
      </c>
    </row>
    <row r="304" spans="2:67" ht="20.25" x14ac:dyDescent="0.25">
      <c r="B304" s="79"/>
      <c r="C304" s="80"/>
      <c r="D304" s="41">
        <f t="shared" si="57"/>
        <v>34.700000000000003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54"/>
        <v>40.252000000000002</v>
      </c>
      <c r="L304" s="47">
        <f t="shared" si="55"/>
        <v>40.599000000000004</v>
      </c>
      <c r="M304" s="48">
        <f t="shared" si="56"/>
        <v>40.946000000000005</v>
      </c>
      <c r="N304" s="48">
        <f t="shared" si="56"/>
        <v>41.293000000000006</v>
      </c>
      <c r="O304" s="49">
        <f t="shared" si="56"/>
        <v>41.64</v>
      </c>
      <c r="P304" s="50"/>
      <c r="Q304" s="51"/>
      <c r="R304" s="51"/>
      <c r="S304" s="51"/>
      <c r="T304" s="52"/>
      <c r="U304" s="177"/>
      <c r="V304" s="178"/>
      <c r="W304" s="178"/>
      <c r="X304" s="178"/>
      <c r="Y304" s="178"/>
      <c r="Z304" s="50"/>
      <c r="AA304" s="51"/>
      <c r="AB304" s="51"/>
      <c r="AC304" s="51"/>
      <c r="AD304" s="51"/>
      <c r="AE304" s="177"/>
      <c r="AF304" s="178"/>
      <c r="AG304" s="178"/>
      <c r="AH304" s="178"/>
      <c r="AI304" s="190"/>
      <c r="AJ304" s="50"/>
      <c r="AK304" s="51"/>
      <c r="AL304" s="51"/>
      <c r="AM304" s="51"/>
      <c r="AN304" s="52"/>
      <c r="AO304" s="177"/>
      <c r="AP304" s="178"/>
      <c r="AQ304" s="178"/>
      <c r="AR304" s="178"/>
      <c r="AS304" s="178"/>
      <c r="AT304" s="50"/>
      <c r="AU304" s="51"/>
      <c r="AV304" s="51"/>
      <c r="AW304" s="51"/>
      <c r="AX304" s="51"/>
      <c r="AY304" s="177"/>
      <c r="AZ304" s="178"/>
      <c r="BA304" s="178"/>
      <c r="BB304" s="178"/>
      <c r="BC304" s="178"/>
      <c r="BD304" s="50"/>
      <c r="BE304" s="51"/>
      <c r="BF304" s="51"/>
      <c r="BG304" s="51"/>
      <c r="BH304" s="52"/>
      <c r="BI304" s="177"/>
      <c r="BJ304" s="178"/>
      <c r="BK304" s="178"/>
      <c r="BL304" s="178"/>
      <c r="BM304" s="190"/>
    </row>
    <row r="305" spans="2:67" s="130" customFormat="1" ht="54" x14ac:dyDescent="0.25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57"/>
        <v>37.6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54"/>
        <v>43.616</v>
      </c>
      <c r="L305" s="47">
        <f t="shared" si="55"/>
        <v>43.992000000000004</v>
      </c>
      <c r="M305" s="48">
        <f t="shared" si="56"/>
        <v>44.368000000000002</v>
      </c>
      <c r="N305" s="48">
        <f t="shared" si="56"/>
        <v>44.744</v>
      </c>
      <c r="O305" s="49">
        <f t="shared" si="56"/>
        <v>45.120000000000005</v>
      </c>
      <c r="P305" s="50"/>
      <c r="Q305" s="51"/>
      <c r="R305" s="51"/>
      <c r="S305" s="51"/>
      <c r="T305" s="52"/>
      <c r="U305" s="177"/>
      <c r="V305" s="178"/>
      <c r="W305" s="178"/>
      <c r="X305" s="178"/>
      <c r="Y305" s="178"/>
      <c r="Z305" s="50"/>
      <c r="AA305" s="51"/>
      <c r="AB305" s="51"/>
      <c r="AC305" s="51"/>
      <c r="AD305" s="52"/>
      <c r="AE305" s="177"/>
      <c r="AF305" s="178"/>
      <c r="AG305" s="178"/>
      <c r="AH305" s="178"/>
      <c r="AI305" s="190"/>
      <c r="AJ305" s="50"/>
      <c r="AK305" s="51"/>
      <c r="AL305" s="51"/>
      <c r="AM305" s="51"/>
      <c r="AN305" s="52"/>
      <c r="AO305" s="177"/>
      <c r="AP305" s="178"/>
      <c r="AQ305" s="178"/>
      <c r="AR305" s="178"/>
      <c r="AS305" s="178"/>
      <c r="AT305" s="50"/>
      <c r="AU305" s="51"/>
      <c r="AV305" s="51"/>
      <c r="AW305" s="51"/>
      <c r="AX305" s="51"/>
      <c r="AY305" s="177"/>
      <c r="AZ305" s="178"/>
      <c r="BA305" s="178"/>
      <c r="BB305" s="178"/>
      <c r="BC305" s="178"/>
      <c r="BD305" s="50"/>
      <c r="BE305" s="51"/>
      <c r="BF305" s="51"/>
      <c r="BG305" s="51"/>
      <c r="BH305" s="52"/>
      <c r="BI305" s="177"/>
      <c r="BJ305" s="178"/>
      <c r="BK305" s="178"/>
      <c r="BL305" s="178"/>
      <c r="BM305" s="190"/>
      <c r="BN305" s="53">
        <f>MIN($P304,$U304,$Z304,$AE304,$AJ304,$AO304,$AT304,$AY304,$BD304,$BI304)</f>
        <v>0</v>
      </c>
      <c r="BO305" s="53">
        <f>MAX($P304,$U304,$Z304,$AE304,$AJ304,$AO304,$AT304,$AY304,$BD304,$BI304)</f>
        <v>0</v>
      </c>
    </row>
    <row r="306" spans="2:67" s="130" customFormat="1" ht="20.25" x14ac:dyDescent="0.25">
      <c r="B306" s="79"/>
      <c r="C306" s="80"/>
      <c r="D306" s="41">
        <f t="shared" si="57"/>
        <v>37.6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54"/>
        <v>43.616</v>
      </c>
      <c r="L306" s="47">
        <f t="shared" si="55"/>
        <v>43.992000000000004</v>
      </c>
      <c r="M306" s="48">
        <f t="shared" si="56"/>
        <v>44.368000000000002</v>
      </c>
      <c r="N306" s="48">
        <f t="shared" si="56"/>
        <v>44.744</v>
      </c>
      <c r="O306" s="49">
        <f t="shared" si="56"/>
        <v>45.120000000000005</v>
      </c>
      <c r="P306" s="50"/>
      <c r="Q306" s="51"/>
      <c r="R306" s="51"/>
      <c r="S306" s="51"/>
      <c r="T306" s="52"/>
      <c r="U306" s="177"/>
      <c r="V306" s="178"/>
      <c r="W306" s="178"/>
      <c r="X306" s="178"/>
      <c r="Y306" s="178"/>
      <c r="Z306" s="50"/>
      <c r="AA306" s="51"/>
      <c r="AB306" s="51"/>
      <c r="AC306" s="51"/>
      <c r="AD306" s="51"/>
      <c r="AE306" s="177"/>
      <c r="AF306" s="178"/>
      <c r="AG306" s="178"/>
      <c r="AH306" s="178"/>
      <c r="AI306" s="190"/>
      <c r="AJ306" s="50"/>
      <c r="AK306" s="51"/>
      <c r="AL306" s="51"/>
      <c r="AM306" s="51"/>
      <c r="AN306" s="52"/>
      <c r="AO306" s="177"/>
      <c r="AP306" s="178"/>
      <c r="AQ306" s="178"/>
      <c r="AR306" s="178"/>
      <c r="AS306" s="178"/>
      <c r="AT306" s="50"/>
      <c r="AU306" s="51"/>
      <c r="AV306" s="51"/>
      <c r="AW306" s="51"/>
      <c r="AX306" s="51"/>
      <c r="AY306" s="177"/>
      <c r="AZ306" s="178"/>
      <c r="BA306" s="178"/>
      <c r="BB306" s="178"/>
      <c r="BC306" s="178"/>
      <c r="BD306" s="50"/>
      <c r="BE306" s="51"/>
      <c r="BF306" s="51"/>
      <c r="BG306" s="51"/>
      <c r="BH306" s="52"/>
      <c r="BI306" s="177"/>
      <c r="BJ306" s="178"/>
      <c r="BK306" s="178"/>
      <c r="BL306" s="178"/>
      <c r="BM306" s="190"/>
      <c r="BN306" s="53">
        <f>MIN($P305,$U305,$Z305,$AE305,$AJ305,$AO305,$AT305,$AY305,$BD305,$BI305)</f>
        <v>0</v>
      </c>
      <c r="BO306" s="53">
        <f>MAX($P305,$U305,$Z305,$AE305,$AJ305,$AO305,$AT305,$AY305,$BD305,$BI305)</f>
        <v>0</v>
      </c>
    </row>
    <row r="307" spans="2:67" s="130" customFormat="1" ht="20.25" x14ac:dyDescent="0.25">
      <c r="B307" s="79"/>
      <c r="C307" s="80"/>
      <c r="D307" s="41">
        <f t="shared" si="57"/>
        <v>37.6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54"/>
        <v>43.616</v>
      </c>
      <c r="L307" s="47">
        <f t="shared" si="55"/>
        <v>43.992000000000004</v>
      </c>
      <c r="M307" s="48">
        <f t="shared" si="56"/>
        <v>44.368000000000002</v>
      </c>
      <c r="N307" s="48">
        <f t="shared" si="56"/>
        <v>44.744</v>
      </c>
      <c r="O307" s="49">
        <f t="shared" si="56"/>
        <v>45.120000000000005</v>
      </c>
      <c r="P307" s="50"/>
      <c r="Q307" s="51"/>
      <c r="R307" s="51"/>
      <c r="S307" s="51"/>
      <c r="T307" s="52"/>
      <c r="U307" s="177"/>
      <c r="V307" s="178"/>
      <c r="W307" s="178"/>
      <c r="X307" s="178"/>
      <c r="Y307" s="178"/>
      <c r="Z307" s="50"/>
      <c r="AA307" s="51"/>
      <c r="AB307" s="51"/>
      <c r="AC307" s="51"/>
      <c r="AD307" s="51"/>
      <c r="AE307" s="177"/>
      <c r="AF307" s="178"/>
      <c r="AG307" s="178"/>
      <c r="AH307" s="178"/>
      <c r="AI307" s="190"/>
      <c r="AJ307" s="50"/>
      <c r="AK307" s="51"/>
      <c r="AL307" s="51"/>
      <c r="AM307" s="51"/>
      <c r="AN307" s="52"/>
      <c r="AO307" s="177"/>
      <c r="AP307" s="178"/>
      <c r="AQ307" s="178"/>
      <c r="AR307" s="178"/>
      <c r="AS307" s="178"/>
      <c r="AT307" s="50"/>
      <c r="AU307" s="51"/>
      <c r="AV307" s="51"/>
      <c r="AW307" s="51"/>
      <c r="AX307" s="51"/>
      <c r="AY307" s="177"/>
      <c r="AZ307" s="178"/>
      <c r="BA307" s="178"/>
      <c r="BB307" s="178"/>
      <c r="BC307" s="178"/>
      <c r="BD307" s="50"/>
      <c r="BE307" s="51"/>
      <c r="BF307" s="51"/>
      <c r="BG307" s="51"/>
      <c r="BH307" s="52"/>
      <c r="BI307" s="177"/>
      <c r="BJ307" s="178"/>
      <c r="BK307" s="178"/>
      <c r="BL307" s="178"/>
      <c r="BM307" s="190"/>
      <c r="BN307" s="53">
        <f>MIN($P306,$U306,$Z306,$AE306,$AJ306,$AO306,$AT306,$AY306,$BD306,$BI306)</f>
        <v>0</v>
      </c>
      <c r="BO307" s="53">
        <f>MAX($P306,$U306,$Z306,$AE306,$AJ306,$AO306,$AT306,$AY306,$BD306,$BI306)</f>
        <v>0</v>
      </c>
    </row>
    <row r="308" spans="2:67" ht="20.25" x14ac:dyDescent="0.25">
      <c r="B308" s="79" t="s">
        <v>131</v>
      </c>
      <c r="C308" s="40" t="str">
        <f>C195</f>
        <v>Сливочное масло, кг</v>
      </c>
      <c r="D308" s="41">
        <f t="shared" si="57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54"/>
        <v>407</v>
      </c>
      <c r="L308" s="47">
        <f t="shared" si="55"/>
        <v>410.7</v>
      </c>
      <c r="M308" s="48">
        <f t="shared" si="56"/>
        <v>414.4</v>
      </c>
      <c r="N308" s="48">
        <f t="shared" si="56"/>
        <v>418.1</v>
      </c>
      <c r="O308" s="49">
        <f t="shared" si="56"/>
        <v>421.8</v>
      </c>
      <c r="P308" s="50"/>
      <c r="Q308" s="51"/>
      <c r="R308" s="51"/>
      <c r="S308" s="51"/>
      <c r="T308" s="52"/>
      <c r="U308" s="177"/>
      <c r="V308" s="178"/>
      <c r="W308" s="178"/>
      <c r="X308" s="178"/>
      <c r="Y308" s="178"/>
      <c r="Z308" s="50"/>
      <c r="AA308" s="51"/>
      <c r="AB308" s="51"/>
      <c r="AC308" s="51"/>
      <c r="AD308" s="51"/>
      <c r="AE308" s="177"/>
      <c r="AF308" s="178"/>
      <c r="AG308" s="178"/>
      <c r="AH308" s="178"/>
      <c r="AI308" s="190"/>
      <c r="AJ308" s="50"/>
      <c r="AK308" s="51"/>
      <c r="AL308" s="51"/>
      <c r="AM308" s="51"/>
      <c r="AN308" s="52"/>
      <c r="AO308" s="177"/>
      <c r="AP308" s="178"/>
      <c r="AQ308" s="178"/>
      <c r="AR308" s="178"/>
      <c r="AS308" s="178"/>
      <c r="AT308" s="50"/>
      <c r="AU308" s="51"/>
      <c r="AV308" s="51"/>
      <c r="AW308" s="51"/>
      <c r="AX308" s="51"/>
      <c r="AY308" s="177"/>
      <c r="AZ308" s="178"/>
      <c r="BA308" s="178"/>
      <c r="BB308" s="178"/>
      <c r="BC308" s="178"/>
      <c r="BD308" s="50"/>
      <c r="BE308" s="51"/>
      <c r="BF308" s="51"/>
      <c r="BG308" s="51"/>
      <c r="BH308" s="52"/>
      <c r="BI308" s="177"/>
      <c r="BJ308" s="178"/>
      <c r="BK308" s="178"/>
      <c r="BL308" s="178"/>
      <c r="BM308" s="190"/>
      <c r="BN308" s="53">
        <f t="shared" ref="BN308:BN343" si="58">MIN($P308,$U308,$Z308,$AE308,$AJ308,$AO308,$AT308,$AY308,$BD308,$BI308)</f>
        <v>0</v>
      </c>
      <c r="BO308" s="53">
        <f t="shared" ref="BO308:BO343" si="59">MAX($P308,$U308,$Z308,$AE308,$AJ308,$AO308,$AT308,$AY308,$BD308,$BI308)</f>
        <v>0</v>
      </c>
    </row>
    <row r="309" spans="2:67" ht="20.25" x14ac:dyDescent="0.25">
      <c r="B309" s="79"/>
      <c r="C309" s="80"/>
      <c r="D309" s="41">
        <f t="shared" si="57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54"/>
        <v>407</v>
      </c>
      <c r="L309" s="47">
        <f t="shared" si="55"/>
        <v>410.7</v>
      </c>
      <c r="M309" s="48">
        <f t="shared" si="56"/>
        <v>414.4</v>
      </c>
      <c r="N309" s="48">
        <f t="shared" si="56"/>
        <v>418.1</v>
      </c>
      <c r="O309" s="49">
        <f t="shared" si="56"/>
        <v>421.8</v>
      </c>
      <c r="P309" s="50"/>
      <c r="Q309" s="51"/>
      <c r="R309" s="51"/>
      <c r="S309" s="51"/>
      <c r="T309" s="52"/>
      <c r="U309" s="177"/>
      <c r="V309" s="178"/>
      <c r="W309" s="178"/>
      <c r="X309" s="178"/>
      <c r="Y309" s="178"/>
      <c r="Z309" s="50"/>
      <c r="AA309" s="51"/>
      <c r="AB309" s="51"/>
      <c r="AC309" s="51"/>
      <c r="AD309" s="51"/>
      <c r="AE309" s="177"/>
      <c r="AF309" s="178"/>
      <c r="AG309" s="178"/>
      <c r="AH309" s="178"/>
      <c r="AI309" s="190"/>
      <c r="AJ309" s="50"/>
      <c r="AK309" s="51"/>
      <c r="AL309" s="51"/>
      <c r="AM309" s="51"/>
      <c r="AN309" s="52"/>
      <c r="AO309" s="177"/>
      <c r="AP309" s="178"/>
      <c r="AQ309" s="178"/>
      <c r="AR309" s="178"/>
      <c r="AS309" s="178"/>
      <c r="AT309" s="50"/>
      <c r="AU309" s="51"/>
      <c r="AV309" s="51"/>
      <c r="AW309" s="51"/>
      <c r="AX309" s="51"/>
      <c r="AY309" s="177"/>
      <c r="AZ309" s="178"/>
      <c r="BA309" s="178"/>
      <c r="BB309" s="178"/>
      <c r="BC309" s="178"/>
      <c r="BD309" s="50"/>
      <c r="BE309" s="51"/>
      <c r="BF309" s="51"/>
      <c r="BG309" s="51"/>
      <c r="BH309" s="52"/>
      <c r="BI309" s="177"/>
      <c r="BJ309" s="178"/>
      <c r="BK309" s="178"/>
      <c r="BL309" s="178"/>
      <c r="BM309" s="190"/>
      <c r="BN309" s="53">
        <f t="shared" si="58"/>
        <v>0</v>
      </c>
      <c r="BO309" s="53">
        <f t="shared" si="59"/>
        <v>0</v>
      </c>
    </row>
    <row r="310" spans="2:67" ht="20.25" x14ac:dyDescent="0.25">
      <c r="B310" s="79"/>
      <c r="C310" s="80"/>
      <c r="D310" s="41">
        <f t="shared" si="57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54"/>
        <v>407</v>
      </c>
      <c r="L310" s="47">
        <f t="shared" si="55"/>
        <v>410.7</v>
      </c>
      <c r="M310" s="48">
        <f t="shared" si="56"/>
        <v>414.4</v>
      </c>
      <c r="N310" s="48">
        <f t="shared" si="56"/>
        <v>418.1</v>
      </c>
      <c r="O310" s="49">
        <f t="shared" si="56"/>
        <v>421.8</v>
      </c>
      <c r="P310" s="50"/>
      <c r="Q310" s="51"/>
      <c r="R310" s="51"/>
      <c r="S310" s="51"/>
      <c r="T310" s="52"/>
      <c r="U310" s="177"/>
      <c r="V310" s="178"/>
      <c r="W310" s="178"/>
      <c r="X310" s="178"/>
      <c r="Y310" s="178"/>
      <c r="Z310" s="50"/>
      <c r="AA310" s="51"/>
      <c r="AB310" s="51"/>
      <c r="AC310" s="51"/>
      <c r="AD310" s="51"/>
      <c r="AE310" s="177"/>
      <c r="AF310" s="178"/>
      <c r="AG310" s="178"/>
      <c r="AH310" s="178"/>
      <c r="AI310" s="190"/>
      <c r="AJ310" s="50"/>
      <c r="AK310" s="51"/>
      <c r="AL310" s="51"/>
      <c r="AM310" s="51"/>
      <c r="AN310" s="52"/>
      <c r="AO310" s="177"/>
      <c r="AP310" s="178"/>
      <c r="AQ310" s="178"/>
      <c r="AR310" s="178"/>
      <c r="AS310" s="178"/>
      <c r="AT310" s="50"/>
      <c r="AU310" s="51"/>
      <c r="AV310" s="51"/>
      <c r="AW310" s="51"/>
      <c r="AX310" s="51"/>
      <c r="AY310" s="177"/>
      <c r="AZ310" s="178"/>
      <c r="BA310" s="178"/>
      <c r="BB310" s="178"/>
      <c r="BC310" s="178"/>
      <c r="BD310" s="50"/>
      <c r="BE310" s="51"/>
      <c r="BF310" s="51"/>
      <c r="BG310" s="51"/>
      <c r="BH310" s="52"/>
      <c r="BI310" s="177"/>
      <c r="BJ310" s="178"/>
      <c r="BK310" s="178"/>
      <c r="BL310" s="178"/>
      <c r="BM310" s="190"/>
      <c r="BN310" s="53">
        <f t="shared" si="58"/>
        <v>0</v>
      </c>
      <c r="BO310" s="53">
        <f t="shared" si="59"/>
        <v>0</v>
      </c>
    </row>
    <row r="311" spans="2:67" ht="39" x14ac:dyDescent="0.25">
      <c r="B311" s="81" t="s">
        <v>65</v>
      </c>
      <c r="C311" s="82" t="s">
        <v>66</v>
      </c>
      <c r="D311" s="41">
        <f t="shared" si="57"/>
        <v>0</v>
      </c>
      <c r="E311" s="62"/>
      <c r="F311" s="63"/>
      <c r="G311" s="64"/>
      <c r="H311" s="64"/>
      <c r="I311" s="64"/>
      <c r="J311" s="65"/>
      <c r="K311" s="46">
        <f t="shared" si="54"/>
        <v>0</v>
      </c>
      <c r="L311" s="47">
        <f t="shared" si="55"/>
        <v>0</v>
      </c>
      <c r="M311" s="48">
        <f t="shared" si="56"/>
        <v>0</v>
      </c>
      <c r="N311" s="48">
        <f t="shared" si="56"/>
        <v>0</v>
      </c>
      <c r="O311" s="49">
        <f t="shared" si="56"/>
        <v>0</v>
      </c>
      <c r="P311" s="66"/>
      <c r="Q311" s="67"/>
      <c r="R311" s="68"/>
      <c r="S311" s="67"/>
      <c r="T311" s="69"/>
      <c r="U311" s="179"/>
      <c r="V311" s="180"/>
      <c r="W311" s="178"/>
      <c r="X311" s="180"/>
      <c r="Y311" s="180"/>
      <c r="Z311" s="66"/>
      <c r="AA311" s="67"/>
      <c r="AB311" s="68"/>
      <c r="AC311" s="67"/>
      <c r="AD311" s="67"/>
      <c r="AE311" s="179"/>
      <c r="AF311" s="180"/>
      <c r="AG311" s="178"/>
      <c r="AH311" s="180"/>
      <c r="AI311" s="191"/>
      <c r="AJ311" s="66"/>
      <c r="AK311" s="67"/>
      <c r="AL311" s="68"/>
      <c r="AM311" s="67"/>
      <c r="AN311" s="69"/>
      <c r="AO311" s="179"/>
      <c r="AP311" s="180"/>
      <c r="AQ311" s="178"/>
      <c r="AR311" s="180"/>
      <c r="AS311" s="180"/>
      <c r="AT311" s="66"/>
      <c r="AU311" s="67"/>
      <c r="AV311" s="68"/>
      <c r="AW311" s="67"/>
      <c r="AX311" s="67"/>
      <c r="AY311" s="179"/>
      <c r="AZ311" s="180"/>
      <c r="BA311" s="178"/>
      <c r="BB311" s="180"/>
      <c r="BC311" s="180"/>
      <c r="BD311" s="66"/>
      <c r="BE311" s="67"/>
      <c r="BF311" s="68"/>
      <c r="BG311" s="67"/>
      <c r="BH311" s="69"/>
      <c r="BI311" s="179"/>
      <c r="BJ311" s="180"/>
      <c r="BK311" s="178"/>
      <c r="BL311" s="180"/>
      <c r="BM311" s="191"/>
      <c r="BN311" s="53">
        <f t="shared" si="58"/>
        <v>0</v>
      </c>
      <c r="BO311" s="53">
        <f t="shared" si="59"/>
        <v>0</v>
      </c>
    </row>
    <row r="312" spans="2:67" ht="36" x14ac:dyDescent="0.25">
      <c r="B312" s="79" t="s">
        <v>68</v>
      </c>
      <c r="C312" s="40" t="str">
        <f>C199</f>
        <v>Пропаренный шелушеный рис, кг</v>
      </c>
      <c r="D312" s="41">
        <f t="shared" si="57"/>
        <v>45.4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54"/>
        <v>47.67</v>
      </c>
      <c r="L312" s="47">
        <f t="shared" si="55"/>
        <v>48.123999999999995</v>
      </c>
      <c r="M312" s="48">
        <f t="shared" si="56"/>
        <v>48.577999999999996</v>
      </c>
      <c r="N312" s="48">
        <f t="shared" si="56"/>
        <v>49.031999999999996</v>
      </c>
      <c r="O312" s="49">
        <f t="shared" si="56"/>
        <v>49.485999999999997</v>
      </c>
      <c r="P312" s="50"/>
      <c r="Q312" s="51"/>
      <c r="R312" s="51"/>
      <c r="S312" s="51"/>
      <c r="T312" s="52"/>
      <c r="U312" s="177"/>
      <c r="V312" s="178"/>
      <c r="W312" s="178"/>
      <c r="X312" s="178"/>
      <c r="Y312" s="178"/>
      <c r="Z312" s="50"/>
      <c r="AA312" s="51"/>
      <c r="AB312" s="51"/>
      <c r="AC312" s="51"/>
      <c r="AD312" s="51"/>
      <c r="AE312" s="177"/>
      <c r="AF312" s="178"/>
      <c r="AG312" s="178"/>
      <c r="AH312" s="178"/>
      <c r="AI312" s="190"/>
      <c r="AJ312" s="50"/>
      <c r="AK312" s="51"/>
      <c r="AL312" s="51"/>
      <c r="AM312" s="51"/>
      <c r="AN312" s="52"/>
      <c r="AO312" s="177"/>
      <c r="AP312" s="178"/>
      <c r="AQ312" s="178"/>
      <c r="AR312" s="178"/>
      <c r="AS312" s="178"/>
      <c r="AT312" s="50"/>
      <c r="AU312" s="51"/>
      <c r="AV312" s="51"/>
      <c r="AW312" s="51"/>
      <c r="AX312" s="51"/>
      <c r="AY312" s="177"/>
      <c r="AZ312" s="178"/>
      <c r="BA312" s="178"/>
      <c r="BB312" s="178"/>
      <c r="BC312" s="178"/>
      <c r="BD312" s="50"/>
      <c r="BE312" s="51"/>
      <c r="BF312" s="51"/>
      <c r="BG312" s="51"/>
      <c r="BH312" s="52"/>
      <c r="BI312" s="177"/>
      <c r="BJ312" s="178"/>
      <c r="BK312" s="178"/>
      <c r="BL312" s="178"/>
      <c r="BM312" s="190"/>
      <c r="BN312" s="53">
        <f t="shared" si="58"/>
        <v>0</v>
      </c>
      <c r="BO312" s="53">
        <f t="shared" si="59"/>
        <v>0</v>
      </c>
    </row>
    <row r="313" spans="2:67" ht="20.25" x14ac:dyDescent="0.25">
      <c r="B313" s="79"/>
      <c r="C313" s="80"/>
      <c r="D313" s="41">
        <f t="shared" si="57"/>
        <v>45.4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54"/>
        <v>47.67</v>
      </c>
      <c r="L313" s="47">
        <f t="shared" si="55"/>
        <v>48.123999999999995</v>
      </c>
      <c r="M313" s="48">
        <f t="shared" si="56"/>
        <v>48.577999999999996</v>
      </c>
      <c r="N313" s="48">
        <f t="shared" si="56"/>
        <v>49.031999999999996</v>
      </c>
      <c r="O313" s="49">
        <f t="shared" si="56"/>
        <v>49.485999999999997</v>
      </c>
      <c r="P313" s="50"/>
      <c r="Q313" s="51"/>
      <c r="R313" s="51"/>
      <c r="S313" s="51"/>
      <c r="T313" s="52"/>
      <c r="U313" s="177"/>
      <c r="V313" s="178"/>
      <c r="W313" s="178"/>
      <c r="X313" s="178"/>
      <c r="Y313" s="178"/>
      <c r="Z313" s="50"/>
      <c r="AA313" s="51"/>
      <c r="AB313" s="51"/>
      <c r="AC313" s="51"/>
      <c r="AD313" s="51"/>
      <c r="AE313" s="177"/>
      <c r="AF313" s="178"/>
      <c r="AG313" s="178"/>
      <c r="AH313" s="178"/>
      <c r="AI313" s="190"/>
      <c r="AJ313" s="50"/>
      <c r="AK313" s="51"/>
      <c r="AL313" s="51"/>
      <c r="AM313" s="51"/>
      <c r="AN313" s="52"/>
      <c r="AO313" s="177"/>
      <c r="AP313" s="178"/>
      <c r="AQ313" s="178"/>
      <c r="AR313" s="178"/>
      <c r="AS313" s="178"/>
      <c r="AT313" s="50"/>
      <c r="AU313" s="51"/>
      <c r="AV313" s="51"/>
      <c r="AW313" s="51"/>
      <c r="AX313" s="51"/>
      <c r="AY313" s="177"/>
      <c r="AZ313" s="178"/>
      <c r="BA313" s="178"/>
      <c r="BB313" s="178"/>
      <c r="BC313" s="178"/>
      <c r="BD313" s="50"/>
      <c r="BE313" s="51"/>
      <c r="BF313" s="51"/>
      <c r="BG313" s="51"/>
      <c r="BH313" s="52"/>
      <c r="BI313" s="177"/>
      <c r="BJ313" s="178"/>
      <c r="BK313" s="178"/>
      <c r="BL313" s="178"/>
      <c r="BM313" s="190"/>
      <c r="BN313" s="53">
        <f t="shared" si="58"/>
        <v>0</v>
      </c>
      <c r="BO313" s="53">
        <f t="shared" si="59"/>
        <v>0</v>
      </c>
    </row>
    <row r="314" spans="2:67" ht="20.25" x14ac:dyDescent="0.25">
      <c r="B314" s="79"/>
      <c r="C314" s="80"/>
      <c r="D314" s="41">
        <f t="shared" si="57"/>
        <v>45.4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54"/>
        <v>47.67</v>
      </c>
      <c r="L314" s="47">
        <f t="shared" si="55"/>
        <v>48.123999999999995</v>
      </c>
      <c r="M314" s="48">
        <f t="shared" si="56"/>
        <v>48.577999999999996</v>
      </c>
      <c r="N314" s="48">
        <f t="shared" si="56"/>
        <v>49.031999999999996</v>
      </c>
      <c r="O314" s="49">
        <f t="shared" si="56"/>
        <v>49.485999999999997</v>
      </c>
      <c r="P314" s="50"/>
      <c r="Q314" s="51"/>
      <c r="R314" s="51"/>
      <c r="S314" s="51"/>
      <c r="T314" s="52"/>
      <c r="U314" s="177"/>
      <c r="V314" s="178"/>
      <c r="W314" s="178"/>
      <c r="X314" s="178"/>
      <c r="Y314" s="178"/>
      <c r="Z314" s="50"/>
      <c r="AA314" s="51"/>
      <c r="AB314" s="51"/>
      <c r="AC314" s="51"/>
      <c r="AD314" s="51"/>
      <c r="AE314" s="177"/>
      <c r="AF314" s="178"/>
      <c r="AG314" s="178"/>
      <c r="AH314" s="178"/>
      <c r="AI314" s="190"/>
      <c r="AJ314" s="50"/>
      <c r="AK314" s="51"/>
      <c r="AL314" s="51"/>
      <c r="AM314" s="51"/>
      <c r="AN314" s="52"/>
      <c r="AO314" s="177"/>
      <c r="AP314" s="178"/>
      <c r="AQ314" s="178"/>
      <c r="AR314" s="178"/>
      <c r="AS314" s="178"/>
      <c r="AT314" s="50"/>
      <c r="AU314" s="51"/>
      <c r="AV314" s="51"/>
      <c r="AW314" s="51"/>
      <c r="AX314" s="51"/>
      <c r="AY314" s="177"/>
      <c r="AZ314" s="178"/>
      <c r="BA314" s="178"/>
      <c r="BB314" s="178"/>
      <c r="BC314" s="178"/>
      <c r="BD314" s="50"/>
      <c r="BE314" s="51"/>
      <c r="BF314" s="51"/>
      <c r="BG314" s="51"/>
      <c r="BH314" s="52"/>
      <c r="BI314" s="177"/>
      <c r="BJ314" s="178"/>
      <c r="BK314" s="178"/>
      <c r="BL314" s="178"/>
      <c r="BM314" s="190"/>
      <c r="BN314" s="53">
        <f t="shared" si="58"/>
        <v>0</v>
      </c>
      <c r="BO314" s="53">
        <f t="shared" si="59"/>
        <v>0</v>
      </c>
    </row>
    <row r="315" spans="2:67" ht="54" x14ac:dyDescent="0.25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57"/>
        <v>19.7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54"/>
        <v>23.442999999999998</v>
      </c>
      <c r="L315" s="47">
        <f t="shared" si="55"/>
        <v>23.64</v>
      </c>
      <c r="M315" s="48">
        <f t="shared" si="56"/>
        <v>23.837</v>
      </c>
      <c r="N315" s="48">
        <f t="shared" si="56"/>
        <v>24.033999999999999</v>
      </c>
      <c r="O315" s="49">
        <f t="shared" si="56"/>
        <v>24.230999999999998</v>
      </c>
      <c r="P315" s="50"/>
      <c r="Q315" s="51"/>
      <c r="R315" s="51"/>
      <c r="S315" s="51"/>
      <c r="T315" s="52"/>
      <c r="U315" s="177"/>
      <c r="V315" s="178"/>
      <c r="W315" s="178"/>
      <c r="X315" s="178"/>
      <c r="Y315" s="178"/>
      <c r="Z315" s="50"/>
      <c r="AA315" s="51"/>
      <c r="AB315" s="51"/>
      <c r="AC315" s="51"/>
      <c r="AD315" s="52"/>
      <c r="AE315" s="177"/>
      <c r="AF315" s="178"/>
      <c r="AG315" s="178"/>
      <c r="AH315" s="178"/>
      <c r="AI315" s="190"/>
      <c r="AJ315" s="50"/>
      <c r="AK315" s="51"/>
      <c r="AL315" s="51"/>
      <c r="AM315" s="51"/>
      <c r="AN315" s="52"/>
      <c r="AO315" s="177"/>
      <c r="AP315" s="178"/>
      <c r="AQ315" s="178"/>
      <c r="AR315" s="178"/>
      <c r="AS315" s="178"/>
      <c r="AT315" s="50"/>
      <c r="AU315" s="51"/>
      <c r="AV315" s="51"/>
      <c r="AW315" s="51"/>
      <c r="AX315" s="51"/>
      <c r="AY315" s="177"/>
      <c r="AZ315" s="178"/>
      <c r="BA315" s="178"/>
      <c r="BB315" s="178"/>
      <c r="BC315" s="178"/>
      <c r="BD315" s="50"/>
      <c r="BE315" s="51"/>
      <c r="BF315" s="51"/>
      <c r="BG315" s="51"/>
      <c r="BH315" s="52"/>
      <c r="BI315" s="177"/>
      <c r="BJ315" s="178"/>
      <c r="BK315" s="178"/>
      <c r="BL315" s="178"/>
      <c r="BM315" s="190"/>
      <c r="BN315" s="53">
        <f t="shared" si="58"/>
        <v>0</v>
      </c>
      <c r="BO315" s="53">
        <f t="shared" si="59"/>
        <v>0</v>
      </c>
    </row>
    <row r="316" spans="2:67" ht="20.25" x14ac:dyDescent="0.25">
      <c r="B316" s="79"/>
      <c r="C316" s="80"/>
      <c r="D316" s="41">
        <f t="shared" si="57"/>
        <v>19.7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54"/>
        <v>23.442999999999998</v>
      </c>
      <c r="L316" s="47">
        <f t="shared" si="55"/>
        <v>23.64</v>
      </c>
      <c r="M316" s="48">
        <f t="shared" si="56"/>
        <v>23.837</v>
      </c>
      <c r="N316" s="48">
        <f t="shared" si="56"/>
        <v>24.033999999999999</v>
      </c>
      <c r="O316" s="49">
        <f t="shared" si="56"/>
        <v>24.230999999999998</v>
      </c>
      <c r="P316" s="50"/>
      <c r="Q316" s="51"/>
      <c r="R316" s="51"/>
      <c r="S316" s="51"/>
      <c r="T316" s="52"/>
      <c r="U316" s="177"/>
      <c r="V316" s="178"/>
      <c r="W316" s="178"/>
      <c r="X316" s="178"/>
      <c r="Y316" s="178"/>
      <c r="Z316" s="50"/>
      <c r="AA316" s="51"/>
      <c r="AB316" s="51"/>
      <c r="AC316" s="51"/>
      <c r="AD316" s="52"/>
      <c r="AE316" s="177"/>
      <c r="AF316" s="178"/>
      <c r="AG316" s="178"/>
      <c r="AH316" s="178"/>
      <c r="AI316" s="190"/>
      <c r="AJ316" s="50"/>
      <c r="AK316" s="51"/>
      <c r="AL316" s="51"/>
      <c r="AM316" s="51"/>
      <c r="AN316" s="52"/>
      <c r="AO316" s="177"/>
      <c r="AP316" s="178"/>
      <c r="AQ316" s="178"/>
      <c r="AR316" s="178"/>
      <c r="AS316" s="178"/>
      <c r="AT316" s="50"/>
      <c r="AU316" s="51"/>
      <c r="AV316" s="51"/>
      <c r="AW316" s="51"/>
      <c r="AX316" s="51"/>
      <c r="AY316" s="177"/>
      <c r="AZ316" s="178"/>
      <c r="BA316" s="178"/>
      <c r="BB316" s="178"/>
      <c r="BC316" s="178"/>
      <c r="BD316" s="50"/>
      <c r="BE316" s="51"/>
      <c r="BF316" s="51"/>
      <c r="BG316" s="51"/>
      <c r="BH316" s="52"/>
      <c r="BI316" s="177"/>
      <c r="BJ316" s="178"/>
      <c r="BK316" s="178"/>
      <c r="BL316" s="178"/>
      <c r="BM316" s="190"/>
      <c r="BN316" s="53">
        <f t="shared" si="58"/>
        <v>0</v>
      </c>
      <c r="BO316" s="53">
        <f t="shared" si="59"/>
        <v>0</v>
      </c>
    </row>
    <row r="317" spans="2:67" ht="20.25" x14ac:dyDescent="0.25">
      <c r="B317" s="79"/>
      <c r="C317" s="80"/>
      <c r="D317" s="41">
        <f t="shared" si="57"/>
        <v>19.7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54"/>
        <v>23.442999999999998</v>
      </c>
      <c r="L317" s="47">
        <f t="shared" si="55"/>
        <v>23.64</v>
      </c>
      <c r="M317" s="48">
        <f t="shared" si="56"/>
        <v>23.837</v>
      </c>
      <c r="N317" s="48">
        <f t="shared" si="56"/>
        <v>24.033999999999999</v>
      </c>
      <c r="O317" s="49">
        <f t="shared" si="56"/>
        <v>24.230999999999998</v>
      </c>
      <c r="P317" s="50"/>
      <c r="Q317" s="51"/>
      <c r="R317" s="51"/>
      <c r="S317" s="51"/>
      <c r="T317" s="52"/>
      <c r="U317" s="177"/>
      <c r="V317" s="178"/>
      <c r="W317" s="178"/>
      <c r="X317" s="178"/>
      <c r="Y317" s="178"/>
      <c r="Z317" s="50"/>
      <c r="AA317" s="51"/>
      <c r="AB317" s="51"/>
      <c r="AC317" s="51"/>
      <c r="AD317" s="52"/>
      <c r="AE317" s="177"/>
      <c r="AF317" s="178"/>
      <c r="AG317" s="178"/>
      <c r="AH317" s="178"/>
      <c r="AI317" s="190"/>
      <c r="AJ317" s="50"/>
      <c r="AK317" s="51"/>
      <c r="AL317" s="51"/>
      <c r="AM317" s="51"/>
      <c r="AN317" s="52"/>
      <c r="AO317" s="177"/>
      <c r="AP317" s="178"/>
      <c r="AQ317" s="178"/>
      <c r="AR317" s="178"/>
      <c r="AS317" s="178"/>
      <c r="AT317" s="50"/>
      <c r="AU317" s="51"/>
      <c r="AV317" s="51"/>
      <c r="AW317" s="51"/>
      <c r="AX317" s="51"/>
      <c r="AY317" s="177"/>
      <c r="AZ317" s="178"/>
      <c r="BA317" s="178"/>
      <c r="BB317" s="178"/>
      <c r="BC317" s="178"/>
      <c r="BD317" s="50"/>
      <c r="BE317" s="51"/>
      <c r="BF317" s="51"/>
      <c r="BG317" s="51"/>
      <c r="BH317" s="52"/>
      <c r="BI317" s="177"/>
      <c r="BJ317" s="178"/>
      <c r="BK317" s="178"/>
      <c r="BL317" s="178"/>
      <c r="BM317" s="190"/>
      <c r="BN317" s="53">
        <f t="shared" si="58"/>
        <v>0</v>
      </c>
      <c r="BO317" s="53">
        <f t="shared" si="59"/>
        <v>0</v>
      </c>
    </row>
    <row r="318" spans="2:67" ht="20.25" x14ac:dyDescent="0.25">
      <c r="B318" s="79" t="s">
        <v>72</v>
      </c>
      <c r="C318" s="40" t="str">
        <f>C205</f>
        <v>Мука ржано - обдирная, кг</v>
      </c>
      <c r="D318" s="41">
        <f t="shared" si="57"/>
        <v>16.7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54"/>
        <v>19.872999999999998</v>
      </c>
      <c r="L318" s="47">
        <f t="shared" si="55"/>
        <v>20.04</v>
      </c>
      <c r="M318" s="48">
        <f t="shared" si="56"/>
        <v>20.207000000000001</v>
      </c>
      <c r="N318" s="48">
        <f t="shared" si="56"/>
        <v>20.373999999999999</v>
      </c>
      <c r="O318" s="49">
        <f t="shared" si="56"/>
        <v>20.541</v>
      </c>
      <c r="P318" s="50"/>
      <c r="Q318" s="51"/>
      <c r="R318" s="51"/>
      <c r="S318" s="51"/>
      <c r="T318" s="52"/>
      <c r="U318" s="177"/>
      <c r="V318" s="178"/>
      <c r="W318" s="178"/>
      <c r="X318" s="178"/>
      <c r="Y318" s="178"/>
      <c r="Z318" s="50"/>
      <c r="AA318" s="51"/>
      <c r="AB318" s="51"/>
      <c r="AC318" s="51"/>
      <c r="AD318" s="52"/>
      <c r="AE318" s="177"/>
      <c r="AF318" s="178"/>
      <c r="AG318" s="178"/>
      <c r="AH318" s="178"/>
      <c r="AI318" s="190"/>
      <c r="AJ318" s="50"/>
      <c r="AK318" s="51"/>
      <c r="AL318" s="51"/>
      <c r="AM318" s="51"/>
      <c r="AN318" s="52"/>
      <c r="AO318" s="177"/>
      <c r="AP318" s="178"/>
      <c r="AQ318" s="178"/>
      <c r="AR318" s="178"/>
      <c r="AS318" s="178"/>
      <c r="AT318" s="50"/>
      <c r="AU318" s="51"/>
      <c r="AV318" s="51"/>
      <c r="AW318" s="51"/>
      <c r="AX318" s="51"/>
      <c r="AY318" s="177"/>
      <c r="AZ318" s="178"/>
      <c r="BA318" s="178"/>
      <c r="BB318" s="178"/>
      <c r="BC318" s="178"/>
      <c r="BD318" s="50"/>
      <c r="BE318" s="51"/>
      <c r="BF318" s="51"/>
      <c r="BG318" s="51"/>
      <c r="BH318" s="52"/>
      <c r="BI318" s="177"/>
      <c r="BJ318" s="178"/>
      <c r="BK318" s="178"/>
      <c r="BL318" s="178"/>
      <c r="BM318" s="190"/>
      <c r="BN318" s="53">
        <f t="shared" si="58"/>
        <v>0</v>
      </c>
      <c r="BO318" s="53">
        <f t="shared" si="59"/>
        <v>0</v>
      </c>
    </row>
    <row r="319" spans="2:67" ht="20.25" x14ac:dyDescent="0.25">
      <c r="B319" s="79"/>
      <c r="C319" s="80"/>
      <c r="D319" s="41">
        <f t="shared" si="57"/>
        <v>16.7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54"/>
        <v>19.872999999999998</v>
      </c>
      <c r="L319" s="47">
        <f t="shared" si="55"/>
        <v>20.04</v>
      </c>
      <c r="M319" s="48">
        <f t="shared" si="56"/>
        <v>20.207000000000001</v>
      </c>
      <c r="N319" s="48">
        <f t="shared" si="56"/>
        <v>20.373999999999999</v>
      </c>
      <c r="O319" s="49">
        <f t="shared" si="56"/>
        <v>20.541</v>
      </c>
      <c r="P319" s="50"/>
      <c r="Q319" s="51"/>
      <c r="R319" s="51"/>
      <c r="S319" s="51"/>
      <c r="T319" s="52"/>
      <c r="U319" s="177"/>
      <c r="V319" s="178"/>
      <c r="W319" s="178"/>
      <c r="X319" s="178"/>
      <c r="Y319" s="178"/>
      <c r="Z319" s="50"/>
      <c r="AA319" s="51"/>
      <c r="AB319" s="51"/>
      <c r="AC319" s="51"/>
      <c r="AD319" s="52"/>
      <c r="AE319" s="177"/>
      <c r="AF319" s="178"/>
      <c r="AG319" s="178"/>
      <c r="AH319" s="178"/>
      <c r="AI319" s="190"/>
      <c r="AJ319" s="50"/>
      <c r="AK319" s="51"/>
      <c r="AL319" s="51"/>
      <c r="AM319" s="51"/>
      <c r="AN319" s="52"/>
      <c r="AO319" s="177"/>
      <c r="AP319" s="178"/>
      <c r="AQ319" s="178"/>
      <c r="AR319" s="178"/>
      <c r="AS319" s="178"/>
      <c r="AT319" s="50"/>
      <c r="AU319" s="51"/>
      <c r="AV319" s="51"/>
      <c r="AW319" s="51"/>
      <c r="AX319" s="51"/>
      <c r="AY319" s="177"/>
      <c r="AZ319" s="178"/>
      <c r="BA319" s="178"/>
      <c r="BB319" s="178"/>
      <c r="BC319" s="178"/>
      <c r="BD319" s="50"/>
      <c r="BE319" s="51"/>
      <c r="BF319" s="51"/>
      <c r="BG319" s="51"/>
      <c r="BH319" s="52"/>
      <c r="BI319" s="177"/>
      <c r="BJ319" s="178"/>
      <c r="BK319" s="178"/>
      <c r="BL319" s="178"/>
      <c r="BM319" s="190"/>
      <c r="BN319" s="53">
        <f t="shared" si="58"/>
        <v>0</v>
      </c>
      <c r="BO319" s="53">
        <f t="shared" si="59"/>
        <v>0</v>
      </c>
    </row>
    <row r="320" spans="2:67" ht="20.25" x14ac:dyDescent="0.25">
      <c r="B320" s="79"/>
      <c r="C320" s="80"/>
      <c r="D320" s="41">
        <f t="shared" si="57"/>
        <v>16.7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54"/>
        <v>19.872999999999998</v>
      </c>
      <c r="L320" s="47">
        <f t="shared" si="55"/>
        <v>20.04</v>
      </c>
      <c r="M320" s="48">
        <f t="shared" si="56"/>
        <v>20.207000000000001</v>
      </c>
      <c r="N320" s="48">
        <f t="shared" si="56"/>
        <v>20.373999999999999</v>
      </c>
      <c r="O320" s="49">
        <f t="shared" si="56"/>
        <v>20.541</v>
      </c>
      <c r="P320" s="50"/>
      <c r="Q320" s="51"/>
      <c r="R320" s="51"/>
      <c r="S320" s="51"/>
      <c r="T320" s="52"/>
      <c r="U320" s="177"/>
      <c r="V320" s="178"/>
      <c r="W320" s="178"/>
      <c r="X320" s="178"/>
      <c r="Y320" s="178"/>
      <c r="Z320" s="50"/>
      <c r="AA320" s="51"/>
      <c r="AB320" s="51"/>
      <c r="AC320" s="51"/>
      <c r="AD320" s="52"/>
      <c r="AE320" s="177"/>
      <c r="AF320" s="178"/>
      <c r="AG320" s="178"/>
      <c r="AH320" s="178"/>
      <c r="AI320" s="190"/>
      <c r="AJ320" s="50"/>
      <c r="AK320" s="51"/>
      <c r="AL320" s="51"/>
      <c r="AM320" s="51"/>
      <c r="AN320" s="52"/>
      <c r="AO320" s="177"/>
      <c r="AP320" s="178"/>
      <c r="AQ320" s="178"/>
      <c r="AR320" s="178"/>
      <c r="AS320" s="178"/>
      <c r="AT320" s="50"/>
      <c r="AU320" s="51"/>
      <c r="AV320" s="51"/>
      <c r="AW320" s="51"/>
      <c r="AX320" s="51"/>
      <c r="AY320" s="177"/>
      <c r="AZ320" s="178"/>
      <c r="BA320" s="178"/>
      <c r="BB320" s="178"/>
      <c r="BC320" s="178"/>
      <c r="BD320" s="50"/>
      <c r="BE320" s="51"/>
      <c r="BF320" s="51"/>
      <c r="BG320" s="51"/>
      <c r="BH320" s="52"/>
      <c r="BI320" s="177"/>
      <c r="BJ320" s="178"/>
      <c r="BK320" s="178"/>
      <c r="BL320" s="178"/>
      <c r="BM320" s="190"/>
      <c r="BN320" s="53">
        <f t="shared" si="58"/>
        <v>0</v>
      </c>
      <c r="BO320" s="53">
        <f t="shared" si="59"/>
        <v>0</v>
      </c>
    </row>
    <row r="321" spans="2:67" ht="20.25" x14ac:dyDescent="0.25">
      <c r="B321" s="79" t="s">
        <v>75</v>
      </c>
      <c r="C321" s="40" t="str">
        <f>C208</f>
        <v>Гречневая крупа, кг</v>
      </c>
      <c r="D321" s="41">
        <f t="shared" si="57"/>
        <v>29.9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54"/>
        <v>31.992999999999999</v>
      </c>
      <c r="L321" s="47">
        <f t="shared" si="55"/>
        <v>32.292000000000002</v>
      </c>
      <c r="M321" s="48">
        <f t="shared" si="56"/>
        <v>32.591000000000001</v>
      </c>
      <c r="N321" s="48">
        <f t="shared" si="56"/>
        <v>32.89</v>
      </c>
      <c r="O321" s="49">
        <f t="shared" si="56"/>
        <v>33.189</v>
      </c>
      <c r="P321" s="50"/>
      <c r="Q321" s="51"/>
      <c r="R321" s="51"/>
      <c r="S321" s="51"/>
      <c r="T321" s="52"/>
      <c r="U321" s="177"/>
      <c r="V321" s="178"/>
      <c r="W321" s="178"/>
      <c r="X321" s="178"/>
      <c r="Y321" s="178"/>
      <c r="Z321" s="50"/>
      <c r="AA321" s="51"/>
      <c r="AB321" s="51"/>
      <c r="AC321" s="51"/>
      <c r="AD321" s="52"/>
      <c r="AE321" s="177"/>
      <c r="AF321" s="178"/>
      <c r="AG321" s="178"/>
      <c r="AH321" s="178"/>
      <c r="AI321" s="190"/>
      <c r="AJ321" s="50"/>
      <c r="AK321" s="51"/>
      <c r="AL321" s="51"/>
      <c r="AM321" s="51"/>
      <c r="AN321" s="52"/>
      <c r="AO321" s="177"/>
      <c r="AP321" s="178"/>
      <c r="AQ321" s="178"/>
      <c r="AR321" s="178"/>
      <c r="AS321" s="178"/>
      <c r="AT321" s="50"/>
      <c r="AU321" s="51"/>
      <c r="AV321" s="51"/>
      <c r="AW321" s="51"/>
      <c r="AX321" s="51"/>
      <c r="AY321" s="177"/>
      <c r="AZ321" s="178"/>
      <c r="BA321" s="178"/>
      <c r="BB321" s="178"/>
      <c r="BC321" s="178"/>
      <c r="BD321" s="50"/>
      <c r="BE321" s="51"/>
      <c r="BF321" s="51"/>
      <c r="BG321" s="51"/>
      <c r="BH321" s="52"/>
      <c r="BI321" s="177"/>
      <c r="BJ321" s="178"/>
      <c r="BK321" s="178"/>
      <c r="BL321" s="178"/>
      <c r="BM321" s="190"/>
      <c r="BN321" s="53">
        <f t="shared" si="58"/>
        <v>0</v>
      </c>
      <c r="BO321" s="53">
        <f t="shared" si="59"/>
        <v>0</v>
      </c>
    </row>
    <row r="322" spans="2:67" ht="20.25" x14ac:dyDescent="0.25">
      <c r="B322" s="79"/>
      <c r="C322" s="80"/>
      <c r="D322" s="41">
        <f t="shared" si="57"/>
        <v>29.9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54"/>
        <v>31.992999999999999</v>
      </c>
      <c r="L322" s="47">
        <f t="shared" si="55"/>
        <v>32.292000000000002</v>
      </c>
      <c r="M322" s="48">
        <f t="shared" si="56"/>
        <v>32.591000000000001</v>
      </c>
      <c r="N322" s="48">
        <f t="shared" si="56"/>
        <v>32.89</v>
      </c>
      <c r="O322" s="49">
        <f t="shared" si="56"/>
        <v>33.189</v>
      </c>
      <c r="P322" s="50"/>
      <c r="Q322" s="51"/>
      <c r="R322" s="51"/>
      <c r="S322" s="51"/>
      <c r="T322" s="52"/>
      <c r="U322" s="177"/>
      <c r="V322" s="178"/>
      <c r="W322" s="178"/>
      <c r="X322" s="178"/>
      <c r="Y322" s="178"/>
      <c r="Z322" s="50"/>
      <c r="AA322" s="51"/>
      <c r="AB322" s="51"/>
      <c r="AC322" s="51"/>
      <c r="AD322" s="52"/>
      <c r="AE322" s="177"/>
      <c r="AF322" s="178"/>
      <c r="AG322" s="178"/>
      <c r="AH322" s="178"/>
      <c r="AI322" s="190"/>
      <c r="AJ322" s="50"/>
      <c r="AK322" s="51"/>
      <c r="AL322" s="51"/>
      <c r="AM322" s="51"/>
      <c r="AN322" s="52"/>
      <c r="AO322" s="177"/>
      <c r="AP322" s="178"/>
      <c r="AQ322" s="178"/>
      <c r="AR322" s="178"/>
      <c r="AS322" s="178"/>
      <c r="AT322" s="50"/>
      <c r="AU322" s="51"/>
      <c r="AV322" s="51"/>
      <c r="AW322" s="51"/>
      <c r="AX322" s="51"/>
      <c r="AY322" s="177"/>
      <c r="AZ322" s="178"/>
      <c r="BA322" s="178"/>
      <c r="BB322" s="178"/>
      <c r="BC322" s="178"/>
      <c r="BD322" s="50"/>
      <c r="BE322" s="51"/>
      <c r="BF322" s="51"/>
      <c r="BG322" s="51"/>
      <c r="BH322" s="52"/>
      <c r="BI322" s="177"/>
      <c r="BJ322" s="178"/>
      <c r="BK322" s="178"/>
      <c r="BL322" s="178"/>
      <c r="BM322" s="190"/>
      <c r="BN322" s="53">
        <f t="shared" si="58"/>
        <v>0</v>
      </c>
      <c r="BO322" s="53">
        <f t="shared" si="59"/>
        <v>0</v>
      </c>
    </row>
    <row r="323" spans="2:67" ht="20.25" x14ac:dyDescent="0.25">
      <c r="B323" s="79"/>
      <c r="C323" s="80"/>
      <c r="D323" s="41">
        <f t="shared" si="57"/>
        <v>29.9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54"/>
        <v>31.992999999999999</v>
      </c>
      <c r="L323" s="47">
        <f t="shared" si="55"/>
        <v>32.292000000000002</v>
      </c>
      <c r="M323" s="48">
        <f t="shared" si="56"/>
        <v>32.591000000000001</v>
      </c>
      <c r="N323" s="48">
        <f t="shared" si="56"/>
        <v>32.89</v>
      </c>
      <c r="O323" s="49">
        <f t="shared" si="56"/>
        <v>33.189</v>
      </c>
      <c r="P323" s="50"/>
      <c r="Q323" s="51"/>
      <c r="R323" s="51"/>
      <c r="S323" s="51"/>
      <c r="T323" s="52"/>
      <c r="U323" s="177"/>
      <c r="V323" s="178"/>
      <c r="W323" s="178"/>
      <c r="X323" s="178"/>
      <c r="Y323" s="178"/>
      <c r="Z323" s="50"/>
      <c r="AA323" s="51"/>
      <c r="AB323" s="51"/>
      <c r="AC323" s="51"/>
      <c r="AD323" s="52"/>
      <c r="AE323" s="177"/>
      <c r="AF323" s="178"/>
      <c r="AG323" s="178"/>
      <c r="AH323" s="178"/>
      <c r="AI323" s="190"/>
      <c r="AJ323" s="50"/>
      <c r="AK323" s="51"/>
      <c r="AL323" s="51"/>
      <c r="AM323" s="51"/>
      <c r="AN323" s="52"/>
      <c r="AO323" s="177"/>
      <c r="AP323" s="178"/>
      <c r="AQ323" s="178"/>
      <c r="AR323" s="178"/>
      <c r="AS323" s="178"/>
      <c r="AT323" s="50"/>
      <c r="AU323" s="51"/>
      <c r="AV323" s="51"/>
      <c r="AW323" s="51"/>
      <c r="AX323" s="51"/>
      <c r="AY323" s="177"/>
      <c r="AZ323" s="178"/>
      <c r="BA323" s="178"/>
      <c r="BB323" s="178"/>
      <c r="BC323" s="178"/>
      <c r="BD323" s="50"/>
      <c r="BE323" s="51"/>
      <c r="BF323" s="51"/>
      <c r="BG323" s="51"/>
      <c r="BH323" s="52"/>
      <c r="BI323" s="177"/>
      <c r="BJ323" s="178"/>
      <c r="BK323" s="178"/>
      <c r="BL323" s="178"/>
      <c r="BM323" s="190"/>
      <c r="BN323" s="53">
        <f t="shared" si="58"/>
        <v>0</v>
      </c>
      <c r="BO323" s="53">
        <f t="shared" si="59"/>
        <v>0</v>
      </c>
    </row>
    <row r="324" spans="2:67" ht="20.25" x14ac:dyDescent="0.25">
      <c r="B324" s="79" t="s">
        <v>78</v>
      </c>
      <c r="C324" s="40" t="str">
        <f>C211</f>
        <v>Пшено (крупа из просо), кг</v>
      </c>
      <c r="D324" s="41">
        <f t="shared" si="57"/>
        <v>52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54"/>
        <v>53.56</v>
      </c>
      <c r="L324" s="47">
        <f t="shared" si="55"/>
        <v>54.08</v>
      </c>
      <c r="M324" s="48">
        <f t="shared" si="56"/>
        <v>54.6</v>
      </c>
      <c r="N324" s="48">
        <f t="shared" si="56"/>
        <v>55.12</v>
      </c>
      <c r="O324" s="49">
        <f t="shared" si="56"/>
        <v>55.64</v>
      </c>
      <c r="P324" s="50"/>
      <c r="Q324" s="51"/>
      <c r="R324" s="51"/>
      <c r="S324" s="51"/>
      <c r="T324" s="52"/>
      <c r="U324" s="177"/>
      <c r="V324" s="178"/>
      <c r="W324" s="178"/>
      <c r="X324" s="178"/>
      <c r="Y324" s="178"/>
      <c r="Z324" s="50"/>
      <c r="AA324" s="51"/>
      <c r="AB324" s="51"/>
      <c r="AC324" s="51"/>
      <c r="AD324" s="52"/>
      <c r="AE324" s="177"/>
      <c r="AF324" s="178"/>
      <c r="AG324" s="178"/>
      <c r="AH324" s="178"/>
      <c r="AI324" s="190"/>
      <c r="AJ324" s="50"/>
      <c r="AK324" s="51"/>
      <c r="AL324" s="51"/>
      <c r="AM324" s="51"/>
      <c r="AN324" s="52"/>
      <c r="AO324" s="177"/>
      <c r="AP324" s="178"/>
      <c r="AQ324" s="178"/>
      <c r="AR324" s="178"/>
      <c r="AS324" s="178"/>
      <c r="AT324" s="50"/>
      <c r="AU324" s="51"/>
      <c r="AV324" s="51"/>
      <c r="AW324" s="51"/>
      <c r="AX324" s="51"/>
      <c r="AY324" s="177"/>
      <c r="AZ324" s="178"/>
      <c r="BA324" s="178"/>
      <c r="BB324" s="178"/>
      <c r="BC324" s="178"/>
      <c r="BD324" s="50"/>
      <c r="BE324" s="51"/>
      <c r="BF324" s="51"/>
      <c r="BG324" s="51"/>
      <c r="BH324" s="52"/>
      <c r="BI324" s="177"/>
      <c r="BJ324" s="178"/>
      <c r="BK324" s="178"/>
      <c r="BL324" s="178"/>
      <c r="BM324" s="190"/>
      <c r="BN324" s="53">
        <f t="shared" si="58"/>
        <v>0</v>
      </c>
      <c r="BO324" s="53">
        <f t="shared" si="59"/>
        <v>0</v>
      </c>
    </row>
    <row r="325" spans="2:67" ht="20.25" x14ac:dyDescent="0.25">
      <c r="B325" s="79"/>
      <c r="C325" s="80"/>
      <c r="D325" s="41">
        <f t="shared" si="57"/>
        <v>52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54"/>
        <v>53.56</v>
      </c>
      <c r="L325" s="47">
        <f t="shared" si="55"/>
        <v>54.08</v>
      </c>
      <c r="M325" s="48">
        <f t="shared" si="56"/>
        <v>54.6</v>
      </c>
      <c r="N325" s="48">
        <f t="shared" si="56"/>
        <v>55.12</v>
      </c>
      <c r="O325" s="49">
        <f t="shared" si="56"/>
        <v>55.64</v>
      </c>
      <c r="P325" s="50"/>
      <c r="Q325" s="51"/>
      <c r="R325" s="51"/>
      <c r="S325" s="51"/>
      <c r="T325" s="52"/>
      <c r="U325" s="177"/>
      <c r="V325" s="178"/>
      <c r="W325" s="178"/>
      <c r="X325" s="178"/>
      <c r="Y325" s="178"/>
      <c r="Z325" s="50"/>
      <c r="AA325" s="51"/>
      <c r="AB325" s="51"/>
      <c r="AC325" s="51"/>
      <c r="AD325" s="52"/>
      <c r="AE325" s="177"/>
      <c r="AF325" s="178"/>
      <c r="AG325" s="178"/>
      <c r="AH325" s="178"/>
      <c r="AI325" s="190"/>
      <c r="AJ325" s="50"/>
      <c r="AK325" s="51"/>
      <c r="AL325" s="51"/>
      <c r="AM325" s="51"/>
      <c r="AN325" s="52"/>
      <c r="AO325" s="177"/>
      <c r="AP325" s="178"/>
      <c r="AQ325" s="178"/>
      <c r="AR325" s="178"/>
      <c r="AS325" s="178"/>
      <c r="AT325" s="50"/>
      <c r="AU325" s="51"/>
      <c r="AV325" s="51"/>
      <c r="AW325" s="51"/>
      <c r="AX325" s="51"/>
      <c r="AY325" s="177"/>
      <c r="AZ325" s="178"/>
      <c r="BA325" s="178"/>
      <c r="BB325" s="178"/>
      <c r="BC325" s="178"/>
      <c r="BD325" s="50"/>
      <c r="BE325" s="51"/>
      <c r="BF325" s="51"/>
      <c r="BG325" s="51"/>
      <c r="BH325" s="52"/>
      <c r="BI325" s="177"/>
      <c r="BJ325" s="178"/>
      <c r="BK325" s="178"/>
      <c r="BL325" s="178"/>
      <c r="BM325" s="190"/>
      <c r="BN325" s="53">
        <f t="shared" si="58"/>
        <v>0</v>
      </c>
      <c r="BO325" s="53">
        <f t="shared" si="59"/>
        <v>0</v>
      </c>
    </row>
    <row r="326" spans="2:67" ht="20.25" x14ac:dyDescent="0.25">
      <c r="B326" s="79"/>
      <c r="C326" s="80"/>
      <c r="D326" s="41">
        <f t="shared" si="57"/>
        <v>52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54"/>
        <v>53.56</v>
      </c>
      <c r="L326" s="47">
        <f t="shared" si="55"/>
        <v>54.08</v>
      </c>
      <c r="M326" s="48">
        <f t="shared" si="56"/>
        <v>54.6</v>
      </c>
      <c r="N326" s="48">
        <f t="shared" si="56"/>
        <v>55.12</v>
      </c>
      <c r="O326" s="49">
        <f t="shared" si="56"/>
        <v>55.64</v>
      </c>
      <c r="P326" s="50"/>
      <c r="Q326" s="51"/>
      <c r="R326" s="51"/>
      <c r="S326" s="51"/>
      <c r="T326" s="52"/>
      <c r="U326" s="177"/>
      <c r="V326" s="178"/>
      <c r="W326" s="178"/>
      <c r="X326" s="178"/>
      <c r="Y326" s="178"/>
      <c r="Z326" s="50"/>
      <c r="AA326" s="51"/>
      <c r="AB326" s="51"/>
      <c r="AC326" s="51"/>
      <c r="AD326" s="52"/>
      <c r="AE326" s="177"/>
      <c r="AF326" s="178"/>
      <c r="AG326" s="178"/>
      <c r="AH326" s="178"/>
      <c r="AI326" s="190"/>
      <c r="AJ326" s="50"/>
      <c r="AK326" s="51"/>
      <c r="AL326" s="51"/>
      <c r="AM326" s="51"/>
      <c r="AN326" s="52"/>
      <c r="AO326" s="177"/>
      <c r="AP326" s="178"/>
      <c r="AQ326" s="178"/>
      <c r="AR326" s="178"/>
      <c r="AS326" s="178"/>
      <c r="AT326" s="50"/>
      <c r="AU326" s="51"/>
      <c r="AV326" s="51"/>
      <c r="AW326" s="51"/>
      <c r="AX326" s="51"/>
      <c r="AY326" s="177"/>
      <c r="AZ326" s="178"/>
      <c r="BA326" s="178"/>
      <c r="BB326" s="178"/>
      <c r="BC326" s="178"/>
      <c r="BD326" s="50"/>
      <c r="BE326" s="51"/>
      <c r="BF326" s="51"/>
      <c r="BG326" s="51"/>
      <c r="BH326" s="52"/>
      <c r="BI326" s="177"/>
      <c r="BJ326" s="178"/>
      <c r="BK326" s="178"/>
      <c r="BL326" s="178"/>
      <c r="BM326" s="190"/>
      <c r="BN326" s="53">
        <f t="shared" si="58"/>
        <v>0</v>
      </c>
      <c r="BO326" s="53">
        <f t="shared" si="59"/>
        <v>0</v>
      </c>
    </row>
    <row r="327" spans="2:67" ht="78" x14ac:dyDescent="0.25">
      <c r="B327" s="81" t="s">
        <v>81</v>
      </c>
      <c r="C327" s="82" t="s">
        <v>82</v>
      </c>
      <c r="D327" s="41">
        <f t="shared" si="57"/>
        <v>0</v>
      </c>
      <c r="E327" s="62"/>
      <c r="F327" s="63"/>
      <c r="G327" s="64"/>
      <c r="H327" s="64"/>
      <c r="I327" s="64"/>
      <c r="J327" s="65"/>
      <c r="K327" s="46">
        <f t="shared" si="54"/>
        <v>0</v>
      </c>
      <c r="L327" s="47">
        <f t="shared" si="55"/>
        <v>0</v>
      </c>
      <c r="M327" s="48">
        <f t="shared" si="56"/>
        <v>0</v>
      </c>
      <c r="N327" s="48">
        <f t="shared" si="56"/>
        <v>0</v>
      </c>
      <c r="O327" s="49">
        <f t="shared" si="56"/>
        <v>0</v>
      </c>
      <c r="P327" s="66"/>
      <c r="Q327" s="67"/>
      <c r="R327" s="68"/>
      <c r="S327" s="67"/>
      <c r="T327" s="69"/>
      <c r="U327" s="179"/>
      <c r="V327" s="180"/>
      <c r="W327" s="178"/>
      <c r="X327" s="180"/>
      <c r="Y327" s="180"/>
      <c r="Z327" s="66"/>
      <c r="AA327" s="67"/>
      <c r="AB327" s="68"/>
      <c r="AC327" s="67"/>
      <c r="AD327" s="69"/>
      <c r="AE327" s="179"/>
      <c r="AF327" s="180"/>
      <c r="AG327" s="178"/>
      <c r="AH327" s="180"/>
      <c r="AI327" s="191"/>
      <c r="AJ327" s="66"/>
      <c r="AK327" s="67"/>
      <c r="AL327" s="68"/>
      <c r="AM327" s="67"/>
      <c r="AN327" s="69"/>
      <c r="AO327" s="179"/>
      <c r="AP327" s="180"/>
      <c r="AQ327" s="178"/>
      <c r="AR327" s="180"/>
      <c r="AS327" s="180"/>
      <c r="AT327" s="66"/>
      <c r="AU327" s="67"/>
      <c r="AV327" s="68"/>
      <c r="AW327" s="67"/>
      <c r="AX327" s="67"/>
      <c r="AY327" s="179"/>
      <c r="AZ327" s="180"/>
      <c r="BA327" s="178"/>
      <c r="BB327" s="180"/>
      <c r="BC327" s="180"/>
      <c r="BD327" s="66"/>
      <c r="BE327" s="67"/>
      <c r="BF327" s="68"/>
      <c r="BG327" s="67"/>
      <c r="BH327" s="69"/>
      <c r="BI327" s="179"/>
      <c r="BJ327" s="180"/>
      <c r="BK327" s="178"/>
      <c r="BL327" s="180"/>
      <c r="BM327" s="191"/>
      <c r="BN327" s="53">
        <f t="shared" si="58"/>
        <v>0</v>
      </c>
      <c r="BO327" s="53">
        <f t="shared" si="59"/>
        <v>0</v>
      </c>
    </row>
    <row r="328" spans="2:67" ht="36" x14ac:dyDescent="0.25">
      <c r="B328" s="79" t="s">
        <v>84</v>
      </c>
      <c r="C328" s="40" t="str">
        <f>C215</f>
        <v>Хлеб ржано - пшеничный формовой, 0,7 кг</v>
      </c>
      <c r="D328" s="41">
        <f t="shared" si="57"/>
        <v>21.1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54"/>
        <v>21.733000000000001</v>
      </c>
      <c r="L328" s="47">
        <f t="shared" si="55"/>
        <v>21.944000000000003</v>
      </c>
      <c r="M328" s="48">
        <f t="shared" si="56"/>
        <v>22.155000000000001</v>
      </c>
      <c r="N328" s="48">
        <f t="shared" si="56"/>
        <v>22.366</v>
      </c>
      <c r="O328" s="49">
        <f t="shared" si="56"/>
        <v>22.577000000000002</v>
      </c>
      <c r="P328" s="50"/>
      <c r="Q328" s="51"/>
      <c r="R328" s="51"/>
      <c r="S328" s="51"/>
      <c r="T328" s="52"/>
      <c r="U328" s="177"/>
      <c r="V328" s="178"/>
      <c r="W328" s="178"/>
      <c r="X328" s="178"/>
      <c r="Y328" s="178"/>
      <c r="Z328" s="197"/>
      <c r="AA328" s="198"/>
      <c r="AB328" s="199"/>
      <c r="AC328" s="198"/>
      <c r="AD328" s="200"/>
      <c r="AE328" s="197"/>
      <c r="AF328" s="198"/>
      <c r="AG328" s="199"/>
      <c r="AH328" s="198"/>
      <c r="AI328" s="200"/>
      <c r="AJ328" s="50"/>
      <c r="AK328" s="51"/>
      <c r="AL328" s="51"/>
      <c r="AM328" s="51"/>
      <c r="AN328" s="52"/>
      <c r="AO328" s="177"/>
      <c r="AP328" s="178"/>
      <c r="AQ328" s="178"/>
      <c r="AR328" s="178"/>
      <c r="AS328" s="178"/>
      <c r="AT328" s="50"/>
      <c r="AU328" s="51"/>
      <c r="AV328" s="51"/>
      <c r="AW328" s="51"/>
      <c r="AX328" s="51"/>
      <c r="AY328" s="177"/>
      <c r="AZ328" s="178"/>
      <c r="BA328" s="178"/>
      <c r="BB328" s="178"/>
      <c r="BC328" s="178"/>
      <c r="BD328" s="50"/>
      <c r="BE328" s="51"/>
      <c r="BF328" s="51"/>
      <c r="BG328" s="51"/>
      <c r="BH328" s="52"/>
      <c r="BI328" s="177"/>
      <c r="BJ328" s="178"/>
      <c r="BK328" s="178"/>
      <c r="BL328" s="178"/>
      <c r="BM328" s="190"/>
      <c r="BN328" s="53">
        <f t="shared" si="58"/>
        <v>0</v>
      </c>
      <c r="BO328" s="53">
        <f t="shared" si="59"/>
        <v>0</v>
      </c>
    </row>
    <row r="329" spans="2:67" ht="20.25" x14ac:dyDescent="0.25">
      <c r="B329" s="79"/>
      <c r="C329" s="80"/>
      <c r="D329" s="41">
        <f t="shared" si="57"/>
        <v>21.1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54"/>
        <v>21.733000000000001</v>
      </c>
      <c r="L329" s="47">
        <f t="shared" si="55"/>
        <v>21.944000000000003</v>
      </c>
      <c r="M329" s="48">
        <f t="shared" si="56"/>
        <v>22.155000000000001</v>
      </c>
      <c r="N329" s="48">
        <f t="shared" si="56"/>
        <v>22.366</v>
      </c>
      <c r="O329" s="49">
        <f t="shared" si="56"/>
        <v>22.577000000000002</v>
      </c>
      <c r="P329" s="50"/>
      <c r="Q329" s="51"/>
      <c r="R329" s="51"/>
      <c r="S329" s="51"/>
      <c r="T329" s="52"/>
      <c r="U329" s="177"/>
      <c r="V329" s="178"/>
      <c r="W329" s="178"/>
      <c r="X329" s="178"/>
      <c r="Y329" s="178"/>
      <c r="Z329" s="50"/>
      <c r="AA329" s="51"/>
      <c r="AB329" s="51"/>
      <c r="AC329" s="51"/>
      <c r="AD329" s="52"/>
      <c r="AE329" s="177"/>
      <c r="AF329" s="178"/>
      <c r="AG329" s="178"/>
      <c r="AH329" s="178"/>
      <c r="AI329" s="190"/>
      <c r="AJ329" s="50"/>
      <c r="AK329" s="51"/>
      <c r="AL329" s="51"/>
      <c r="AM329" s="51"/>
      <c r="AN329" s="52"/>
      <c r="AO329" s="177"/>
      <c r="AP329" s="178"/>
      <c r="AQ329" s="178"/>
      <c r="AR329" s="178"/>
      <c r="AS329" s="178"/>
      <c r="AT329" s="50"/>
      <c r="AU329" s="51"/>
      <c r="AV329" s="51"/>
      <c r="AW329" s="51"/>
      <c r="AX329" s="51"/>
      <c r="AY329" s="177"/>
      <c r="AZ329" s="178"/>
      <c r="BA329" s="178"/>
      <c r="BB329" s="178"/>
      <c r="BC329" s="178"/>
      <c r="BD329" s="50"/>
      <c r="BE329" s="51"/>
      <c r="BF329" s="51"/>
      <c r="BG329" s="51"/>
      <c r="BH329" s="52"/>
      <c r="BI329" s="177"/>
      <c r="BJ329" s="178"/>
      <c r="BK329" s="178"/>
      <c r="BL329" s="178"/>
      <c r="BM329" s="190"/>
      <c r="BN329" s="53">
        <f t="shared" si="58"/>
        <v>0</v>
      </c>
      <c r="BO329" s="53">
        <f t="shared" si="59"/>
        <v>0</v>
      </c>
    </row>
    <row r="330" spans="2:67" ht="20.25" x14ac:dyDescent="0.25">
      <c r="B330" s="79"/>
      <c r="C330" s="80"/>
      <c r="D330" s="41">
        <f t="shared" si="57"/>
        <v>21.1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54"/>
        <v>21.733000000000001</v>
      </c>
      <c r="L330" s="47">
        <f t="shared" si="55"/>
        <v>21.944000000000003</v>
      </c>
      <c r="M330" s="48">
        <f t="shared" si="56"/>
        <v>22.155000000000001</v>
      </c>
      <c r="N330" s="48">
        <f t="shared" si="56"/>
        <v>22.366</v>
      </c>
      <c r="O330" s="49">
        <f t="shared" si="56"/>
        <v>22.577000000000002</v>
      </c>
      <c r="P330" s="50"/>
      <c r="Q330" s="51"/>
      <c r="R330" s="51"/>
      <c r="S330" s="51"/>
      <c r="T330" s="52"/>
      <c r="U330" s="177"/>
      <c r="V330" s="178"/>
      <c r="W330" s="178"/>
      <c r="X330" s="178"/>
      <c r="Y330" s="178"/>
      <c r="Z330" s="50"/>
      <c r="AA330" s="51"/>
      <c r="AB330" s="51"/>
      <c r="AC330" s="51"/>
      <c r="AD330" s="52"/>
      <c r="AE330" s="177"/>
      <c r="AF330" s="178"/>
      <c r="AG330" s="178"/>
      <c r="AH330" s="178"/>
      <c r="AI330" s="190"/>
      <c r="AJ330" s="50"/>
      <c r="AK330" s="51"/>
      <c r="AL330" s="51"/>
      <c r="AM330" s="51"/>
      <c r="AN330" s="52"/>
      <c r="AO330" s="177"/>
      <c r="AP330" s="178"/>
      <c r="AQ330" s="178"/>
      <c r="AR330" s="178"/>
      <c r="AS330" s="178"/>
      <c r="AT330" s="50"/>
      <c r="AU330" s="51"/>
      <c r="AV330" s="51"/>
      <c r="AW330" s="51"/>
      <c r="AX330" s="51"/>
      <c r="AY330" s="177"/>
      <c r="AZ330" s="178"/>
      <c r="BA330" s="178"/>
      <c r="BB330" s="178"/>
      <c r="BC330" s="178"/>
      <c r="BD330" s="50"/>
      <c r="BE330" s="51"/>
      <c r="BF330" s="51"/>
      <c r="BG330" s="51"/>
      <c r="BH330" s="52"/>
      <c r="BI330" s="177"/>
      <c r="BJ330" s="178"/>
      <c r="BK330" s="178"/>
      <c r="BL330" s="178"/>
      <c r="BM330" s="190"/>
      <c r="BN330" s="53">
        <f t="shared" si="58"/>
        <v>0</v>
      </c>
      <c r="BO330" s="53">
        <f t="shared" si="59"/>
        <v>0</v>
      </c>
    </row>
    <row r="331" spans="2:67" ht="36" x14ac:dyDescent="0.25">
      <c r="B331" s="79" t="s">
        <v>85</v>
      </c>
      <c r="C331" s="40" t="str">
        <f>C218</f>
        <v>Хлеб "Дарницкий" подовый,0,7 кг</v>
      </c>
      <c r="D331" s="41">
        <f t="shared" si="57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54"/>
        <v>23.071999999999999</v>
      </c>
      <c r="L331" s="47">
        <f t="shared" si="55"/>
        <v>23.295999999999999</v>
      </c>
      <c r="M331" s="48">
        <f t="shared" si="56"/>
        <v>23.52</v>
      </c>
      <c r="N331" s="48">
        <f t="shared" si="56"/>
        <v>23.744</v>
      </c>
      <c r="O331" s="49">
        <f t="shared" si="56"/>
        <v>23.968</v>
      </c>
      <c r="P331" s="50"/>
      <c r="Q331" s="51"/>
      <c r="R331" s="51"/>
      <c r="S331" s="51"/>
      <c r="T331" s="52"/>
      <c r="U331" s="50"/>
      <c r="V331" s="51"/>
      <c r="W331" s="51"/>
      <c r="X331" s="51"/>
      <c r="Y331" s="52"/>
      <c r="Z331" s="50"/>
      <c r="AA331" s="51"/>
      <c r="AB331" s="51"/>
      <c r="AC331" s="51"/>
      <c r="AD331" s="52"/>
      <c r="AE331" s="177"/>
      <c r="AF331" s="178"/>
      <c r="AG331" s="178"/>
      <c r="AH331" s="178"/>
      <c r="AI331" s="190"/>
      <c r="AJ331" s="50"/>
      <c r="AK331" s="51"/>
      <c r="AL331" s="51"/>
      <c r="AM331" s="51"/>
      <c r="AN331" s="52"/>
      <c r="AO331" s="177"/>
      <c r="AP331" s="178"/>
      <c r="AQ331" s="178"/>
      <c r="AR331" s="178"/>
      <c r="AS331" s="178"/>
      <c r="AT331" s="50"/>
      <c r="AU331" s="51"/>
      <c r="AV331" s="51"/>
      <c r="AW331" s="51"/>
      <c r="AX331" s="51"/>
      <c r="AY331" s="177"/>
      <c r="AZ331" s="178"/>
      <c r="BA331" s="178"/>
      <c r="BB331" s="178"/>
      <c r="BC331" s="178"/>
      <c r="BD331" s="50"/>
      <c r="BE331" s="51"/>
      <c r="BF331" s="51"/>
      <c r="BG331" s="51"/>
      <c r="BH331" s="52"/>
      <c r="BI331" s="177"/>
      <c r="BJ331" s="178"/>
      <c r="BK331" s="178"/>
      <c r="BL331" s="178"/>
      <c r="BM331" s="190"/>
      <c r="BN331" s="53">
        <f t="shared" si="58"/>
        <v>0</v>
      </c>
      <c r="BO331" s="53">
        <f t="shared" si="59"/>
        <v>0</v>
      </c>
    </row>
    <row r="332" spans="2:67" ht="20.25" x14ac:dyDescent="0.25">
      <c r="B332" s="79"/>
      <c r="C332" s="80"/>
      <c r="D332" s="41">
        <f t="shared" ref="D332:D343" si="60">D106</f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54"/>
        <v>23.071999999999999</v>
      </c>
      <c r="L332" s="47">
        <f t="shared" si="55"/>
        <v>23.295999999999999</v>
      </c>
      <c r="M332" s="48">
        <f t="shared" si="56"/>
        <v>23.52</v>
      </c>
      <c r="N332" s="48">
        <f t="shared" si="56"/>
        <v>23.744</v>
      </c>
      <c r="O332" s="49">
        <f t="shared" si="56"/>
        <v>23.968</v>
      </c>
      <c r="P332" s="50"/>
      <c r="Q332" s="51"/>
      <c r="R332" s="51"/>
      <c r="S332" s="51"/>
      <c r="T332" s="52"/>
      <c r="U332" s="50"/>
      <c r="V332" s="51"/>
      <c r="W332" s="51"/>
      <c r="X332" s="51"/>
      <c r="Y332" s="52"/>
      <c r="Z332" s="50"/>
      <c r="AA332" s="51"/>
      <c r="AB332" s="51"/>
      <c r="AC332" s="51"/>
      <c r="AD332" s="52"/>
      <c r="AE332" s="177"/>
      <c r="AF332" s="178"/>
      <c r="AG332" s="178"/>
      <c r="AH332" s="178"/>
      <c r="AI332" s="190"/>
      <c r="AJ332" s="50"/>
      <c r="AK332" s="51"/>
      <c r="AL332" s="51"/>
      <c r="AM332" s="51"/>
      <c r="AN332" s="52"/>
      <c r="AO332" s="177"/>
      <c r="AP332" s="178"/>
      <c r="AQ332" s="178"/>
      <c r="AR332" s="178"/>
      <c r="AS332" s="178"/>
      <c r="AT332" s="50"/>
      <c r="AU332" s="51"/>
      <c r="AV332" s="51"/>
      <c r="AW332" s="51"/>
      <c r="AX332" s="51"/>
      <c r="AY332" s="177"/>
      <c r="AZ332" s="178"/>
      <c r="BA332" s="178"/>
      <c r="BB332" s="178"/>
      <c r="BC332" s="178"/>
      <c r="BD332" s="50"/>
      <c r="BE332" s="51"/>
      <c r="BF332" s="51"/>
      <c r="BG332" s="51"/>
      <c r="BH332" s="52"/>
      <c r="BI332" s="177"/>
      <c r="BJ332" s="178"/>
      <c r="BK332" s="178"/>
      <c r="BL332" s="178"/>
      <c r="BM332" s="190"/>
      <c r="BN332" s="53">
        <f t="shared" si="58"/>
        <v>0</v>
      </c>
      <c r="BO332" s="53">
        <f t="shared" si="59"/>
        <v>0</v>
      </c>
    </row>
    <row r="333" spans="2:67" ht="20.25" x14ac:dyDescent="0.25">
      <c r="B333" s="79"/>
      <c r="C333" s="80"/>
      <c r="D333" s="41">
        <f t="shared" si="60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54"/>
        <v>23.071999999999999</v>
      </c>
      <c r="L333" s="47">
        <f t="shared" si="55"/>
        <v>23.295999999999999</v>
      </c>
      <c r="M333" s="48">
        <f t="shared" si="56"/>
        <v>23.52</v>
      </c>
      <c r="N333" s="48">
        <f t="shared" si="56"/>
        <v>23.744</v>
      </c>
      <c r="O333" s="49">
        <f t="shared" si="56"/>
        <v>23.968</v>
      </c>
      <c r="P333" s="50"/>
      <c r="Q333" s="51"/>
      <c r="R333" s="51"/>
      <c r="S333" s="51"/>
      <c r="T333" s="52"/>
      <c r="U333" s="50"/>
      <c r="V333" s="51"/>
      <c r="W333" s="51"/>
      <c r="X333" s="51"/>
      <c r="Y333" s="52"/>
      <c r="Z333" s="50"/>
      <c r="AA333" s="51"/>
      <c r="AB333" s="51"/>
      <c r="AC333" s="51"/>
      <c r="AD333" s="52"/>
      <c r="AE333" s="177"/>
      <c r="AF333" s="178"/>
      <c r="AG333" s="178"/>
      <c r="AH333" s="178"/>
      <c r="AI333" s="190"/>
      <c r="AJ333" s="50"/>
      <c r="AK333" s="51"/>
      <c r="AL333" s="51"/>
      <c r="AM333" s="51"/>
      <c r="AN333" s="52"/>
      <c r="AO333" s="177"/>
      <c r="AP333" s="178"/>
      <c r="AQ333" s="178"/>
      <c r="AR333" s="178"/>
      <c r="AS333" s="178"/>
      <c r="AT333" s="50"/>
      <c r="AU333" s="51"/>
      <c r="AV333" s="51"/>
      <c r="AW333" s="51"/>
      <c r="AX333" s="51"/>
      <c r="AY333" s="177"/>
      <c r="AZ333" s="178"/>
      <c r="BA333" s="178"/>
      <c r="BB333" s="178"/>
      <c r="BC333" s="178"/>
      <c r="BD333" s="50"/>
      <c r="BE333" s="51"/>
      <c r="BF333" s="51"/>
      <c r="BG333" s="51"/>
      <c r="BH333" s="52"/>
      <c r="BI333" s="177"/>
      <c r="BJ333" s="178"/>
      <c r="BK333" s="178"/>
      <c r="BL333" s="178"/>
      <c r="BM333" s="190"/>
      <c r="BN333" s="53">
        <f t="shared" si="58"/>
        <v>0</v>
      </c>
      <c r="BO333" s="53">
        <f t="shared" si="59"/>
        <v>0</v>
      </c>
    </row>
    <row r="334" spans="2:67" ht="36" x14ac:dyDescent="0.25">
      <c r="B334" s="79" t="s">
        <v>87</v>
      </c>
      <c r="C334" s="40" t="str">
        <f>C221</f>
        <v>Хлеб пшеничный формовой, 0,45 - 0,5 кг</v>
      </c>
      <c r="D334" s="41">
        <f t="shared" si="60"/>
        <v>22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54"/>
        <v>22.66</v>
      </c>
      <c r="L334" s="47">
        <f t="shared" si="55"/>
        <v>22.88</v>
      </c>
      <c r="M334" s="48">
        <f t="shared" si="56"/>
        <v>23.1</v>
      </c>
      <c r="N334" s="48">
        <f t="shared" si="56"/>
        <v>23.32</v>
      </c>
      <c r="O334" s="49">
        <f t="shared" si="56"/>
        <v>23.54</v>
      </c>
      <c r="P334" s="50"/>
      <c r="Q334" s="51"/>
      <c r="R334" s="51"/>
      <c r="S334" s="51"/>
      <c r="T334" s="52"/>
      <c r="U334" s="50"/>
      <c r="V334" s="51"/>
      <c r="W334" s="51"/>
      <c r="X334" s="51"/>
      <c r="Y334" s="52"/>
      <c r="Z334" s="50"/>
      <c r="AA334" s="51"/>
      <c r="AB334" s="51"/>
      <c r="AC334" s="51"/>
      <c r="AD334" s="52"/>
      <c r="AE334" s="197"/>
      <c r="AF334" s="198"/>
      <c r="AG334" s="199"/>
      <c r="AH334" s="198"/>
      <c r="AI334" s="200"/>
      <c r="AJ334" s="50"/>
      <c r="AK334" s="51"/>
      <c r="AL334" s="51"/>
      <c r="AM334" s="51"/>
      <c r="AN334" s="52"/>
      <c r="AO334" s="177"/>
      <c r="AP334" s="178"/>
      <c r="AQ334" s="178"/>
      <c r="AR334" s="178"/>
      <c r="AS334" s="178"/>
      <c r="AT334" s="50"/>
      <c r="AU334" s="51"/>
      <c r="AV334" s="51"/>
      <c r="AW334" s="51"/>
      <c r="AX334" s="51"/>
      <c r="AY334" s="177"/>
      <c r="AZ334" s="178"/>
      <c r="BA334" s="178"/>
      <c r="BB334" s="178"/>
      <c r="BC334" s="178"/>
      <c r="BD334" s="50"/>
      <c r="BE334" s="51"/>
      <c r="BF334" s="51"/>
      <c r="BG334" s="51"/>
      <c r="BH334" s="52"/>
      <c r="BI334" s="177"/>
      <c r="BJ334" s="178"/>
      <c r="BK334" s="178"/>
      <c r="BL334" s="178"/>
      <c r="BM334" s="190"/>
      <c r="BN334" s="53">
        <f t="shared" si="58"/>
        <v>0</v>
      </c>
      <c r="BO334" s="53">
        <f t="shared" si="59"/>
        <v>0</v>
      </c>
    </row>
    <row r="335" spans="2:67" ht="20.25" x14ac:dyDescent="0.25">
      <c r="B335" s="79"/>
      <c r="C335" s="80"/>
      <c r="D335" s="41">
        <f t="shared" si="60"/>
        <v>22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54"/>
        <v>22.66</v>
      </c>
      <c r="L335" s="47">
        <f t="shared" si="55"/>
        <v>22.88</v>
      </c>
      <c r="M335" s="48">
        <f t="shared" si="56"/>
        <v>23.1</v>
      </c>
      <c r="N335" s="48">
        <f t="shared" si="56"/>
        <v>23.32</v>
      </c>
      <c r="O335" s="49">
        <f t="shared" si="56"/>
        <v>23.54</v>
      </c>
      <c r="P335" s="50"/>
      <c r="Q335" s="51"/>
      <c r="R335" s="51"/>
      <c r="S335" s="51"/>
      <c r="T335" s="52"/>
      <c r="U335" s="50"/>
      <c r="V335" s="51"/>
      <c r="W335" s="51"/>
      <c r="X335" s="51"/>
      <c r="Y335" s="52"/>
      <c r="Z335" s="50"/>
      <c r="AA335" s="51"/>
      <c r="AB335" s="51"/>
      <c r="AC335" s="51"/>
      <c r="AD335" s="52"/>
      <c r="AE335" s="177"/>
      <c r="AF335" s="178"/>
      <c r="AG335" s="178"/>
      <c r="AH335" s="178"/>
      <c r="AI335" s="190"/>
      <c r="AJ335" s="50"/>
      <c r="AK335" s="51"/>
      <c r="AL335" s="51"/>
      <c r="AM335" s="51"/>
      <c r="AN335" s="52"/>
      <c r="AO335" s="177"/>
      <c r="AP335" s="178"/>
      <c r="AQ335" s="178"/>
      <c r="AR335" s="178"/>
      <c r="AS335" s="178"/>
      <c r="AT335" s="50"/>
      <c r="AU335" s="51"/>
      <c r="AV335" s="51"/>
      <c r="AW335" s="51"/>
      <c r="AX335" s="51"/>
      <c r="AY335" s="177"/>
      <c r="AZ335" s="178"/>
      <c r="BA335" s="178"/>
      <c r="BB335" s="178"/>
      <c r="BC335" s="178"/>
      <c r="BD335" s="50"/>
      <c r="BE335" s="51"/>
      <c r="BF335" s="51"/>
      <c r="BG335" s="51"/>
      <c r="BH335" s="52"/>
      <c r="BI335" s="177"/>
      <c r="BJ335" s="178"/>
      <c r="BK335" s="178"/>
      <c r="BL335" s="178"/>
      <c r="BM335" s="190"/>
      <c r="BN335" s="53">
        <f t="shared" si="58"/>
        <v>0</v>
      </c>
      <c r="BO335" s="53">
        <f t="shared" si="59"/>
        <v>0</v>
      </c>
    </row>
    <row r="336" spans="2:67" ht="20.25" x14ac:dyDescent="0.25">
      <c r="B336" s="79"/>
      <c r="C336" s="80"/>
      <c r="D336" s="41">
        <f t="shared" si="60"/>
        <v>22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54"/>
        <v>22.66</v>
      </c>
      <c r="L336" s="47">
        <f t="shared" si="55"/>
        <v>22.88</v>
      </c>
      <c r="M336" s="48">
        <f t="shared" si="56"/>
        <v>23.1</v>
      </c>
      <c r="N336" s="48">
        <f t="shared" si="56"/>
        <v>23.32</v>
      </c>
      <c r="O336" s="49">
        <f t="shared" si="56"/>
        <v>23.54</v>
      </c>
      <c r="P336" s="50"/>
      <c r="Q336" s="51"/>
      <c r="R336" s="51"/>
      <c r="S336" s="51"/>
      <c r="T336" s="52"/>
      <c r="U336" s="50"/>
      <c r="V336" s="51"/>
      <c r="W336" s="51"/>
      <c r="X336" s="51"/>
      <c r="Y336" s="52"/>
      <c r="Z336" s="50"/>
      <c r="AA336" s="51"/>
      <c r="AB336" s="51"/>
      <c r="AC336" s="51"/>
      <c r="AD336" s="52"/>
      <c r="AE336" s="177"/>
      <c r="AF336" s="178"/>
      <c r="AG336" s="178"/>
      <c r="AH336" s="178"/>
      <c r="AI336" s="190"/>
      <c r="AJ336" s="50"/>
      <c r="AK336" s="51"/>
      <c r="AL336" s="51"/>
      <c r="AM336" s="51"/>
      <c r="AN336" s="52"/>
      <c r="AO336" s="177"/>
      <c r="AP336" s="178"/>
      <c r="AQ336" s="178"/>
      <c r="AR336" s="178"/>
      <c r="AS336" s="178"/>
      <c r="AT336" s="50"/>
      <c r="AU336" s="51"/>
      <c r="AV336" s="51"/>
      <c r="AW336" s="51"/>
      <c r="AX336" s="51"/>
      <c r="AY336" s="177"/>
      <c r="AZ336" s="178"/>
      <c r="BA336" s="178"/>
      <c r="BB336" s="178"/>
      <c r="BC336" s="178"/>
      <c r="BD336" s="50"/>
      <c r="BE336" s="51"/>
      <c r="BF336" s="51"/>
      <c r="BG336" s="51"/>
      <c r="BH336" s="52"/>
      <c r="BI336" s="177"/>
      <c r="BJ336" s="178"/>
      <c r="BK336" s="178"/>
      <c r="BL336" s="178"/>
      <c r="BM336" s="190"/>
      <c r="BN336" s="53">
        <f t="shared" si="58"/>
        <v>0</v>
      </c>
      <c r="BO336" s="53">
        <f t="shared" si="59"/>
        <v>0</v>
      </c>
    </row>
    <row r="337" spans="2:67" ht="36" x14ac:dyDescent="0.25">
      <c r="B337" s="79" t="s">
        <v>89</v>
      </c>
      <c r="C337" s="40" t="str">
        <f>C224</f>
        <v>Батон нарезной из муки высшего сорта, 0,35 - 0,4 кг</v>
      </c>
      <c r="D337" s="41">
        <f t="shared" si="60"/>
        <v>20.3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54"/>
        <v>21.518000000000001</v>
      </c>
      <c r="L337" s="47">
        <f t="shared" si="55"/>
        <v>21.721</v>
      </c>
      <c r="M337" s="48">
        <f t="shared" si="56"/>
        <v>21.923999999999999</v>
      </c>
      <c r="N337" s="48">
        <f t="shared" si="56"/>
        <v>22.127000000000002</v>
      </c>
      <c r="O337" s="49">
        <f t="shared" si="56"/>
        <v>22.330000000000002</v>
      </c>
      <c r="P337" s="50"/>
      <c r="Q337" s="51"/>
      <c r="R337" s="51"/>
      <c r="S337" s="51"/>
      <c r="T337" s="52"/>
      <c r="U337" s="50"/>
      <c r="V337" s="51"/>
      <c r="W337" s="51"/>
      <c r="X337" s="51"/>
      <c r="Y337" s="52"/>
      <c r="Z337" s="50"/>
      <c r="AA337" s="51"/>
      <c r="AB337" s="51"/>
      <c r="AC337" s="51"/>
      <c r="AD337" s="51"/>
      <c r="AE337" s="177"/>
      <c r="AF337" s="178"/>
      <c r="AG337" s="178"/>
      <c r="AH337" s="178"/>
      <c r="AI337" s="190"/>
      <c r="AJ337" s="50"/>
      <c r="AK337" s="51"/>
      <c r="AL337" s="51"/>
      <c r="AM337" s="51"/>
      <c r="AN337" s="52"/>
      <c r="AO337" s="177"/>
      <c r="AP337" s="178"/>
      <c r="AQ337" s="178"/>
      <c r="AR337" s="178"/>
      <c r="AS337" s="178"/>
      <c r="AT337" s="50"/>
      <c r="AU337" s="51"/>
      <c r="AV337" s="51"/>
      <c r="AW337" s="51"/>
      <c r="AX337" s="51"/>
      <c r="AY337" s="177"/>
      <c r="AZ337" s="178"/>
      <c r="BA337" s="178"/>
      <c r="BB337" s="178"/>
      <c r="BC337" s="178"/>
      <c r="BD337" s="50"/>
      <c r="BE337" s="51"/>
      <c r="BF337" s="51"/>
      <c r="BG337" s="51"/>
      <c r="BH337" s="52"/>
      <c r="BI337" s="177"/>
      <c r="BJ337" s="178"/>
      <c r="BK337" s="178"/>
      <c r="BL337" s="178"/>
      <c r="BM337" s="190"/>
      <c r="BN337" s="53">
        <f t="shared" si="58"/>
        <v>0</v>
      </c>
      <c r="BO337" s="53">
        <f t="shared" si="59"/>
        <v>0</v>
      </c>
    </row>
    <row r="338" spans="2:67" ht="20.25" x14ac:dyDescent="0.25">
      <c r="B338" s="79"/>
      <c r="C338" s="80"/>
      <c r="D338" s="41">
        <f t="shared" si="60"/>
        <v>20.3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54"/>
        <v>21.518000000000001</v>
      </c>
      <c r="L338" s="47">
        <f t="shared" si="55"/>
        <v>21.721</v>
      </c>
      <c r="M338" s="48">
        <f t="shared" si="56"/>
        <v>21.923999999999999</v>
      </c>
      <c r="N338" s="48">
        <f t="shared" si="56"/>
        <v>22.127000000000002</v>
      </c>
      <c r="O338" s="49">
        <f t="shared" si="56"/>
        <v>22.330000000000002</v>
      </c>
      <c r="P338" s="50"/>
      <c r="Q338" s="51"/>
      <c r="R338" s="51"/>
      <c r="S338" s="51"/>
      <c r="T338" s="52"/>
      <c r="U338" s="177"/>
      <c r="V338" s="178"/>
      <c r="W338" s="178"/>
      <c r="X338" s="178"/>
      <c r="Y338" s="178"/>
      <c r="Z338" s="50"/>
      <c r="AA338" s="51"/>
      <c r="AB338" s="51"/>
      <c r="AC338" s="51"/>
      <c r="AD338" s="51"/>
      <c r="AE338" s="177"/>
      <c r="AF338" s="178"/>
      <c r="AG338" s="178"/>
      <c r="AH338" s="178"/>
      <c r="AI338" s="190"/>
      <c r="AJ338" s="50"/>
      <c r="AK338" s="51"/>
      <c r="AL338" s="51"/>
      <c r="AM338" s="51"/>
      <c r="AN338" s="52"/>
      <c r="AO338" s="177"/>
      <c r="AP338" s="178"/>
      <c r="AQ338" s="178"/>
      <c r="AR338" s="178"/>
      <c r="AS338" s="178"/>
      <c r="AT338" s="50"/>
      <c r="AU338" s="51"/>
      <c r="AV338" s="51"/>
      <c r="AW338" s="51"/>
      <c r="AX338" s="51"/>
      <c r="AY338" s="177"/>
      <c r="AZ338" s="178"/>
      <c r="BA338" s="178"/>
      <c r="BB338" s="178"/>
      <c r="BC338" s="178"/>
      <c r="BD338" s="50"/>
      <c r="BE338" s="51"/>
      <c r="BF338" s="51"/>
      <c r="BG338" s="51"/>
      <c r="BH338" s="52"/>
      <c r="BI338" s="177"/>
      <c r="BJ338" s="178"/>
      <c r="BK338" s="178"/>
      <c r="BL338" s="178"/>
      <c r="BM338" s="190"/>
      <c r="BN338" s="53">
        <f t="shared" si="58"/>
        <v>0</v>
      </c>
      <c r="BO338" s="53">
        <f t="shared" si="59"/>
        <v>0</v>
      </c>
    </row>
    <row r="339" spans="2:67" ht="20.25" x14ac:dyDescent="0.25">
      <c r="B339" s="79"/>
      <c r="C339" s="80"/>
      <c r="D339" s="41">
        <f t="shared" si="60"/>
        <v>20.3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54"/>
        <v>21.518000000000001</v>
      </c>
      <c r="L339" s="47">
        <f t="shared" si="55"/>
        <v>21.721</v>
      </c>
      <c r="M339" s="48">
        <f t="shared" si="56"/>
        <v>21.923999999999999</v>
      </c>
      <c r="N339" s="48">
        <f t="shared" si="56"/>
        <v>22.127000000000002</v>
      </c>
      <c r="O339" s="49">
        <f t="shared" si="56"/>
        <v>22.330000000000002</v>
      </c>
      <c r="P339" s="50"/>
      <c r="Q339" s="51"/>
      <c r="R339" s="51"/>
      <c r="S339" s="51"/>
      <c r="T339" s="52"/>
      <c r="U339" s="177"/>
      <c r="V339" s="178"/>
      <c r="W339" s="178"/>
      <c r="X339" s="178"/>
      <c r="Y339" s="178"/>
      <c r="Z339" s="50"/>
      <c r="AA339" s="51"/>
      <c r="AB339" s="51"/>
      <c r="AC339" s="51"/>
      <c r="AD339" s="51"/>
      <c r="AE339" s="177"/>
      <c r="AF339" s="178"/>
      <c r="AG339" s="178"/>
      <c r="AH339" s="178"/>
      <c r="AI339" s="190"/>
      <c r="AJ339" s="50"/>
      <c r="AK339" s="51"/>
      <c r="AL339" s="51"/>
      <c r="AM339" s="51"/>
      <c r="AN339" s="52"/>
      <c r="AO339" s="177"/>
      <c r="AP339" s="178"/>
      <c r="AQ339" s="178"/>
      <c r="AR339" s="178"/>
      <c r="AS339" s="178"/>
      <c r="AT339" s="50"/>
      <c r="AU339" s="51"/>
      <c r="AV339" s="51"/>
      <c r="AW339" s="51"/>
      <c r="AX339" s="51"/>
      <c r="AY339" s="177"/>
      <c r="AZ339" s="178"/>
      <c r="BA339" s="178"/>
      <c r="BB339" s="178"/>
      <c r="BC339" s="178"/>
      <c r="BD339" s="50"/>
      <c r="BE339" s="51"/>
      <c r="BF339" s="51"/>
      <c r="BG339" s="51"/>
      <c r="BH339" s="52"/>
      <c r="BI339" s="177"/>
      <c r="BJ339" s="178"/>
      <c r="BK339" s="178"/>
      <c r="BL339" s="178"/>
      <c r="BM339" s="190"/>
      <c r="BN339" s="53">
        <f t="shared" si="58"/>
        <v>0</v>
      </c>
      <c r="BO339" s="53">
        <f t="shared" si="59"/>
        <v>0</v>
      </c>
    </row>
    <row r="340" spans="2:67" ht="20.25" x14ac:dyDescent="0.25">
      <c r="B340" s="81" t="s">
        <v>92</v>
      </c>
      <c r="C340" s="82" t="s">
        <v>93</v>
      </c>
      <c r="D340" s="41">
        <f t="shared" si="60"/>
        <v>0</v>
      </c>
      <c r="E340" s="62"/>
      <c r="F340" s="63"/>
      <c r="G340" s="64"/>
      <c r="H340" s="64"/>
      <c r="I340" s="64"/>
      <c r="J340" s="65"/>
      <c r="K340" s="46">
        <f t="shared" si="54"/>
        <v>0</v>
      </c>
      <c r="L340" s="47">
        <f t="shared" si="55"/>
        <v>0</v>
      </c>
      <c r="M340" s="48">
        <f t="shared" si="56"/>
        <v>0</v>
      </c>
      <c r="N340" s="48">
        <f t="shared" si="56"/>
        <v>0</v>
      </c>
      <c r="O340" s="49">
        <f t="shared" si="56"/>
        <v>0</v>
      </c>
      <c r="P340" s="66"/>
      <c r="Q340" s="67"/>
      <c r="R340" s="68"/>
      <c r="S340" s="67"/>
      <c r="T340" s="69"/>
      <c r="U340" s="179"/>
      <c r="V340" s="180"/>
      <c r="W340" s="178"/>
      <c r="X340" s="180"/>
      <c r="Y340" s="180"/>
      <c r="Z340" s="66"/>
      <c r="AA340" s="67"/>
      <c r="AB340" s="68"/>
      <c r="AC340" s="67"/>
      <c r="AD340" s="67"/>
      <c r="AE340" s="179"/>
      <c r="AF340" s="180"/>
      <c r="AG340" s="178"/>
      <c r="AH340" s="180"/>
      <c r="AI340" s="191"/>
      <c r="AJ340" s="66"/>
      <c r="AK340" s="67"/>
      <c r="AL340" s="68"/>
      <c r="AM340" s="67"/>
      <c r="AN340" s="69"/>
      <c r="AO340" s="179"/>
      <c r="AP340" s="180"/>
      <c r="AQ340" s="178"/>
      <c r="AR340" s="180"/>
      <c r="AS340" s="180"/>
      <c r="AT340" s="66"/>
      <c r="AU340" s="67"/>
      <c r="AV340" s="68"/>
      <c r="AW340" s="67"/>
      <c r="AX340" s="67"/>
      <c r="AY340" s="179"/>
      <c r="AZ340" s="180"/>
      <c r="BA340" s="178"/>
      <c r="BB340" s="180"/>
      <c r="BC340" s="180"/>
      <c r="BD340" s="66"/>
      <c r="BE340" s="67"/>
      <c r="BF340" s="68"/>
      <c r="BG340" s="67"/>
      <c r="BH340" s="69"/>
      <c r="BI340" s="179"/>
      <c r="BJ340" s="180"/>
      <c r="BK340" s="178"/>
      <c r="BL340" s="180"/>
      <c r="BM340" s="191"/>
      <c r="BN340" s="53">
        <f t="shared" si="58"/>
        <v>0</v>
      </c>
      <c r="BO340" s="53">
        <f t="shared" si="59"/>
        <v>0</v>
      </c>
    </row>
    <row r="341" spans="2:67" ht="21" thickBot="1" x14ac:dyDescent="0.3">
      <c r="B341" s="96" t="s">
        <v>95</v>
      </c>
      <c r="C341" s="40" t="str">
        <f>C228</f>
        <v>Сахар-песок, кг</v>
      </c>
      <c r="D341" s="41">
        <f t="shared" si="60"/>
        <v>28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54"/>
        <v>29.4</v>
      </c>
      <c r="L341" s="47">
        <f t="shared" si="55"/>
        <v>29.68</v>
      </c>
      <c r="M341" s="48">
        <f t="shared" si="56"/>
        <v>29.96</v>
      </c>
      <c r="N341" s="48">
        <f t="shared" si="56"/>
        <v>30.240000000000002</v>
      </c>
      <c r="O341" s="49">
        <f t="shared" si="56"/>
        <v>30.52</v>
      </c>
      <c r="P341" s="50"/>
      <c r="Q341" s="51"/>
      <c r="R341" s="51"/>
      <c r="S341" s="51"/>
      <c r="T341" s="52"/>
      <c r="U341" s="177"/>
      <c r="V341" s="178"/>
      <c r="W341" s="178"/>
      <c r="X341" s="178"/>
      <c r="Y341" s="178"/>
      <c r="Z341" s="50"/>
      <c r="AA341" s="51"/>
      <c r="AB341" s="51"/>
      <c r="AC341" s="51"/>
      <c r="AD341" s="51"/>
      <c r="AE341" s="177"/>
      <c r="AF341" s="178"/>
      <c r="AG341" s="178"/>
      <c r="AH341" s="178"/>
      <c r="AI341" s="190"/>
      <c r="AJ341" s="50"/>
      <c r="AK341" s="51"/>
      <c r="AL341" s="51"/>
      <c r="AM341" s="51"/>
      <c r="AN341" s="52"/>
      <c r="AO341" s="177"/>
      <c r="AP341" s="178"/>
      <c r="AQ341" s="178"/>
      <c r="AR341" s="178"/>
      <c r="AS341" s="178"/>
      <c r="AT341" s="50"/>
      <c r="AU341" s="51"/>
      <c r="AV341" s="51"/>
      <c r="AW341" s="51"/>
      <c r="AX341" s="51"/>
      <c r="AY341" s="177"/>
      <c r="AZ341" s="178"/>
      <c r="BA341" s="178"/>
      <c r="BB341" s="178"/>
      <c r="BC341" s="178"/>
      <c r="BD341" s="50"/>
      <c r="BE341" s="51"/>
      <c r="BF341" s="51"/>
      <c r="BG341" s="51"/>
      <c r="BH341" s="52"/>
      <c r="BI341" s="177"/>
      <c r="BJ341" s="178"/>
      <c r="BK341" s="178"/>
      <c r="BL341" s="178"/>
      <c r="BM341" s="190"/>
      <c r="BN341" s="53">
        <f t="shared" si="58"/>
        <v>0</v>
      </c>
      <c r="BO341" s="53">
        <f t="shared" si="59"/>
        <v>0</v>
      </c>
    </row>
    <row r="342" spans="2:67" ht="21.75" thickTop="1" thickBot="1" x14ac:dyDescent="0.3">
      <c r="B342" s="96"/>
      <c r="C342" s="97"/>
      <c r="D342" s="41">
        <f t="shared" si="60"/>
        <v>28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54"/>
        <v>29.4</v>
      </c>
      <c r="L342" s="47">
        <f t="shared" si="55"/>
        <v>29.68</v>
      </c>
      <c r="M342" s="48">
        <f t="shared" si="56"/>
        <v>29.96</v>
      </c>
      <c r="N342" s="48">
        <f t="shared" si="56"/>
        <v>30.240000000000002</v>
      </c>
      <c r="O342" s="49">
        <f t="shared" si="56"/>
        <v>30.52</v>
      </c>
      <c r="P342" s="50"/>
      <c r="Q342" s="51"/>
      <c r="R342" s="51"/>
      <c r="S342" s="51"/>
      <c r="T342" s="52"/>
      <c r="U342" s="177"/>
      <c r="V342" s="178"/>
      <c r="W342" s="178"/>
      <c r="X342" s="178"/>
      <c r="Y342" s="178"/>
      <c r="Z342" s="50"/>
      <c r="AA342" s="51"/>
      <c r="AB342" s="51"/>
      <c r="AC342" s="51"/>
      <c r="AD342" s="51"/>
      <c r="AE342" s="177"/>
      <c r="AF342" s="178"/>
      <c r="AG342" s="178"/>
      <c r="AH342" s="178"/>
      <c r="AI342" s="190"/>
      <c r="AJ342" s="50"/>
      <c r="AK342" s="51"/>
      <c r="AL342" s="51"/>
      <c r="AM342" s="51"/>
      <c r="AN342" s="52"/>
      <c r="AO342" s="177"/>
      <c r="AP342" s="178"/>
      <c r="AQ342" s="178"/>
      <c r="AR342" s="178"/>
      <c r="AS342" s="178"/>
      <c r="AT342" s="50"/>
      <c r="AU342" s="51"/>
      <c r="AV342" s="51"/>
      <c r="AW342" s="51"/>
      <c r="AX342" s="51"/>
      <c r="AY342" s="177"/>
      <c r="AZ342" s="178"/>
      <c r="BA342" s="178"/>
      <c r="BB342" s="178"/>
      <c r="BC342" s="178"/>
      <c r="BD342" s="50"/>
      <c r="BE342" s="51"/>
      <c r="BF342" s="51"/>
      <c r="BG342" s="51"/>
      <c r="BH342" s="52"/>
      <c r="BI342" s="177"/>
      <c r="BJ342" s="178"/>
      <c r="BK342" s="178"/>
      <c r="BL342" s="178"/>
      <c r="BM342" s="190"/>
      <c r="BN342" s="53">
        <f t="shared" si="58"/>
        <v>0</v>
      </c>
      <c r="BO342" s="53">
        <f t="shared" si="59"/>
        <v>0</v>
      </c>
    </row>
    <row r="343" spans="2:67" ht="21.75" thickTop="1" thickBot="1" x14ac:dyDescent="0.3">
      <c r="B343" s="96"/>
      <c r="C343" s="97"/>
      <c r="D343" s="41">
        <f t="shared" si="60"/>
        <v>28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54"/>
        <v>29.4</v>
      </c>
      <c r="L343" s="47">
        <f t="shared" si="55"/>
        <v>29.68</v>
      </c>
      <c r="M343" s="48">
        <f t="shared" si="56"/>
        <v>29.96</v>
      </c>
      <c r="N343" s="48">
        <f t="shared" si="56"/>
        <v>30.240000000000002</v>
      </c>
      <c r="O343" s="49">
        <f t="shared" si="56"/>
        <v>30.52</v>
      </c>
      <c r="P343" s="50"/>
      <c r="Q343" s="51"/>
      <c r="R343" s="51"/>
      <c r="S343" s="51"/>
      <c r="T343" s="52"/>
      <c r="U343" s="177"/>
      <c r="V343" s="178"/>
      <c r="W343" s="178"/>
      <c r="X343" s="178"/>
      <c r="Y343" s="178"/>
      <c r="Z343" s="50"/>
      <c r="AA343" s="51"/>
      <c r="AB343" s="51"/>
      <c r="AC343" s="51"/>
      <c r="AD343" s="51"/>
      <c r="AE343" s="177"/>
      <c r="AF343" s="178"/>
      <c r="AG343" s="178"/>
      <c r="AH343" s="178"/>
      <c r="AI343" s="190"/>
      <c r="AJ343" s="50"/>
      <c r="AK343" s="51"/>
      <c r="AL343" s="51"/>
      <c r="AM343" s="51"/>
      <c r="AN343" s="52"/>
      <c r="AO343" s="177"/>
      <c r="AP343" s="178"/>
      <c r="AQ343" s="178"/>
      <c r="AR343" s="178"/>
      <c r="AS343" s="178"/>
      <c r="AT343" s="50"/>
      <c r="AU343" s="51"/>
      <c r="AV343" s="51"/>
      <c r="AW343" s="51"/>
      <c r="AX343" s="51"/>
      <c r="AY343" s="177"/>
      <c r="AZ343" s="178"/>
      <c r="BA343" s="178"/>
      <c r="BB343" s="178"/>
      <c r="BC343" s="178"/>
      <c r="BD343" s="50"/>
      <c r="BE343" s="51"/>
      <c r="BF343" s="51"/>
      <c r="BG343" s="51"/>
      <c r="BH343" s="52"/>
      <c r="BI343" s="177"/>
      <c r="BJ343" s="178"/>
      <c r="BK343" s="178"/>
      <c r="BL343" s="178"/>
      <c r="BM343" s="190"/>
      <c r="BN343" s="53">
        <f t="shared" si="58"/>
        <v>0</v>
      </c>
      <c r="BO343" s="53">
        <f t="shared" si="59"/>
        <v>0</v>
      </c>
    </row>
    <row r="344" spans="2:67" ht="18.75" thickTop="1" x14ac:dyDescent="0.25"/>
  </sheetData>
  <protectedRanges>
    <protectedRange sqref="BI124:BJ129 BI177:BJ180 BI337:BJ343 BL337:BM343 BI183:BJ194 BL190:BM194 BI227:BJ230 BL227:BM230 BI64:BJ117 BL64:BM117 BL177:BM180 BL183:BM188 BL290:BM293 BI290:BJ293 BL294:BM301 BI294:BJ301 BL302:BM336 BI302:BJ336 BL10:BM63 BI10:BJ63 BL124:BM139 BI131:BJ139 BI236:BJ289 BL236:BM289 BL142:BM176 BI142:BJ176 BI203:BJ214 BL203:BM214" name="Диапазон13"/>
    <protectedRange sqref="BD123:BE126 BG123:BH132 BD128:BE132 BD229:BE230 BD77:BE117 BG177:BH180 BD177:BE194 BG186:BH230 BD290:BE343 BG290:BH343 BG10:BH117 BD10:BE75 BD137:BE176 BG137:BH176 BG236:BH289 BD236:BE289" name="Диапазон12"/>
    <protectedRange sqref="AY10:AZ19 BB10:BC19 AY123:AZ132 BB123:BC132 BB77:BC110 BB112:BC117 AY112:AZ117 BB177:BC180 AY106:AZ110 BB224:BC230 AY24:AZ26 BB24:BC26 AY77:AZ104 AY177:AZ180 AY182:AZ230 AY290:AZ343 BB290:BC343 BB28:BC75 AY28:AZ75 AY137:AZ176 BB137:BC176 BB236:BC289 AY236:AZ289" name="Диапазон11"/>
    <protectedRange sqref="AW11:AX13 AT11:AU13 AW125:AX126 AT125:AU126 AW15:AX19 AW80:AX81 AT80:AU101 AT112:AU117 AW116:AX117 AW128:AX129 AT131:AU132 AW131:AX168 AT229:AU230 AW229:AX230 AT128:AU129 AT15:AU19 AW69:AX78 AT69:AU78 AW83:AX114 AT177:AU188 AW177:AX188 AW290:AX343 AT290:AU343 AT28:AU67 AW28:AX67 AW170:AX176 AT141:AU176 AT236:AU289 AW236:AX289" name="Диапазон10"/>
    <protectedRange sqref="AR10:AS26 AR124:AS126 AO124:AP129 AR128:AS129 AO141:AP146 AO177:AP180 AO69:AP75 AR69:AS85 AO77:AP85 AR112:AS117 AO112:AP117 AR177:AS180 AO182:AP194 AR182:AS230 AO196:AP230 AR290:AS343 AO290:AP343 AO10:AP67 AR28:AS67 AR87:AS94 AO87:AP94 AR96:AS104 AO96:AP104 AR141:AS176 AO148:AP176 AO236:AP289 AR236:AS289" name="Диапазон9"/>
    <protectedRange sqref="AJ10:AK26 AM124:AN126 AJ124:AK126 AM128:AN129 AJ128:AK129 AM131:AN132 AJ141:AK173 AJ77:AK117 AJ186:AK188 AJ229:AK230 AM229:AN230 AM190:AN194 AJ69:AK75 AM77:AN104 AM112:AN117 AM69:AN75 AM186:AN188 AJ222:AK227 AM222:AN227 AM290:AN343 AJ290:AK343 AM10:AN67 AJ28:AK67 AJ131:AK132 AM141:AN173 AJ175:AK180 AJ236:AK289 AM236:AN289 AM175:AN180" name="Диапазон8"/>
    <protectedRange sqref="AE10:AF13 AH10:AI19 AH124:AI126 AE124:AF129 AE237:AF239 AH237:AI239 AE15:AF19 AH69:AI81 AE77:AF85 AH83:AI97 AE87:AF97 AH112:AI117 AE112:AF117 AH128:AI129 AE137:AF168 AH226:AI227 AE229:AF230 AH229:AI230 AE247:AF248 AE303:AF327 AH303:AI327 AE329:AF333 AH329:AI333 AE216:AF227 AH290:AI301 AE290:AF301 AH335:AI343 AE335:AF343 AE28:AF75 AH28:AI67 AE170:AF194 AH137:AI191 AE250:AF289 AH247:AI248 AE241:AF242 AH241:AI242 AE244:AF245 AH244:AI245 AH250:AI289" name="Диапазон7"/>
    <protectedRange sqref="A6 G6:J6 BP6:EZ6 G119:J119 G232:J232 BI119:BM119 BD6:BH6 L232:T232 U232:Y232 Z232:AD232 AE232:AI232 AJ232:AN232 AO232:AS232 AT232:AX232 AY232:BC232 BD232:BH232 BI232:BM232 L119:T119 L6:T6 U119:Y119 U6:Y6 Z119:AD119 Z6:AD6 AE119:AI119 AE6:AI6 AJ119:AN119 AJ6:AN6 AO119:AS119 AO6:AS6 AT119:AX119 AT6:AX6 AY119:BC119 AY6:BC6 BD119:BH119 BI6:BM6" name="Диапазон3"/>
    <protectedRange sqref="A2:A5 P3:AC3 AD2:EZ5" name="Диапазон1"/>
    <protectedRange sqref="U189:W189" name="Диапазон4_2"/>
    <protectedRange sqref="X189:Y189" name="Диапазон4_1_1_1_2"/>
    <protectedRange sqref="U218:W218" name="Диапазон4_3"/>
    <protectedRange sqref="X218:Y218" name="Диапазон4_4_1_1_1"/>
    <protectedRange sqref="U221:W221" name="Диапазон4_4"/>
    <protectedRange sqref="X221:Y221" name="Диапазон4_4_1_1_1_1"/>
    <protectedRange sqref="Z236:AD236" name="Диапазон4_5"/>
    <protectedRange sqref="Z298:AD298" name="Диапазон4_6"/>
    <protectedRange sqref="Z315:AD327 Z329:AD336" name="Диапазон4_8"/>
    <protectedRange sqref="P236:T236" name="Диапазон4_9"/>
    <protectedRange sqref="P240:T240" name="Диапазон4_10"/>
    <protectedRange sqref="P246:T249" name="Диапазон4_12"/>
    <protectedRange sqref="P253:T253 AY20:BC23 AE195:AF201 AG195:AG215 AE203:AF215 AH212:AI214 AH198:AI210 AH195:AI195 AG228 AI228 AJ195:AN217 AT189:AX214 AT79:AX79 AT222:AX228 AO86:AS86 AO95:AS95 P215:T215 P224:T224 Z127:AD127 Z130:AD130 Z133:AD133 Z136:AD136 Z215:AD215 AJ123:AN123 AJ130:AN130 AJ136:AN140 AJ174:AN174 AJ181:AN185 AJ189:AN189 AJ218:AN221 BI215:BM217 BI224:BM226" name="Диапазон4"/>
    <protectedRange sqref="P260:T260" name="Диапазон4_13"/>
    <protectedRange sqref="P302:T308" name="Диапазон4_14"/>
    <protectedRange sqref="P312:T315" name="Диапазон4_15"/>
    <protectedRange sqref="P328:T337" name="Диапазон4_16"/>
    <protectedRange sqref="AJ190:AN194" name="Диапазон4_26"/>
    <protectedRange sqref="AJ228:AN228" name="Диапазон4_29"/>
    <protectedRange sqref="AT82:AX82" name="Диапазон4_30"/>
    <protectedRange sqref="AT102:AX111" name="Диапазон4_31"/>
    <protectedRange sqref="Z77:AD77" name="Диапазон4_35"/>
    <protectedRange sqref="Z82:AD82" name="Диапазон4_37"/>
    <protectedRange sqref="AT123:AX124" name="Диапазон4_33"/>
    <protectedRange sqref="AT133:AX140" name="Диапазон4_40"/>
    <protectedRange sqref="AT169:AX169" name="Диапазон4_41"/>
    <protectedRange sqref="BD76:BH76" name="Диапазон4_44"/>
    <protectedRange sqref="AY105:BA105" name="Диапазон4_2_1"/>
    <protectedRange sqref="BB105:BC105" name="Диапазон4_5_1"/>
    <protectedRange sqref="AY111:BA111" name="Диапазон4_2_3"/>
    <protectedRange sqref="BB111:BC111" name="Диапазон4_5_3"/>
    <protectedRange sqref="Z134:AD135 Z137:AD140" name="Диапазон4_46"/>
    <protectedRange sqref="Z169:AD169" name="Диапазон4_47"/>
    <protectedRange sqref="Z189:AD195" name="Диапазон4_48"/>
    <protectedRange sqref="Z216:AD224" name="Диапазон4_49"/>
    <protectedRange sqref="P20:T22" name="Диапазон4_51"/>
    <protectedRange sqref="AO127:AS127" name="Диапазон4_7"/>
    <protectedRange sqref="AO134:AS139" name="Диапазон4_54"/>
    <protectedRange sqref="AO147:AS147" name="Диапазон4_55"/>
    <protectedRange sqref="AO195:AS195" name="Диапазон4_57"/>
    <protectedRange sqref="U23:Y23" name="Диапазон4_58"/>
    <protectedRange sqref="U72:Y72" name="Диапазон4_59"/>
    <protectedRange sqref="U82:Y82" name="Диапазон4_60"/>
    <protectedRange sqref="U102:Y110" name="Диапазон4_61"/>
    <protectedRange sqref="BI130:BM130" name="Диапазон4_62"/>
    <protectedRange sqref="BI189:BM189" name="Диапазон4_64"/>
    <protectedRange sqref="BD127:BH127" name="Диапазон4_65"/>
    <protectedRange sqref="BD133:BH136" name="Диапазон4_66"/>
    <protectedRange sqref="BD181:BH185" name="Диапазон4_67"/>
    <protectedRange sqref="BD195:BH228" name="Диапазон4_68"/>
    <protectedRange sqref="AE14:AI14" name="Диапазон4_69"/>
    <protectedRange sqref="AE20:AI27" name="Диапазон4_71"/>
    <protectedRange sqref="AE68:AI68" name="Диапазон4_72"/>
    <protectedRange sqref="AE76:AI76" name="Диапазон4_73"/>
    <protectedRange sqref="AE82:AI82" name="Диапазон4_74"/>
    <protectedRange sqref="AE86:AI86" name="Диапазон4_75"/>
    <protectedRange sqref="AE98:AI111" name="Диапазон4_77"/>
    <protectedRange sqref="AJ27:AN27" name="Диапазон4_78"/>
    <protectedRange sqref="AJ76:AN76" name="Диапазон4_81"/>
    <protectedRange sqref="AJ105:AN111" name="Диапазон4_82"/>
    <protectedRange sqref="AO27:AS27" name="Диапазон4_70"/>
    <protectedRange sqref="AO68:AS68" name="Диапазон4_76"/>
    <protectedRange sqref="AO76:AS76" name="Диапазон4_79"/>
    <protectedRange sqref="AO105:AS111" name="Диапазон4_83"/>
    <protectedRange sqref="U236:Y236" name="Диапазон4_84"/>
    <protectedRange sqref="U243:Y243" name="Диапазон4_86"/>
    <protectedRange sqref="U253:Y253" name="Диапазон4_87"/>
    <protectedRange sqref="U302:Y302" name="Диапазон4_88"/>
    <protectedRange sqref="U331:Y337" name="Диапазон4_89"/>
    <protectedRange sqref="AE123:AI123" name="Диапазон4_80"/>
    <protectedRange sqref="AE127:AI127" name="Диапазон4_85"/>
    <protectedRange sqref="AE130:AI132" name="Диапазон4_90"/>
    <protectedRange sqref="AE169:AI169" name="Диапазон4_91"/>
    <protectedRange sqref="AE192:AI194" name="Диапазон4_92"/>
    <protectedRange sqref="AE216:AI225" name="Диапазон4_94"/>
    <protectedRange sqref="AY133:BC136 Z14:AD14 Z17:AD27 Z76:AD76 Z105:AD108 P64:S64 P68:S68 P76:T82 AT10:AX10 P105:T111 AY181:BC223" name="Диапазон4_99"/>
    <protectedRange sqref="Z10:AD10" name="Диапазон4_23"/>
    <protectedRange sqref="P10:T10" name="Диапазон4_18"/>
    <protectedRange sqref="P24:T27" name="Диапазон4_21"/>
    <protectedRange sqref="P86:T89 T115" name="Диапазон4_34"/>
    <protectedRange sqref="P115:S115" name="Диапазон4_50"/>
    <protectedRange sqref="P23:T23 T64 T68" name="Диапазон4_53"/>
    <protectedRange sqref="Z328:AB328" name="Диапазон4_38"/>
    <protectedRange sqref="AD328" name="Диапазон4_11_1"/>
    <protectedRange sqref="AC328" name="Диапазон4_11_2"/>
    <protectedRange sqref="AE133:AF135 AG133:AG136 AH134:AI135" name="Диапазон4_97"/>
    <protectedRange sqref="AE136:AF136" name="Диапазон4_1_1"/>
    <protectedRange sqref="AH136:AI136 AH133:AI133" name="Диапазон4_2_2"/>
    <protectedRange sqref="AH211:AI211" name="Диапазон4_2_4"/>
    <protectedRange sqref="AI196:AI197" name="Диапазон4_5_1_1"/>
    <protectedRange sqref="AH196:AH197" name="Диапазон4_6_1"/>
    <protectedRange sqref="AE202:AF202" name="Диапазон4_8_1"/>
    <protectedRange sqref="AH215:AI215" name="Диапазон4_11_3"/>
    <protectedRange sqref="AE228:AF228" name="Диапазон4_10_1"/>
    <protectedRange sqref="AH228" name="Диапазон4_1_1_1"/>
    <protectedRange sqref="AJ127:AN127" name="Диапазон4_93"/>
    <protectedRange sqref="AJ133:AN135" name="Диапазон4_95"/>
    <protectedRange sqref="AO123:AS123" name="Диапазон4_19"/>
    <protectedRange sqref="AO130:AS133" name="Диапазон4_32"/>
    <protectedRange sqref="AO140:AS140" name="Диапазон4_96"/>
    <protectedRange sqref="AO181:AS181" name="Диапазон4_98"/>
    <protectedRange sqref="AT127:AX127" name="Диапазон4_27"/>
    <protectedRange sqref="AT130:AX130" name="Диапазон4_56"/>
    <protectedRange sqref="BI123:BM123" name="Диапазон4_39"/>
    <protectedRange sqref="BI218:BM223" name="Диапазон4_42"/>
    <protectedRange sqref="AT14:AX14" name="Диапазон4_36"/>
    <protectedRange sqref="AT20:AX27" name="Диапазон4_43"/>
    <protectedRange sqref="AT68:AX68" name="Диапазон4_52"/>
    <protectedRange sqref="AY27:BC27" name="Диапазон4_22"/>
    <protectedRange sqref="AY76:BC76" name="Диапазон4_25"/>
    <protectedRange sqref="AT215:AX221" name="Диапазон4_28"/>
    <protectedRange sqref="AE302:AG302" name="Диапазон4_7_1"/>
    <protectedRange sqref="AH302:AI302" name="Диапазон4_11_3_1"/>
    <protectedRange sqref="AE328:AG328" name="Диапазон4_8_3"/>
    <protectedRange sqref="AH328:AI328" name="Диапазон4_12_3_1"/>
    <protectedRange sqref="AE334:AG334" name="Диапазон4_8_4"/>
    <protectedRange sqref="AH334:AI334" name="Диапазон4_12_2"/>
    <protectedRange sqref="Z123:AD123" name="Диапазон4_45"/>
    <protectedRange sqref="BI140:BM141" name="Диапазон4_1"/>
    <protectedRange sqref="BI181:BM182" name="Диапазон4_11"/>
    <protectedRange sqref="BI195:BM202" name="Диапазон4_20"/>
    <protectedRange sqref="AE236:AI236" name="Диапазон5_1"/>
    <protectedRange sqref="AE240:AI240" name="Диапазон5_3"/>
    <protectedRange sqref="AE243:AI243" name="Диапазон5_4"/>
    <protectedRange sqref="AE246:AI246" name="Диапазон5_5"/>
    <protectedRange sqref="AE249:AI249" name="Диапазон5_6"/>
  </protectedRanges>
  <mergeCells count="64"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  <mergeCell ref="F9:J9"/>
    <mergeCell ref="K9:O9"/>
    <mergeCell ref="BO6:BO8"/>
    <mergeCell ref="U6:Y6"/>
    <mergeCell ref="Z6:AD6"/>
    <mergeCell ref="AE6:AI6"/>
    <mergeCell ref="AJ6:AN6"/>
    <mergeCell ref="AO6:AS6"/>
    <mergeCell ref="AT6:AX6"/>
    <mergeCell ref="BN6:BN8"/>
    <mergeCell ref="BD6:BH6"/>
    <mergeCell ref="P6:T6"/>
    <mergeCell ref="BI6:BM6"/>
    <mergeCell ref="AY6:BC6"/>
    <mergeCell ref="B232:B233"/>
    <mergeCell ref="C232:C233"/>
    <mergeCell ref="D232:D233"/>
    <mergeCell ref="E232:E233"/>
    <mergeCell ref="F232:J233"/>
    <mergeCell ref="B119:B120"/>
    <mergeCell ref="C119:C120"/>
    <mergeCell ref="D119:D120"/>
    <mergeCell ref="E119:E120"/>
    <mergeCell ref="F119:J120"/>
    <mergeCell ref="BN119:BN121"/>
    <mergeCell ref="BO119:BO121"/>
    <mergeCell ref="Z119:AD119"/>
    <mergeCell ref="AE119:AI119"/>
    <mergeCell ref="AJ119:AN119"/>
    <mergeCell ref="BD119:BH119"/>
    <mergeCell ref="BI119:BM119"/>
    <mergeCell ref="AO119:AS119"/>
    <mergeCell ref="F122:J122"/>
    <mergeCell ref="K122:O122"/>
    <mergeCell ref="AT119:AX119"/>
    <mergeCell ref="AY119:BC119"/>
    <mergeCell ref="K119:O120"/>
    <mergeCell ref="P119:T119"/>
    <mergeCell ref="U119:Y119"/>
    <mergeCell ref="F235:J235"/>
    <mergeCell ref="K235:O235"/>
    <mergeCell ref="BN232:BN234"/>
    <mergeCell ref="BO232:BO234"/>
    <mergeCell ref="AT232:AX232"/>
    <mergeCell ref="BD232:BH232"/>
    <mergeCell ref="AY232:BC232"/>
    <mergeCell ref="BI232:BM232"/>
    <mergeCell ref="K232:O233"/>
    <mergeCell ref="P232:T232"/>
    <mergeCell ref="AO232:AS232"/>
    <mergeCell ref="Z232:AD232"/>
    <mergeCell ref="AE232:AI232"/>
    <mergeCell ref="AJ232:AN232"/>
    <mergeCell ref="U232:Y23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r:id="rId1"/>
  <headerFooter alignWithMargins="0"/>
  <rowBreaks count="2" manualBreakCount="2">
    <brk id="52" min="1" max="164" man="1"/>
    <brk id="84" min="1" max="1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16"/>
  <sheetViews>
    <sheetView zoomScaleNormal="100" workbookViewId="0"/>
  </sheetViews>
  <sheetFormatPr defaultRowHeight="15" x14ac:dyDescent="0.2"/>
  <cols>
    <col min="1" max="1" width="16.5703125" style="1" customWidth="1"/>
    <col min="2" max="2" width="23.5703125" style="1" customWidth="1"/>
    <col min="3" max="3" width="23.42578125" style="1" customWidth="1"/>
    <col min="4" max="4" width="22.5703125" style="1" customWidth="1"/>
    <col min="5" max="5" width="22.42578125" style="1" customWidth="1"/>
    <col min="6" max="6" width="20.5703125" style="1" customWidth="1"/>
    <col min="7" max="16384" width="9.140625" style="1"/>
  </cols>
  <sheetData>
    <row r="2" spans="1:6" ht="15.75" thickBot="1" x14ac:dyDescent="0.25">
      <c r="A2" s="1" t="s">
        <v>185</v>
      </c>
    </row>
    <row r="3" spans="1:6" ht="17.25" thickTop="1" thickBot="1" x14ac:dyDescent="0.3">
      <c r="A3" s="118"/>
      <c r="B3" s="119" t="s">
        <v>111</v>
      </c>
      <c r="C3" s="119" t="s">
        <v>112</v>
      </c>
      <c r="D3" s="119" t="s">
        <v>113</v>
      </c>
      <c r="E3" s="119" t="s">
        <v>114</v>
      </c>
      <c r="F3" s="119" t="s">
        <v>115</v>
      </c>
    </row>
    <row r="4" spans="1:6" ht="30" customHeight="1" thickTop="1" thickBot="1" x14ac:dyDescent="0.25">
      <c r="A4" s="120" t="s">
        <v>99</v>
      </c>
      <c r="B4" s="121" t="s">
        <v>186</v>
      </c>
      <c r="C4" s="121" t="s">
        <v>187</v>
      </c>
      <c r="D4" s="126" t="s">
        <v>188</v>
      </c>
      <c r="E4" s="126" t="s">
        <v>189</v>
      </c>
      <c r="F4" s="134"/>
    </row>
    <row r="5" spans="1:6" ht="25.5" customHeight="1" thickTop="1" thickBot="1" x14ac:dyDescent="0.25">
      <c r="A5" s="122" t="s">
        <v>100</v>
      </c>
      <c r="B5" s="123" t="s">
        <v>191</v>
      </c>
      <c r="C5" s="123" t="s">
        <v>192</v>
      </c>
      <c r="D5" s="125" t="s">
        <v>193</v>
      </c>
      <c r="E5" s="125" t="s">
        <v>194</v>
      </c>
      <c r="F5" s="135"/>
    </row>
    <row r="6" spans="1:6" ht="25.5" customHeight="1" thickTop="1" thickBot="1" x14ac:dyDescent="0.25">
      <c r="A6" s="120" t="s">
        <v>101</v>
      </c>
      <c r="B6" s="121" t="s">
        <v>196</v>
      </c>
      <c r="C6" s="126" t="s">
        <v>197</v>
      </c>
      <c r="D6" s="126" t="s">
        <v>198</v>
      </c>
      <c r="E6" s="135" t="s">
        <v>199</v>
      </c>
      <c r="F6" s="135"/>
    </row>
    <row r="7" spans="1:6" ht="23.25" customHeight="1" thickTop="1" thickBot="1" x14ac:dyDescent="0.25">
      <c r="A7" s="122" t="s">
        <v>102</v>
      </c>
      <c r="B7" s="135" t="s">
        <v>200</v>
      </c>
      <c r="C7" s="135" t="s">
        <v>201</v>
      </c>
      <c r="D7" s="135" t="s">
        <v>202</v>
      </c>
      <c r="E7" s="135" t="s">
        <v>203</v>
      </c>
      <c r="F7" s="150" t="s">
        <v>204</v>
      </c>
    </row>
    <row r="8" spans="1:6" ht="25.5" customHeight="1" thickTop="1" thickBot="1" x14ac:dyDescent="0.25">
      <c r="A8" s="120" t="s">
        <v>103</v>
      </c>
      <c r="B8" s="136" t="s">
        <v>205</v>
      </c>
      <c r="C8" s="134" t="s">
        <v>206</v>
      </c>
      <c r="D8" s="134" t="s">
        <v>207</v>
      </c>
      <c r="E8" s="134" t="s">
        <v>208</v>
      </c>
      <c r="F8" s="134"/>
    </row>
    <row r="9" spans="1:6" ht="23.25" customHeight="1" thickTop="1" thickBot="1" x14ac:dyDescent="0.25">
      <c r="A9" s="122" t="s">
        <v>104</v>
      </c>
      <c r="B9" s="135" t="s">
        <v>209</v>
      </c>
      <c r="C9" s="135" t="s">
        <v>210</v>
      </c>
      <c r="D9" s="135" t="s">
        <v>211</v>
      </c>
      <c r="E9" s="135" t="s">
        <v>212</v>
      </c>
      <c r="F9" s="135"/>
    </row>
    <row r="10" spans="1:6" ht="27" customHeight="1" thickTop="1" thickBot="1" x14ac:dyDescent="0.25">
      <c r="A10" s="120" t="s">
        <v>105</v>
      </c>
      <c r="B10" s="134" t="s">
        <v>218</v>
      </c>
      <c r="C10" s="134" t="s">
        <v>219</v>
      </c>
      <c r="D10" s="134" t="s">
        <v>220</v>
      </c>
      <c r="E10" s="134" t="s">
        <v>221</v>
      </c>
      <c r="F10" s="134"/>
    </row>
    <row r="11" spans="1:6" ht="25.5" customHeight="1" thickTop="1" thickBot="1" x14ac:dyDescent="0.25">
      <c r="A11" s="122" t="s">
        <v>106</v>
      </c>
      <c r="B11" s="135" t="s">
        <v>222</v>
      </c>
      <c r="C11" s="135" t="s">
        <v>223</v>
      </c>
      <c r="D11" s="135" t="s">
        <v>224</v>
      </c>
      <c r="E11" s="135" t="s">
        <v>246</v>
      </c>
      <c r="F11" s="135" t="s">
        <v>247</v>
      </c>
    </row>
    <row r="12" spans="1:6" ht="23.25" customHeight="1" thickTop="1" thickBot="1" x14ac:dyDescent="0.25">
      <c r="A12" s="120" t="s">
        <v>107</v>
      </c>
      <c r="B12" s="134"/>
      <c r="C12" s="134"/>
      <c r="D12" s="134"/>
      <c r="E12" s="134"/>
      <c r="F12" s="134"/>
    </row>
    <row r="13" spans="1:6" ht="22.5" customHeight="1" thickTop="1" thickBot="1" x14ac:dyDescent="0.25">
      <c r="A13" s="122" t="s">
        <v>108</v>
      </c>
      <c r="B13" s="135"/>
      <c r="C13" s="135"/>
      <c r="D13" s="135"/>
      <c r="E13" s="135"/>
      <c r="F13" s="135"/>
    </row>
    <row r="14" spans="1:6" ht="23.25" customHeight="1" thickTop="1" thickBot="1" x14ac:dyDescent="0.25">
      <c r="A14" s="122" t="s">
        <v>109</v>
      </c>
      <c r="B14" s="135"/>
      <c r="C14" s="135"/>
      <c r="D14" s="135"/>
      <c r="E14" s="135"/>
      <c r="F14" s="135"/>
    </row>
    <row r="15" spans="1:6" ht="29.25" customHeight="1" thickTop="1" thickBot="1" x14ac:dyDescent="0.25">
      <c r="A15" s="124" t="s">
        <v>110</v>
      </c>
      <c r="B15" s="150"/>
      <c r="C15" s="150"/>
      <c r="D15" s="150"/>
      <c r="E15" s="150"/>
      <c r="F15" s="150"/>
    </row>
    <row r="16" spans="1:6" ht="15.75" thickTop="1" x14ac:dyDescent="0.2"/>
  </sheetData>
  <protectedRanges>
    <protectedRange password="ADAF" sqref="B4:D4 F9 A3:A6 F3:F6 B3:E3 B5:E6" name="Диапазон1_1_1"/>
    <protectedRange password="ADAF" sqref="F14" name="Диапазон1_1_1_2"/>
  </protectedRange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1"/>
  <sheetViews>
    <sheetView view="pageBreakPreview" zoomScale="60" zoomScaleNormal="75" zoomScalePageLayoutView="55" workbookViewId="0">
      <selection activeCell="B11" sqref="B11"/>
    </sheetView>
  </sheetViews>
  <sheetFormatPr defaultRowHeight="12.75" x14ac:dyDescent="0.2"/>
  <cols>
    <col min="1" max="1" width="16.28515625" style="151" customWidth="1"/>
    <col min="2" max="2" width="63.7109375" style="151" customWidth="1"/>
    <col min="3" max="5" width="21.7109375" style="151" customWidth="1"/>
    <col min="6" max="6" width="21.7109375" style="217" customWidth="1"/>
    <col min="7" max="7" width="21.7109375" style="151" customWidth="1"/>
    <col min="8" max="8" width="27.7109375" style="151" customWidth="1"/>
    <col min="9" max="10" width="14.42578125" style="151" customWidth="1"/>
    <col min="11" max="11" width="14.28515625" style="151" customWidth="1"/>
    <col min="12" max="12" width="14.85546875" style="151" customWidth="1"/>
    <col min="13" max="13" width="15" style="151" customWidth="1"/>
    <col min="14" max="218" width="9.140625" style="151"/>
    <col min="219" max="219" width="16.28515625" style="151" customWidth="1"/>
    <col min="220" max="220" width="63.7109375" style="151" customWidth="1"/>
    <col min="221" max="260" width="0" style="151" hidden="1" customWidth="1"/>
    <col min="261" max="263" width="21.7109375" style="151" customWidth="1"/>
    <col min="264" max="264" width="27.7109375" style="151" customWidth="1"/>
    <col min="265" max="266" width="14.42578125" style="151" customWidth="1"/>
    <col min="267" max="267" width="14.28515625" style="151" customWidth="1"/>
    <col min="268" max="268" width="14.85546875" style="151" customWidth="1"/>
    <col min="269" max="269" width="15" style="151" customWidth="1"/>
    <col min="270" max="474" width="9.140625" style="151"/>
    <col min="475" max="475" width="16.28515625" style="151" customWidth="1"/>
    <col min="476" max="476" width="63.7109375" style="151" customWidth="1"/>
    <col min="477" max="516" width="0" style="151" hidden="1" customWidth="1"/>
    <col min="517" max="519" width="21.7109375" style="151" customWidth="1"/>
    <col min="520" max="520" width="27.7109375" style="151" customWidth="1"/>
    <col min="521" max="522" width="14.42578125" style="151" customWidth="1"/>
    <col min="523" max="523" width="14.28515625" style="151" customWidth="1"/>
    <col min="524" max="524" width="14.85546875" style="151" customWidth="1"/>
    <col min="525" max="525" width="15" style="151" customWidth="1"/>
    <col min="526" max="730" width="9.140625" style="151"/>
    <col min="731" max="731" width="16.28515625" style="151" customWidth="1"/>
    <col min="732" max="732" width="63.7109375" style="151" customWidth="1"/>
    <col min="733" max="772" width="0" style="151" hidden="1" customWidth="1"/>
    <col min="773" max="775" width="21.7109375" style="151" customWidth="1"/>
    <col min="776" max="776" width="27.7109375" style="151" customWidth="1"/>
    <col min="777" max="778" width="14.42578125" style="151" customWidth="1"/>
    <col min="779" max="779" width="14.28515625" style="151" customWidth="1"/>
    <col min="780" max="780" width="14.85546875" style="151" customWidth="1"/>
    <col min="781" max="781" width="15" style="151" customWidth="1"/>
    <col min="782" max="986" width="9.140625" style="151"/>
    <col min="987" max="987" width="16.28515625" style="151" customWidth="1"/>
    <col min="988" max="988" width="63.7109375" style="151" customWidth="1"/>
    <col min="989" max="1028" width="0" style="151" hidden="1" customWidth="1"/>
    <col min="1029" max="1031" width="21.7109375" style="151" customWidth="1"/>
    <col min="1032" max="1032" width="27.7109375" style="151" customWidth="1"/>
    <col min="1033" max="1034" width="14.42578125" style="151" customWidth="1"/>
    <col min="1035" max="1035" width="14.28515625" style="151" customWidth="1"/>
    <col min="1036" max="1036" width="14.85546875" style="151" customWidth="1"/>
    <col min="1037" max="1037" width="15" style="151" customWidth="1"/>
    <col min="1038" max="1242" width="9.140625" style="151"/>
    <col min="1243" max="1243" width="16.28515625" style="151" customWidth="1"/>
    <col min="1244" max="1244" width="63.7109375" style="151" customWidth="1"/>
    <col min="1245" max="1284" width="0" style="151" hidden="1" customWidth="1"/>
    <col min="1285" max="1287" width="21.7109375" style="151" customWidth="1"/>
    <col min="1288" max="1288" width="27.7109375" style="151" customWidth="1"/>
    <col min="1289" max="1290" width="14.42578125" style="151" customWidth="1"/>
    <col min="1291" max="1291" width="14.28515625" style="151" customWidth="1"/>
    <col min="1292" max="1292" width="14.85546875" style="151" customWidth="1"/>
    <col min="1293" max="1293" width="15" style="151" customWidth="1"/>
    <col min="1294" max="1498" width="9.140625" style="151"/>
    <col min="1499" max="1499" width="16.28515625" style="151" customWidth="1"/>
    <col min="1500" max="1500" width="63.7109375" style="151" customWidth="1"/>
    <col min="1501" max="1540" width="0" style="151" hidden="1" customWidth="1"/>
    <col min="1541" max="1543" width="21.7109375" style="151" customWidth="1"/>
    <col min="1544" max="1544" width="27.7109375" style="151" customWidth="1"/>
    <col min="1545" max="1546" width="14.42578125" style="151" customWidth="1"/>
    <col min="1547" max="1547" width="14.28515625" style="151" customWidth="1"/>
    <col min="1548" max="1548" width="14.85546875" style="151" customWidth="1"/>
    <col min="1549" max="1549" width="15" style="151" customWidth="1"/>
    <col min="1550" max="1754" width="9.140625" style="151"/>
    <col min="1755" max="1755" width="16.28515625" style="151" customWidth="1"/>
    <col min="1756" max="1756" width="63.7109375" style="151" customWidth="1"/>
    <col min="1757" max="1796" width="0" style="151" hidden="1" customWidth="1"/>
    <col min="1797" max="1799" width="21.7109375" style="151" customWidth="1"/>
    <col min="1800" max="1800" width="27.7109375" style="151" customWidth="1"/>
    <col min="1801" max="1802" width="14.42578125" style="151" customWidth="1"/>
    <col min="1803" max="1803" width="14.28515625" style="151" customWidth="1"/>
    <col min="1804" max="1804" width="14.85546875" style="151" customWidth="1"/>
    <col min="1805" max="1805" width="15" style="151" customWidth="1"/>
    <col min="1806" max="2010" width="9.140625" style="151"/>
    <col min="2011" max="2011" width="16.28515625" style="151" customWidth="1"/>
    <col min="2012" max="2012" width="63.7109375" style="151" customWidth="1"/>
    <col min="2013" max="2052" width="0" style="151" hidden="1" customWidth="1"/>
    <col min="2053" max="2055" width="21.7109375" style="151" customWidth="1"/>
    <col min="2056" max="2056" width="27.7109375" style="151" customWidth="1"/>
    <col min="2057" max="2058" width="14.42578125" style="151" customWidth="1"/>
    <col min="2059" max="2059" width="14.28515625" style="151" customWidth="1"/>
    <col min="2060" max="2060" width="14.85546875" style="151" customWidth="1"/>
    <col min="2061" max="2061" width="15" style="151" customWidth="1"/>
    <col min="2062" max="2266" width="9.140625" style="151"/>
    <col min="2267" max="2267" width="16.28515625" style="151" customWidth="1"/>
    <col min="2268" max="2268" width="63.7109375" style="151" customWidth="1"/>
    <col min="2269" max="2308" width="0" style="151" hidden="1" customWidth="1"/>
    <col min="2309" max="2311" width="21.7109375" style="151" customWidth="1"/>
    <col min="2312" max="2312" width="27.7109375" style="151" customWidth="1"/>
    <col min="2313" max="2314" width="14.42578125" style="151" customWidth="1"/>
    <col min="2315" max="2315" width="14.28515625" style="151" customWidth="1"/>
    <col min="2316" max="2316" width="14.85546875" style="151" customWidth="1"/>
    <col min="2317" max="2317" width="15" style="151" customWidth="1"/>
    <col min="2318" max="2522" width="9.140625" style="151"/>
    <col min="2523" max="2523" width="16.28515625" style="151" customWidth="1"/>
    <col min="2524" max="2524" width="63.7109375" style="151" customWidth="1"/>
    <col min="2525" max="2564" width="0" style="151" hidden="1" customWidth="1"/>
    <col min="2565" max="2567" width="21.7109375" style="151" customWidth="1"/>
    <col min="2568" max="2568" width="27.7109375" style="151" customWidth="1"/>
    <col min="2569" max="2570" width="14.42578125" style="151" customWidth="1"/>
    <col min="2571" max="2571" width="14.28515625" style="151" customWidth="1"/>
    <col min="2572" max="2572" width="14.85546875" style="151" customWidth="1"/>
    <col min="2573" max="2573" width="15" style="151" customWidth="1"/>
    <col min="2574" max="2778" width="9.140625" style="151"/>
    <col min="2779" max="2779" width="16.28515625" style="151" customWidth="1"/>
    <col min="2780" max="2780" width="63.7109375" style="151" customWidth="1"/>
    <col min="2781" max="2820" width="0" style="151" hidden="1" customWidth="1"/>
    <col min="2821" max="2823" width="21.7109375" style="151" customWidth="1"/>
    <col min="2824" max="2824" width="27.7109375" style="151" customWidth="1"/>
    <col min="2825" max="2826" width="14.42578125" style="151" customWidth="1"/>
    <col min="2827" max="2827" width="14.28515625" style="151" customWidth="1"/>
    <col min="2828" max="2828" width="14.85546875" style="151" customWidth="1"/>
    <col min="2829" max="2829" width="15" style="151" customWidth="1"/>
    <col min="2830" max="3034" width="9.140625" style="151"/>
    <col min="3035" max="3035" width="16.28515625" style="151" customWidth="1"/>
    <col min="3036" max="3036" width="63.7109375" style="151" customWidth="1"/>
    <col min="3037" max="3076" width="0" style="151" hidden="1" customWidth="1"/>
    <col min="3077" max="3079" width="21.7109375" style="151" customWidth="1"/>
    <col min="3080" max="3080" width="27.7109375" style="151" customWidth="1"/>
    <col min="3081" max="3082" width="14.42578125" style="151" customWidth="1"/>
    <col min="3083" max="3083" width="14.28515625" style="151" customWidth="1"/>
    <col min="3084" max="3084" width="14.85546875" style="151" customWidth="1"/>
    <col min="3085" max="3085" width="15" style="151" customWidth="1"/>
    <col min="3086" max="3290" width="9.140625" style="151"/>
    <col min="3291" max="3291" width="16.28515625" style="151" customWidth="1"/>
    <col min="3292" max="3292" width="63.7109375" style="151" customWidth="1"/>
    <col min="3293" max="3332" width="0" style="151" hidden="1" customWidth="1"/>
    <col min="3333" max="3335" width="21.7109375" style="151" customWidth="1"/>
    <col min="3336" max="3336" width="27.7109375" style="151" customWidth="1"/>
    <col min="3337" max="3338" width="14.42578125" style="151" customWidth="1"/>
    <col min="3339" max="3339" width="14.28515625" style="151" customWidth="1"/>
    <col min="3340" max="3340" width="14.85546875" style="151" customWidth="1"/>
    <col min="3341" max="3341" width="15" style="151" customWidth="1"/>
    <col min="3342" max="3546" width="9.140625" style="151"/>
    <col min="3547" max="3547" width="16.28515625" style="151" customWidth="1"/>
    <col min="3548" max="3548" width="63.7109375" style="151" customWidth="1"/>
    <col min="3549" max="3588" width="0" style="151" hidden="1" customWidth="1"/>
    <col min="3589" max="3591" width="21.7109375" style="151" customWidth="1"/>
    <col min="3592" max="3592" width="27.7109375" style="151" customWidth="1"/>
    <col min="3593" max="3594" width="14.42578125" style="151" customWidth="1"/>
    <col min="3595" max="3595" width="14.28515625" style="151" customWidth="1"/>
    <col min="3596" max="3596" width="14.85546875" style="151" customWidth="1"/>
    <col min="3597" max="3597" width="15" style="151" customWidth="1"/>
    <col min="3598" max="3802" width="9.140625" style="151"/>
    <col min="3803" max="3803" width="16.28515625" style="151" customWidth="1"/>
    <col min="3804" max="3804" width="63.7109375" style="151" customWidth="1"/>
    <col min="3805" max="3844" width="0" style="151" hidden="1" customWidth="1"/>
    <col min="3845" max="3847" width="21.7109375" style="151" customWidth="1"/>
    <col min="3848" max="3848" width="27.7109375" style="151" customWidth="1"/>
    <col min="3849" max="3850" width="14.42578125" style="151" customWidth="1"/>
    <col min="3851" max="3851" width="14.28515625" style="151" customWidth="1"/>
    <col min="3852" max="3852" width="14.85546875" style="151" customWidth="1"/>
    <col min="3853" max="3853" width="15" style="151" customWidth="1"/>
    <col min="3854" max="4058" width="9.140625" style="151"/>
    <col min="4059" max="4059" width="16.28515625" style="151" customWidth="1"/>
    <col min="4060" max="4060" width="63.7109375" style="151" customWidth="1"/>
    <col min="4061" max="4100" width="0" style="151" hidden="1" customWidth="1"/>
    <col min="4101" max="4103" width="21.7109375" style="151" customWidth="1"/>
    <col min="4104" max="4104" width="27.7109375" style="151" customWidth="1"/>
    <col min="4105" max="4106" width="14.42578125" style="151" customWidth="1"/>
    <col min="4107" max="4107" width="14.28515625" style="151" customWidth="1"/>
    <col min="4108" max="4108" width="14.85546875" style="151" customWidth="1"/>
    <col min="4109" max="4109" width="15" style="151" customWidth="1"/>
    <col min="4110" max="4314" width="9.140625" style="151"/>
    <col min="4315" max="4315" width="16.28515625" style="151" customWidth="1"/>
    <col min="4316" max="4316" width="63.7109375" style="151" customWidth="1"/>
    <col min="4317" max="4356" width="0" style="151" hidden="1" customWidth="1"/>
    <col min="4357" max="4359" width="21.7109375" style="151" customWidth="1"/>
    <col min="4360" max="4360" width="27.7109375" style="151" customWidth="1"/>
    <col min="4361" max="4362" width="14.42578125" style="151" customWidth="1"/>
    <col min="4363" max="4363" width="14.28515625" style="151" customWidth="1"/>
    <col min="4364" max="4364" width="14.85546875" style="151" customWidth="1"/>
    <col min="4365" max="4365" width="15" style="151" customWidth="1"/>
    <col min="4366" max="4570" width="9.140625" style="151"/>
    <col min="4571" max="4571" width="16.28515625" style="151" customWidth="1"/>
    <col min="4572" max="4572" width="63.7109375" style="151" customWidth="1"/>
    <col min="4573" max="4612" width="0" style="151" hidden="1" customWidth="1"/>
    <col min="4613" max="4615" width="21.7109375" style="151" customWidth="1"/>
    <col min="4616" max="4616" width="27.7109375" style="151" customWidth="1"/>
    <col min="4617" max="4618" width="14.42578125" style="151" customWidth="1"/>
    <col min="4619" max="4619" width="14.28515625" style="151" customWidth="1"/>
    <col min="4620" max="4620" width="14.85546875" style="151" customWidth="1"/>
    <col min="4621" max="4621" width="15" style="151" customWidth="1"/>
    <col min="4622" max="4826" width="9.140625" style="151"/>
    <col min="4827" max="4827" width="16.28515625" style="151" customWidth="1"/>
    <col min="4828" max="4828" width="63.7109375" style="151" customWidth="1"/>
    <col min="4829" max="4868" width="0" style="151" hidden="1" customWidth="1"/>
    <col min="4869" max="4871" width="21.7109375" style="151" customWidth="1"/>
    <col min="4872" max="4872" width="27.7109375" style="151" customWidth="1"/>
    <col min="4873" max="4874" width="14.42578125" style="151" customWidth="1"/>
    <col min="4875" max="4875" width="14.28515625" style="151" customWidth="1"/>
    <col min="4876" max="4876" width="14.85546875" style="151" customWidth="1"/>
    <col min="4877" max="4877" width="15" style="151" customWidth="1"/>
    <col min="4878" max="5082" width="9.140625" style="151"/>
    <col min="5083" max="5083" width="16.28515625" style="151" customWidth="1"/>
    <col min="5084" max="5084" width="63.7109375" style="151" customWidth="1"/>
    <col min="5085" max="5124" width="0" style="151" hidden="1" customWidth="1"/>
    <col min="5125" max="5127" width="21.7109375" style="151" customWidth="1"/>
    <col min="5128" max="5128" width="27.7109375" style="151" customWidth="1"/>
    <col min="5129" max="5130" width="14.42578125" style="151" customWidth="1"/>
    <col min="5131" max="5131" width="14.28515625" style="151" customWidth="1"/>
    <col min="5132" max="5132" width="14.85546875" style="151" customWidth="1"/>
    <col min="5133" max="5133" width="15" style="151" customWidth="1"/>
    <col min="5134" max="5338" width="9.140625" style="151"/>
    <col min="5339" max="5339" width="16.28515625" style="151" customWidth="1"/>
    <col min="5340" max="5340" width="63.7109375" style="151" customWidth="1"/>
    <col min="5341" max="5380" width="0" style="151" hidden="1" customWidth="1"/>
    <col min="5381" max="5383" width="21.7109375" style="151" customWidth="1"/>
    <col min="5384" max="5384" width="27.7109375" style="151" customWidth="1"/>
    <col min="5385" max="5386" width="14.42578125" style="151" customWidth="1"/>
    <col min="5387" max="5387" width="14.28515625" style="151" customWidth="1"/>
    <col min="5388" max="5388" width="14.85546875" style="151" customWidth="1"/>
    <col min="5389" max="5389" width="15" style="151" customWidth="1"/>
    <col min="5390" max="5594" width="9.140625" style="151"/>
    <col min="5595" max="5595" width="16.28515625" style="151" customWidth="1"/>
    <col min="5596" max="5596" width="63.7109375" style="151" customWidth="1"/>
    <col min="5597" max="5636" width="0" style="151" hidden="1" customWidth="1"/>
    <col min="5637" max="5639" width="21.7109375" style="151" customWidth="1"/>
    <col min="5640" max="5640" width="27.7109375" style="151" customWidth="1"/>
    <col min="5641" max="5642" width="14.42578125" style="151" customWidth="1"/>
    <col min="5643" max="5643" width="14.28515625" style="151" customWidth="1"/>
    <col min="5644" max="5644" width="14.85546875" style="151" customWidth="1"/>
    <col min="5645" max="5645" width="15" style="151" customWidth="1"/>
    <col min="5646" max="5850" width="9.140625" style="151"/>
    <col min="5851" max="5851" width="16.28515625" style="151" customWidth="1"/>
    <col min="5852" max="5852" width="63.7109375" style="151" customWidth="1"/>
    <col min="5853" max="5892" width="0" style="151" hidden="1" customWidth="1"/>
    <col min="5893" max="5895" width="21.7109375" style="151" customWidth="1"/>
    <col min="5896" max="5896" width="27.7109375" style="151" customWidth="1"/>
    <col min="5897" max="5898" width="14.42578125" style="151" customWidth="1"/>
    <col min="5899" max="5899" width="14.28515625" style="151" customWidth="1"/>
    <col min="5900" max="5900" width="14.85546875" style="151" customWidth="1"/>
    <col min="5901" max="5901" width="15" style="151" customWidth="1"/>
    <col min="5902" max="6106" width="9.140625" style="151"/>
    <col min="6107" max="6107" width="16.28515625" style="151" customWidth="1"/>
    <col min="6108" max="6108" width="63.7109375" style="151" customWidth="1"/>
    <col min="6109" max="6148" width="0" style="151" hidden="1" customWidth="1"/>
    <col min="6149" max="6151" width="21.7109375" style="151" customWidth="1"/>
    <col min="6152" max="6152" width="27.7109375" style="151" customWidth="1"/>
    <col min="6153" max="6154" width="14.42578125" style="151" customWidth="1"/>
    <col min="6155" max="6155" width="14.28515625" style="151" customWidth="1"/>
    <col min="6156" max="6156" width="14.85546875" style="151" customWidth="1"/>
    <col min="6157" max="6157" width="15" style="151" customWidth="1"/>
    <col min="6158" max="6362" width="9.140625" style="151"/>
    <col min="6363" max="6363" width="16.28515625" style="151" customWidth="1"/>
    <col min="6364" max="6364" width="63.7109375" style="151" customWidth="1"/>
    <col min="6365" max="6404" width="0" style="151" hidden="1" customWidth="1"/>
    <col min="6405" max="6407" width="21.7109375" style="151" customWidth="1"/>
    <col min="6408" max="6408" width="27.7109375" style="151" customWidth="1"/>
    <col min="6409" max="6410" width="14.42578125" style="151" customWidth="1"/>
    <col min="6411" max="6411" width="14.28515625" style="151" customWidth="1"/>
    <col min="6412" max="6412" width="14.85546875" style="151" customWidth="1"/>
    <col min="6413" max="6413" width="15" style="151" customWidth="1"/>
    <col min="6414" max="6618" width="9.140625" style="151"/>
    <col min="6619" max="6619" width="16.28515625" style="151" customWidth="1"/>
    <col min="6620" max="6620" width="63.7109375" style="151" customWidth="1"/>
    <col min="6621" max="6660" width="0" style="151" hidden="1" customWidth="1"/>
    <col min="6661" max="6663" width="21.7109375" style="151" customWidth="1"/>
    <col min="6664" max="6664" width="27.7109375" style="151" customWidth="1"/>
    <col min="6665" max="6666" width="14.42578125" style="151" customWidth="1"/>
    <col min="6667" max="6667" width="14.28515625" style="151" customWidth="1"/>
    <col min="6668" max="6668" width="14.85546875" style="151" customWidth="1"/>
    <col min="6669" max="6669" width="15" style="151" customWidth="1"/>
    <col min="6670" max="6874" width="9.140625" style="151"/>
    <col min="6875" max="6875" width="16.28515625" style="151" customWidth="1"/>
    <col min="6876" max="6876" width="63.7109375" style="151" customWidth="1"/>
    <col min="6877" max="6916" width="0" style="151" hidden="1" customWidth="1"/>
    <col min="6917" max="6919" width="21.7109375" style="151" customWidth="1"/>
    <col min="6920" max="6920" width="27.7109375" style="151" customWidth="1"/>
    <col min="6921" max="6922" width="14.42578125" style="151" customWidth="1"/>
    <col min="6923" max="6923" width="14.28515625" style="151" customWidth="1"/>
    <col min="6924" max="6924" width="14.85546875" style="151" customWidth="1"/>
    <col min="6925" max="6925" width="15" style="151" customWidth="1"/>
    <col min="6926" max="7130" width="9.140625" style="151"/>
    <col min="7131" max="7131" width="16.28515625" style="151" customWidth="1"/>
    <col min="7132" max="7132" width="63.7109375" style="151" customWidth="1"/>
    <col min="7133" max="7172" width="0" style="151" hidden="1" customWidth="1"/>
    <col min="7173" max="7175" width="21.7109375" style="151" customWidth="1"/>
    <col min="7176" max="7176" width="27.7109375" style="151" customWidth="1"/>
    <col min="7177" max="7178" width="14.42578125" style="151" customWidth="1"/>
    <col min="7179" max="7179" width="14.28515625" style="151" customWidth="1"/>
    <col min="7180" max="7180" width="14.85546875" style="151" customWidth="1"/>
    <col min="7181" max="7181" width="15" style="151" customWidth="1"/>
    <col min="7182" max="7386" width="9.140625" style="151"/>
    <col min="7387" max="7387" width="16.28515625" style="151" customWidth="1"/>
    <col min="7388" max="7388" width="63.7109375" style="151" customWidth="1"/>
    <col min="7389" max="7428" width="0" style="151" hidden="1" customWidth="1"/>
    <col min="7429" max="7431" width="21.7109375" style="151" customWidth="1"/>
    <col min="7432" max="7432" width="27.7109375" style="151" customWidth="1"/>
    <col min="7433" max="7434" width="14.42578125" style="151" customWidth="1"/>
    <col min="7435" max="7435" width="14.28515625" style="151" customWidth="1"/>
    <col min="7436" max="7436" width="14.85546875" style="151" customWidth="1"/>
    <col min="7437" max="7437" width="15" style="151" customWidth="1"/>
    <col min="7438" max="7642" width="9.140625" style="151"/>
    <col min="7643" max="7643" width="16.28515625" style="151" customWidth="1"/>
    <col min="7644" max="7644" width="63.7109375" style="151" customWidth="1"/>
    <col min="7645" max="7684" width="0" style="151" hidden="1" customWidth="1"/>
    <col min="7685" max="7687" width="21.7109375" style="151" customWidth="1"/>
    <col min="7688" max="7688" width="27.7109375" style="151" customWidth="1"/>
    <col min="7689" max="7690" width="14.42578125" style="151" customWidth="1"/>
    <col min="7691" max="7691" width="14.28515625" style="151" customWidth="1"/>
    <col min="7692" max="7692" width="14.85546875" style="151" customWidth="1"/>
    <col min="7693" max="7693" width="15" style="151" customWidth="1"/>
    <col min="7694" max="7898" width="9.140625" style="151"/>
    <col min="7899" max="7899" width="16.28515625" style="151" customWidth="1"/>
    <col min="7900" max="7900" width="63.7109375" style="151" customWidth="1"/>
    <col min="7901" max="7940" width="0" style="151" hidden="1" customWidth="1"/>
    <col min="7941" max="7943" width="21.7109375" style="151" customWidth="1"/>
    <col min="7944" max="7944" width="27.7109375" style="151" customWidth="1"/>
    <col min="7945" max="7946" width="14.42578125" style="151" customWidth="1"/>
    <col min="7947" max="7947" width="14.28515625" style="151" customWidth="1"/>
    <col min="7948" max="7948" width="14.85546875" style="151" customWidth="1"/>
    <col min="7949" max="7949" width="15" style="151" customWidth="1"/>
    <col min="7950" max="8154" width="9.140625" style="151"/>
    <col min="8155" max="8155" width="16.28515625" style="151" customWidth="1"/>
    <col min="8156" max="8156" width="63.7109375" style="151" customWidth="1"/>
    <col min="8157" max="8196" width="0" style="151" hidden="1" customWidth="1"/>
    <col min="8197" max="8199" width="21.7109375" style="151" customWidth="1"/>
    <col min="8200" max="8200" width="27.7109375" style="151" customWidth="1"/>
    <col min="8201" max="8202" width="14.42578125" style="151" customWidth="1"/>
    <col min="8203" max="8203" width="14.28515625" style="151" customWidth="1"/>
    <col min="8204" max="8204" width="14.85546875" style="151" customWidth="1"/>
    <col min="8205" max="8205" width="15" style="151" customWidth="1"/>
    <col min="8206" max="8410" width="9.140625" style="151"/>
    <col min="8411" max="8411" width="16.28515625" style="151" customWidth="1"/>
    <col min="8412" max="8412" width="63.7109375" style="151" customWidth="1"/>
    <col min="8413" max="8452" width="0" style="151" hidden="1" customWidth="1"/>
    <col min="8453" max="8455" width="21.7109375" style="151" customWidth="1"/>
    <col min="8456" max="8456" width="27.7109375" style="151" customWidth="1"/>
    <col min="8457" max="8458" width="14.42578125" style="151" customWidth="1"/>
    <col min="8459" max="8459" width="14.28515625" style="151" customWidth="1"/>
    <col min="8460" max="8460" width="14.85546875" style="151" customWidth="1"/>
    <col min="8461" max="8461" width="15" style="151" customWidth="1"/>
    <col min="8462" max="8666" width="9.140625" style="151"/>
    <col min="8667" max="8667" width="16.28515625" style="151" customWidth="1"/>
    <col min="8668" max="8668" width="63.7109375" style="151" customWidth="1"/>
    <col min="8669" max="8708" width="0" style="151" hidden="1" customWidth="1"/>
    <col min="8709" max="8711" width="21.7109375" style="151" customWidth="1"/>
    <col min="8712" max="8712" width="27.7109375" style="151" customWidth="1"/>
    <col min="8713" max="8714" width="14.42578125" style="151" customWidth="1"/>
    <col min="8715" max="8715" width="14.28515625" style="151" customWidth="1"/>
    <col min="8716" max="8716" width="14.85546875" style="151" customWidth="1"/>
    <col min="8717" max="8717" width="15" style="151" customWidth="1"/>
    <col min="8718" max="8922" width="9.140625" style="151"/>
    <col min="8923" max="8923" width="16.28515625" style="151" customWidth="1"/>
    <col min="8924" max="8924" width="63.7109375" style="151" customWidth="1"/>
    <col min="8925" max="8964" width="0" style="151" hidden="1" customWidth="1"/>
    <col min="8965" max="8967" width="21.7109375" style="151" customWidth="1"/>
    <col min="8968" max="8968" width="27.7109375" style="151" customWidth="1"/>
    <col min="8969" max="8970" width="14.42578125" style="151" customWidth="1"/>
    <col min="8971" max="8971" width="14.28515625" style="151" customWidth="1"/>
    <col min="8972" max="8972" width="14.85546875" style="151" customWidth="1"/>
    <col min="8973" max="8973" width="15" style="151" customWidth="1"/>
    <col min="8974" max="9178" width="9.140625" style="151"/>
    <col min="9179" max="9179" width="16.28515625" style="151" customWidth="1"/>
    <col min="9180" max="9180" width="63.7109375" style="151" customWidth="1"/>
    <col min="9181" max="9220" width="0" style="151" hidden="1" customWidth="1"/>
    <col min="9221" max="9223" width="21.7109375" style="151" customWidth="1"/>
    <col min="9224" max="9224" width="27.7109375" style="151" customWidth="1"/>
    <col min="9225" max="9226" width="14.42578125" style="151" customWidth="1"/>
    <col min="9227" max="9227" width="14.28515625" style="151" customWidth="1"/>
    <col min="9228" max="9228" width="14.85546875" style="151" customWidth="1"/>
    <col min="9229" max="9229" width="15" style="151" customWidth="1"/>
    <col min="9230" max="9434" width="9.140625" style="151"/>
    <col min="9435" max="9435" width="16.28515625" style="151" customWidth="1"/>
    <col min="9436" max="9436" width="63.7109375" style="151" customWidth="1"/>
    <col min="9437" max="9476" width="0" style="151" hidden="1" customWidth="1"/>
    <col min="9477" max="9479" width="21.7109375" style="151" customWidth="1"/>
    <col min="9480" max="9480" width="27.7109375" style="151" customWidth="1"/>
    <col min="9481" max="9482" width="14.42578125" style="151" customWidth="1"/>
    <col min="9483" max="9483" width="14.28515625" style="151" customWidth="1"/>
    <col min="9484" max="9484" width="14.85546875" style="151" customWidth="1"/>
    <col min="9485" max="9485" width="15" style="151" customWidth="1"/>
    <col min="9486" max="9690" width="9.140625" style="151"/>
    <col min="9691" max="9691" width="16.28515625" style="151" customWidth="1"/>
    <col min="9692" max="9692" width="63.7109375" style="151" customWidth="1"/>
    <col min="9693" max="9732" width="0" style="151" hidden="1" customWidth="1"/>
    <col min="9733" max="9735" width="21.7109375" style="151" customWidth="1"/>
    <col min="9736" max="9736" width="27.7109375" style="151" customWidth="1"/>
    <col min="9737" max="9738" width="14.42578125" style="151" customWidth="1"/>
    <col min="9739" max="9739" width="14.28515625" style="151" customWidth="1"/>
    <col min="9740" max="9740" width="14.85546875" style="151" customWidth="1"/>
    <col min="9741" max="9741" width="15" style="151" customWidth="1"/>
    <col min="9742" max="9946" width="9.140625" style="151"/>
    <col min="9947" max="9947" width="16.28515625" style="151" customWidth="1"/>
    <col min="9948" max="9948" width="63.7109375" style="151" customWidth="1"/>
    <col min="9949" max="9988" width="0" style="151" hidden="1" customWidth="1"/>
    <col min="9989" max="9991" width="21.7109375" style="151" customWidth="1"/>
    <col min="9992" max="9992" width="27.7109375" style="151" customWidth="1"/>
    <col min="9993" max="9994" width="14.42578125" style="151" customWidth="1"/>
    <col min="9995" max="9995" width="14.28515625" style="151" customWidth="1"/>
    <col min="9996" max="9996" width="14.85546875" style="151" customWidth="1"/>
    <col min="9997" max="9997" width="15" style="151" customWidth="1"/>
    <col min="9998" max="10202" width="9.140625" style="151"/>
    <col min="10203" max="10203" width="16.28515625" style="151" customWidth="1"/>
    <col min="10204" max="10204" width="63.7109375" style="151" customWidth="1"/>
    <col min="10205" max="10244" width="0" style="151" hidden="1" customWidth="1"/>
    <col min="10245" max="10247" width="21.7109375" style="151" customWidth="1"/>
    <col min="10248" max="10248" width="27.7109375" style="151" customWidth="1"/>
    <col min="10249" max="10250" width="14.42578125" style="151" customWidth="1"/>
    <col min="10251" max="10251" width="14.28515625" style="151" customWidth="1"/>
    <col min="10252" max="10252" width="14.85546875" style="151" customWidth="1"/>
    <col min="10253" max="10253" width="15" style="151" customWidth="1"/>
    <col min="10254" max="10458" width="9.140625" style="151"/>
    <col min="10459" max="10459" width="16.28515625" style="151" customWidth="1"/>
    <col min="10460" max="10460" width="63.7109375" style="151" customWidth="1"/>
    <col min="10461" max="10500" width="0" style="151" hidden="1" customWidth="1"/>
    <col min="10501" max="10503" width="21.7109375" style="151" customWidth="1"/>
    <col min="10504" max="10504" width="27.7109375" style="151" customWidth="1"/>
    <col min="10505" max="10506" width="14.42578125" style="151" customWidth="1"/>
    <col min="10507" max="10507" width="14.28515625" style="151" customWidth="1"/>
    <col min="10508" max="10508" width="14.85546875" style="151" customWidth="1"/>
    <col min="10509" max="10509" width="15" style="151" customWidth="1"/>
    <col min="10510" max="10714" width="9.140625" style="151"/>
    <col min="10715" max="10715" width="16.28515625" style="151" customWidth="1"/>
    <col min="10716" max="10716" width="63.7109375" style="151" customWidth="1"/>
    <col min="10717" max="10756" width="0" style="151" hidden="1" customWidth="1"/>
    <col min="10757" max="10759" width="21.7109375" style="151" customWidth="1"/>
    <col min="10760" max="10760" width="27.7109375" style="151" customWidth="1"/>
    <col min="10761" max="10762" width="14.42578125" style="151" customWidth="1"/>
    <col min="10763" max="10763" width="14.28515625" style="151" customWidth="1"/>
    <col min="10764" max="10764" width="14.85546875" style="151" customWidth="1"/>
    <col min="10765" max="10765" width="15" style="151" customWidth="1"/>
    <col min="10766" max="10970" width="9.140625" style="151"/>
    <col min="10971" max="10971" width="16.28515625" style="151" customWidth="1"/>
    <col min="10972" max="10972" width="63.7109375" style="151" customWidth="1"/>
    <col min="10973" max="11012" width="0" style="151" hidden="1" customWidth="1"/>
    <col min="11013" max="11015" width="21.7109375" style="151" customWidth="1"/>
    <col min="11016" max="11016" width="27.7109375" style="151" customWidth="1"/>
    <col min="11017" max="11018" width="14.42578125" style="151" customWidth="1"/>
    <col min="11019" max="11019" width="14.28515625" style="151" customWidth="1"/>
    <col min="11020" max="11020" width="14.85546875" style="151" customWidth="1"/>
    <col min="11021" max="11021" width="15" style="151" customWidth="1"/>
    <col min="11022" max="11226" width="9.140625" style="151"/>
    <col min="11227" max="11227" width="16.28515625" style="151" customWidth="1"/>
    <col min="11228" max="11228" width="63.7109375" style="151" customWidth="1"/>
    <col min="11229" max="11268" width="0" style="151" hidden="1" customWidth="1"/>
    <col min="11269" max="11271" width="21.7109375" style="151" customWidth="1"/>
    <col min="11272" max="11272" width="27.7109375" style="151" customWidth="1"/>
    <col min="11273" max="11274" width="14.42578125" style="151" customWidth="1"/>
    <col min="11275" max="11275" width="14.28515625" style="151" customWidth="1"/>
    <col min="11276" max="11276" width="14.85546875" style="151" customWidth="1"/>
    <col min="11277" max="11277" width="15" style="151" customWidth="1"/>
    <col min="11278" max="11482" width="9.140625" style="151"/>
    <col min="11483" max="11483" width="16.28515625" style="151" customWidth="1"/>
    <col min="11484" max="11484" width="63.7109375" style="151" customWidth="1"/>
    <col min="11485" max="11524" width="0" style="151" hidden="1" customWidth="1"/>
    <col min="11525" max="11527" width="21.7109375" style="151" customWidth="1"/>
    <col min="11528" max="11528" width="27.7109375" style="151" customWidth="1"/>
    <col min="11529" max="11530" width="14.42578125" style="151" customWidth="1"/>
    <col min="11531" max="11531" width="14.28515625" style="151" customWidth="1"/>
    <col min="11532" max="11532" width="14.85546875" style="151" customWidth="1"/>
    <col min="11533" max="11533" width="15" style="151" customWidth="1"/>
    <col min="11534" max="11738" width="9.140625" style="151"/>
    <col min="11739" max="11739" width="16.28515625" style="151" customWidth="1"/>
    <col min="11740" max="11740" width="63.7109375" style="151" customWidth="1"/>
    <col min="11741" max="11780" width="0" style="151" hidden="1" customWidth="1"/>
    <col min="11781" max="11783" width="21.7109375" style="151" customWidth="1"/>
    <col min="11784" max="11784" width="27.7109375" style="151" customWidth="1"/>
    <col min="11785" max="11786" width="14.42578125" style="151" customWidth="1"/>
    <col min="11787" max="11787" width="14.28515625" style="151" customWidth="1"/>
    <col min="11788" max="11788" width="14.85546875" style="151" customWidth="1"/>
    <col min="11789" max="11789" width="15" style="151" customWidth="1"/>
    <col min="11790" max="11994" width="9.140625" style="151"/>
    <col min="11995" max="11995" width="16.28515625" style="151" customWidth="1"/>
    <col min="11996" max="11996" width="63.7109375" style="151" customWidth="1"/>
    <col min="11997" max="12036" width="0" style="151" hidden="1" customWidth="1"/>
    <col min="12037" max="12039" width="21.7109375" style="151" customWidth="1"/>
    <col min="12040" max="12040" width="27.7109375" style="151" customWidth="1"/>
    <col min="12041" max="12042" width="14.42578125" style="151" customWidth="1"/>
    <col min="12043" max="12043" width="14.28515625" style="151" customWidth="1"/>
    <col min="12044" max="12044" width="14.85546875" style="151" customWidth="1"/>
    <col min="12045" max="12045" width="15" style="151" customWidth="1"/>
    <col min="12046" max="12250" width="9.140625" style="151"/>
    <col min="12251" max="12251" width="16.28515625" style="151" customWidth="1"/>
    <col min="12252" max="12252" width="63.7109375" style="151" customWidth="1"/>
    <col min="12253" max="12292" width="0" style="151" hidden="1" customWidth="1"/>
    <col min="12293" max="12295" width="21.7109375" style="151" customWidth="1"/>
    <col min="12296" max="12296" width="27.7109375" style="151" customWidth="1"/>
    <col min="12297" max="12298" width="14.42578125" style="151" customWidth="1"/>
    <col min="12299" max="12299" width="14.28515625" style="151" customWidth="1"/>
    <col min="12300" max="12300" width="14.85546875" style="151" customWidth="1"/>
    <col min="12301" max="12301" width="15" style="151" customWidth="1"/>
    <col min="12302" max="12506" width="9.140625" style="151"/>
    <col min="12507" max="12507" width="16.28515625" style="151" customWidth="1"/>
    <col min="12508" max="12508" width="63.7109375" style="151" customWidth="1"/>
    <col min="12509" max="12548" width="0" style="151" hidden="1" customWidth="1"/>
    <col min="12549" max="12551" width="21.7109375" style="151" customWidth="1"/>
    <col min="12552" max="12552" width="27.7109375" style="151" customWidth="1"/>
    <col min="12553" max="12554" width="14.42578125" style="151" customWidth="1"/>
    <col min="12555" max="12555" width="14.28515625" style="151" customWidth="1"/>
    <col min="12556" max="12556" width="14.85546875" style="151" customWidth="1"/>
    <col min="12557" max="12557" width="15" style="151" customWidth="1"/>
    <col min="12558" max="12762" width="9.140625" style="151"/>
    <col min="12763" max="12763" width="16.28515625" style="151" customWidth="1"/>
    <col min="12764" max="12764" width="63.7109375" style="151" customWidth="1"/>
    <col min="12765" max="12804" width="0" style="151" hidden="1" customWidth="1"/>
    <col min="12805" max="12807" width="21.7109375" style="151" customWidth="1"/>
    <col min="12808" max="12808" width="27.7109375" style="151" customWidth="1"/>
    <col min="12809" max="12810" width="14.42578125" style="151" customWidth="1"/>
    <col min="12811" max="12811" width="14.28515625" style="151" customWidth="1"/>
    <col min="12812" max="12812" width="14.85546875" style="151" customWidth="1"/>
    <col min="12813" max="12813" width="15" style="151" customWidth="1"/>
    <col min="12814" max="13018" width="9.140625" style="151"/>
    <col min="13019" max="13019" width="16.28515625" style="151" customWidth="1"/>
    <col min="13020" max="13020" width="63.7109375" style="151" customWidth="1"/>
    <col min="13021" max="13060" width="0" style="151" hidden="1" customWidth="1"/>
    <col min="13061" max="13063" width="21.7109375" style="151" customWidth="1"/>
    <col min="13064" max="13064" width="27.7109375" style="151" customWidth="1"/>
    <col min="13065" max="13066" width="14.42578125" style="151" customWidth="1"/>
    <col min="13067" max="13067" width="14.28515625" style="151" customWidth="1"/>
    <col min="13068" max="13068" width="14.85546875" style="151" customWidth="1"/>
    <col min="13069" max="13069" width="15" style="151" customWidth="1"/>
    <col min="13070" max="13274" width="9.140625" style="151"/>
    <col min="13275" max="13275" width="16.28515625" style="151" customWidth="1"/>
    <col min="13276" max="13276" width="63.7109375" style="151" customWidth="1"/>
    <col min="13277" max="13316" width="0" style="151" hidden="1" customWidth="1"/>
    <col min="13317" max="13319" width="21.7109375" style="151" customWidth="1"/>
    <col min="13320" max="13320" width="27.7109375" style="151" customWidth="1"/>
    <col min="13321" max="13322" width="14.42578125" style="151" customWidth="1"/>
    <col min="13323" max="13323" width="14.28515625" style="151" customWidth="1"/>
    <col min="13324" max="13324" width="14.85546875" style="151" customWidth="1"/>
    <col min="13325" max="13325" width="15" style="151" customWidth="1"/>
    <col min="13326" max="13530" width="9.140625" style="151"/>
    <col min="13531" max="13531" width="16.28515625" style="151" customWidth="1"/>
    <col min="13532" max="13532" width="63.7109375" style="151" customWidth="1"/>
    <col min="13533" max="13572" width="0" style="151" hidden="1" customWidth="1"/>
    <col min="13573" max="13575" width="21.7109375" style="151" customWidth="1"/>
    <col min="13576" max="13576" width="27.7109375" style="151" customWidth="1"/>
    <col min="13577" max="13578" width="14.42578125" style="151" customWidth="1"/>
    <col min="13579" max="13579" width="14.28515625" style="151" customWidth="1"/>
    <col min="13580" max="13580" width="14.85546875" style="151" customWidth="1"/>
    <col min="13581" max="13581" width="15" style="151" customWidth="1"/>
    <col min="13582" max="13786" width="9.140625" style="151"/>
    <col min="13787" max="13787" width="16.28515625" style="151" customWidth="1"/>
    <col min="13788" max="13788" width="63.7109375" style="151" customWidth="1"/>
    <col min="13789" max="13828" width="0" style="151" hidden="1" customWidth="1"/>
    <col min="13829" max="13831" width="21.7109375" style="151" customWidth="1"/>
    <col min="13832" max="13832" width="27.7109375" style="151" customWidth="1"/>
    <col min="13833" max="13834" width="14.42578125" style="151" customWidth="1"/>
    <col min="13835" max="13835" width="14.28515625" style="151" customWidth="1"/>
    <col min="13836" max="13836" width="14.85546875" style="151" customWidth="1"/>
    <col min="13837" max="13837" width="15" style="151" customWidth="1"/>
    <col min="13838" max="14042" width="9.140625" style="151"/>
    <col min="14043" max="14043" width="16.28515625" style="151" customWidth="1"/>
    <col min="14044" max="14044" width="63.7109375" style="151" customWidth="1"/>
    <col min="14045" max="14084" width="0" style="151" hidden="1" customWidth="1"/>
    <col min="14085" max="14087" width="21.7109375" style="151" customWidth="1"/>
    <col min="14088" max="14088" width="27.7109375" style="151" customWidth="1"/>
    <col min="14089" max="14090" width="14.42578125" style="151" customWidth="1"/>
    <col min="14091" max="14091" width="14.28515625" style="151" customWidth="1"/>
    <col min="14092" max="14092" width="14.85546875" style="151" customWidth="1"/>
    <col min="14093" max="14093" width="15" style="151" customWidth="1"/>
    <col min="14094" max="14298" width="9.140625" style="151"/>
    <col min="14299" max="14299" width="16.28515625" style="151" customWidth="1"/>
    <col min="14300" max="14300" width="63.7109375" style="151" customWidth="1"/>
    <col min="14301" max="14340" width="0" style="151" hidden="1" customWidth="1"/>
    <col min="14341" max="14343" width="21.7109375" style="151" customWidth="1"/>
    <col min="14344" max="14344" width="27.7109375" style="151" customWidth="1"/>
    <col min="14345" max="14346" width="14.42578125" style="151" customWidth="1"/>
    <col min="14347" max="14347" width="14.28515625" style="151" customWidth="1"/>
    <col min="14348" max="14348" width="14.85546875" style="151" customWidth="1"/>
    <col min="14349" max="14349" width="15" style="151" customWidth="1"/>
    <col min="14350" max="14554" width="9.140625" style="151"/>
    <col min="14555" max="14555" width="16.28515625" style="151" customWidth="1"/>
    <col min="14556" max="14556" width="63.7109375" style="151" customWidth="1"/>
    <col min="14557" max="14596" width="0" style="151" hidden="1" customWidth="1"/>
    <col min="14597" max="14599" width="21.7109375" style="151" customWidth="1"/>
    <col min="14600" max="14600" width="27.7109375" style="151" customWidth="1"/>
    <col min="14601" max="14602" width="14.42578125" style="151" customWidth="1"/>
    <col min="14603" max="14603" width="14.28515625" style="151" customWidth="1"/>
    <col min="14604" max="14604" width="14.85546875" style="151" customWidth="1"/>
    <col min="14605" max="14605" width="15" style="151" customWidth="1"/>
    <col min="14606" max="14810" width="9.140625" style="151"/>
    <col min="14811" max="14811" width="16.28515625" style="151" customWidth="1"/>
    <col min="14812" max="14812" width="63.7109375" style="151" customWidth="1"/>
    <col min="14813" max="14852" width="0" style="151" hidden="1" customWidth="1"/>
    <col min="14853" max="14855" width="21.7109375" style="151" customWidth="1"/>
    <col min="14856" max="14856" width="27.7109375" style="151" customWidth="1"/>
    <col min="14857" max="14858" width="14.42578125" style="151" customWidth="1"/>
    <col min="14859" max="14859" width="14.28515625" style="151" customWidth="1"/>
    <col min="14860" max="14860" width="14.85546875" style="151" customWidth="1"/>
    <col min="14861" max="14861" width="15" style="151" customWidth="1"/>
    <col min="14862" max="15066" width="9.140625" style="151"/>
    <col min="15067" max="15067" width="16.28515625" style="151" customWidth="1"/>
    <col min="15068" max="15068" width="63.7109375" style="151" customWidth="1"/>
    <col min="15069" max="15108" width="0" style="151" hidden="1" customWidth="1"/>
    <col min="15109" max="15111" width="21.7109375" style="151" customWidth="1"/>
    <col min="15112" max="15112" width="27.7109375" style="151" customWidth="1"/>
    <col min="15113" max="15114" width="14.42578125" style="151" customWidth="1"/>
    <col min="15115" max="15115" width="14.28515625" style="151" customWidth="1"/>
    <col min="15116" max="15116" width="14.85546875" style="151" customWidth="1"/>
    <col min="15117" max="15117" width="15" style="151" customWidth="1"/>
    <col min="15118" max="15322" width="9.140625" style="151"/>
    <col min="15323" max="15323" width="16.28515625" style="151" customWidth="1"/>
    <col min="15324" max="15324" width="63.7109375" style="151" customWidth="1"/>
    <col min="15325" max="15364" width="0" style="151" hidden="1" customWidth="1"/>
    <col min="15365" max="15367" width="21.7109375" style="151" customWidth="1"/>
    <col min="15368" max="15368" width="27.7109375" style="151" customWidth="1"/>
    <col min="15369" max="15370" width="14.42578125" style="151" customWidth="1"/>
    <col min="15371" max="15371" width="14.28515625" style="151" customWidth="1"/>
    <col min="15372" max="15372" width="14.85546875" style="151" customWidth="1"/>
    <col min="15373" max="15373" width="15" style="151" customWidth="1"/>
    <col min="15374" max="15578" width="9.140625" style="151"/>
    <col min="15579" max="15579" width="16.28515625" style="151" customWidth="1"/>
    <col min="15580" max="15580" width="63.7109375" style="151" customWidth="1"/>
    <col min="15581" max="15620" width="0" style="151" hidden="1" customWidth="1"/>
    <col min="15621" max="15623" width="21.7109375" style="151" customWidth="1"/>
    <col min="15624" max="15624" width="27.7109375" style="151" customWidth="1"/>
    <col min="15625" max="15626" width="14.42578125" style="151" customWidth="1"/>
    <col min="15627" max="15627" width="14.28515625" style="151" customWidth="1"/>
    <col min="15628" max="15628" width="14.85546875" style="151" customWidth="1"/>
    <col min="15629" max="15629" width="15" style="151" customWidth="1"/>
    <col min="15630" max="15834" width="9.140625" style="151"/>
    <col min="15835" max="15835" width="16.28515625" style="151" customWidth="1"/>
    <col min="15836" max="15836" width="63.7109375" style="151" customWidth="1"/>
    <col min="15837" max="15876" width="0" style="151" hidden="1" customWidth="1"/>
    <col min="15877" max="15879" width="21.7109375" style="151" customWidth="1"/>
    <col min="15880" max="15880" width="27.7109375" style="151" customWidth="1"/>
    <col min="15881" max="15882" width="14.42578125" style="151" customWidth="1"/>
    <col min="15883" max="15883" width="14.28515625" style="151" customWidth="1"/>
    <col min="15884" max="15884" width="14.85546875" style="151" customWidth="1"/>
    <col min="15885" max="15885" width="15" style="151" customWidth="1"/>
    <col min="15886" max="16090" width="9.140625" style="151"/>
    <col min="16091" max="16091" width="16.28515625" style="151" customWidth="1"/>
    <col min="16092" max="16092" width="63.7109375" style="151" customWidth="1"/>
    <col min="16093" max="16132" width="0" style="151" hidden="1" customWidth="1"/>
    <col min="16133" max="16135" width="21.7109375" style="151" customWidth="1"/>
    <col min="16136" max="16136" width="27.7109375" style="151" customWidth="1"/>
    <col min="16137" max="16138" width="14.42578125" style="151" customWidth="1"/>
    <col min="16139" max="16139" width="14.28515625" style="151" customWidth="1"/>
    <col min="16140" max="16140" width="14.85546875" style="151" customWidth="1"/>
    <col min="16141" max="16141" width="15" style="151" customWidth="1"/>
    <col min="16142" max="16384" width="9.140625" style="151"/>
  </cols>
  <sheetData>
    <row r="1" spans="1:14" ht="30" customHeight="1" x14ac:dyDescent="0.2">
      <c r="I1" s="152"/>
      <c r="J1" s="152"/>
      <c r="K1" s="152"/>
      <c r="L1" s="443"/>
      <c r="M1" s="443"/>
    </row>
    <row r="2" spans="1:14" ht="134.25" customHeight="1" x14ac:dyDescent="0.2">
      <c r="I2" s="152"/>
      <c r="J2" s="444"/>
      <c r="K2" s="444"/>
      <c r="L2" s="444"/>
      <c r="M2" s="444"/>
    </row>
    <row r="3" spans="1:14" ht="15" hidden="1" customHeight="1" x14ac:dyDescent="0.2">
      <c r="H3" s="153"/>
      <c r="I3" s="153"/>
      <c r="J3" s="153"/>
      <c r="K3" s="153"/>
      <c r="L3" s="153"/>
      <c r="M3" s="153"/>
    </row>
    <row r="4" spans="1:14" ht="20.25" hidden="1" customHeight="1" x14ac:dyDescent="0.2">
      <c r="H4" s="154"/>
      <c r="I4" s="154"/>
      <c r="J4" s="445"/>
      <c r="K4" s="445"/>
      <c r="L4" s="445"/>
      <c r="M4" s="445"/>
    </row>
    <row r="5" spans="1:14" ht="20.25" hidden="1" customHeight="1" x14ac:dyDescent="0.2">
      <c r="H5" s="155"/>
      <c r="I5" s="155"/>
      <c r="J5" s="155"/>
      <c r="K5" s="155"/>
      <c r="L5" s="155"/>
      <c r="M5" s="155"/>
    </row>
    <row r="6" spans="1:14" ht="20.25" hidden="1" customHeight="1" x14ac:dyDescent="0.2">
      <c r="I6" s="154"/>
      <c r="J6" s="154"/>
      <c r="K6" s="446"/>
      <c r="L6" s="446"/>
      <c r="M6" s="446"/>
    </row>
    <row r="7" spans="1:14" ht="12.75" hidden="1" customHeight="1" x14ac:dyDescent="0.2"/>
    <row r="8" spans="1:14" ht="20.25" customHeight="1" x14ac:dyDescent="0.2">
      <c r="A8" s="447" t="s">
        <v>145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156"/>
    </row>
    <row r="9" spans="1:14" ht="20.25" x14ac:dyDescent="0.2">
      <c r="A9" s="153"/>
      <c r="B9" s="153"/>
      <c r="C9" s="153"/>
      <c r="D9" s="153"/>
      <c r="E9" s="153"/>
      <c r="F9" s="218"/>
      <c r="G9" s="153"/>
      <c r="H9" s="153"/>
      <c r="I9" s="153"/>
      <c r="J9" s="153"/>
      <c r="K9" s="153"/>
      <c r="L9" s="153"/>
      <c r="M9" s="153"/>
      <c r="N9" s="156"/>
    </row>
    <row r="10" spans="1:14" ht="20.25" x14ac:dyDescent="0.2">
      <c r="A10" s="162"/>
      <c r="B10" s="162"/>
      <c r="C10" s="157" t="s">
        <v>111</v>
      </c>
      <c r="D10" s="157" t="s">
        <v>112</v>
      </c>
      <c r="E10" s="220" t="s">
        <v>113</v>
      </c>
      <c r="F10" s="220" t="s">
        <v>114</v>
      </c>
      <c r="G10" s="157" t="s">
        <v>115</v>
      </c>
      <c r="H10" s="162"/>
      <c r="I10" s="162"/>
      <c r="J10" s="162"/>
      <c r="K10" s="162"/>
      <c r="L10" s="162"/>
      <c r="M10" s="162"/>
      <c r="N10" s="156"/>
    </row>
    <row r="11" spans="1:14" ht="159" customHeight="1" x14ac:dyDescent="0.2">
      <c r="A11" s="196"/>
      <c r="B11" s="196" t="s">
        <v>1</v>
      </c>
      <c r="C11" s="196" t="s">
        <v>225</v>
      </c>
      <c r="D11" s="196" t="s">
        <v>226</v>
      </c>
      <c r="E11" s="196" t="s">
        <v>227</v>
      </c>
      <c r="F11" s="196" t="s">
        <v>228</v>
      </c>
      <c r="G11" s="196" t="s">
        <v>229</v>
      </c>
      <c r="H11" s="196" t="s">
        <v>6</v>
      </c>
      <c r="I11" s="448" t="s">
        <v>7</v>
      </c>
      <c r="J11" s="449"/>
      <c r="K11" s="449"/>
      <c r="L11" s="449"/>
      <c r="M11" s="450"/>
      <c r="N11" s="156"/>
    </row>
    <row r="12" spans="1:14" ht="22.5" customHeight="1" x14ac:dyDescent="0.2">
      <c r="A12" s="157">
        <v>1</v>
      </c>
      <c r="B12" s="157">
        <v>2</v>
      </c>
      <c r="C12" s="224"/>
      <c r="D12" s="224"/>
      <c r="E12" s="224"/>
      <c r="F12" s="224"/>
      <c r="G12" s="224"/>
      <c r="H12" s="157">
        <v>4</v>
      </c>
      <c r="I12" s="439">
        <v>5</v>
      </c>
      <c r="J12" s="440"/>
      <c r="K12" s="440"/>
      <c r="L12" s="440"/>
      <c r="M12" s="441"/>
      <c r="N12" s="156"/>
    </row>
    <row r="13" spans="1:14" ht="44.25" customHeight="1" x14ac:dyDescent="0.2">
      <c r="A13" s="158"/>
      <c r="B13" s="158"/>
      <c r="C13" s="225"/>
      <c r="D13" s="225"/>
      <c r="E13" s="225"/>
      <c r="F13" s="225"/>
      <c r="G13" s="225"/>
      <c r="H13" s="159"/>
      <c r="I13" s="157" t="s">
        <v>10</v>
      </c>
      <c r="J13" s="157" t="s">
        <v>11</v>
      </c>
      <c r="K13" s="157" t="s">
        <v>12</v>
      </c>
      <c r="L13" s="157" t="s">
        <v>13</v>
      </c>
      <c r="M13" s="157" t="s">
        <v>14</v>
      </c>
      <c r="N13" s="156"/>
    </row>
    <row r="14" spans="1:14" ht="44.25" customHeight="1" x14ac:dyDescent="0.2">
      <c r="A14" s="158" t="s">
        <v>146</v>
      </c>
      <c r="B14" s="158" t="s">
        <v>15</v>
      </c>
      <c r="C14" s="225" t="s">
        <v>136</v>
      </c>
      <c r="D14" s="225" t="s">
        <v>136</v>
      </c>
      <c r="E14" s="225" t="s">
        <v>136</v>
      </c>
      <c r="F14" s="225" t="s">
        <v>136</v>
      </c>
      <c r="G14" s="225" t="s">
        <v>136</v>
      </c>
      <c r="H14" s="159">
        <v>18</v>
      </c>
      <c r="I14" s="157">
        <v>1</v>
      </c>
      <c r="J14" s="157">
        <v>2</v>
      </c>
      <c r="K14" s="157">
        <v>3</v>
      </c>
      <c r="L14" s="157">
        <v>4</v>
      </c>
      <c r="M14" s="157">
        <v>5</v>
      </c>
      <c r="N14" s="156"/>
    </row>
    <row r="15" spans="1:14" ht="44.25" customHeight="1" x14ac:dyDescent="0.2">
      <c r="A15" s="158" t="s">
        <v>146</v>
      </c>
      <c r="B15" s="158" t="s">
        <v>213</v>
      </c>
      <c r="C15" s="225">
        <v>13</v>
      </c>
      <c r="D15" s="225">
        <v>12</v>
      </c>
      <c r="E15" s="225">
        <v>10</v>
      </c>
      <c r="F15" s="225">
        <v>10</v>
      </c>
      <c r="G15" s="225">
        <v>9</v>
      </c>
      <c r="H15" s="159">
        <v>18</v>
      </c>
      <c r="I15" s="157">
        <v>1</v>
      </c>
      <c r="J15" s="157">
        <v>2</v>
      </c>
      <c r="K15" s="157">
        <v>3</v>
      </c>
      <c r="L15" s="157">
        <v>4</v>
      </c>
      <c r="M15" s="157">
        <v>5</v>
      </c>
      <c r="N15" s="156"/>
    </row>
    <row r="16" spans="1:14" ht="65.25" customHeight="1" x14ac:dyDescent="0.2">
      <c r="A16" s="160" t="s">
        <v>16</v>
      </c>
      <c r="B16" s="161" t="s">
        <v>17</v>
      </c>
      <c r="C16" s="225"/>
      <c r="D16" s="225"/>
      <c r="E16" s="225"/>
      <c r="F16" s="225"/>
      <c r="G16" s="225"/>
      <c r="H16" s="159"/>
      <c r="I16" s="157"/>
      <c r="J16" s="157"/>
      <c r="K16" s="157"/>
      <c r="L16" s="157"/>
      <c r="M16" s="157"/>
      <c r="N16" s="156"/>
    </row>
    <row r="17" spans="1:19" ht="25.5" customHeight="1" x14ac:dyDescent="0.2">
      <c r="A17" s="162" t="s">
        <v>147</v>
      </c>
      <c r="B17" s="163" t="s">
        <v>214</v>
      </c>
      <c r="C17" s="225">
        <v>25</v>
      </c>
      <c r="D17" s="225">
        <v>20</v>
      </c>
      <c r="E17" s="225">
        <v>16</v>
      </c>
      <c r="F17" s="225">
        <v>15</v>
      </c>
      <c r="G17" s="225">
        <v>14</v>
      </c>
      <c r="H17" s="159">
        <v>22</v>
      </c>
      <c r="I17" s="157">
        <v>1</v>
      </c>
      <c r="J17" s="157">
        <v>2</v>
      </c>
      <c r="K17" s="157">
        <v>3</v>
      </c>
      <c r="L17" s="157">
        <v>4</v>
      </c>
      <c r="M17" s="157">
        <v>5</v>
      </c>
      <c r="N17" s="156"/>
    </row>
    <row r="18" spans="1:19" ht="27.75" customHeight="1" x14ac:dyDescent="0.2">
      <c r="A18" s="162" t="s">
        <v>148</v>
      </c>
      <c r="B18" s="163" t="s">
        <v>215</v>
      </c>
      <c r="C18" s="225">
        <v>15</v>
      </c>
      <c r="D18" s="225">
        <v>15</v>
      </c>
      <c r="E18" s="225">
        <v>15</v>
      </c>
      <c r="F18" s="225">
        <v>13</v>
      </c>
      <c r="G18" s="225">
        <v>10</v>
      </c>
      <c r="H18" s="159">
        <v>27</v>
      </c>
      <c r="I18" s="157">
        <v>1</v>
      </c>
      <c r="J18" s="157">
        <v>2</v>
      </c>
      <c r="K18" s="157">
        <v>3</v>
      </c>
      <c r="L18" s="157">
        <v>4</v>
      </c>
      <c r="M18" s="157">
        <v>5</v>
      </c>
      <c r="N18" s="156"/>
    </row>
    <row r="19" spans="1:19" ht="23.25" customHeight="1" x14ac:dyDescent="0.2">
      <c r="A19" s="162" t="s">
        <v>20</v>
      </c>
      <c r="B19" s="163" t="s">
        <v>216</v>
      </c>
      <c r="C19" s="225">
        <v>23</v>
      </c>
      <c r="D19" s="225">
        <v>20</v>
      </c>
      <c r="E19" s="225">
        <v>20</v>
      </c>
      <c r="F19" s="225">
        <v>14</v>
      </c>
      <c r="G19" s="225">
        <v>12</v>
      </c>
      <c r="H19" s="159">
        <v>27</v>
      </c>
      <c r="I19" s="157">
        <v>1</v>
      </c>
      <c r="J19" s="157">
        <v>3</v>
      </c>
      <c r="K19" s="157">
        <v>5</v>
      </c>
      <c r="L19" s="157">
        <v>6</v>
      </c>
      <c r="M19" s="157">
        <v>7</v>
      </c>
      <c r="N19" s="156"/>
    </row>
    <row r="20" spans="1:19" ht="22.5" customHeight="1" x14ac:dyDescent="0.2">
      <c r="A20" s="162" t="s">
        <v>22</v>
      </c>
      <c r="B20" s="163" t="s">
        <v>217</v>
      </c>
      <c r="C20" s="225">
        <v>14</v>
      </c>
      <c r="D20" s="309">
        <v>15</v>
      </c>
      <c r="E20" s="309">
        <v>14</v>
      </c>
      <c r="F20" s="309">
        <v>12</v>
      </c>
      <c r="G20" s="225">
        <v>10</v>
      </c>
      <c r="H20" s="159">
        <v>18</v>
      </c>
      <c r="I20" s="157">
        <v>1</v>
      </c>
      <c r="J20" s="157">
        <v>2</v>
      </c>
      <c r="K20" s="157">
        <v>3</v>
      </c>
      <c r="L20" s="157">
        <v>4</v>
      </c>
      <c r="M20" s="157">
        <v>4</v>
      </c>
      <c r="N20" s="156"/>
    </row>
    <row r="21" spans="1:19" ht="47.25" customHeight="1" x14ac:dyDescent="0.2">
      <c r="A21" s="160" t="s">
        <v>24</v>
      </c>
      <c r="B21" s="161" t="s">
        <v>26</v>
      </c>
      <c r="C21" s="225"/>
      <c r="D21" s="309"/>
      <c r="E21" s="309"/>
      <c r="F21" s="309"/>
      <c r="G21" s="225"/>
      <c r="H21" s="159"/>
      <c r="I21" s="157"/>
      <c r="J21" s="157"/>
      <c r="K21" s="157"/>
      <c r="L21" s="157"/>
      <c r="M21" s="157"/>
      <c r="N21" s="156"/>
    </row>
    <row r="22" spans="1:19" ht="27" customHeight="1" x14ac:dyDescent="0.2">
      <c r="A22" s="162" t="s">
        <v>27</v>
      </c>
      <c r="B22" s="163" t="s">
        <v>29</v>
      </c>
      <c r="C22" s="225">
        <v>40</v>
      </c>
      <c r="D22" s="309">
        <v>40</v>
      </c>
      <c r="E22" s="309">
        <v>40</v>
      </c>
      <c r="F22" s="309">
        <v>40</v>
      </c>
      <c r="G22" s="225">
        <v>40</v>
      </c>
      <c r="H22" s="159">
        <v>14</v>
      </c>
      <c r="I22" s="157">
        <v>5</v>
      </c>
      <c r="J22" s="157">
        <v>6</v>
      </c>
      <c r="K22" s="157">
        <v>7</v>
      </c>
      <c r="L22" s="157">
        <v>8</v>
      </c>
      <c r="M22" s="157">
        <v>9</v>
      </c>
      <c r="N22" s="156"/>
    </row>
    <row r="23" spans="1:19" ht="25.5" customHeight="1" x14ac:dyDescent="0.2">
      <c r="A23" s="162" t="s">
        <v>27</v>
      </c>
      <c r="B23" s="163" t="s">
        <v>31</v>
      </c>
      <c r="C23" s="225">
        <v>30</v>
      </c>
      <c r="D23" s="225">
        <v>30</v>
      </c>
      <c r="E23" s="225">
        <v>30</v>
      </c>
      <c r="F23" s="225">
        <v>30</v>
      </c>
      <c r="G23" s="225">
        <v>30</v>
      </c>
      <c r="H23" s="159">
        <v>14</v>
      </c>
      <c r="I23" s="157">
        <v>5</v>
      </c>
      <c r="J23" s="157">
        <v>6</v>
      </c>
      <c r="K23" s="157">
        <v>7</v>
      </c>
      <c r="L23" s="157">
        <v>8</v>
      </c>
      <c r="M23" s="157">
        <v>9</v>
      </c>
      <c r="N23" s="156"/>
    </row>
    <row r="24" spans="1:19" ht="20.25" x14ac:dyDescent="0.2">
      <c r="A24" s="160">
        <v>14.4</v>
      </c>
      <c r="B24" s="161" t="s">
        <v>33</v>
      </c>
      <c r="C24" s="225"/>
      <c r="D24" s="225"/>
      <c r="E24" s="225"/>
      <c r="F24" s="225"/>
      <c r="G24" s="225"/>
      <c r="H24" s="159"/>
      <c r="I24" s="157"/>
      <c r="J24" s="157"/>
      <c r="K24" s="157"/>
      <c r="L24" s="157"/>
      <c r="M24" s="157"/>
      <c r="N24" s="156"/>
    </row>
    <row r="25" spans="1:19" ht="21.75" customHeight="1" x14ac:dyDescent="0.2">
      <c r="A25" s="162" t="s">
        <v>34</v>
      </c>
      <c r="B25" s="163" t="s">
        <v>144</v>
      </c>
      <c r="C25" s="225">
        <v>7.9</v>
      </c>
      <c r="D25" s="225">
        <v>7.9</v>
      </c>
      <c r="E25" s="225">
        <v>7.9</v>
      </c>
      <c r="F25" s="225">
        <v>7.9</v>
      </c>
      <c r="G25" s="225">
        <v>7.9</v>
      </c>
      <c r="H25" s="159">
        <v>30</v>
      </c>
      <c r="I25" s="157">
        <v>1</v>
      </c>
      <c r="J25" s="157">
        <v>2</v>
      </c>
      <c r="K25" s="157">
        <v>3</v>
      </c>
      <c r="L25" s="157">
        <v>4</v>
      </c>
      <c r="M25" s="157">
        <v>5</v>
      </c>
      <c r="N25" s="156"/>
    </row>
    <row r="26" spans="1:19" ht="40.5" x14ac:dyDescent="0.2">
      <c r="A26" s="160" t="s">
        <v>36</v>
      </c>
      <c r="B26" s="161" t="s">
        <v>38</v>
      </c>
      <c r="C26" s="225"/>
      <c r="D26" s="225"/>
      <c r="E26" s="225"/>
      <c r="F26" s="225"/>
      <c r="G26" s="309"/>
      <c r="H26" s="159"/>
      <c r="I26" s="157"/>
      <c r="J26" s="157"/>
      <c r="K26" s="157"/>
      <c r="L26" s="157"/>
      <c r="M26" s="157"/>
      <c r="N26" s="156"/>
      <c r="O26" s="156"/>
      <c r="P26" s="156"/>
      <c r="Q26" s="156"/>
      <c r="R26" s="156"/>
      <c r="S26" s="156"/>
    </row>
    <row r="27" spans="1:19" ht="46.5" customHeight="1" x14ac:dyDescent="0.2">
      <c r="A27" s="162" t="s">
        <v>39</v>
      </c>
      <c r="B27" s="162" t="s">
        <v>120</v>
      </c>
      <c r="C27" s="309">
        <v>204.3</v>
      </c>
      <c r="D27" s="309">
        <v>204.3</v>
      </c>
      <c r="E27" s="309">
        <v>204.3</v>
      </c>
      <c r="F27" s="309">
        <v>204.3</v>
      </c>
      <c r="G27" s="309">
        <v>204.3</v>
      </c>
      <c r="H27" s="159">
        <v>1</v>
      </c>
      <c r="I27" s="157">
        <v>1</v>
      </c>
      <c r="J27" s="157">
        <v>2</v>
      </c>
      <c r="K27" s="157">
        <v>3</v>
      </c>
      <c r="L27" s="157">
        <v>4</v>
      </c>
      <c r="M27" s="157">
        <v>4</v>
      </c>
      <c r="N27" s="156"/>
    </row>
    <row r="28" spans="1:19" ht="42.75" customHeight="1" x14ac:dyDescent="0.2">
      <c r="A28" s="162" t="s">
        <v>39</v>
      </c>
      <c r="B28" s="162" t="s">
        <v>121</v>
      </c>
      <c r="C28" s="309">
        <v>195.2</v>
      </c>
      <c r="D28" s="309">
        <v>195.2</v>
      </c>
      <c r="E28" s="309">
        <v>195.2</v>
      </c>
      <c r="F28" s="309">
        <v>195.2</v>
      </c>
      <c r="G28" s="309">
        <v>195.2</v>
      </c>
      <c r="H28" s="159">
        <v>1</v>
      </c>
      <c r="I28" s="157">
        <v>1</v>
      </c>
      <c r="J28" s="157">
        <v>2</v>
      </c>
      <c r="K28" s="157">
        <v>3</v>
      </c>
      <c r="L28" s="157">
        <v>4</v>
      </c>
      <c r="M28" s="157">
        <v>4</v>
      </c>
      <c r="N28" s="156"/>
    </row>
    <row r="29" spans="1:19" ht="42" customHeight="1" x14ac:dyDescent="0.2">
      <c r="A29" s="162" t="s">
        <v>39</v>
      </c>
      <c r="B29" s="163" t="s">
        <v>122</v>
      </c>
      <c r="C29" s="309">
        <v>215.8</v>
      </c>
      <c r="D29" s="309">
        <v>215.8</v>
      </c>
      <c r="E29" s="309">
        <v>215.8</v>
      </c>
      <c r="F29" s="309">
        <v>215.8</v>
      </c>
      <c r="G29" s="309">
        <v>215.8</v>
      </c>
      <c r="H29" s="159">
        <v>1</v>
      </c>
      <c r="I29" s="157">
        <v>1</v>
      </c>
      <c r="J29" s="157">
        <v>2</v>
      </c>
      <c r="K29" s="157">
        <v>3</v>
      </c>
      <c r="L29" s="157">
        <v>4</v>
      </c>
      <c r="M29" s="157">
        <v>4</v>
      </c>
      <c r="N29" s="156"/>
    </row>
    <row r="30" spans="1:19" ht="42" customHeight="1" x14ac:dyDescent="0.2">
      <c r="A30" s="162" t="s">
        <v>39</v>
      </c>
      <c r="B30" s="163" t="s">
        <v>149</v>
      </c>
      <c r="C30" s="309">
        <v>211.6</v>
      </c>
      <c r="D30" s="309">
        <v>211.6</v>
      </c>
      <c r="E30" s="309">
        <v>211.6</v>
      </c>
      <c r="F30" s="309">
        <v>211.6</v>
      </c>
      <c r="G30" s="309">
        <v>211.6</v>
      </c>
      <c r="H30" s="159">
        <v>1</v>
      </c>
      <c r="I30" s="157">
        <v>1</v>
      </c>
      <c r="J30" s="157">
        <v>2</v>
      </c>
      <c r="K30" s="157">
        <v>3</v>
      </c>
      <c r="L30" s="157">
        <v>4</v>
      </c>
      <c r="M30" s="157">
        <v>4</v>
      </c>
      <c r="N30" s="156"/>
    </row>
    <row r="31" spans="1:19" ht="42" customHeight="1" x14ac:dyDescent="0.2">
      <c r="A31" s="162" t="s">
        <v>39</v>
      </c>
      <c r="B31" s="163" t="s">
        <v>123</v>
      </c>
      <c r="C31" s="309">
        <v>211.6</v>
      </c>
      <c r="D31" s="309">
        <v>211.6</v>
      </c>
      <c r="E31" s="309">
        <v>211.6</v>
      </c>
      <c r="F31" s="309">
        <v>211.6</v>
      </c>
      <c r="G31" s="309">
        <v>211.6</v>
      </c>
      <c r="H31" s="159">
        <v>1</v>
      </c>
      <c r="I31" s="157">
        <v>1</v>
      </c>
      <c r="J31" s="157">
        <v>2</v>
      </c>
      <c r="K31" s="157">
        <v>3</v>
      </c>
      <c r="L31" s="157">
        <v>4</v>
      </c>
      <c r="M31" s="157">
        <v>4</v>
      </c>
      <c r="N31" s="156"/>
    </row>
    <row r="32" spans="1:19" ht="48.75" customHeight="1" x14ac:dyDescent="0.2">
      <c r="A32" s="162" t="s">
        <v>39</v>
      </c>
      <c r="B32" s="163" t="s">
        <v>150</v>
      </c>
      <c r="C32" s="309">
        <v>128.4</v>
      </c>
      <c r="D32" s="309">
        <v>128.4</v>
      </c>
      <c r="E32" s="309">
        <v>128.35</v>
      </c>
      <c r="F32" s="309">
        <v>128.35</v>
      </c>
      <c r="G32" s="225">
        <v>128.4</v>
      </c>
      <c r="H32" s="159">
        <v>1</v>
      </c>
      <c r="I32" s="157">
        <v>1</v>
      </c>
      <c r="J32" s="157">
        <v>2</v>
      </c>
      <c r="K32" s="157">
        <v>3</v>
      </c>
      <c r="L32" s="157">
        <v>4</v>
      </c>
      <c r="M32" s="157">
        <v>4</v>
      </c>
      <c r="N32" s="156"/>
    </row>
    <row r="33" spans="1:14" ht="49.5" customHeight="1" x14ac:dyDescent="0.2">
      <c r="A33" s="164" t="s">
        <v>39</v>
      </c>
      <c r="B33" s="163" t="s">
        <v>151</v>
      </c>
      <c r="C33" s="225">
        <v>259.10000000000002</v>
      </c>
      <c r="D33" s="225">
        <v>259.10000000000002</v>
      </c>
      <c r="E33" s="225">
        <v>259.10000000000002</v>
      </c>
      <c r="F33" s="225">
        <v>259.10000000000002</v>
      </c>
      <c r="G33" s="225">
        <v>259.10000000000002</v>
      </c>
      <c r="H33" s="159">
        <v>1</v>
      </c>
      <c r="I33" s="157">
        <v>1</v>
      </c>
      <c r="J33" s="157">
        <v>2</v>
      </c>
      <c r="K33" s="157">
        <v>3</v>
      </c>
      <c r="L33" s="157">
        <v>4</v>
      </c>
      <c r="M33" s="157">
        <v>4</v>
      </c>
      <c r="N33" s="156"/>
    </row>
    <row r="34" spans="1:14" ht="42.75" customHeight="1" x14ac:dyDescent="0.2">
      <c r="A34" s="164" t="s">
        <v>39</v>
      </c>
      <c r="B34" s="163" t="s">
        <v>152</v>
      </c>
      <c r="C34" s="225">
        <v>232.7</v>
      </c>
      <c r="D34" s="225">
        <v>232.7</v>
      </c>
      <c r="E34" s="225">
        <v>232.7</v>
      </c>
      <c r="F34" s="225">
        <v>232.7</v>
      </c>
      <c r="G34" s="225">
        <v>232.7</v>
      </c>
      <c r="H34" s="159">
        <v>1</v>
      </c>
      <c r="I34" s="157">
        <v>1</v>
      </c>
      <c r="J34" s="157">
        <v>2</v>
      </c>
      <c r="K34" s="157">
        <v>3</v>
      </c>
      <c r="L34" s="157">
        <v>4</v>
      </c>
      <c r="M34" s="157">
        <v>4</v>
      </c>
      <c r="N34" s="156"/>
    </row>
    <row r="35" spans="1:14" ht="46.5" customHeight="1" x14ac:dyDescent="0.2">
      <c r="A35" s="164" t="s">
        <v>39</v>
      </c>
      <c r="B35" s="163" t="s">
        <v>153</v>
      </c>
      <c r="C35" s="225">
        <v>285.5</v>
      </c>
      <c r="D35" s="225">
        <v>285.5</v>
      </c>
      <c r="E35" s="225">
        <v>285.5</v>
      </c>
      <c r="F35" s="225">
        <v>285.5</v>
      </c>
      <c r="G35" s="225">
        <v>285.5</v>
      </c>
      <c r="H35" s="159">
        <v>1</v>
      </c>
      <c r="I35" s="157">
        <v>1</v>
      </c>
      <c r="J35" s="157">
        <v>2</v>
      </c>
      <c r="K35" s="157">
        <v>3</v>
      </c>
      <c r="L35" s="157">
        <v>4</v>
      </c>
      <c r="M35" s="157">
        <v>4</v>
      </c>
      <c r="N35" s="156"/>
    </row>
    <row r="36" spans="1:14" ht="45.75" customHeight="1" x14ac:dyDescent="0.2">
      <c r="A36" s="164" t="s">
        <v>39</v>
      </c>
      <c r="B36" s="162" t="s">
        <v>154</v>
      </c>
      <c r="C36" s="225">
        <v>207.5</v>
      </c>
      <c r="D36" s="225">
        <f>(180+232+181+237)/4</f>
        <v>207.5</v>
      </c>
      <c r="E36" s="225">
        <v>207.5</v>
      </c>
      <c r="F36" s="225">
        <v>207.5</v>
      </c>
      <c r="G36" s="225">
        <v>207.5</v>
      </c>
      <c r="H36" s="159">
        <v>1</v>
      </c>
      <c r="I36" s="157">
        <v>1</v>
      </c>
      <c r="J36" s="157">
        <v>2</v>
      </c>
      <c r="K36" s="157">
        <v>3</v>
      </c>
      <c r="L36" s="157">
        <v>4</v>
      </c>
      <c r="M36" s="157">
        <v>4</v>
      </c>
      <c r="N36" s="156"/>
    </row>
    <row r="37" spans="1:14" ht="48.75" customHeight="1" x14ac:dyDescent="0.2">
      <c r="A37" s="160" t="s">
        <v>46</v>
      </c>
      <c r="B37" s="161" t="s">
        <v>48</v>
      </c>
      <c r="C37" s="225"/>
      <c r="D37" s="225"/>
      <c r="E37" s="225"/>
      <c r="F37" s="225"/>
      <c r="G37" s="225"/>
      <c r="H37" s="159"/>
      <c r="I37" s="157"/>
      <c r="J37" s="157"/>
      <c r="K37" s="157"/>
      <c r="L37" s="157"/>
      <c r="M37" s="157"/>
      <c r="N37" s="156"/>
    </row>
    <row r="38" spans="1:14" ht="21.75" customHeight="1" x14ac:dyDescent="0.2">
      <c r="A38" s="162" t="s">
        <v>49</v>
      </c>
      <c r="B38" s="163" t="s">
        <v>51</v>
      </c>
      <c r="C38" s="225">
        <v>125</v>
      </c>
      <c r="D38" s="309">
        <v>125</v>
      </c>
      <c r="E38" s="309">
        <v>124.5</v>
      </c>
      <c r="F38" s="309">
        <v>124.5</v>
      </c>
      <c r="G38" s="309">
        <v>123.5</v>
      </c>
      <c r="H38" s="159">
        <v>9</v>
      </c>
      <c r="I38" s="157">
        <v>1</v>
      </c>
      <c r="J38" s="157">
        <v>2</v>
      </c>
      <c r="K38" s="157">
        <v>3</v>
      </c>
      <c r="L38" s="157">
        <v>4</v>
      </c>
      <c r="M38" s="157">
        <v>5</v>
      </c>
      <c r="N38" s="156"/>
    </row>
    <row r="39" spans="1:14" ht="27.75" customHeight="1" x14ac:dyDescent="0.2">
      <c r="A39" s="160" t="s">
        <v>52</v>
      </c>
      <c r="B39" s="161" t="s">
        <v>54</v>
      </c>
      <c r="C39" s="225"/>
      <c r="D39" s="309"/>
      <c r="E39" s="309"/>
      <c r="F39" s="309"/>
      <c r="G39" s="309"/>
      <c r="H39" s="159"/>
      <c r="I39" s="157"/>
      <c r="J39" s="157"/>
      <c r="K39" s="157"/>
      <c r="L39" s="157"/>
      <c r="M39" s="157"/>
      <c r="N39" s="156"/>
    </row>
    <row r="40" spans="1:14" ht="69" customHeight="1" x14ac:dyDescent="0.2">
      <c r="A40" s="162" t="s">
        <v>55</v>
      </c>
      <c r="B40" s="163" t="s">
        <v>133</v>
      </c>
      <c r="C40" s="309">
        <v>71.3</v>
      </c>
      <c r="D40" s="309">
        <v>70.8</v>
      </c>
      <c r="E40" s="309">
        <v>72.599999999999994</v>
      </c>
      <c r="F40" s="309">
        <v>69.099999999999994</v>
      </c>
      <c r="G40" s="225">
        <v>69.099999999999994</v>
      </c>
      <c r="H40" s="159">
        <v>5</v>
      </c>
      <c r="I40" s="157">
        <v>1</v>
      </c>
      <c r="J40" s="157">
        <v>2</v>
      </c>
      <c r="K40" s="157">
        <v>3</v>
      </c>
      <c r="L40" s="157">
        <v>4</v>
      </c>
      <c r="M40" s="157">
        <v>5</v>
      </c>
      <c r="N40" s="156"/>
    </row>
    <row r="41" spans="1:14" ht="25.5" customHeight="1" x14ac:dyDescent="0.2">
      <c r="A41" s="160" t="s">
        <v>57</v>
      </c>
      <c r="B41" s="161" t="s">
        <v>59</v>
      </c>
      <c r="C41" s="309"/>
      <c r="D41" s="309"/>
      <c r="E41" s="309"/>
      <c r="F41" s="309"/>
      <c r="G41" s="225"/>
      <c r="H41" s="159"/>
      <c r="I41" s="157"/>
      <c r="J41" s="157"/>
      <c r="K41" s="157"/>
      <c r="L41" s="157"/>
      <c r="M41" s="157"/>
      <c r="N41" s="156"/>
    </row>
    <row r="42" spans="1:14" ht="46.5" customHeight="1" x14ac:dyDescent="0.2">
      <c r="A42" s="162" t="s">
        <v>60</v>
      </c>
      <c r="B42" s="163" t="s">
        <v>155</v>
      </c>
      <c r="C42" s="310">
        <v>34.5</v>
      </c>
      <c r="D42" s="310">
        <v>34.5</v>
      </c>
      <c r="E42" s="310">
        <v>34.5</v>
      </c>
      <c r="F42" s="310">
        <v>34.5</v>
      </c>
      <c r="G42" s="310">
        <v>34.700000000000003</v>
      </c>
      <c r="H42" s="159">
        <v>15</v>
      </c>
      <c r="I42" s="157">
        <v>1</v>
      </c>
      <c r="J42" s="157">
        <v>2</v>
      </c>
      <c r="K42" s="157">
        <v>3</v>
      </c>
      <c r="L42" s="157">
        <v>4</v>
      </c>
      <c r="M42" s="157">
        <v>5</v>
      </c>
      <c r="N42" s="156"/>
    </row>
    <row r="43" spans="1:14" ht="46.5" customHeight="1" x14ac:dyDescent="0.2">
      <c r="A43" s="162" t="s">
        <v>60</v>
      </c>
      <c r="B43" s="163" t="s">
        <v>156</v>
      </c>
      <c r="C43" s="310">
        <v>37.5</v>
      </c>
      <c r="D43" s="310">
        <v>37.5</v>
      </c>
      <c r="E43" s="310">
        <v>37.5</v>
      </c>
      <c r="F43" s="310">
        <v>37.5</v>
      </c>
      <c r="G43" s="310">
        <v>37.6</v>
      </c>
      <c r="H43" s="159">
        <v>15</v>
      </c>
      <c r="I43" s="157">
        <v>1</v>
      </c>
      <c r="J43" s="157">
        <v>2</v>
      </c>
      <c r="K43" s="157">
        <v>3</v>
      </c>
      <c r="L43" s="157">
        <v>4</v>
      </c>
      <c r="M43" s="157">
        <v>5</v>
      </c>
      <c r="N43" s="156"/>
    </row>
    <row r="44" spans="1:14" ht="22.5" customHeight="1" x14ac:dyDescent="0.2">
      <c r="A44" s="162" t="s">
        <v>61</v>
      </c>
      <c r="B44" s="163" t="s">
        <v>63</v>
      </c>
      <c r="C44" s="310">
        <v>370</v>
      </c>
      <c r="D44" s="310">
        <v>370</v>
      </c>
      <c r="E44" s="310">
        <v>370</v>
      </c>
      <c r="F44" s="310">
        <v>370</v>
      </c>
      <c r="G44" s="225">
        <v>370</v>
      </c>
      <c r="H44" s="159">
        <v>9</v>
      </c>
      <c r="I44" s="157">
        <v>1</v>
      </c>
      <c r="J44" s="157">
        <v>2</v>
      </c>
      <c r="K44" s="157">
        <v>3</v>
      </c>
      <c r="L44" s="157">
        <v>4</v>
      </c>
      <c r="M44" s="157">
        <v>5</v>
      </c>
      <c r="N44" s="156"/>
    </row>
    <row r="45" spans="1:14" ht="45.75" customHeight="1" x14ac:dyDescent="0.2">
      <c r="A45" s="160" t="s">
        <v>64</v>
      </c>
      <c r="B45" s="161" t="s">
        <v>66</v>
      </c>
      <c r="C45" s="225"/>
      <c r="D45" s="225"/>
      <c r="E45" s="225"/>
      <c r="F45" s="225"/>
      <c r="G45" s="225"/>
      <c r="H45" s="159"/>
      <c r="I45" s="157"/>
      <c r="J45" s="157"/>
      <c r="K45" s="157"/>
      <c r="L45" s="157"/>
      <c r="M45" s="157"/>
      <c r="N45" s="156"/>
    </row>
    <row r="46" spans="1:14" ht="26.25" customHeight="1" x14ac:dyDescent="0.2">
      <c r="A46" s="162" t="s">
        <v>67</v>
      </c>
      <c r="B46" s="163" t="s">
        <v>69</v>
      </c>
      <c r="C46" s="225">
        <v>45.9</v>
      </c>
      <c r="D46" s="225">
        <v>45.4</v>
      </c>
      <c r="E46" s="225">
        <v>45.4</v>
      </c>
      <c r="F46" s="225">
        <v>45.4</v>
      </c>
      <c r="G46" s="225">
        <v>45.4</v>
      </c>
      <c r="H46" s="159">
        <v>4</v>
      </c>
      <c r="I46" s="157">
        <v>1</v>
      </c>
      <c r="J46" s="157">
        <v>2</v>
      </c>
      <c r="K46" s="157">
        <v>3</v>
      </c>
      <c r="L46" s="157">
        <v>4</v>
      </c>
      <c r="M46" s="157">
        <v>5</v>
      </c>
      <c r="N46" s="156"/>
    </row>
    <row r="47" spans="1:14" ht="40.5" x14ac:dyDescent="0.2">
      <c r="A47" s="162" t="s">
        <v>70</v>
      </c>
      <c r="B47" s="163" t="s">
        <v>157</v>
      </c>
      <c r="C47" s="225">
        <v>20</v>
      </c>
      <c r="D47" s="225">
        <v>20</v>
      </c>
      <c r="E47" s="225">
        <v>20</v>
      </c>
      <c r="F47" s="225">
        <v>19.7</v>
      </c>
      <c r="G47" s="225">
        <v>19.7</v>
      </c>
      <c r="H47" s="159">
        <v>18</v>
      </c>
      <c r="I47" s="157">
        <v>1</v>
      </c>
      <c r="J47" s="157">
        <v>2</v>
      </c>
      <c r="K47" s="157">
        <v>3</v>
      </c>
      <c r="L47" s="157">
        <v>4</v>
      </c>
      <c r="M47" s="157">
        <v>5</v>
      </c>
      <c r="N47" s="156"/>
    </row>
    <row r="48" spans="1:14" ht="23.25" customHeight="1" x14ac:dyDescent="0.2">
      <c r="A48" s="162" t="s">
        <v>70</v>
      </c>
      <c r="B48" s="163" t="s">
        <v>73</v>
      </c>
      <c r="C48" s="225">
        <v>16.7</v>
      </c>
      <c r="D48" s="225">
        <v>16.7</v>
      </c>
      <c r="E48" s="225">
        <v>16.7</v>
      </c>
      <c r="F48" s="225">
        <v>16.7</v>
      </c>
      <c r="G48" s="225">
        <v>16.7</v>
      </c>
      <c r="H48" s="159">
        <v>18</v>
      </c>
      <c r="I48" s="157">
        <v>1</v>
      </c>
      <c r="J48" s="157">
        <v>2</v>
      </c>
      <c r="K48" s="157">
        <v>3</v>
      </c>
      <c r="L48" s="157">
        <v>4</v>
      </c>
      <c r="M48" s="157">
        <v>5</v>
      </c>
      <c r="N48" s="156"/>
    </row>
    <row r="49" spans="1:14" ht="23.25" customHeight="1" x14ac:dyDescent="0.2">
      <c r="A49" s="162" t="s">
        <v>74</v>
      </c>
      <c r="B49" s="163" t="s">
        <v>76</v>
      </c>
      <c r="C49" s="225">
        <v>27</v>
      </c>
      <c r="D49" s="225">
        <v>27.9</v>
      </c>
      <c r="E49" s="225">
        <v>28.5</v>
      </c>
      <c r="F49" s="225">
        <v>29.9</v>
      </c>
      <c r="G49" s="225">
        <v>29.9</v>
      </c>
      <c r="H49" s="159">
        <v>6</v>
      </c>
      <c r="I49" s="157">
        <v>1</v>
      </c>
      <c r="J49" s="157">
        <v>2</v>
      </c>
      <c r="K49" s="157">
        <v>3</v>
      </c>
      <c r="L49" s="157">
        <v>4</v>
      </c>
      <c r="M49" s="157">
        <v>5</v>
      </c>
      <c r="N49" s="156"/>
    </row>
    <row r="50" spans="1:14" ht="23.25" customHeight="1" x14ac:dyDescent="0.2">
      <c r="A50" s="162" t="s">
        <v>77</v>
      </c>
      <c r="B50" s="163" t="s">
        <v>79</v>
      </c>
      <c r="C50" s="225">
        <v>57</v>
      </c>
      <c r="D50" s="225">
        <v>57</v>
      </c>
      <c r="E50" s="225">
        <v>57</v>
      </c>
      <c r="F50" s="225">
        <v>55.5</v>
      </c>
      <c r="G50" s="225">
        <v>52</v>
      </c>
      <c r="H50" s="159">
        <v>2</v>
      </c>
      <c r="I50" s="157">
        <v>1</v>
      </c>
      <c r="J50" s="157">
        <v>2</v>
      </c>
      <c r="K50" s="157">
        <v>3</v>
      </c>
      <c r="L50" s="157">
        <v>4</v>
      </c>
      <c r="M50" s="157">
        <v>5</v>
      </c>
      <c r="N50" s="156"/>
    </row>
    <row r="51" spans="1:14" ht="70.5" customHeight="1" x14ac:dyDescent="0.2">
      <c r="A51" s="160" t="s">
        <v>80</v>
      </c>
      <c r="B51" s="161" t="s">
        <v>158</v>
      </c>
      <c r="C51" s="310"/>
      <c r="D51" s="225"/>
      <c r="E51" s="225"/>
      <c r="F51" s="225"/>
      <c r="G51" s="310"/>
      <c r="H51" s="159"/>
      <c r="I51" s="157"/>
      <c r="J51" s="157"/>
      <c r="K51" s="157"/>
      <c r="L51" s="157"/>
      <c r="M51" s="157"/>
      <c r="N51" s="156"/>
    </row>
    <row r="52" spans="1:14" ht="41.25" customHeight="1" x14ac:dyDescent="0.2">
      <c r="A52" s="162" t="s">
        <v>83</v>
      </c>
      <c r="B52" s="163" t="s">
        <v>141</v>
      </c>
      <c r="C52" s="310">
        <v>21.1</v>
      </c>
      <c r="D52" s="310">
        <v>21.1</v>
      </c>
      <c r="E52" s="310">
        <v>21.1</v>
      </c>
      <c r="F52" s="310">
        <v>21.1</v>
      </c>
      <c r="G52" s="310">
        <v>21.1</v>
      </c>
      <c r="H52" s="159">
        <v>2</v>
      </c>
      <c r="I52" s="157">
        <v>1</v>
      </c>
      <c r="J52" s="157">
        <v>2</v>
      </c>
      <c r="K52" s="157">
        <v>3</v>
      </c>
      <c r="L52" s="157">
        <v>4</v>
      </c>
      <c r="M52" s="157">
        <v>5</v>
      </c>
      <c r="N52" s="156"/>
    </row>
    <row r="53" spans="1:14" ht="28.5" customHeight="1" x14ac:dyDescent="0.2">
      <c r="A53" s="162" t="s">
        <v>83</v>
      </c>
      <c r="B53" s="163" t="s">
        <v>142</v>
      </c>
      <c r="C53" s="310">
        <v>22.2</v>
      </c>
      <c r="D53" s="310">
        <v>22.2</v>
      </c>
      <c r="E53" s="310">
        <v>22.2</v>
      </c>
      <c r="F53" s="310">
        <v>22.4</v>
      </c>
      <c r="G53" s="310">
        <v>22.4</v>
      </c>
      <c r="H53" s="159">
        <v>2</v>
      </c>
      <c r="I53" s="157">
        <v>1</v>
      </c>
      <c r="J53" s="157">
        <v>2</v>
      </c>
      <c r="K53" s="157">
        <v>3</v>
      </c>
      <c r="L53" s="157">
        <v>4</v>
      </c>
      <c r="M53" s="157">
        <v>5</v>
      </c>
      <c r="N53" s="156"/>
    </row>
    <row r="54" spans="1:14" ht="27.75" customHeight="1" x14ac:dyDescent="0.2">
      <c r="A54" s="162" t="s">
        <v>86</v>
      </c>
      <c r="B54" s="163" t="s">
        <v>143</v>
      </c>
      <c r="C54" s="310">
        <v>21.8</v>
      </c>
      <c r="D54" s="310">
        <v>21.8</v>
      </c>
      <c r="E54" s="310">
        <v>21.8</v>
      </c>
      <c r="F54" s="310">
        <v>22</v>
      </c>
      <c r="G54" s="310">
        <v>22</v>
      </c>
      <c r="H54" s="159">
        <v>2</v>
      </c>
      <c r="I54" s="157">
        <v>1</v>
      </c>
      <c r="J54" s="157">
        <v>2</v>
      </c>
      <c r="K54" s="157">
        <v>3</v>
      </c>
      <c r="L54" s="157">
        <v>4</v>
      </c>
      <c r="M54" s="157">
        <v>5</v>
      </c>
      <c r="N54" s="156"/>
    </row>
    <row r="55" spans="1:14" ht="40.5" x14ac:dyDescent="0.2">
      <c r="A55" s="162" t="s">
        <v>88</v>
      </c>
      <c r="B55" s="163" t="s">
        <v>90</v>
      </c>
      <c r="C55" s="310">
        <v>20.3</v>
      </c>
      <c r="D55" s="310">
        <v>20.3</v>
      </c>
      <c r="E55" s="310">
        <v>20.3</v>
      </c>
      <c r="F55" s="310">
        <v>20.3</v>
      </c>
      <c r="G55" s="310">
        <v>20.3</v>
      </c>
      <c r="H55" s="159">
        <v>5</v>
      </c>
      <c r="I55" s="157">
        <v>1</v>
      </c>
      <c r="J55" s="157">
        <v>2</v>
      </c>
      <c r="K55" s="157">
        <v>3</v>
      </c>
      <c r="L55" s="157">
        <v>4</v>
      </c>
      <c r="M55" s="157">
        <v>5</v>
      </c>
      <c r="N55" s="156"/>
    </row>
    <row r="56" spans="1:14" ht="21" customHeight="1" x14ac:dyDescent="0.2">
      <c r="A56" s="160" t="s">
        <v>91</v>
      </c>
      <c r="B56" s="161" t="s">
        <v>93</v>
      </c>
      <c r="C56" s="225"/>
      <c r="D56" s="225"/>
      <c r="E56" s="225"/>
      <c r="F56" s="225"/>
      <c r="G56" s="225"/>
      <c r="H56" s="159"/>
      <c r="I56" s="157"/>
      <c r="J56" s="157"/>
      <c r="K56" s="157"/>
      <c r="L56" s="157"/>
      <c r="M56" s="157"/>
      <c r="N56" s="156"/>
    </row>
    <row r="57" spans="1:14" ht="20.25" customHeight="1" x14ac:dyDescent="0.2">
      <c r="A57" s="162" t="s">
        <v>94</v>
      </c>
      <c r="B57" s="163" t="s">
        <v>159</v>
      </c>
      <c r="C57" s="225">
        <v>30</v>
      </c>
      <c r="D57" s="225">
        <v>29.5</v>
      </c>
      <c r="E57" s="225">
        <v>28.5</v>
      </c>
      <c r="F57" s="225">
        <v>28</v>
      </c>
      <c r="G57" s="225">
        <v>28</v>
      </c>
      <c r="H57" s="159">
        <v>4</v>
      </c>
      <c r="I57" s="157">
        <v>1</v>
      </c>
      <c r="J57" s="157">
        <v>2</v>
      </c>
      <c r="K57" s="157">
        <v>3</v>
      </c>
      <c r="L57" s="157">
        <v>4</v>
      </c>
      <c r="M57" s="157">
        <v>5</v>
      </c>
      <c r="N57" s="156"/>
    </row>
    <row r="59" spans="1:14" ht="24.75" customHeight="1" x14ac:dyDescent="0.2">
      <c r="A59" s="442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</row>
    <row r="60" spans="1:14" ht="20.25" x14ac:dyDescent="0.2">
      <c r="B60" s="165" t="s">
        <v>160</v>
      </c>
      <c r="C60" s="165"/>
    </row>
    <row r="61" spans="1:14" ht="47.25" customHeight="1" x14ac:dyDescent="0.2">
      <c r="B61" s="166" t="s">
        <v>161</v>
      </c>
      <c r="C61" s="166"/>
      <c r="D61" s="166"/>
      <c r="E61" s="166"/>
      <c r="F61" s="219"/>
      <c r="G61" s="166"/>
    </row>
  </sheetData>
  <mergeCells count="8">
    <mergeCell ref="I12:M12"/>
    <mergeCell ref="A59:M59"/>
    <mergeCell ref="L1:M1"/>
    <mergeCell ref="J2:M2"/>
    <mergeCell ref="J4:M4"/>
    <mergeCell ref="K6:M6"/>
    <mergeCell ref="A8:M8"/>
    <mergeCell ref="I11:M11"/>
  </mergeCells>
  <pageMargins left="0.19685039370078741" right="0.19685039370078741" top="0.19685039370078741" bottom="0.19685039370078741" header="0.51181102362204722" footer="0.51181102362204722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 неделя</vt:lpstr>
      <vt:lpstr>2 неделя</vt:lpstr>
      <vt:lpstr>3 неделя</vt:lpstr>
      <vt:lpstr>4 неделя </vt:lpstr>
      <vt:lpstr>5 неделя </vt:lpstr>
      <vt:lpstr>Таблица по неделям 2019</vt:lpstr>
      <vt:lpstr>рекоменд.цены на Август 2019</vt:lpstr>
      <vt:lpstr>'1 неделя'!Заголовки_для_печати</vt:lpstr>
      <vt:lpstr>'2 неделя'!Заголовки_для_печати</vt:lpstr>
      <vt:lpstr>'3 неделя'!Заголовки_для_печати</vt:lpstr>
      <vt:lpstr>'4 неделя '!Заголовки_для_печати</vt:lpstr>
      <vt:lpstr>'5 неделя '!Заголовки_для_печати</vt:lpstr>
      <vt:lpstr>'1 неделя'!Область_печати</vt:lpstr>
      <vt:lpstr>'2 неделя'!Область_печати</vt:lpstr>
      <vt:lpstr>'3 неделя'!Область_печати</vt:lpstr>
      <vt:lpstr>'4 неделя '!Область_печати</vt:lpstr>
      <vt:lpstr>'5 неделя '!Область_печати</vt:lpstr>
      <vt:lpstr>'рекоменд.цены на Август 2019'!Область_печати</vt:lpstr>
    </vt:vector>
  </TitlesOfParts>
  <Company>GKSI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obrazov57</cp:lastModifiedBy>
  <cp:lastPrinted>2019-08-22T13:28:25Z</cp:lastPrinted>
  <dcterms:created xsi:type="dcterms:W3CDTF">2011-02-17T08:32:58Z</dcterms:created>
  <dcterms:modified xsi:type="dcterms:W3CDTF">2019-09-20T12:42:40Z</dcterms:modified>
</cp:coreProperties>
</file>