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770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'Свод'!$A$1:$BK$23</definedName>
  </definedNames>
  <calcPr fullCalcOnLoad="1"/>
</workbook>
</file>

<file path=xl/sharedStrings.xml><?xml version="1.0" encoding="utf-8"?>
<sst xmlns="http://schemas.openxmlformats.org/spreadsheetml/2006/main" count="98" uniqueCount="52">
  <si>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</si>
  <si>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</si>
  <si>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</si>
  <si>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</si>
  <si>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</si>
  <si>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</si>
  <si>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</si>
  <si>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</si>
  <si>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</si>
  <si>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</si>
  <si>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</si>
  <si>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</si>
  <si>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</si>
  <si>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</si>
  <si>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</si>
  <si>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</si>
  <si>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</si>
  <si>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</si>
  <si>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</si>
  <si>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</si>
  <si>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</si>
  <si>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</si>
  <si>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</si>
  <si>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</si>
  <si>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</si>
  <si>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</si>
  <si>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</si>
  <si>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</si>
  <si>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</si>
  <si>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</si>
  <si>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</si>
  <si>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</si>
  <si>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</si>
  <si>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</si>
  <si>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</si>
  <si>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</si>
  <si>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</si>
  <si>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</si>
  <si>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</si>
  <si>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</si>
  <si>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</si>
  <si>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</si>
  <si>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</si>
  <si>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</si>
  <si>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</si>
  <si>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</si>
  <si>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</si>
  <si>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</si>
  <si>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</si>
  <si>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Информация о ходе проведения  полевых работ в сельхозпредприятиях и К(Ф)Х Яльчикского района на 09.08.2019 г.</t>
  </si>
  <si>
    <t>Убрано горчица, га</t>
  </si>
  <si>
    <t>Вспахано зяби, га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</si>
</sst>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  <numFmt numFmtId="181" formatCode="_-* #,##0\ &quot;₽&quot;_-;\-* #,##0\ &quot;₽&quot;_-;_-* &quot;-&quot;\ &quot;₽&quot;_-;_-@_-"/>
    <numFmt numFmtId="182" formatCode="_-* #,##0\ _₽_-;\-* #,##0\ _₽_-;_-* &quot;-&quot;\ _₽_-;_-@_-"/>
    <numFmt numFmtId="183" formatCode="_-* #,##0.00\ &quot;₽&quot;_-;\-* #,##0.00\ &quot;₽&quot;_-;_-* &quot;-&quot;??\ &quot;₽&quot;_-;_-@_-"/>
    <numFmt numFmtId="184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0"/>
  <sheetViews>
    <sheetView tabSelected="1" view="pageBreakPreview" zoomScale="40" zoomScaleNormal="60" zoomScaleSheetLayoutView="40" workbookViewId="0" topLeftCell="A1">
      <pane xSplit="2" ySplit="4" topLeftCell="N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7" sqref="T17"/>
    </sheetView>
  </sheetViews>
  <sheetFormatPr defaultColWidth="9.00390625" defaultRowHeight="12.75" outlineLevelRow="1"/>
  <cols>
    <col min="1" max="1" width="11.75390625" style="1" customWidth="1"/>
    <col min="2" max="2" width="48.87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2.00390625" style="1" customWidth="1"/>
    <col min="32" max="32" width="13.125" style="1" customWidth="1"/>
    <col min="33" max="33" width="14.625" style="1" customWidth="1"/>
    <col min="34" max="34" width="16.00390625" style="1" customWidth="1"/>
    <col min="35" max="35" width="14.75390625" style="1" customWidth="1"/>
    <col min="36" max="36" width="13.875" style="1" customWidth="1"/>
    <col min="37" max="37" width="10.25390625" style="1" customWidth="1"/>
    <col min="38" max="38" width="11.2539062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20.75390625" style="1" customWidth="1"/>
    <col min="52" max="53" width="19.875" style="1" customWidth="1"/>
    <col min="54" max="54" width="17.00390625" style="1" customWidth="1"/>
    <col min="55" max="55" width="17.125" style="1" customWidth="1"/>
    <col min="56" max="56" width="17.00390625" style="1" customWidth="1"/>
    <col min="57" max="57" width="13.125" style="1" customWidth="1"/>
    <col min="58" max="58" width="14.125" style="1" customWidth="1"/>
    <col min="59" max="59" width="17.375" style="1" customWidth="1"/>
    <col min="60" max="60" width="17.875" style="1" customWidth="1"/>
    <col min="61" max="61" width="20.00390625" style="1" customWidth="1"/>
    <col min="62" max="62" width="20.625" style="1" customWidth="1"/>
    <col min="63" max="63" width="23.625" style="1" customWidth="1"/>
    <col min="64" max="16384" width="9.125" style="1" customWidth="1"/>
  </cols>
  <sheetData>
    <row r="1" spans="1:27" s="2" customFormat="1" ht="110.25" customHeight="1">
      <c r="A1" s="31"/>
      <c r="B1" s="31"/>
      <c r="C1" s="65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63" s="3" customFormat="1" ht="95.25" customHeight="1">
      <c r="A2" s="62" t="s">
        <v>20</v>
      </c>
      <c r="B2" s="43" t="s">
        <v>18</v>
      </c>
      <c r="C2" s="70" t="s">
        <v>27</v>
      </c>
      <c r="D2" s="71"/>
      <c r="E2" s="71"/>
      <c r="F2" s="71"/>
      <c r="G2" s="71"/>
      <c r="H2" s="72"/>
      <c r="I2" s="40" t="s">
        <v>35</v>
      </c>
      <c r="J2" s="41"/>
      <c r="K2" s="41"/>
      <c r="L2" s="41"/>
      <c r="M2" s="41"/>
      <c r="N2" s="41"/>
      <c r="O2" s="41"/>
      <c r="P2" s="41"/>
      <c r="Q2" s="41"/>
      <c r="R2" s="41"/>
      <c r="S2" s="42"/>
      <c r="T2" s="40" t="s">
        <v>47</v>
      </c>
      <c r="U2" s="73"/>
      <c r="V2" s="73"/>
      <c r="W2" s="73"/>
      <c r="X2" s="73"/>
      <c r="Y2" s="73"/>
      <c r="Z2" s="73"/>
      <c r="AA2" s="73"/>
      <c r="AB2" s="73"/>
      <c r="AC2" s="74"/>
      <c r="AD2" s="41" t="s">
        <v>36</v>
      </c>
      <c r="AE2" s="41"/>
      <c r="AF2" s="41"/>
      <c r="AG2" s="41"/>
      <c r="AH2" s="41"/>
      <c r="AI2" s="41"/>
      <c r="AJ2" s="41"/>
      <c r="AK2" s="41"/>
      <c r="AL2" s="42"/>
      <c r="AM2" s="45" t="s">
        <v>33</v>
      </c>
      <c r="AN2" s="45"/>
      <c r="AO2" s="45"/>
      <c r="AP2" s="45"/>
      <c r="AQ2" s="45"/>
      <c r="AR2" s="45"/>
      <c r="AS2" s="45"/>
      <c r="AT2" s="45"/>
      <c r="AU2" s="45"/>
      <c r="AV2" s="46" t="s">
        <v>29</v>
      </c>
      <c r="AW2" s="47"/>
      <c r="AX2" s="47"/>
      <c r="AY2" s="47"/>
      <c r="AZ2" s="48"/>
      <c r="BA2" s="34" t="s">
        <v>51</v>
      </c>
      <c r="BB2" s="35"/>
      <c r="BC2" s="36"/>
      <c r="BD2" s="34" t="s">
        <v>48</v>
      </c>
      <c r="BE2" s="49"/>
      <c r="BF2" s="50"/>
      <c r="BG2" s="46" t="s">
        <v>50</v>
      </c>
      <c r="BH2" s="47"/>
      <c r="BI2" s="47"/>
      <c r="BJ2" s="47"/>
      <c r="BK2" s="48"/>
    </row>
    <row r="3" spans="1:63" s="3" customFormat="1" ht="84.75" customHeight="1">
      <c r="A3" s="63"/>
      <c r="B3" s="75"/>
      <c r="C3" s="70" t="s">
        <v>21</v>
      </c>
      <c r="D3" s="71"/>
      <c r="E3" s="72"/>
      <c r="F3" s="70" t="s">
        <v>22</v>
      </c>
      <c r="G3" s="71"/>
      <c r="H3" s="72"/>
      <c r="I3" s="62" t="s">
        <v>37</v>
      </c>
      <c r="J3" s="62" t="s">
        <v>38</v>
      </c>
      <c r="K3" s="68" t="s">
        <v>39</v>
      </c>
      <c r="L3" s="40" t="s">
        <v>40</v>
      </c>
      <c r="M3" s="41"/>
      <c r="N3" s="41"/>
      <c r="O3" s="41"/>
      <c r="P3" s="41"/>
      <c r="Q3" s="41"/>
      <c r="R3" s="41"/>
      <c r="S3" s="42"/>
      <c r="T3" s="62" t="s">
        <v>38</v>
      </c>
      <c r="U3" s="62" t="s">
        <v>39</v>
      </c>
      <c r="V3" s="40" t="s">
        <v>40</v>
      </c>
      <c r="W3" s="41"/>
      <c r="X3" s="41"/>
      <c r="Y3" s="41"/>
      <c r="Z3" s="41"/>
      <c r="AA3" s="41"/>
      <c r="AB3" s="41"/>
      <c r="AC3" s="42"/>
      <c r="AD3" s="62" t="s">
        <v>38</v>
      </c>
      <c r="AE3" s="40" t="s">
        <v>40</v>
      </c>
      <c r="AF3" s="41"/>
      <c r="AG3" s="41"/>
      <c r="AH3" s="41"/>
      <c r="AI3" s="41"/>
      <c r="AJ3" s="41"/>
      <c r="AK3" s="41"/>
      <c r="AL3" s="42"/>
      <c r="AM3" s="43" t="s">
        <v>38</v>
      </c>
      <c r="AN3" s="45" t="s">
        <v>41</v>
      </c>
      <c r="AO3" s="45"/>
      <c r="AP3" s="45"/>
      <c r="AQ3" s="45"/>
      <c r="AR3" s="45"/>
      <c r="AS3" s="45"/>
      <c r="AT3" s="45"/>
      <c r="AU3" s="45"/>
      <c r="AV3" s="54" t="s">
        <v>23</v>
      </c>
      <c r="AW3" s="56" t="s">
        <v>28</v>
      </c>
      <c r="AX3" s="58" t="s">
        <v>24</v>
      </c>
      <c r="AY3" s="60" t="s">
        <v>32</v>
      </c>
      <c r="AZ3" s="67" t="s">
        <v>33</v>
      </c>
      <c r="BA3" s="37"/>
      <c r="BB3" s="38"/>
      <c r="BC3" s="39"/>
      <c r="BD3" s="51"/>
      <c r="BE3" s="52"/>
      <c r="BF3" s="53"/>
      <c r="BG3" s="54" t="s">
        <v>23</v>
      </c>
      <c r="BH3" s="56" t="s">
        <v>28</v>
      </c>
      <c r="BI3" s="58" t="s">
        <v>24</v>
      </c>
      <c r="BJ3" s="60" t="s">
        <v>32</v>
      </c>
      <c r="BK3" s="67" t="s">
        <v>33</v>
      </c>
    </row>
    <row r="4" spans="1:63" s="10" customFormat="1" ht="174.75" customHeight="1" outlineLevel="1">
      <c r="A4" s="64"/>
      <c r="B4" s="44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64"/>
      <c r="J4" s="64"/>
      <c r="K4" s="69"/>
      <c r="L4" s="21" t="s">
        <v>42</v>
      </c>
      <c r="M4" s="22" t="s">
        <v>43</v>
      </c>
      <c r="N4" s="23" t="s">
        <v>44</v>
      </c>
      <c r="O4" s="21" t="s">
        <v>31</v>
      </c>
      <c r="P4" s="21" t="s">
        <v>34</v>
      </c>
      <c r="Q4" s="21" t="s">
        <v>30</v>
      </c>
      <c r="R4" s="23" t="s">
        <v>45</v>
      </c>
      <c r="S4" s="23" t="s">
        <v>46</v>
      </c>
      <c r="T4" s="64"/>
      <c r="U4" s="64"/>
      <c r="V4" s="21" t="s">
        <v>42</v>
      </c>
      <c r="W4" s="22" t="s">
        <v>43</v>
      </c>
      <c r="X4" s="23" t="s">
        <v>44</v>
      </c>
      <c r="Y4" s="21" t="s">
        <v>31</v>
      </c>
      <c r="Z4" s="21" t="s">
        <v>34</v>
      </c>
      <c r="AA4" s="21" t="s">
        <v>30</v>
      </c>
      <c r="AB4" s="23" t="s">
        <v>45</v>
      </c>
      <c r="AC4" s="23" t="s">
        <v>46</v>
      </c>
      <c r="AD4" s="64"/>
      <c r="AE4" s="21" t="s">
        <v>42</v>
      </c>
      <c r="AF4" s="22" t="s">
        <v>43</v>
      </c>
      <c r="AG4" s="23" t="s">
        <v>44</v>
      </c>
      <c r="AH4" s="21" t="s">
        <v>31</v>
      </c>
      <c r="AI4" s="21" t="s">
        <v>34</v>
      </c>
      <c r="AJ4" s="21" t="s">
        <v>30</v>
      </c>
      <c r="AK4" s="23" t="s">
        <v>45</v>
      </c>
      <c r="AL4" s="23" t="s">
        <v>46</v>
      </c>
      <c r="AM4" s="44"/>
      <c r="AN4" s="24" t="s">
        <v>42</v>
      </c>
      <c r="AO4" s="24" t="s">
        <v>43</v>
      </c>
      <c r="AP4" s="25" t="s">
        <v>44</v>
      </c>
      <c r="AQ4" s="24" t="s">
        <v>31</v>
      </c>
      <c r="AR4" s="24" t="s">
        <v>34</v>
      </c>
      <c r="AS4" s="24" t="s">
        <v>30</v>
      </c>
      <c r="AT4" s="25" t="s">
        <v>45</v>
      </c>
      <c r="AU4" s="25" t="s">
        <v>46</v>
      </c>
      <c r="AV4" s="55"/>
      <c r="AW4" s="57"/>
      <c r="AX4" s="59"/>
      <c r="AY4" s="61"/>
      <c r="AZ4" s="53"/>
      <c r="BA4" s="17" t="s">
        <v>23</v>
      </c>
      <c r="BB4" s="17" t="s">
        <v>28</v>
      </c>
      <c r="BC4" s="29" t="s">
        <v>24</v>
      </c>
      <c r="BD4" s="17" t="s">
        <v>23</v>
      </c>
      <c r="BE4" s="17" t="s">
        <v>28</v>
      </c>
      <c r="BF4" s="29" t="s">
        <v>24</v>
      </c>
      <c r="BG4" s="55"/>
      <c r="BH4" s="57"/>
      <c r="BI4" s="59"/>
      <c r="BJ4" s="61"/>
      <c r="BK4" s="53"/>
    </row>
    <row r="5" spans="1:63" s="10" customFormat="1" ht="49.5" customHeight="1" outlineLevel="1">
      <c r="A5" s="32">
        <v>1</v>
      </c>
      <c r="B5" s="32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567</v>
      </c>
      <c r="K5" s="15">
        <f>J5/I5*100</f>
        <v>29.256965944272444</v>
      </c>
      <c r="L5" s="13"/>
      <c r="M5" s="13"/>
      <c r="N5" s="13"/>
      <c r="O5" s="13">
        <v>337</v>
      </c>
      <c r="P5" s="13">
        <v>90</v>
      </c>
      <c r="Q5" s="13">
        <v>50</v>
      </c>
      <c r="R5" s="13">
        <v>90</v>
      </c>
      <c r="S5" s="13"/>
      <c r="T5" s="13">
        <f>V5+W5+X5+Y5+Z5+AA5+AB5+AC5</f>
        <v>477</v>
      </c>
      <c r="U5" s="15">
        <f aca="true" t="shared" si="0" ref="U5:U10">T5/J5*100</f>
        <v>84.12698412698413</v>
      </c>
      <c r="V5" s="13"/>
      <c r="W5" s="13"/>
      <c r="X5" s="13"/>
      <c r="Y5" s="13">
        <v>337</v>
      </c>
      <c r="Z5" s="13">
        <v>90</v>
      </c>
      <c r="AA5" s="13">
        <v>50</v>
      </c>
      <c r="AB5" s="13"/>
      <c r="AC5" s="13"/>
      <c r="AD5" s="13">
        <f>AE5+AF5+AG5+AH5+AI5+AJ5+AK5+AL5</f>
        <v>13247</v>
      </c>
      <c r="AE5" s="13"/>
      <c r="AF5" s="13"/>
      <c r="AG5" s="13"/>
      <c r="AH5" s="13">
        <v>9784</v>
      </c>
      <c r="AI5" s="13">
        <v>2250</v>
      </c>
      <c r="AJ5" s="13">
        <v>1213</v>
      </c>
      <c r="AK5" s="13"/>
      <c r="AL5" s="13"/>
      <c r="AM5" s="20">
        <f>AD5/T5</f>
        <v>27.771488469601678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29.032640949554896</v>
      </c>
      <c r="AR5" s="13">
        <f t="shared" si="1"/>
        <v>25</v>
      </c>
      <c r="AS5" s="13">
        <f t="shared" si="1"/>
        <v>24.26</v>
      </c>
      <c r="AT5" s="13" t="e">
        <f t="shared" si="1"/>
        <v>#DIV/0!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264</v>
      </c>
      <c r="BC5" s="15">
        <f>BB5/BA5*100</f>
        <v>7.542857142857143</v>
      </c>
      <c r="BD5" s="15">
        <v>1000</v>
      </c>
      <c r="BE5" s="15">
        <v>700</v>
      </c>
      <c r="BF5" s="15">
        <f>BE5/BD5*100</f>
        <v>70</v>
      </c>
      <c r="BG5" s="13"/>
      <c r="BH5" s="13"/>
      <c r="BI5" s="13"/>
      <c r="BJ5" s="13"/>
      <c r="BK5" s="13"/>
    </row>
    <row r="6" spans="1:63" s="33" customFormat="1" ht="49.5" customHeight="1" outlineLevel="1">
      <c r="A6" s="32">
        <v>2</v>
      </c>
      <c r="B6" s="32" t="s">
        <v>1</v>
      </c>
      <c r="C6" s="13">
        <v>750</v>
      </c>
      <c r="D6" s="13">
        <v>100</v>
      </c>
      <c r="E6" s="15">
        <f aca="true" t="shared" si="2" ref="E6:E23">D6/C6*100</f>
        <v>13.333333333333334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2">L6+M6+N6+O6+P6+Q6+R6+S6</f>
        <v>60</v>
      </c>
      <c r="K6" s="15">
        <f aca="true" t="shared" si="5" ref="K6:K21">J6/I6*100</f>
        <v>5.263157894736842</v>
      </c>
      <c r="L6" s="13"/>
      <c r="M6" s="13"/>
      <c r="N6" s="13"/>
      <c r="O6" s="13">
        <v>60</v>
      </c>
      <c r="P6" s="13"/>
      <c r="Q6" s="13"/>
      <c r="R6" s="13"/>
      <c r="S6" s="13"/>
      <c r="T6" s="13">
        <f aca="true" t="shared" si="6" ref="T6:T22">V6+W6+X6+Y6+Z6+AA6+AB6+AC6</f>
        <v>60</v>
      </c>
      <c r="U6" s="15">
        <f t="shared" si="0"/>
        <v>100</v>
      </c>
      <c r="V6" s="13"/>
      <c r="W6" s="13"/>
      <c r="X6" s="13"/>
      <c r="Y6" s="13">
        <v>60</v>
      </c>
      <c r="Z6" s="13"/>
      <c r="AA6" s="13"/>
      <c r="AB6" s="13"/>
      <c r="AC6" s="13"/>
      <c r="AD6" s="13">
        <f aca="true" t="shared" si="7" ref="AD6:AD22">AE6+AF6+AG6+AH6+AI6+AJ6+AK6+AL6</f>
        <v>1581</v>
      </c>
      <c r="AE6" s="13"/>
      <c r="AF6" s="13"/>
      <c r="AG6" s="13"/>
      <c r="AH6" s="13">
        <v>1581</v>
      </c>
      <c r="AI6" s="13"/>
      <c r="AJ6" s="13"/>
      <c r="AK6" s="13"/>
      <c r="AL6" s="13"/>
      <c r="AM6" s="20">
        <f aca="true" t="shared" si="8" ref="AM6:AM23">AD6/T6</f>
        <v>26.35</v>
      </c>
      <c r="AN6" s="13" t="e">
        <f t="shared" si="1"/>
        <v>#DIV/0!</v>
      </c>
      <c r="AO6" s="13" t="e">
        <f t="shared" si="1"/>
        <v>#DIV/0!</v>
      </c>
      <c r="AP6" s="13" t="e">
        <f t="shared" si="1"/>
        <v>#DIV/0!</v>
      </c>
      <c r="AQ6" s="13">
        <f t="shared" si="1"/>
        <v>26.35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30</v>
      </c>
      <c r="BC6" s="15">
        <f aca="true" t="shared" si="9" ref="BC6:BC23">BB6/BA6*100</f>
        <v>2.6785714285714284</v>
      </c>
      <c r="BD6" s="15">
        <v>320</v>
      </c>
      <c r="BE6" s="15">
        <v>65</v>
      </c>
      <c r="BF6" s="15">
        <f>BE6/BD6*100</f>
        <v>20.3125</v>
      </c>
      <c r="BG6" s="11"/>
      <c r="BH6" s="11"/>
      <c r="BI6" s="11"/>
      <c r="BJ6" s="11"/>
      <c r="BK6" s="11"/>
    </row>
    <row r="7" spans="1:63" s="10" customFormat="1" ht="49.5" customHeight="1" outlineLevel="1">
      <c r="A7" s="32">
        <v>3</v>
      </c>
      <c r="B7" s="32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260</v>
      </c>
      <c r="K7" s="15">
        <f t="shared" si="5"/>
        <v>40.5616224648986</v>
      </c>
      <c r="L7" s="11"/>
      <c r="M7" s="11"/>
      <c r="N7" s="11"/>
      <c r="O7" s="13">
        <v>260</v>
      </c>
      <c r="P7" s="11"/>
      <c r="Q7" s="11"/>
      <c r="R7" s="11"/>
      <c r="S7" s="11"/>
      <c r="T7" s="13">
        <f t="shared" si="6"/>
        <v>225</v>
      </c>
      <c r="U7" s="15">
        <f t="shared" si="0"/>
        <v>86.53846153846155</v>
      </c>
      <c r="V7" s="11"/>
      <c r="W7" s="11"/>
      <c r="X7" s="11"/>
      <c r="Y7" s="13">
        <v>225</v>
      </c>
      <c r="Z7" s="11"/>
      <c r="AA7" s="11"/>
      <c r="AB7" s="11"/>
      <c r="AC7" s="11"/>
      <c r="AD7" s="13">
        <f t="shared" si="7"/>
        <v>6430</v>
      </c>
      <c r="AE7" s="11"/>
      <c r="AF7" s="11"/>
      <c r="AG7" s="11"/>
      <c r="AH7" s="13">
        <v>6430</v>
      </c>
      <c r="AI7" s="11"/>
      <c r="AJ7" s="11"/>
      <c r="AK7" s="11"/>
      <c r="AL7" s="11"/>
      <c r="AM7" s="20">
        <f t="shared" si="8"/>
        <v>28.57777777777778</v>
      </c>
      <c r="AN7" s="13" t="e">
        <f t="shared" si="1"/>
        <v>#DIV/0!</v>
      </c>
      <c r="AO7" s="13" t="e">
        <f t="shared" si="1"/>
        <v>#DIV/0!</v>
      </c>
      <c r="AP7" s="13" t="e">
        <f t="shared" si="1"/>
        <v>#DIV/0!</v>
      </c>
      <c r="AQ7" s="13">
        <f t="shared" si="1"/>
        <v>28.57777777777778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25</v>
      </c>
      <c r="BC7" s="15">
        <f t="shared" si="9"/>
        <v>3.0120481927710845</v>
      </c>
      <c r="BD7" s="15">
        <v>200</v>
      </c>
      <c r="BE7" s="15">
        <v>150</v>
      </c>
      <c r="BF7" s="15">
        <f aca="true" t="shared" si="10" ref="BF7:BF20">BE7/BD7*100</f>
        <v>75</v>
      </c>
      <c r="BG7" s="13"/>
      <c r="BH7" s="13"/>
      <c r="BI7" s="13"/>
      <c r="BJ7" s="13"/>
      <c r="BK7" s="13"/>
    </row>
    <row r="8" spans="1:63" s="10" customFormat="1" ht="53.25" customHeight="1" outlineLevel="1">
      <c r="A8" s="32">
        <v>4</v>
      </c>
      <c r="B8" s="76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77">
        <v>749</v>
      </c>
      <c r="J8" s="13">
        <f t="shared" si="4"/>
        <v>0</v>
      </c>
      <c r="K8" s="15">
        <f t="shared" si="5"/>
        <v>0</v>
      </c>
      <c r="L8" s="13"/>
      <c r="M8" s="13"/>
      <c r="N8" s="13"/>
      <c r="O8" s="13"/>
      <c r="P8" s="13"/>
      <c r="Q8" s="13"/>
      <c r="R8" s="13"/>
      <c r="S8" s="13"/>
      <c r="T8" s="13">
        <f t="shared" si="6"/>
        <v>0</v>
      </c>
      <c r="U8" s="15" t="e">
        <f t="shared" si="0"/>
        <v>#DIV/0!</v>
      </c>
      <c r="V8" s="13"/>
      <c r="W8" s="13"/>
      <c r="X8" s="13"/>
      <c r="Y8" s="13"/>
      <c r="Z8" s="13"/>
      <c r="AA8" s="13"/>
      <c r="AB8" s="13"/>
      <c r="AC8" s="13"/>
      <c r="AD8" s="13">
        <f t="shared" si="7"/>
        <v>0</v>
      </c>
      <c r="AE8" s="13"/>
      <c r="AF8" s="13"/>
      <c r="AG8" s="13"/>
      <c r="AH8" s="13"/>
      <c r="AI8" s="13"/>
      <c r="AJ8" s="13"/>
      <c r="AK8" s="13"/>
      <c r="AL8" s="13"/>
      <c r="AM8" s="20" t="e">
        <f t="shared" si="8"/>
        <v>#DIV/0!</v>
      </c>
      <c r="AN8" s="13" t="e">
        <f t="shared" si="1"/>
        <v>#DIV/0!</v>
      </c>
      <c r="AO8" s="13" t="e">
        <f t="shared" si="1"/>
        <v>#DIV/0!</v>
      </c>
      <c r="AP8" s="13" t="e">
        <f t="shared" si="1"/>
        <v>#DIV/0!</v>
      </c>
      <c r="AQ8" s="13" t="e">
        <f t="shared" si="1"/>
        <v>#DIV/0!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36</v>
      </c>
      <c r="AX8" s="15">
        <f>AW8/AV8*100</f>
        <v>14.399999999999999</v>
      </c>
      <c r="AY8" s="13">
        <v>850</v>
      </c>
      <c r="AZ8" s="20">
        <f>AY8/AW8*10</f>
        <v>236.11111111111111</v>
      </c>
      <c r="BA8" s="15">
        <v>1000</v>
      </c>
      <c r="BB8" s="13"/>
      <c r="BC8" s="15">
        <f t="shared" si="9"/>
        <v>0</v>
      </c>
      <c r="BD8" s="15">
        <v>250</v>
      </c>
      <c r="BE8" s="15">
        <v>250</v>
      </c>
      <c r="BF8" s="15">
        <f t="shared" si="10"/>
        <v>100</v>
      </c>
      <c r="BG8" s="13"/>
      <c r="BH8" s="13"/>
      <c r="BI8" s="15"/>
      <c r="BJ8" s="13"/>
      <c r="BK8" s="20"/>
    </row>
    <row r="9" spans="1:63" s="10" customFormat="1" ht="49.5" customHeight="1" outlineLevel="1">
      <c r="A9" s="32">
        <v>5</v>
      </c>
      <c r="B9" s="32" t="s">
        <v>4</v>
      </c>
      <c r="C9" s="13">
        <v>900</v>
      </c>
      <c r="D9" s="13">
        <v>770</v>
      </c>
      <c r="E9" s="15">
        <f t="shared" si="2"/>
        <v>85.55555555555556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90</v>
      </c>
      <c r="K9" s="15">
        <f t="shared" si="5"/>
        <v>7.317073170731707</v>
      </c>
      <c r="L9" s="13"/>
      <c r="M9" s="13"/>
      <c r="N9" s="13"/>
      <c r="O9" s="13">
        <v>90</v>
      </c>
      <c r="P9" s="13"/>
      <c r="Q9" s="13"/>
      <c r="R9" s="13"/>
      <c r="S9" s="13"/>
      <c r="T9" s="13">
        <f t="shared" si="6"/>
        <v>90</v>
      </c>
      <c r="U9" s="15">
        <f t="shared" si="0"/>
        <v>100</v>
      </c>
      <c r="V9" s="13"/>
      <c r="W9" s="13"/>
      <c r="X9" s="13"/>
      <c r="Y9" s="13">
        <v>90</v>
      </c>
      <c r="Z9" s="13"/>
      <c r="AA9" s="13"/>
      <c r="AB9" s="13"/>
      <c r="AC9" s="13"/>
      <c r="AD9" s="13">
        <f t="shared" si="7"/>
        <v>2860</v>
      </c>
      <c r="AE9" s="13"/>
      <c r="AF9" s="13"/>
      <c r="AG9" s="13"/>
      <c r="AH9" s="13">
        <v>2860</v>
      </c>
      <c r="AI9" s="13"/>
      <c r="AJ9" s="13"/>
      <c r="AK9" s="13"/>
      <c r="AL9" s="13"/>
      <c r="AM9" s="20">
        <f t="shared" si="8"/>
        <v>31.77777777777778</v>
      </c>
      <c r="AN9" s="13" t="e">
        <f t="shared" si="1"/>
        <v>#DIV/0!</v>
      </c>
      <c r="AO9" s="13" t="e">
        <f t="shared" si="1"/>
        <v>#DIV/0!</v>
      </c>
      <c r="AP9" s="13" t="e">
        <f t="shared" si="1"/>
        <v>#DIV/0!</v>
      </c>
      <c r="AQ9" s="13">
        <f t="shared" si="1"/>
        <v>31.77777777777778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20"/>
      <c r="BA9" s="15">
        <v>1030</v>
      </c>
      <c r="BB9" s="13">
        <v>60</v>
      </c>
      <c r="BC9" s="15">
        <f t="shared" si="9"/>
        <v>5.825242718446602</v>
      </c>
      <c r="BD9" s="15">
        <v>400</v>
      </c>
      <c r="BE9" s="15">
        <v>270</v>
      </c>
      <c r="BF9" s="15">
        <f t="shared" si="10"/>
        <v>67.5</v>
      </c>
      <c r="BG9" s="13"/>
      <c r="BH9" s="13"/>
      <c r="BI9" s="15"/>
      <c r="BJ9" s="13"/>
      <c r="BK9" s="20"/>
    </row>
    <row r="10" spans="1:63" s="10" customFormat="1" ht="49.5" customHeight="1" outlineLevel="1">
      <c r="A10" s="32">
        <v>6</v>
      </c>
      <c r="B10" s="32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599</v>
      </c>
      <c r="K10" s="15">
        <f t="shared" si="5"/>
        <v>35.4647720544701</v>
      </c>
      <c r="L10" s="13">
        <v>45</v>
      </c>
      <c r="M10" s="13">
        <v>34</v>
      </c>
      <c r="N10" s="13">
        <v>50</v>
      </c>
      <c r="O10" s="13">
        <v>320</v>
      </c>
      <c r="P10" s="13"/>
      <c r="Q10" s="13">
        <v>100</v>
      </c>
      <c r="R10" s="13"/>
      <c r="S10" s="13">
        <v>50</v>
      </c>
      <c r="T10" s="13">
        <f t="shared" si="6"/>
        <v>489</v>
      </c>
      <c r="U10" s="15">
        <f t="shared" si="0"/>
        <v>81.63606010016694</v>
      </c>
      <c r="V10" s="13"/>
      <c r="W10" s="13">
        <v>34</v>
      </c>
      <c r="X10" s="13">
        <v>50</v>
      </c>
      <c r="Y10" s="13">
        <v>305</v>
      </c>
      <c r="Z10" s="13"/>
      <c r="AA10" s="13">
        <v>100</v>
      </c>
      <c r="AB10" s="13"/>
      <c r="AC10" s="13"/>
      <c r="AD10" s="13">
        <f t="shared" si="7"/>
        <v>13197</v>
      </c>
      <c r="AE10" s="13"/>
      <c r="AF10" s="13">
        <v>861</v>
      </c>
      <c r="AG10" s="13">
        <v>483</v>
      </c>
      <c r="AH10" s="13">
        <v>9800</v>
      </c>
      <c r="AI10" s="13"/>
      <c r="AJ10" s="13">
        <v>2053</v>
      </c>
      <c r="AK10" s="13"/>
      <c r="AL10" s="13"/>
      <c r="AM10" s="20">
        <f t="shared" si="8"/>
        <v>26.987730061349694</v>
      </c>
      <c r="AN10" s="13" t="e">
        <f t="shared" si="1"/>
        <v>#DIV/0!</v>
      </c>
      <c r="AO10" s="13">
        <f t="shared" si="1"/>
        <v>25.323529411764707</v>
      </c>
      <c r="AP10" s="13">
        <f t="shared" si="1"/>
        <v>9.66</v>
      </c>
      <c r="AQ10" s="13">
        <f t="shared" si="1"/>
        <v>32.131147540983605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 t="e">
        <f t="shared" si="1"/>
        <v>#DIV/0!</v>
      </c>
      <c r="AV10" s="13"/>
      <c r="AW10" s="13"/>
      <c r="AX10" s="15"/>
      <c r="AY10" s="13"/>
      <c r="AZ10" s="20"/>
      <c r="BA10" s="15">
        <v>1700</v>
      </c>
      <c r="BB10" s="13">
        <v>163</v>
      </c>
      <c r="BC10" s="15">
        <f t="shared" si="9"/>
        <v>9.588235294117647</v>
      </c>
      <c r="BD10" s="15">
        <v>600</v>
      </c>
      <c r="BE10" s="15">
        <v>300</v>
      </c>
      <c r="BF10" s="15">
        <f t="shared" si="10"/>
        <v>50</v>
      </c>
      <c r="BG10" s="13">
        <v>50</v>
      </c>
      <c r="BH10" s="13"/>
      <c r="BI10" s="16">
        <f aca="true" t="shared" si="11" ref="BI10:BI20">BH10/BG10*100</f>
        <v>0</v>
      </c>
      <c r="BJ10" s="13"/>
      <c r="BK10" s="20"/>
    </row>
    <row r="11" spans="1:63" s="10" customFormat="1" ht="49.5" customHeight="1" outlineLevel="1">
      <c r="A11" s="32">
        <v>7</v>
      </c>
      <c r="B11" s="32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aca="true" t="shared" si="12" ref="U11:U23">T11/J11*100</f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20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20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0"/>
        <v>0</v>
      </c>
      <c r="BG11" s="13">
        <v>80</v>
      </c>
      <c r="BH11" s="13"/>
      <c r="BI11" s="16">
        <f t="shared" si="11"/>
        <v>0</v>
      </c>
      <c r="BJ11" s="13"/>
      <c r="BK11" s="20"/>
    </row>
    <row r="12" spans="1:63" s="10" customFormat="1" ht="49.5" customHeight="1" outlineLevel="1">
      <c r="A12" s="32">
        <v>8</v>
      </c>
      <c r="B12" s="32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182</v>
      </c>
      <c r="K12" s="15">
        <f t="shared" si="5"/>
        <v>26</v>
      </c>
      <c r="L12" s="13"/>
      <c r="M12" s="13"/>
      <c r="N12" s="13"/>
      <c r="O12" s="13">
        <v>162</v>
      </c>
      <c r="P12" s="13"/>
      <c r="Q12" s="13">
        <v>20</v>
      </c>
      <c r="R12" s="13"/>
      <c r="S12" s="13"/>
      <c r="T12" s="13">
        <f t="shared" si="6"/>
        <v>182</v>
      </c>
      <c r="U12" s="15">
        <f t="shared" si="12"/>
        <v>100</v>
      </c>
      <c r="V12" s="13"/>
      <c r="W12" s="13"/>
      <c r="X12" s="13"/>
      <c r="Y12" s="13">
        <v>162</v>
      </c>
      <c r="Z12" s="13"/>
      <c r="AA12" s="13">
        <v>20</v>
      </c>
      <c r="AB12" s="13"/>
      <c r="AC12" s="13"/>
      <c r="AD12" s="13">
        <f t="shared" si="7"/>
        <v>6730</v>
      </c>
      <c r="AE12" s="13"/>
      <c r="AF12" s="13"/>
      <c r="AG12" s="13"/>
      <c r="AH12" s="13">
        <v>6248</v>
      </c>
      <c r="AI12" s="13"/>
      <c r="AJ12" s="13">
        <v>482</v>
      </c>
      <c r="AK12" s="13"/>
      <c r="AL12" s="13"/>
      <c r="AM12" s="20">
        <f t="shared" si="8"/>
        <v>36.97802197802198</v>
      </c>
      <c r="AN12" s="13" t="e">
        <f t="shared" si="1"/>
        <v>#DIV/0!</v>
      </c>
      <c r="AO12" s="13" t="e">
        <f t="shared" si="1"/>
        <v>#DIV/0!</v>
      </c>
      <c r="AP12" s="13" t="e">
        <f t="shared" si="1"/>
        <v>#DIV/0!</v>
      </c>
      <c r="AQ12" s="13">
        <f t="shared" si="1"/>
        <v>38.5679012345679</v>
      </c>
      <c r="AR12" s="13" t="e">
        <f t="shared" si="1"/>
        <v>#DIV/0!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20"/>
      <c r="BA12" s="15">
        <v>800</v>
      </c>
      <c r="BB12" s="13">
        <v>130</v>
      </c>
      <c r="BC12" s="15">
        <f t="shared" si="9"/>
        <v>16.25</v>
      </c>
      <c r="BD12" s="15">
        <v>200</v>
      </c>
      <c r="BE12" s="15">
        <v>135</v>
      </c>
      <c r="BF12" s="15">
        <f t="shared" si="10"/>
        <v>67.5</v>
      </c>
      <c r="BG12" s="13"/>
      <c r="BH12" s="13"/>
      <c r="BI12" s="16"/>
      <c r="BJ12" s="13"/>
      <c r="BK12" s="20"/>
    </row>
    <row r="13" spans="1:63" s="10" customFormat="1" ht="49.5" customHeight="1" outlineLevel="1">
      <c r="A13" s="32">
        <v>9</v>
      </c>
      <c r="B13" s="32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215</v>
      </c>
      <c r="K13" s="15">
        <f t="shared" si="5"/>
        <v>33.07692307692307</v>
      </c>
      <c r="L13" s="13"/>
      <c r="M13" s="13"/>
      <c r="N13" s="13"/>
      <c r="O13" s="13">
        <v>215</v>
      </c>
      <c r="P13" s="13"/>
      <c r="Q13" s="13"/>
      <c r="R13" s="13"/>
      <c r="S13" s="13"/>
      <c r="T13" s="13">
        <f t="shared" si="6"/>
        <v>215</v>
      </c>
      <c r="U13" s="15">
        <f t="shared" si="12"/>
        <v>100</v>
      </c>
      <c r="V13" s="13"/>
      <c r="W13" s="13"/>
      <c r="X13" s="13"/>
      <c r="Y13" s="13">
        <v>215</v>
      </c>
      <c r="Z13" s="13"/>
      <c r="AA13" s="13"/>
      <c r="AB13" s="13"/>
      <c r="AC13" s="13"/>
      <c r="AD13" s="13">
        <f t="shared" si="7"/>
        <v>6450</v>
      </c>
      <c r="AE13" s="13"/>
      <c r="AF13" s="13"/>
      <c r="AG13" s="13"/>
      <c r="AH13" s="13">
        <v>6450</v>
      </c>
      <c r="AI13" s="13"/>
      <c r="AJ13" s="13"/>
      <c r="AK13" s="13"/>
      <c r="AL13" s="13"/>
      <c r="AM13" s="20">
        <f t="shared" si="8"/>
        <v>30</v>
      </c>
      <c r="AN13" s="13" t="e">
        <f t="shared" si="1"/>
        <v>#DIV/0!</v>
      </c>
      <c r="AO13" s="13" t="e">
        <f t="shared" si="1"/>
        <v>#DIV/0!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20"/>
      <c r="BA13" s="15">
        <v>700</v>
      </c>
      <c r="BB13" s="13">
        <v>20</v>
      </c>
      <c r="BC13" s="15">
        <f t="shared" si="9"/>
        <v>2.857142857142857</v>
      </c>
      <c r="BD13" s="15">
        <v>200</v>
      </c>
      <c r="BE13" s="15"/>
      <c r="BF13" s="15">
        <f t="shared" si="10"/>
        <v>0</v>
      </c>
      <c r="BG13" s="13"/>
      <c r="BH13" s="13"/>
      <c r="BI13" s="16" t="e">
        <f t="shared" si="11"/>
        <v>#DIV/0!</v>
      </c>
      <c r="BJ13" s="13"/>
      <c r="BK13" s="20"/>
    </row>
    <row r="14" spans="1:63" s="10" customFormat="1" ht="49.5" customHeight="1" outlineLevel="1">
      <c r="A14" s="32">
        <v>10</v>
      </c>
      <c r="B14" s="32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67</v>
      </c>
      <c r="K14" s="15">
        <f t="shared" si="5"/>
        <v>8.600770218228499</v>
      </c>
      <c r="L14" s="13"/>
      <c r="M14" s="13"/>
      <c r="N14" s="13"/>
      <c r="O14" s="13">
        <v>67</v>
      </c>
      <c r="P14" s="13"/>
      <c r="Q14" s="13"/>
      <c r="R14" s="13"/>
      <c r="S14" s="13"/>
      <c r="T14" s="13">
        <f t="shared" si="6"/>
        <v>67</v>
      </c>
      <c r="U14" s="15">
        <f t="shared" si="12"/>
        <v>100</v>
      </c>
      <c r="V14" s="13"/>
      <c r="W14" s="13"/>
      <c r="X14" s="13"/>
      <c r="Y14" s="13">
        <v>67</v>
      </c>
      <c r="Z14" s="13"/>
      <c r="AA14" s="13"/>
      <c r="AB14" s="13"/>
      <c r="AC14" s="13"/>
      <c r="AD14" s="13">
        <f t="shared" si="7"/>
        <v>2200</v>
      </c>
      <c r="AE14" s="13"/>
      <c r="AF14" s="13"/>
      <c r="AG14" s="13"/>
      <c r="AH14" s="13">
        <v>2200</v>
      </c>
      <c r="AI14" s="13"/>
      <c r="AJ14" s="13"/>
      <c r="AK14" s="13"/>
      <c r="AL14" s="13"/>
      <c r="AM14" s="20">
        <f t="shared" si="8"/>
        <v>32.83582089552239</v>
      </c>
      <c r="AN14" s="13" t="e">
        <f t="shared" si="1"/>
        <v>#DIV/0!</v>
      </c>
      <c r="AO14" s="13" t="e">
        <f t="shared" si="1"/>
        <v>#DIV/0!</v>
      </c>
      <c r="AP14" s="13" t="e">
        <f t="shared" si="1"/>
        <v>#DIV/0!</v>
      </c>
      <c r="AQ14" s="13">
        <f t="shared" si="1"/>
        <v>32.83582089552239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20"/>
      <c r="BA14" s="15">
        <v>770</v>
      </c>
      <c r="BB14" s="13"/>
      <c r="BC14" s="15">
        <f t="shared" si="9"/>
        <v>0</v>
      </c>
      <c r="BD14" s="15">
        <v>200</v>
      </c>
      <c r="BE14" s="15">
        <v>50</v>
      </c>
      <c r="BF14" s="15">
        <f t="shared" si="10"/>
        <v>25</v>
      </c>
      <c r="BG14" s="13">
        <v>190</v>
      </c>
      <c r="BH14" s="13">
        <v>15</v>
      </c>
      <c r="BI14" s="16">
        <f t="shared" si="11"/>
        <v>7.894736842105263</v>
      </c>
      <c r="BJ14" s="13">
        <v>12</v>
      </c>
      <c r="BK14" s="20">
        <f aca="true" t="shared" si="13" ref="BK14:BK20">BJ14/BH14*10</f>
        <v>8</v>
      </c>
    </row>
    <row r="15" spans="1:63" s="10" customFormat="1" ht="49.5" customHeight="1" outlineLevel="1">
      <c r="A15" s="32">
        <v>11</v>
      </c>
      <c r="B15" s="32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0</v>
      </c>
      <c r="K15" s="15">
        <f t="shared" si="5"/>
        <v>0</v>
      </c>
      <c r="L15" s="13"/>
      <c r="M15" s="13"/>
      <c r="N15" s="13"/>
      <c r="O15" s="13"/>
      <c r="P15" s="13"/>
      <c r="Q15" s="13"/>
      <c r="R15" s="13"/>
      <c r="S15" s="13"/>
      <c r="T15" s="13">
        <f t="shared" si="6"/>
        <v>0</v>
      </c>
      <c r="U15" s="15" t="e">
        <f t="shared" si="12"/>
        <v>#DIV/0!</v>
      </c>
      <c r="V15" s="13"/>
      <c r="W15" s="13"/>
      <c r="X15" s="13"/>
      <c r="Y15" s="13"/>
      <c r="Z15" s="13"/>
      <c r="AA15" s="13"/>
      <c r="AB15" s="13"/>
      <c r="AC15" s="13"/>
      <c r="AD15" s="13">
        <f t="shared" si="7"/>
        <v>0</v>
      </c>
      <c r="AE15" s="13"/>
      <c r="AF15" s="13"/>
      <c r="AG15" s="13"/>
      <c r="AH15" s="13"/>
      <c r="AI15" s="13"/>
      <c r="AJ15" s="13"/>
      <c r="AK15" s="13"/>
      <c r="AL15" s="13"/>
      <c r="AM15" s="20" t="e">
        <f t="shared" si="8"/>
        <v>#DIV/0!</v>
      </c>
      <c r="AN15" s="13" t="e">
        <f t="shared" si="1"/>
        <v>#DIV/0!</v>
      </c>
      <c r="AO15" s="13" t="e">
        <f t="shared" si="1"/>
        <v>#DIV/0!</v>
      </c>
      <c r="AP15" s="13" t="e">
        <f t="shared" si="1"/>
        <v>#DIV/0!</v>
      </c>
      <c r="AQ15" s="13" t="e">
        <f t="shared" si="1"/>
        <v>#DIV/0!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20"/>
      <c r="BA15" s="15">
        <v>690</v>
      </c>
      <c r="BB15" s="13"/>
      <c r="BC15" s="15">
        <f t="shared" si="9"/>
        <v>0</v>
      </c>
      <c r="BD15" s="15">
        <v>200</v>
      </c>
      <c r="BE15" s="15"/>
      <c r="BF15" s="15">
        <f t="shared" si="10"/>
        <v>0</v>
      </c>
      <c r="BG15" s="13"/>
      <c r="BH15" s="13"/>
      <c r="BI15" s="16"/>
      <c r="BJ15" s="13"/>
      <c r="BK15" s="20"/>
    </row>
    <row r="16" spans="1:63" s="10" customFormat="1" ht="49.5" customHeight="1" outlineLevel="1">
      <c r="A16" s="32">
        <v>12</v>
      </c>
      <c r="B16" s="32" t="s">
        <v>11</v>
      </c>
      <c r="C16" s="13">
        <v>750</v>
      </c>
      <c r="D16" s="13">
        <v>62</v>
      </c>
      <c r="E16" s="15">
        <f t="shared" si="2"/>
        <v>8.266666666666666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200</v>
      </c>
      <c r="K16" s="15">
        <f t="shared" si="5"/>
        <v>32</v>
      </c>
      <c r="L16" s="13"/>
      <c r="M16" s="13"/>
      <c r="N16" s="13"/>
      <c r="O16" s="13">
        <v>135</v>
      </c>
      <c r="P16" s="13">
        <v>30</v>
      </c>
      <c r="Q16" s="13">
        <v>25</v>
      </c>
      <c r="R16" s="13"/>
      <c r="S16" s="13">
        <v>10</v>
      </c>
      <c r="T16" s="13">
        <f t="shared" si="6"/>
        <v>124</v>
      </c>
      <c r="U16" s="15">
        <f t="shared" si="12"/>
        <v>62</v>
      </c>
      <c r="V16" s="13"/>
      <c r="W16" s="13"/>
      <c r="X16" s="13"/>
      <c r="Y16" s="13">
        <v>89</v>
      </c>
      <c r="Z16" s="13">
        <v>30</v>
      </c>
      <c r="AA16" s="13">
        <v>5</v>
      </c>
      <c r="AB16" s="13"/>
      <c r="AC16" s="13"/>
      <c r="AD16" s="13">
        <f t="shared" si="7"/>
        <v>5074</v>
      </c>
      <c r="AE16" s="13"/>
      <c r="AF16" s="13"/>
      <c r="AG16" s="13"/>
      <c r="AH16" s="13">
        <v>3681</v>
      </c>
      <c r="AI16" s="13">
        <v>1200</v>
      </c>
      <c r="AJ16" s="13">
        <v>193</v>
      </c>
      <c r="AK16" s="13"/>
      <c r="AL16" s="13"/>
      <c r="AM16" s="20">
        <f t="shared" si="8"/>
        <v>40.91935483870968</v>
      </c>
      <c r="AN16" s="13" t="e">
        <f t="shared" si="1"/>
        <v>#DIV/0!</v>
      </c>
      <c r="AO16" s="13" t="e">
        <f t="shared" si="1"/>
        <v>#DIV/0!</v>
      </c>
      <c r="AP16" s="13" t="e">
        <f t="shared" si="1"/>
        <v>#DIV/0!</v>
      </c>
      <c r="AQ16" s="13">
        <f t="shared" si="1"/>
        <v>41.359550561797754</v>
      </c>
      <c r="AR16" s="13">
        <f t="shared" si="1"/>
        <v>40</v>
      </c>
      <c r="AS16" s="13">
        <f t="shared" si="1"/>
        <v>38.6</v>
      </c>
      <c r="AT16" s="13" t="e">
        <f t="shared" si="1"/>
        <v>#DIV/0!</v>
      </c>
      <c r="AU16" s="13" t="e">
        <f t="shared" si="1"/>
        <v>#DIV/0!</v>
      </c>
      <c r="AV16" s="13"/>
      <c r="AW16" s="13"/>
      <c r="AX16" s="15"/>
      <c r="AY16" s="13"/>
      <c r="AZ16" s="20"/>
      <c r="BA16" s="15">
        <v>1000</v>
      </c>
      <c r="BB16" s="13">
        <v>70</v>
      </c>
      <c r="BC16" s="15">
        <f t="shared" si="9"/>
        <v>7.000000000000001</v>
      </c>
      <c r="BD16" s="15">
        <v>200</v>
      </c>
      <c r="BE16" s="15">
        <v>100</v>
      </c>
      <c r="BF16" s="15">
        <f t="shared" si="10"/>
        <v>50</v>
      </c>
      <c r="BG16" s="13"/>
      <c r="BH16" s="13"/>
      <c r="BI16" s="16"/>
      <c r="BJ16" s="13"/>
      <c r="BK16" s="20"/>
    </row>
    <row r="17" spans="1:63" s="10" customFormat="1" ht="49.5" customHeight="1" outlineLevel="1">
      <c r="A17" s="32">
        <v>13</v>
      </c>
      <c r="B17" s="32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299</v>
      </c>
      <c r="K17" s="15">
        <f t="shared" si="5"/>
        <v>56.41509433962264</v>
      </c>
      <c r="L17" s="13"/>
      <c r="M17" s="13"/>
      <c r="N17" s="13">
        <v>80</v>
      </c>
      <c r="O17" s="13">
        <v>129</v>
      </c>
      <c r="P17" s="13">
        <v>30</v>
      </c>
      <c r="Q17" s="13">
        <v>60</v>
      </c>
      <c r="R17" s="13"/>
      <c r="S17" s="13"/>
      <c r="T17" s="13">
        <f t="shared" si="6"/>
        <v>204</v>
      </c>
      <c r="U17" s="15">
        <f t="shared" si="12"/>
        <v>68.22742474916387</v>
      </c>
      <c r="V17" s="13"/>
      <c r="W17" s="13"/>
      <c r="X17" s="13">
        <v>10</v>
      </c>
      <c r="Y17" s="13">
        <v>104</v>
      </c>
      <c r="Z17" s="13">
        <v>30</v>
      </c>
      <c r="AA17" s="13">
        <v>60</v>
      </c>
      <c r="AB17" s="13"/>
      <c r="AC17" s="13"/>
      <c r="AD17" s="13">
        <f t="shared" si="7"/>
        <v>6760</v>
      </c>
      <c r="AE17" s="13"/>
      <c r="AF17" s="13"/>
      <c r="AG17" s="13"/>
      <c r="AH17" s="13">
        <v>4160</v>
      </c>
      <c r="AI17" s="13">
        <v>1250</v>
      </c>
      <c r="AJ17" s="13">
        <v>1350</v>
      </c>
      <c r="AK17" s="13"/>
      <c r="AL17" s="13"/>
      <c r="AM17" s="20">
        <f t="shared" si="8"/>
        <v>33.13725490196079</v>
      </c>
      <c r="AN17" s="13" t="e">
        <f t="shared" si="1"/>
        <v>#DIV/0!</v>
      </c>
      <c r="AO17" s="13" t="e">
        <f t="shared" si="1"/>
        <v>#DIV/0!</v>
      </c>
      <c r="AP17" s="13">
        <f t="shared" si="1"/>
        <v>0</v>
      </c>
      <c r="AQ17" s="13">
        <f t="shared" si="1"/>
        <v>40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20"/>
      <c r="BA17" s="15">
        <v>710</v>
      </c>
      <c r="BB17" s="13">
        <v>236</v>
      </c>
      <c r="BC17" s="15">
        <f t="shared" si="9"/>
        <v>33.23943661971831</v>
      </c>
      <c r="BD17" s="15">
        <v>220</v>
      </c>
      <c r="BE17" s="15">
        <v>150</v>
      </c>
      <c r="BF17" s="15">
        <f t="shared" si="10"/>
        <v>68.18181818181817</v>
      </c>
      <c r="BG17" s="13"/>
      <c r="BH17" s="13"/>
      <c r="BI17" s="16"/>
      <c r="BJ17" s="13"/>
      <c r="BK17" s="20"/>
    </row>
    <row r="18" spans="1:63" s="33" customFormat="1" ht="49.5" customHeight="1">
      <c r="A18" s="32">
        <v>14</v>
      </c>
      <c r="B18" s="32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578</v>
      </c>
      <c r="K18" s="15">
        <f t="shared" si="5"/>
        <v>42.656826568265686</v>
      </c>
      <c r="L18" s="13"/>
      <c r="M18" s="13"/>
      <c r="N18" s="13"/>
      <c r="O18" s="13">
        <v>340</v>
      </c>
      <c r="P18" s="13">
        <v>25</v>
      </c>
      <c r="Q18" s="13">
        <v>143</v>
      </c>
      <c r="R18" s="13"/>
      <c r="S18" s="13">
        <v>70</v>
      </c>
      <c r="T18" s="13">
        <f t="shared" si="6"/>
        <v>343</v>
      </c>
      <c r="U18" s="15">
        <f t="shared" si="12"/>
        <v>59.34256055363322</v>
      </c>
      <c r="V18" s="13"/>
      <c r="W18" s="13"/>
      <c r="X18" s="13"/>
      <c r="Y18" s="13">
        <v>200</v>
      </c>
      <c r="Z18" s="13"/>
      <c r="AA18" s="13">
        <v>143</v>
      </c>
      <c r="AB18" s="13"/>
      <c r="AC18" s="13"/>
      <c r="AD18" s="13">
        <f t="shared" si="7"/>
        <v>10837</v>
      </c>
      <c r="AE18" s="13"/>
      <c r="AF18" s="13"/>
      <c r="AG18" s="13"/>
      <c r="AH18" s="13">
        <v>7913</v>
      </c>
      <c r="AI18" s="13"/>
      <c r="AJ18" s="13">
        <v>2924</v>
      </c>
      <c r="AK18" s="13"/>
      <c r="AL18" s="13"/>
      <c r="AM18" s="20">
        <f t="shared" si="8"/>
        <v>31.59475218658892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39.565</v>
      </c>
      <c r="AR18" s="13" t="e">
        <f t="shared" si="1"/>
        <v>#DIV/0!</v>
      </c>
      <c r="AS18" s="13">
        <f t="shared" si="1"/>
        <v>20.447552447552447</v>
      </c>
      <c r="AT18" s="13" t="e">
        <f t="shared" si="1"/>
        <v>#DIV/0!</v>
      </c>
      <c r="AU18" s="13" t="e">
        <f t="shared" si="1"/>
        <v>#DIV/0!</v>
      </c>
      <c r="AV18" s="11"/>
      <c r="AW18" s="11"/>
      <c r="AX18" s="15"/>
      <c r="AY18" s="11"/>
      <c r="AZ18" s="20"/>
      <c r="BA18" s="15">
        <v>1480</v>
      </c>
      <c r="BB18" s="13">
        <v>209</v>
      </c>
      <c r="BC18" s="15">
        <f t="shared" si="9"/>
        <v>14.121621621621621</v>
      </c>
      <c r="BD18" s="15">
        <v>600</v>
      </c>
      <c r="BE18" s="15">
        <v>348</v>
      </c>
      <c r="BF18" s="15">
        <f t="shared" si="10"/>
        <v>57.99999999999999</v>
      </c>
      <c r="BG18" s="11"/>
      <c r="BH18" s="11"/>
      <c r="BI18" s="16"/>
      <c r="BJ18" s="11"/>
      <c r="BK18" s="20"/>
    </row>
    <row r="19" spans="1:63" s="33" customFormat="1" ht="49.5" customHeight="1">
      <c r="A19" s="32">
        <v>15</v>
      </c>
      <c r="B19" s="32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225</v>
      </c>
      <c r="K19" s="15">
        <f t="shared" si="5"/>
        <v>24.456521739130434</v>
      </c>
      <c r="L19" s="13">
        <v>60</v>
      </c>
      <c r="M19" s="11"/>
      <c r="N19" s="13">
        <v>20</v>
      </c>
      <c r="O19" s="13">
        <v>50</v>
      </c>
      <c r="P19" s="13">
        <v>75</v>
      </c>
      <c r="Q19" s="13">
        <v>20</v>
      </c>
      <c r="R19" s="11"/>
      <c r="S19" s="11"/>
      <c r="T19" s="13">
        <f t="shared" si="6"/>
        <v>145</v>
      </c>
      <c r="U19" s="15">
        <f t="shared" si="12"/>
        <v>64.44444444444444</v>
      </c>
      <c r="V19" s="11">
        <v>20</v>
      </c>
      <c r="W19" s="11"/>
      <c r="X19" s="11"/>
      <c r="Y19" s="13">
        <v>50</v>
      </c>
      <c r="Z19" s="13">
        <v>75</v>
      </c>
      <c r="AA19" s="11"/>
      <c r="AB19" s="11"/>
      <c r="AC19" s="11"/>
      <c r="AD19" s="13">
        <f t="shared" si="7"/>
        <v>5500</v>
      </c>
      <c r="AE19" s="11">
        <v>1000</v>
      </c>
      <c r="AF19" s="11"/>
      <c r="AG19" s="11"/>
      <c r="AH19" s="13">
        <v>1500</v>
      </c>
      <c r="AI19" s="13">
        <v>3000</v>
      </c>
      <c r="AJ19" s="11"/>
      <c r="AK19" s="11"/>
      <c r="AL19" s="11"/>
      <c r="AM19" s="20">
        <f t="shared" si="8"/>
        <v>37.93103448275862</v>
      </c>
      <c r="AN19" s="13">
        <f t="shared" si="1"/>
        <v>50</v>
      </c>
      <c r="AO19" s="13" t="e">
        <f t="shared" si="1"/>
        <v>#DIV/0!</v>
      </c>
      <c r="AP19" s="13" t="e">
        <f t="shared" si="1"/>
        <v>#DIV/0!</v>
      </c>
      <c r="AQ19" s="13">
        <f t="shared" si="1"/>
        <v>30</v>
      </c>
      <c r="AR19" s="13">
        <f t="shared" si="1"/>
        <v>40</v>
      </c>
      <c r="AS19" s="13" t="e">
        <f t="shared" si="1"/>
        <v>#DIV/0!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20"/>
      <c r="BA19" s="15">
        <v>880</v>
      </c>
      <c r="BB19" s="13">
        <v>200</v>
      </c>
      <c r="BC19" s="15">
        <f t="shared" si="9"/>
        <v>22.727272727272727</v>
      </c>
      <c r="BD19" s="15">
        <v>300</v>
      </c>
      <c r="BE19" s="15">
        <v>300</v>
      </c>
      <c r="BF19" s="15">
        <f t="shared" si="10"/>
        <v>100</v>
      </c>
      <c r="BG19" s="11"/>
      <c r="BH19" s="11"/>
      <c r="BI19" s="16"/>
      <c r="BJ19" s="11"/>
      <c r="BK19" s="20"/>
    </row>
    <row r="20" spans="1:63" s="33" customFormat="1" ht="49.5" customHeight="1">
      <c r="A20" s="32">
        <v>16</v>
      </c>
      <c r="B20" s="32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 t="shared" si="6"/>
        <v>0</v>
      </c>
      <c r="U20" s="15" t="e">
        <f t="shared" si="12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20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20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0"/>
        <v>100</v>
      </c>
      <c r="BG20" s="11"/>
      <c r="BH20" s="11"/>
      <c r="BI20" s="16"/>
      <c r="BJ20" s="11"/>
      <c r="BK20" s="20"/>
    </row>
    <row r="21" spans="1:63" s="10" customFormat="1" ht="49.5" customHeight="1" outlineLevel="1">
      <c r="A21" s="12"/>
      <c r="B21" s="12" t="s">
        <v>14</v>
      </c>
      <c r="C21" s="11">
        <v>8350</v>
      </c>
      <c r="D21" s="11">
        <f>SUM(D5:D20)</f>
        <v>3251</v>
      </c>
      <c r="E21" s="16">
        <f t="shared" si="2"/>
        <v>38.93413173652694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3342</v>
      </c>
      <c r="K21" s="16">
        <f t="shared" si="5"/>
        <v>22.274060250599838</v>
      </c>
      <c r="L21" s="11">
        <f aca="true" t="shared" si="14" ref="L21:AL21">SUM(L5:L20)</f>
        <v>105</v>
      </c>
      <c r="M21" s="11">
        <f t="shared" si="14"/>
        <v>34</v>
      </c>
      <c r="N21" s="11">
        <f t="shared" si="14"/>
        <v>150</v>
      </c>
      <c r="O21" s="11">
        <f t="shared" si="14"/>
        <v>2165</v>
      </c>
      <c r="P21" s="11">
        <f t="shared" si="14"/>
        <v>250</v>
      </c>
      <c r="Q21" s="11">
        <f t="shared" si="14"/>
        <v>418</v>
      </c>
      <c r="R21" s="11">
        <f t="shared" si="14"/>
        <v>90</v>
      </c>
      <c r="S21" s="11">
        <f t="shared" si="14"/>
        <v>130</v>
      </c>
      <c r="T21" s="11">
        <f t="shared" si="14"/>
        <v>2621</v>
      </c>
      <c r="U21" s="15">
        <f t="shared" si="12"/>
        <v>78.426092160383</v>
      </c>
      <c r="V21" s="11">
        <f t="shared" si="14"/>
        <v>20</v>
      </c>
      <c r="W21" s="11">
        <f t="shared" si="14"/>
        <v>34</v>
      </c>
      <c r="X21" s="11">
        <f t="shared" si="14"/>
        <v>60</v>
      </c>
      <c r="Y21" s="11">
        <f t="shared" si="14"/>
        <v>1904</v>
      </c>
      <c r="Z21" s="11">
        <f t="shared" si="14"/>
        <v>225</v>
      </c>
      <c r="AA21" s="11">
        <f t="shared" si="14"/>
        <v>378</v>
      </c>
      <c r="AB21" s="11">
        <f t="shared" si="14"/>
        <v>0</v>
      </c>
      <c r="AC21" s="11">
        <f t="shared" si="14"/>
        <v>0</v>
      </c>
      <c r="AD21" s="11">
        <f t="shared" si="14"/>
        <v>80866</v>
      </c>
      <c r="AE21" s="11">
        <f t="shared" si="14"/>
        <v>1000</v>
      </c>
      <c r="AF21" s="11">
        <f t="shared" si="14"/>
        <v>861</v>
      </c>
      <c r="AG21" s="11">
        <f t="shared" si="14"/>
        <v>483</v>
      </c>
      <c r="AH21" s="11">
        <f t="shared" si="14"/>
        <v>62607</v>
      </c>
      <c r="AI21" s="11">
        <f t="shared" si="14"/>
        <v>7700</v>
      </c>
      <c r="AJ21" s="11">
        <f t="shared" si="14"/>
        <v>8215</v>
      </c>
      <c r="AK21" s="11">
        <f t="shared" si="14"/>
        <v>0</v>
      </c>
      <c r="AL21" s="11">
        <f t="shared" si="14"/>
        <v>0</v>
      </c>
      <c r="AM21" s="20">
        <f t="shared" si="8"/>
        <v>30.853109500190765</v>
      </c>
      <c r="AN21" s="13">
        <f aca="true" t="shared" si="15" ref="AN21:AU23">AE21/V21</f>
        <v>50</v>
      </c>
      <c r="AO21" s="13">
        <f t="shared" si="15"/>
        <v>25.323529411764707</v>
      </c>
      <c r="AP21" s="13">
        <f t="shared" si="15"/>
        <v>8.05</v>
      </c>
      <c r="AQ21" s="13">
        <f t="shared" si="15"/>
        <v>32.881827731092436</v>
      </c>
      <c r="AR21" s="13">
        <f t="shared" si="15"/>
        <v>34.22222222222222</v>
      </c>
      <c r="AS21" s="13">
        <f t="shared" si="15"/>
        <v>21.732804232804234</v>
      </c>
      <c r="AT21" s="13" t="e">
        <f t="shared" si="15"/>
        <v>#DIV/0!</v>
      </c>
      <c r="AU21" s="13" t="e">
        <f t="shared" si="15"/>
        <v>#DIV/0!</v>
      </c>
      <c r="AV21" s="11">
        <f>SUM(AV5:AV20)</f>
        <v>250</v>
      </c>
      <c r="AW21" s="11">
        <f>SUM(AW5:AW20)</f>
        <v>36</v>
      </c>
      <c r="AX21" s="16">
        <f>AW21/AV21*100</f>
        <v>14.399999999999999</v>
      </c>
      <c r="AY21" s="11">
        <f>SUM(AY5:AY20)</f>
        <v>850</v>
      </c>
      <c r="AZ21" s="20">
        <f>AY21/AW21*10</f>
        <v>236.11111111111111</v>
      </c>
      <c r="BA21" s="15">
        <f>SUM(BA5:BA20)</f>
        <v>17860</v>
      </c>
      <c r="BB21" s="11">
        <f>SUM(BB5:BB20)</f>
        <v>1407</v>
      </c>
      <c r="BC21" s="15">
        <f t="shared" si="9"/>
        <v>7.877939529675252</v>
      </c>
      <c r="BD21" s="16">
        <f>SUM(BD5:BD20)</f>
        <v>5460</v>
      </c>
      <c r="BE21" s="16">
        <f>SUM(BE5:BE20)</f>
        <v>3188</v>
      </c>
      <c r="BF21" s="16">
        <f>BE21/BD21*100</f>
        <v>58.388278388278394</v>
      </c>
      <c r="BG21" s="11">
        <f>SUM(BG5:BG20)</f>
        <v>320</v>
      </c>
      <c r="BH21" s="11">
        <f>SUM(BH5:BH20)</f>
        <v>15</v>
      </c>
      <c r="BI21" s="16">
        <f>BH21/BG21*100</f>
        <v>4.6875</v>
      </c>
      <c r="BJ21" s="11">
        <f>SUM(BJ5:BJ20)</f>
        <v>12</v>
      </c>
      <c r="BK21" s="20">
        <f>BJ21/BH21*10</f>
        <v>8</v>
      </c>
    </row>
    <row r="22" spans="1:63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28">
        <v>7210</v>
      </c>
      <c r="J22" s="13">
        <f t="shared" si="4"/>
        <v>332</v>
      </c>
      <c r="K22" s="27">
        <f>J22/I22*100</f>
        <v>4.604715672676838</v>
      </c>
      <c r="L22" s="26"/>
      <c r="M22" s="26"/>
      <c r="N22" s="26"/>
      <c r="O22" s="26">
        <v>272</v>
      </c>
      <c r="P22" s="26">
        <v>50</v>
      </c>
      <c r="Q22" s="26">
        <v>10</v>
      </c>
      <c r="R22" s="13"/>
      <c r="S22" s="13"/>
      <c r="T22" s="13">
        <f t="shared" si="6"/>
        <v>332</v>
      </c>
      <c r="U22" s="15">
        <f t="shared" si="12"/>
        <v>100</v>
      </c>
      <c r="V22" s="13"/>
      <c r="W22" s="13"/>
      <c r="X22" s="13"/>
      <c r="Y22" s="13">
        <v>272</v>
      </c>
      <c r="Z22" s="13">
        <v>50</v>
      </c>
      <c r="AA22" s="13">
        <v>10</v>
      </c>
      <c r="AB22" s="13"/>
      <c r="AC22" s="13"/>
      <c r="AD22" s="13">
        <f t="shared" si="7"/>
        <v>8861</v>
      </c>
      <c r="AE22" s="26"/>
      <c r="AF22" s="26"/>
      <c r="AG22" s="26"/>
      <c r="AH22" s="26">
        <v>7391</v>
      </c>
      <c r="AI22" s="26">
        <v>1150</v>
      </c>
      <c r="AJ22" s="26">
        <v>320</v>
      </c>
      <c r="AK22" s="26"/>
      <c r="AL22" s="26"/>
      <c r="AM22" s="30">
        <f t="shared" si="8"/>
        <v>26.68975903614458</v>
      </c>
      <c r="AN22" s="26" t="e">
        <f t="shared" si="15"/>
        <v>#DIV/0!</v>
      </c>
      <c r="AO22" s="26" t="e">
        <f t="shared" si="15"/>
        <v>#DIV/0!</v>
      </c>
      <c r="AP22" s="26" t="e">
        <f t="shared" si="15"/>
        <v>#DIV/0!</v>
      </c>
      <c r="AQ22" s="26">
        <f t="shared" si="15"/>
        <v>27.172794117647058</v>
      </c>
      <c r="AR22" s="26">
        <f t="shared" si="15"/>
        <v>23</v>
      </c>
      <c r="AS22" s="26">
        <f t="shared" si="15"/>
        <v>32</v>
      </c>
      <c r="AT22" s="26" t="e">
        <f t="shared" si="15"/>
        <v>#DIV/0!</v>
      </c>
      <c r="AU22" s="26" t="e">
        <f t="shared" si="15"/>
        <v>#DIV/0!</v>
      </c>
      <c r="AV22" s="13">
        <v>274</v>
      </c>
      <c r="AW22" s="13">
        <v>5</v>
      </c>
      <c r="AX22" s="15">
        <f>AW22/AV22*100</f>
        <v>1.824817518248175</v>
      </c>
      <c r="AY22" s="13">
        <v>120</v>
      </c>
      <c r="AZ22" s="20">
        <f>AY22/AW22*10</f>
        <v>240</v>
      </c>
      <c r="BA22" s="15">
        <v>6125</v>
      </c>
      <c r="BB22" s="13">
        <v>264</v>
      </c>
      <c r="BC22" s="15">
        <f t="shared" si="9"/>
        <v>4.310204081632653</v>
      </c>
      <c r="BD22" s="15">
        <v>1560</v>
      </c>
      <c r="BE22" s="15">
        <v>870</v>
      </c>
      <c r="BF22" s="15">
        <f>BE22/BD22*100</f>
        <v>55.769230769230774</v>
      </c>
      <c r="BG22" s="13">
        <v>24</v>
      </c>
      <c r="BH22" s="13"/>
      <c r="BI22" s="15">
        <f>BH22/BG22*100</f>
        <v>0</v>
      </c>
      <c r="BJ22" s="13"/>
      <c r="BK22" s="20"/>
    </row>
    <row r="23" spans="1:63" ht="68.25" customHeight="1">
      <c r="A23" s="14"/>
      <c r="B23" s="8" t="s">
        <v>17</v>
      </c>
      <c r="C23" s="11">
        <f>SUM(C21:C22)</f>
        <v>10562</v>
      </c>
      <c r="D23" s="11">
        <f>SUM(D21:D22)</f>
        <v>6682</v>
      </c>
      <c r="E23" s="16">
        <f t="shared" si="2"/>
        <v>63.26453323234236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28">
        <f>SUM(I21:I22)</f>
        <v>22214</v>
      </c>
      <c r="J23" s="28">
        <f>SUM(J21:J22)</f>
        <v>3674</v>
      </c>
      <c r="K23" s="27">
        <f>J23/I23*100</f>
        <v>16.539119474205457</v>
      </c>
      <c r="L23" s="28">
        <f aca="true" t="shared" si="16" ref="L23:AL23">SUM(L21:L22)</f>
        <v>105</v>
      </c>
      <c r="M23" s="28">
        <f t="shared" si="16"/>
        <v>34</v>
      </c>
      <c r="N23" s="28">
        <f t="shared" si="16"/>
        <v>150</v>
      </c>
      <c r="O23" s="28">
        <f t="shared" si="16"/>
        <v>2437</v>
      </c>
      <c r="P23" s="28">
        <f t="shared" si="16"/>
        <v>300</v>
      </c>
      <c r="Q23" s="28">
        <f t="shared" si="16"/>
        <v>428</v>
      </c>
      <c r="R23" s="28">
        <f t="shared" si="16"/>
        <v>90</v>
      </c>
      <c r="S23" s="28">
        <f t="shared" si="16"/>
        <v>130</v>
      </c>
      <c r="T23" s="28">
        <f t="shared" si="16"/>
        <v>2953</v>
      </c>
      <c r="U23" s="15">
        <f t="shared" si="12"/>
        <v>80.37561241154056</v>
      </c>
      <c r="V23" s="28">
        <f t="shared" si="16"/>
        <v>20</v>
      </c>
      <c r="W23" s="28">
        <f t="shared" si="16"/>
        <v>34</v>
      </c>
      <c r="X23" s="28">
        <f t="shared" si="16"/>
        <v>60</v>
      </c>
      <c r="Y23" s="28">
        <f t="shared" si="16"/>
        <v>2176</v>
      </c>
      <c r="Z23" s="28">
        <f t="shared" si="16"/>
        <v>275</v>
      </c>
      <c r="AA23" s="28">
        <f t="shared" si="16"/>
        <v>388</v>
      </c>
      <c r="AB23" s="28">
        <f t="shared" si="16"/>
        <v>0</v>
      </c>
      <c r="AC23" s="28">
        <f t="shared" si="16"/>
        <v>0</v>
      </c>
      <c r="AD23" s="28">
        <f t="shared" si="16"/>
        <v>89727</v>
      </c>
      <c r="AE23" s="28">
        <f t="shared" si="16"/>
        <v>1000</v>
      </c>
      <c r="AF23" s="28">
        <f t="shared" si="16"/>
        <v>861</v>
      </c>
      <c r="AG23" s="28">
        <f t="shared" si="16"/>
        <v>483</v>
      </c>
      <c r="AH23" s="28">
        <f t="shared" si="16"/>
        <v>69998</v>
      </c>
      <c r="AI23" s="28">
        <f t="shared" si="16"/>
        <v>8850</v>
      </c>
      <c r="AJ23" s="28">
        <f t="shared" si="16"/>
        <v>8535</v>
      </c>
      <c r="AK23" s="28">
        <f t="shared" si="16"/>
        <v>0</v>
      </c>
      <c r="AL23" s="28">
        <f t="shared" si="16"/>
        <v>0</v>
      </c>
      <c r="AM23" s="30">
        <f t="shared" si="8"/>
        <v>30.38503217067389</v>
      </c>
      <c r="AN23" s="26">
        <f t="shared" si="15"/>
        <v>50</v>
      </c>
      <c r="AO23" s="26">
        <f t="shared" si="15"/>
        <v>25.323529411764707</v>
      </c>
      <c r="AP23" s="26">
        <f t="shared" si="15"/>
        <v>8.05</v>
      </c>
      <c r="AQ23" s="26">
        <f t="shared" si="15"/>
        <v>32.16819852941177</v>
      </c>
      <c r="AR23" s="26">
        <f t="shared" si="15"/>
        <v>32.18181818181818</v>
      </c>
      <c r="AS23" s="26">
        <f t="shared" si="15"/>
        <v>21.99742268041237</v>
      </c>
      <c r="AT23" s="26" t="e">
        <f t="shared" si="15"/>
        <v>#DIV/0!</v>
      </c>
      <c r="AU23" s="26" t="e">
        <f t="shared" si="15"/>
        <v>#DIV/0!</v>
      </c>
      <c r="AV23" s="19">
        <f>SUM(AV21:AV22)</f>
        <v>524</v>
      </c>
      <c r="AW23" s="19">
        <f>SUM(AW21:AW22)</f>
        <v>41</v>
      </c>
      <c r="AX23" s="16">
        <f>AW23/AV23*100</f>
        <v>7.8244274809160315</v>
      </c>
      <c r="AY23" s="19">
        <f>SUM(AY21:AY22)</f>
        <v>970</v>
      </c>
      <c r="AZ23" s="20">
        <f>AY23/AW23*10</f>
        <v>236.58536585365854</v>
      </c>
      <c r="BA23" s="15">
        <f>SUM(BA21:BA22)</f>
        <v>23985</v>
      </c>
      <c r="BB23" s="19">
        <f>SUM(BB21:BB22)</f>
        <v>1671</v>
      </c>
      <c r="BC23" s="15">
        <f t="shared" si="9"/>
        <v>6.966854283927455</v>
      </c>
      <c r="BD23" s="19">
        <f>SUM(BD21:BD22)</f>
        <v>7020</v>
      </c>
      <c r="BE23" s="19">
        <f>SUM(BE21:BE22)</f>
        <v>4058</v>
      </c>
      <c r="BF23" s="16">
        <v>43</v>
      </c>
      <c r="BG23" s="19">
        <f>SUM(BG21:BG22)</f>
        <v>344</v>
      </c>
      <c r="BH23" s="19">
        <f>SUM(BH21:BH22)</f>
        <v>15</v>
      </c>
      <c r="BI23" s="16">
        <f>BH23/BG23*100</f>
        <v>4.3604651162790695</v>
      </c>
      <c r="BJ23" s="19">
        <f>SUM(BJ21:BJ22)</f>
        <v>12</v>
      </c>
      <c r="BK23" s="20">
        <f>BJ23/BH23*10</f>
        <v>8</v>
      </c>
    </row>
    <row r="24" spans="1:2" ht="30.75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5">
    <mergeCell ref="BG2:BK2"/>
    <mergeCell ref="BG3:BG4"/>
    <mergeCell ref="BH3:BH4"/>
    <mergeCell ref="BI3:BI4"/>
    <mergeCell ref="BJ3:BJ4"/>
    <mergeCell ref="BK3:BK4"/>
    <mergeCell ref="AD3:AD4"/>
    <mergeCell ref="C2:H2"/>
    <mergeCell ref="C3:E3"/>
    <mergeCell ref="T2:AC2"/>
    <mergeCell ref="F3:H3"/>
    <mergeCell ref="B2:B4"/>
    <mergeCell ref="T3:T4"/>
    <mergeCell ref="U3:U4"/>
    <mergeCell ref="V3:AC3"/>
    <mergeCell ref="A2:A4"/>
    <mergeCell ref="I2:S2"/>
    <mergeCell ref="C1:AA1"/>
    <mergeCell ref="AZ3:AZ4"/>
    <mergeCell ref="AD2:AL2"/>
    <mergeCell ref="AM2:AU2"/>
    <mergeCell ref="I3:I4"/>
    <mergeCell ref="J3:J4"/>
    <mergeCell ref="K3:K4"/>
    <mergeCell ref="L3:S3"/>
    <mergeCell ref="BA2:BC3"/>
    <mergeCell ref="AE3:AL3"/>
    <mergeCell ref="AM3:AM4"/>
    <mergeCell ref="AN3:AU3"/>
    <mergeCell ref="AV2:AZ2"/>
    <mergeCell ref="BD2:BF3"/>
    <mergeCell ref="AV3:AV4"/>
    <mergeCell ref="AW3:AW4"/>
    <mergeCell ref="AX3:AX4"/>
    <mergeCell ref="AY3:AY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2019-08-09T07:14:51Z</cp:lastPrinted>
  <dcterms:created xsi:type="dcterms:W3CDTF">2001-05-07T11:51:26Z</dcterms:created>
  <dcterms:modified xsi:type="dcterms:W3CDTF">2019-08-09T07:15:20Z</dcterms:modified>
  <cp:category/>
  <cp:version/>
  <cp:contentType/>
  <cp:contentStatus/>
</cp:coreProperties>
</file>