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1135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'Свод'!$A$1:$AE$32</definedName>
  </definedNames>
  <calcPr fullCalcOnLoad="1"/>
</workbook>
</file>

<file path=xl/sharedStrings.xml><?xml version="1.0" encoding="utf-8"?>
<sst xmlns="http://schemas.openxmlformats.org/spreadsheetml/2006/main" count="61" uniqueCount="42">
  <si>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</si>
  <si>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</si>
  <si>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</si>
  <si>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</si>
  <si>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</si>
  <si>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</si>
  <si>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</si>
  <si>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</si>
  <si>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</si>
  <si>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</si>
  <si>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</si>
  <si>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</si>
  <si>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</si>
  <si>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</si>
  <si>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</si>
  <si>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</si>
  <si>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</si>
  <si>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</si>
  <si>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</si>
  <si>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</si>
  <si>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</si>
  <si>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</si>
  <si>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</si>
  <si>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</si>
  <si>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</si>
  <si>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</si>
  <si>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</si>
  <si>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</si>
  <si>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</si>
  <si>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Убрано картофеля, га</t>
  </si>
  <si>
    <t>Валовый сбор, т</t>
  </si>
  <si>
    <t>Урожайность, ц/га</t>
  </si>
  <si>
    <t>третикалий</t>
  </si>
  <si>
    <t>Подготовка почвы под  сев озимых, га</t>
  </si>
  <si>
    <t>Вспахано зяби, га</t>
  </si>
  <si>
    <t>Посев озимых, га</t>
  </si>
  <si>
    <t xml:space="preserve">в т.ч. </t>
  </si>
  <si>
    <t xml:space="preserve"> рожь</t>
  </si>
  <si>
    <t xml:space="preserve">пшеница </t>
  </si>
  <si>
    <t>Силос</t>
  </si>
  <si>
    <t>Убрано кукурузы,га</t>
  </si>
  <si>
    <t>Информация о ходе проведения  полевых работ в сельхозпредприятиях и К(Ф)Х Яльчикского района на 17.09.2019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</si>
</sst>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172" fontId="7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4" fontId="10" fillId="0" borderId="13" xfId="43" applyFont="1" applyBorder="1" applyAlignment="1">
      <alignment horizontal="center" vertical="center"/>
    </xf>
    <xf numFmtId="44" fontId="10" fillId="0" borderId="14" xfId="43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0"/>
  <sheetViews>
    <sheetView tabSelected="1" view="pageBreakPreview" zoomScale="40" zoomScaleNormal="60" zoomScaleSheetLayoutView="40" workbookViewId="0" topLeftCell="A1">
      <pane xSplit="2" ySplit="4" topLeftCell="E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30" sqref="P30"/>
    </sheetView>
  </sheetViews>
  <sheetFormatPr defaultColWidth="9.00390625" defaultRowHeight="12.75" outlineLevelRow="1"/>
  <cols>
    <col min="1" max="1" width="7.375" style="1" customWidth="1"/>
    <col min="2" max="2" width="47.75390625" style="4" customWidth="1"/>
    <col min="3" max="3" width="15.75390625" style="1" customWidth="1"/>
    <col min="4" max="4" width="18.75390625" style="1" customWidth="1"/>
    <col min="5" max="5" width="15.625" style="1" customWidth="1"/>
    <col min="6" max="6" width="19.875" style="1" customWidth="1"/>
    <col min="7" max="7" width="18.25390625" style="1" customWidth="1"/>
    <col min="8" max="13" width="16.125" style="1" customWidth="1"/>
    <col min="14" max="14" width="19.75390625" style="1" customWidth="1"/>
    <col min="15" max="16" width="15.25390625" style="1" customWidth="1"/>
    <col min="17" max="17" width="15.00390625" style="1" customWidth="1"/>
    <col min="18" max="18" width="19.25390625" style="1" customWidth="1"/>
    <col min="19" max="19" width="18.375" style="1" customWidth="1"/>
    <col min="20" max="20" width="19.875" style="1" customWidth="1"/>
    <col min="21" max="21" width="17.00390625" style="1" customWidth="1"/>
    <col min="22" max="22" width="14.25390625" style="1" customWidth="1"/>
    <col min="23" max="23" width="17.00390625" style="1" customWidth="1"/>
    <col min="24" max="24" width="13.125" style="1" customWidth="1"/>
    <col min="25" max="31" width="14.125" style="1" customWidth="1"/>
    <col min="32" max="16384" width="9.125" style="1" customWidth="1"/>
  </cols>
  <sheetData>
    <row r="1" spans="1:14" s="2" customFormat="1" ht="110.25" customHeight="1">
      <c r="A1" s="18"/>
      <c r="B1" s="18"/>
      <c r="C1" s="46" t="s">
        <v>41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31" s="3" customFormat="1" ht="95.25" customHeight="1">
      <c r="A2" s="43" t="s">
        <v>20</v>
      </c>
      <c r="B2" s="69" t="s">
        <v>18</v>
      </c>
      <c r="C2" s="34" t="s">
        <v>27</v>
      </c>
      <c r="D2" s="35"/>
      <c r="E2" s="35"/>
      <c r="F2" s="35"/>
      <c r="G2" s="35"/>
      <c r="H2" s="35"/>
      <c r="I2" s="35"/>
      <c r="J2" s="35"/>
      <c r="K2" s="36"/>
      <c r="L2" s="52" t="s">
        <v>40</v>
      </c>
      <c r="M2" s="53"/>
      <c r="N2" s="54"/>
      <c r="O2" s="66" t="s">
        <v>29</v>
      </c>
      <c r="P2" s="67"/>
      <c r="Q2" s="67"/>
      <c r="R2" s="67"/>
      <c r="S2" s="68"/>
      <c r="T2" s="60" t="s">
        <v>34</v>
      </c>
      <c r="U2" s="61"/>
      <c r="V2" s="62"/>
      <c r="W2" s="60" t="s">
        <v>33</v>
      </c>
      <c r="X2" s="72"/>
      <c r="Y2" s="73"/>
      <c r="Z2" s="66" t="s">
        <v>35</v>
      </c>
      <c r="AA2" s="67"/>
      <c r="AB2" s="67"/>
      <c r="AC2" s="67"/>
      <c r="AD2" s="67"/>
      <c r="AE2" s="68"/>
    </row>
    <row r="3" spans="1:31" s="3" customFormat="1" ht="84.75" customHeight="1">
      <c r="A3" s="44"/>
      <c r="B3" s="70"/>
      <c r="C3" s="34" t="s">
        <v>21</v>
      </c>
      <c r="D3" s="35"/>
      <c r="E3" s="36"/>
      <c r="F3" s="34" t="s">
        <v>22</v>
      </c>
      <c r="G3" s="35"/>
      <c r="H3" s="36"/>
      <c r="I3" s="34" t="s">
        <v>39</v>
      </c>
      <c r="J3" s="35"/>
      <c r="K3" s="36"/>
      <c r="L3" s="55"/>
      <c r="M3" s="56"/>
      <c r="N3" s="57"/>
      <c r="O3" s="76" t="s">
        <v>23</v>
      </c>
      <c r="P3" s="50" t="s">
        <v>28</v>
      </c>
      <c r="Q3" s="37" t="s">
        <v>24</v>
      </c>
      <c r="R3" s="39" t="s">
        <v>30</v>
      </c>
      <c r="S3" s="48" t="s">
        <v>31</v>
      </c>
      <c r="T3" s="63"/>
      <c r="U3" s="64"/>
      <c r="V3" s="65"/>
      <c r="W3" s="74"/>
      <c r="X3" s="75"/>
      <c r="Y3" s="49"/>
      <c r="Z3" s="41" t="s">
        <v>23</v>
      </c>
      <c r="AA3" s="41" t="s">
        <v>28</v>
      </c>
      <c r="AB3" s="58" t="s">
        <v>24</v>
      </c>
      <c r="AC3" s="66" t="s">
        <v>36</v>
      </c>
      <c r="AD3" s="67"/>
      <c r="AE3" s="68"/>
    </row>
    <row r="4" spans="1:31" s="10" customFormat="1" ht="174.75" customHeight="1" outlineLevel="1">
      <c r="A4" s="45"/>
      <c r="B4" s="71"/>
      <c r="C4" s="16" t="s">
        <v>23</v>
      </c>
      <c r="D4" s="16" t="s">
        <v>25</v>
      </c>
      <c r="E4" s="16" t="s">
        <v>24</v>
      </c>
      <c r="F4" s="15" t="s">
        <v>23</v>
      </c>
      <c r="G4" s="15" t="s">
        <v>26</v>
      </c>
      <c r="H4" s="15" t="s">
        <v>24</v>
      </c>
      <c r="I4" s="15" t="s">
        <v>23</v>
      </c>
      <c r="J4" s="15" t="s">
        <v>26</v>
      </c>
      <c r="K4" s="15" t="s">
        <v>24</v>
      </c>
      <c r="L4" s="15" t="s">
        <v>23</v>
      </c>
      <c r="M4" s="15" t="s">
        <v>28</v>
      </c>
      <c r="N4" s="15" t="s">
        <v>24</v>
      </c>
      <c r="O4" s="77"/>
      <c r="P4" s="51"/>
      <c r="Q4" s="38"/>
      <c r="R4" s="40"/>
      <c r="S4" s="49"/>
      <c r="T4" s="15" t="s">
        <v>23</v>
      </c>
      <c r="U4" s="15" t="s">
        <v>28</v>
      </c>
      <c r="V4" s="17" t="s">
        <v>24</v>
      </c>
      <c r="W4" s="15" t="s">
        <v>23</v>
      </c>
      <c r="X4" s="15" t="s">
        <v>28</v>
      </c>
      <c r="Y4" s="17" t="s">
        <v>24</v>
      </c>
      <c r="Z4" s="42"/>
      <c r="AA4" s="42"/>
      <c r="AB4" s="59"/>
      <c r="AC4" s="21" t="s">
        <v>37</v>
      </c>
      <c r="AD4" s="20" t="s">
        <v>38</v>
      </c>
      <c r="AE4" s="20" t="s">
        <v>32</v>
      </c>
    </row>
    <row r="5" spans="1:31" s="30" customFormat="1" ht="49.5" customHeight="1" outlineLevel="1">
      <c r="A5" s="26">
        <v>1</v>
      </c>
      <c r="B5" s="26" t="s">
        <v>0</v>
      </c>
      <c r="C5" s="27">
        <v>900</v>
      </c>
      <c r="D5" s="27">
        <v>404</v>
      </c>
      <c r="E5" s="28">
        <f>D5/C5*100</f>
        <v>44.888888888888886</v>
      </c>
      <c r="F5" s="27">
        <v>7000</v>
      </c>
      <c r="G5" s="27">
        <v>7000</v>
      </c>
      <c r="H5" s="28">
        <f>G5/F5*100</f>
        <v>100</v>
      </c>
      <c r="I5" s="28">
        <v>3000</v>
      </c>
      <c r="J5" s="28">
        <v>3225</v>
      </c>
      <c r="K5" s="28">
        <f>J5/I5*100</f>
        <v>107.5</v>
      </c>
      <c r="L5" s="28">
        <v>170</v>
      </c>
      <c r="M5" s="28">
        <v>150</v>
      </c>
      <c r="N5" s="28">
        <f>M5/L5*100</f>
        <v>88.23529411764706</v>
      </c>
      <c r="O5" s="27"/>
      <c r="P5" s="27"/>
      <c r="Q5" s="27"/>
      <c r="R5" s="27"/>
      <c r="S5" s="27"/>
      <c r="T5" s="28">
        <v>3000</v>
      </c>
      <c r="U5" s="27">
        <v>1334</v>
      </c>
      <c r="V5" s="28">
        <f>U5/T5*100</f>
        <v>44.46666666666667</v>
      </c>
      <c r="W5" s="28">
        <v>1000</v>
      </c>
      <c r="X5" s="28">
        <v>1032</v>
      </c>
      <c r="Y5" s="28">
        <f>X5/W5*100</f>
        <v>103.2</v>
      </c>
      <c r="Z5" s="28">
        <v>1000</v>
      </c>
      <c r="AA5" s="28">
        <f>AC5+AD5+AE5</f>
        <v>1032</v>
      </c>
      <c r="AB5" s="28">
        <f>AA5/Z5*100</f>
        <v>103.2</v>
      </c>
      <c r="AC5" s="28">
        <v>100</v>
      </c>
      <c r="AD5" s="28">
        <v>80</v>
      </c>
      <c r="AE5" s="28">
        <v>852</v>
      </c>
    </row>
    <row r="6" spans="1:31" s="32" customFormat="1" ht="49.5" customHeight="1" outlineLevel="1">
      <c r="A6" s="26">
        <v>2</v>
      </c>
      <c r="B6" s="26" t="s">
        <v>1</v>
      </c>
      <c r="C6" s="27">
        <v>750</v>
      </c>
      <c r="D6" s="27">
        <v>375</v>
      </c>
      <c r="E6" s="28">
        <f aca="true" t="shared" si="0" ref="E6:E23">D6/C6*100</f>
        <v>50</v>
      </c>
      <c r="F6" s="27">
        <v>2100</v>
      </c>
      <c r="G6" s="27">
        <v>2100</v>
      </c>
      <c r="H6" s="28">
        <f aca="true" t="shared" si="1" ref="H6:H23">G6/F6*100</f>
        <v>100</v>
      </c>
      <c r="I6" s="28">
        <v>800</v>
      </c>
      <c r="J6" s="28"/>
      <c r="K6" s="28">
        <f aca="true" t="shared" si="2" ref="K6:K23">J6/I6*100</f>
        <v>0</v>
      </c>
      <c r="L6" s="28">
        <v>80</v>
      </c>
      <c r="M6" s="28"/>
      <c r="N6" s="28">
        <f aca="true" t="shared" si="3" ref="N6:N23">M6/L6*100</f>
        <v>0</v>
      </c>
      <c r="O6" s="31"/>
      <c r="P6" s="31"/>
      <c r="Q6" s="31"/>
      <c r="R6" s="31"/>
      <c r="S6" s="31"/>
      <c r="T6" s="28">
        <v>1120</v>
      </c>
      <c r="U6" s="27">
        <v>410</v>
      </c>
      <c r="V6" s="28">
        <f aca="true" t="shared" si="4" ref="V6:V23">U6/T6*100</f>
        <v>36.607142857142854</v>
      </c>
      <c r="W6" s="28">
        <v>320</v>
      </c>
      <c r="X6" s="28">
        <v>320</v>
      </c>
      <c r="Y6" s="28">
        <f>X6/W6*100</f>
        <v>100</v>
      </c>
      <c r="Z6" s="28">
        <v>320</v>
      </c>
      <c r="AA6" s="28">
        <f aca="true" t="shared" si="5" ref="AA6:AA19">AC6+AD6+AE6</f>
        <v>320</v>
      </c>
      <c r="AB6" s="28">
        <f aca="true" t="shared" si="6" ref="AB6:AB23">AA6/Z6*100</f>
        <v>100</v>
      </c>
      <c r="AC6" s="28">
        <v>120</v>
      </c>
      <c r="AD6" s="28">
        <v>200</v>
      </c>
      <c r="AE6" s="28"/>
    </row>
    <row r="7" spans="1:31" s="30" customFormat="1" ht="49.5" customHeight="1" outlineLevel="1">
      <c r="A7" s="26">
        <v>3</v>
      </c>
      <c r="B7" s="26" t="s">
        <v>2</v>
      </c>
      <c r="C7" s="27">
        <v>500</v>
      </c>
      <c r="D7" s="27">
        <v>468</v>
      </c>
      <c r="E7" s="28">
        <f t="shared" si="0"/>
        <v>93.60000000000001</v>
      </c>
      <c r="F7" s="27">
        <v>2100</v>
      </c>
      <c r="G7" s="27">
        <v>2100</v>
      </c>
      <c r="H7" s="28">
        <f t="shared" si="1"/>
        <v>100</v>
      </c>
      <c r="I7" s="28">
        <v>1000</v>
      </c>
      <c r="J7" s="28">
        <v>20</v>
      </c>
      <c r="K7" s="28">
        <f t="shared" si="2"/>
        <v>2</v>
      </c>
      <c r="L7" s="28">
        <v>103</v>
      </c>
      <c r="M7" s="28">
        <v>7</v>
      </c>
      <c r="N7" s="28">
        <f t="shared" si="3"/>
        <v>6.796116504854369</v>
      </c>
      <c r="O7" s="27"/>
      <c r="P7" s="27"/>
      <c r="Q7" s="27"/>
      <c r="R7" s="27"/>
      <c r="S7" s="27"/>
      <c r="T7" s="28">
        <v>830</v>
      </c>
      <c r="U7" s="27">
        <v>280</v>
      </c>
      <c r="V7" s="28">
        <f t="shared" si="4"/>
        <v>33.734939759036145</v>
      </c>
      <c r="W7" s="28">
        <v>200</v>
      </c>
      <c r="X7" s="28">
        <v>200</v>
      </c>
      <c r="Y7" s="28">
        <f aca="true" t="shared" si="7" ref="Y7:Y20">X7/W7*100</f>
        <v>100</v>
      </c>
      <c r="Z7" s="28">
        <v>200</v>
      </c>
      <c r="AA7" s="28">
        <f t="shared" si="5"/>
        <v>200</v>
      </c>
      <c r="AB7" s="28">
        <f t="shared" si="6"/>
        <v>100</v>
      </c>
      <c r="AC7" s="28"/>
      <c r="AD7" s="28">
        <v>200</v>
      </c>
      <c r="AE7" s="28"/>
    </row>
    <row r="8" spans="1:31" s="30" customFormat="1" ht="53.25" customHeight="1" outlineLevel="1">
      <c r="A8" s="26">
        <v>4</v>
      </c>
      <c r="B8" s="33" t="s">
        <v>3</v>
      </c>
      <c r="C8" s="28">
        <v>0</v>
      </c>
      <c r="D8" s="28">
        <v>70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/>
      <c r="K8" s="28" t="e">
        <f t="shared" si="2"/>
        <v>#DIV/0!</v>
      </c>
      <c r="L8" s="28">
        <v>0</v>
      </c>
      <c r="M8" s="28"/>
      <c r="N8" s="28" t="e">
        <f t="shared" si="3"/>
        <v>#DIV/0!</v>
      </c>
      <c r="O8" s="27">
        <v>250</v>
      </c>
      <c r="P8" s="27">
        <v>118</v>
      </c>
      <c r="Q8" s="28">
        <f>P8/O8*100</f>
        <v>47.199999999999996</v>
      </c>
      <c r="R8" s="27">
        <v>3540</v>
      </c>
      <c r="S8" s="29">
        <f>R8/P8*10</f>
        <v>300</v>
      </c>
      <c r="T8" s="28">
        <v>1000</v>
      </c>
      <c r="U8" s="27">
        <v>520</v>
      </c>
      <c r="V8" s="28">
        <f t="shared" si="4"/>
        <v>52</v>
      </c>
      <c r="W8" s="28">
        <v>250</v>
      </c>
      <c r="X8" s="28">
        <v>280</v>
      </c>
      <c r="Y8" s="28">
        <f t="shared" si="7"/>
        <v>112.00000000000001</v>
      </c>
      <c r="Z8" s="28">
        <v>250</v>
      </c>
      <c r="AA8" s="28">
        <f t="shared" si="5"/>
        <v>280</v>
      </c>
      <c r="AB8" s="28">
        <f t="shared" si="6"/>
        <v>112.00000000000001</v>
      </c>
      <c r="AC8" s="28"/>
      <c r="AD8" s="28">
        <v>280</v>
      </c>
      <c r="AE8" s="28"/>
    </row>
    <row r="9" spans="1:31" s="30" customFormat="1" ht="49.5" customHeight="1" outlineLevel="1">
      <c r="A9" s="26">
        <v>5</v>
      </c>
      <c r="B9" s="26" t="s">
        <v>4</v>
      </c>
      <c r="C9" s="27">
        <v>900</v>
      </c>
      <c r="D9" s="27">
        <v>900</v>
      </c>
      <c r="E9" s="28">
        <f t="shared" si="0"/>
        <v>100</v>
      </c>
      <c r="F9" s="27">
        <v>2500</v>
      </c>
      <c r="G9" s="27">
        <v>3800</v>
      </c>
      <c r="H9" s="28">
        <f t="shared" si="1"/>
        <v>152</v>
      </c>
      <c r="I9" s="28">
        <v>2000</v>
      </c>
      <c r="J9" s="28">
        <v>1600</v>
      </c>
      <c r="K9" s="28">
        <f t="shared" si="2"/>
        <v>80</v>
      </c>
      <c r="L9" s="28">
        <v>80</v>
      </c>
      <c r="M9" s="28">
        <v>50</v>
      </c>
      <c r="N9" s="28">
        <f t="shared" si="3"/>
        <v>62.5</v>
      </c>
      <c r="O9" s="27"/>
      <c r="P9" s="27"/>
      <c r="Q9" s="28"/>
      <c r="R9" s="27"/>
      <c r="S9" s="29"/>
      <c r="T9" s="28">
        <v>1030</v>
      </c>
      <c r="U9" s="27">
        <v>980</v>
      </c>
      <c r="V9" s="28">
        <f t="shared" si="4"/>
        <v>95.14563106796116</v>
      </c>
      <c r="W9" s="28">
        <v>400</v>
      </c>
      <c r="X9" s="28">
        <v>400</v>
      </c>
      <c r="Y9" s="28">
        <f t="shared" si="7"/>
        <v>100</v>
      </c>
      <c r="Z9" s="28">
        <v>400</v>
      </c>
      <c r="AA9" s="28">
        <f t="shared" si="5"/>
        <v>400</v>
      </c>
      <c r="AB9" s="28">
        <f t="shared" si="6"/>
        <v>100</v>
      </c>
      <c r="AC9" s="28"/>
      <c r="AD9" s="28">
        <v>400</v>
      </c>
      <c r="AE9" s="28"/>
    </row>
    <row r="10" spans="1:31" s="30" customFormat="1" ht="47.25" customHeight="1" outlineLevel="1">
      <c r="A10" s="26">
        <v>6</v>
      </c>
      <c r="B10" s="26" t="s">
        <v>5</v>
      </c>
      <c r="C10" s="27">
        <v>900</v>
      </c>
      <c r="D10" s="27">
        <v>400</v>
      </c>
      <c r="E10" s="28">
        <f t="shared" si="0"/>
        <v>44.44444444444444</v>
      </c>
      <c r="F10" s="27">
        <v>2700</v>
      </c>
      <c r="G10" s="27">
        <v>3500</v>
      </c>
      <c r="H10" s="28">
        <f t="shared" si="1"/>
        <v>129.62962962962962</v>
      </c>
      <c r="I10" s="28">
        <v>1000</v>
      </c>
      <c r="J10" s="28"/>
      <c r="K10" s="28">
        <f t="shared" si="2"/>
        <v>0</v>
      </c>
      <c r="L10" s="28">
        <v>120</v>
      </c>
      <c r="M10" s="28">
        <v>12</v>
      </c>
      <c r="N10" s="28">
        <f t="shared" si="3"/>
        <v>10</v>
      </c>
      <c r="O10" s="27"/>
      <c r="P10" s="27"/>
      <c r="Q10" s="28"/>
      <c r="R10" s="27"/>
      <c r="S10" s="29"/>
      <c r="T10" s="28">
        <v>1700</v>
      </c>
      <c r="U10" s="27">
        <v>1087</v>
      </c>
      <c r="V10" s="28">
        <f t="shared" si="4"/>
        <v>63.94117647058823</v>
      </c>
      <c r="W10" s="28">
        <v>600</v>
      </c>
      <c r="X10" s="28">
        <v>618</v>
      </c>
      <c r="Y10" s="28">
        <f t="shared" si="7"/>
        <v>103</v>
      </c>
      <c r="Z10" s="28">
        <v>600</v>
      </c>
      <c r="AA10" s="28">
        <f t="shared" si="5"/>
        <v>618</v>
      </c>
      <c r="AB10" s="28">
        <f t="shared" si="6"/>
        <v>103</v>
      </c>
      <c r="AC10" s="28">
        <v>200</v>
      </c>
      <c r="AD10" s="28">
        <v>418</v>
      </c>
      <c r="AE10" s="28"/>
    </row>
    <row r="11" spans="1:31" s="30" customFormat="1" ht="49.5" customHeight="1" outlineLevel="1">
      <c r="A11" s="26">
        <v>7</v>
      </c>
      <c r="B11" s="26" t="s">
        <v>6</v>
      </c>
      <c r="C11" s="27">
        <v>230</v>
      </c>
      <c r="D11" s="27">
        <v>0</v>
      </c>
      <c r="E11" s="28">
        <f t="shared" si="0"/>
        <v>0</v>
      </c>
      <c r="F11" s="27">
        <v>1000</v>
      </c>
      <c r="G11" s="27"/>
      <c r="H11" s="28">
        <f t="shared" si="1"/>
        <v>0</v>
      </c>
      <c r="I11" s="28">
        <v>700</v>
      </c>
      <c r="J11" s="28"/>
      <c r="K11" s="28">
        <f t="shared" si="2"/>
        <v>0</v>
      </c>
      <c r="L11" s="28">
        <v>63</v>
      </c>
      <c r="M11" s="28"/>
      <c r="N11" s="28">
        <f t="shared" si="3"/>
        <v>0</v>
      </c>
      <c r="O11" s="27"/>
      <c r="P11" s="27"/>
      <c r="Q11" s="28"/>
      <c r="R11" s="27"/>
      <c r="S11" s="29"/>
      <c r="T11" s="28">
        <v>680</v>
      </c>
      <c r="U11" s="27"/>
      <c r="V11" s="28">
        <f t="shared" si="4"/>
        <v>0</v>
      </c>
      <c r="W11" s="28">
        <v>200</v>
      </c>
      <c r="X11" s="28"/>
      <c r="Y11" s="28">
        <f t="shared" si="7"/>
        <v>0</v>
      </c>
      <c r="Z11" s="28">
        <v>200</v>
      </c>
      <c r="AA11" s="28">
        <f t="shared" si="5"/>
        <v>0</v>
      </c>
      <c r="AB11" s="28">
        <f t="shared" si="6"/>
        <v>0</v>
      </c>
      <c r="AC11" s="28"/>
      <c r="AD11" s="28"/>
      <c r="AE11" s="28"/>
    </row>
    <row r="12" spans="1:31" s="30" customFormat="1" ht="49.5" customHeight="1" outlineLevel="1">
      <c r="A12" s="26">
        <v>8</v>
      </c>
      <c r="B12" s="26" t="s">
        <v>7</v>
      </c>
      <c r="C12" s="27">
        <v>600</v>
      </c>
      <c r="D12" s="27">
        <v>90</v>
      </c>
      <c r="E12" s="28">
        <f t="shared" si="0"/>
        <v>15</v>
      </c>
      <c r="F12" s="27">
        <v>2500</v>
      </c>
      <c r="G12" s="27">
        <v>2017</v>
      </c>
      <c r="H12" s="28">
        <f t="shared" si="1"/>
        <v>80.67999999999999</v>
      </c>
      <c r="I12" s="28">
        <v>1200</v>
      </c>
      <c r="J12" s="28"/>
      <c r="K12" s="28">
        <f t="shared" si="2"/>
        <v>0</v>
      </c>
      <c r="L12" s="28">
        <v>90</v>
      </c>
      <c r="M12" s="28">
        <v>7</v>
      </c>
      <c r="N12" s="28">
        <f t="shared" si="3"/>
        <v>7.777777777777778</v>
      </c>
      <c r="O12" s="27"/>
      <c r="P12" s="27"/>
      <c r="Q12" s="28"/>
      <c r="R12" s="27"/>
      <c r="S12" s="29"/>
      <c r="T12" s="28">
        <v>727</v>
      </c>
      <c r="U12" s="27">
        <v>727</v>
      </c>
      <c r="V12" s="28">
        <f t="shared" si="4"/>
        <v>100</v>
      </c>
      <c r="W12" s="28">
        <v>200</v>
      </c>
      <c r="X12" s="28">
        <v>200</v>
      </c>
      <c r="Y12" s="28">
        <f t="shared" si="7"/>
        <v>100</v>
      </c>
      <c r="Z12" s="28">
        <v>200</v>
      </c>
      <c r="AA12" s="28">
        <f t="shared" si="5"/>
        <v>200</v>
      </c>
      <c r="AB12" s="28">
        <f t="shared" si="6"/>
        <v>100</v>
      </c>
      <c r="AC12" s="28"/>
      <c r="AD12" s="28">
        <v>200</v>
      </c>
      <c r="AE12" s="28"/>
    </row>
    <row r="13" spans="1:31" s="30" customFormat="1" ht="49.5" customHeight="1" outlineLevel="1">
      <c r="A13" s="26">
        <v>9</v>
      </c>
      <c r="B13" s="26" t="s">
        <v>8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/>
      <c r="K13" s="28" t="e">
        <f t="shared" si="2"/>
        <v>#DIV/0!</v>
      </c>
      <c r="L13" s="28">
        <v>0</v>
      </c>
      <c r="M13" s="28"/>
      <c r="N13" s="28" t="e">
        <f t="shared" si="3"/>
        <v>#DIV/0!</v>
      </c>
      <c r="O13" s="27"/>
      <c r="P13" s="27"/>
      <c r="Q13" s="28"/>
      <c r="R13" s="27"/>
      <c r="S13" s="29"/>
      <c r="T13" s="28">
        <v>700</v>
      </c>
      <c r="U13" s="27">
        <v>320</v>
      </c>
      <c r="V13" s="28">
        <f t="shared" si="4"/>
        <v>45.714285714285715</v>
      </c>
      <c r="W13" s="28">
        <v>200</v>
      </c>
      <c r="X13" s="28">
        <v>200</v>
      </c>
      <c r="Y13" s="28">
        <f t="shared" si="7"/>
        <v>100</v>
      </c>
      <c r="Z13" s="28">
        <v>200</v>
      </c>
      <c r="AA13" s="28">
        <f t="shared" si="5"/>
        <v>200</v>
      </c>
      <c r="AB13" s="28">
        <f t="shared" si="6"/>
        <v>100</v>
      </c>
      <c r="AC13" s="28"/>
      <c r="AD13" s="28">
        <v>200</v>
      </c>
      <c r="AE13" s="28"/>
    </row>
    <row r="14" spans="1:31" s="30" customFormat="1" ht="49.5" customHeight="1" outlineLevel="1">
      <c r="A14" s="26">
        <v>10</v>
      </c>
      <c r="B14" s="26" t="s">
        <v>9</v>
      </c>
      <c r="C14" s="28">
        <v>0</v>
      </c>
      <c r="D14" s="28">
        <v>9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/>
      <c r="K14" s="28" t="e">
        <f t="shared" si="2"/>
        <v>#DIV/0!</v>
      </c>
      <c r="L14" s="28">
        <v>0</v>
      </c>
      <c r="M14" s="28"/>
      <c r="N14" s="28" t="e">
        <f t="shared" si="3"/>
        <v>#DIV/0!</v>
      </c>
      <c r="O14" s="27"/>
      <c r="P14" s="27"/>
      <c r="Q14" s="28"/>
      <c r="R14" s="27"/>
      <c r="S14" s="29"/>
      <c r="T14" s="28">
        <v>770</v>
      </c>
      <c r="U14" s="27">
        <v>645</v>
      </c>
      <c r="V14" s="28">
        <f t="shared" si="4"/>
        <v>83.76623376623377</v>
      </c>
      <c r="W14" s="28">
        <v>215</v>
      </c>
      <c r="X14" s="28">
        <v>215</v>
      </c>
      <c r="Y14" s="28">
        <f t="shared" si="7"/>
        <v>100</v>
      </c>
      <c r="Z14" s="28">
        <v>200</v>
      </c>
      <c r="AA14" s="28">
        <f t="shared" si="5"/>
        <v>215</v>
      </c>
      <c r="AB14" s="28">
        <f t="shared" si="6"/>
        <v>107.5</v>
      </c>
      <c r="AC14" s="28"/>
      <c r="AD14" s="28">
        <v>215</v>
      </c>
      <c r="AE14" s="28"/>
    </row>
    <row r="15" spans="1:31" s="30" customFormat="1" ht="49.5" customHeight="1" outlineLevel="1">
      <c r="A15" s="26">
        <v>11</v>
      </c>
      <c r="B15" s="26" t="s">
        <v>10</v>
      </c>
      <c r="C15" s="27">
        <v>400</v>
      </c>
      <c r="D15" s="27">
        <v>50</v>
      </c>
      <c r="E15" s="28">
        <f t="shared" si="0"/>
        <v>12.5</v>
      </c>
      <c r="F15" s="27">
        <v>1040</v>
      </c>
      <c r="G15" s="27">
        <v>0</v>
      </c>
      <c r="H15" s="28">
        <f t="shared" si="1"/>
        <v>0</v>
      </c>
      <c r="I15" s="28">
        <v>300</v>
      </c>
      <c r="J15" s="28"/>
      <c r="K15" s="28">
        <f t="shared" si="2"/>
        <v>0</v>
      </c>
      <c r="L15" s="28">
        <v>30</v>
      </c>
      <c r="M15" s="28"/>
      <c r="N15" s="28">
        <f t="shared" si="3"/>
        <v>0</v>
      </c>
      <c r="O15" s="27"/>
      <c r="P15" s="27"/>
      <c r="Q15" s="28"/>
      <c r="R15" s="27"/>
      <c r="S15" s="29"/>
      <c r="T15" s="28">
        <v>690</v>
      </c>
      <c r="U15" s="27">
        <v>700</v>
      </c>
      <c r="V15" s="28">
        <f t="shared" si="4"/>
        <v>101.44927536231884</v>
      </c>
      <c r="W15" s="28">
        <v>200</v>
      </c>
      <c r="X15" s="28">
        <v>20</v>
      </c>
      <c r="Y15" s="28">
        <f t="shared" si="7"/>
        <v>10</v>
      </c>
      <c r="Z15" s="28">
        <v>200</v>
      </c>
      <c r="AA15" s="28">
        <f t="shared" si="5"/>
        <v>20</v>
      </c>
      <c r="AB15" s="28">
        <f t="shared" si="6"/>
        <v>10</v>
      </c>
      <c r="AC15" s="28"/>
      <c r="AD15" s="28">
        <v>20</v>
      </c>
      <c r="AE15" s="28"/>
    </row>
    <row r="16" spans="1:31" s="30" customFormat="1" ht="49.5" customHeight="1" outlineLevel="1">
      <c r="A16" s="26">
        <v>12</v>
      </c>
      <c r="B16" s="26" t="s">
        <v>11</v>
      </c>
      <c r="C16" s="27">
        <v>750</v>
      </c>
      <c r="D16" s="27">
        <v>243</v>
      </c>
      <c r="E16" s="28">
        <f t="shared" si="0"/>
        <v>32.4</v>
      </c>
      <c r="F16" s="27">
        <v>1600</v>
      </c>
      <c r="G16" s="27">
        <v>2050</v>
      </c>
      <c r="H16" s="28">
        <f t="shared" si="1"/>
        <v>128.125</v>
      </c>
      <c r="I16" s="28">
        <v>1000</v>
      </c>
      <c r="J16" s="28"/>
      <c r="K16" s="28">
        <f t="shared" si="2"/>
        <v>0</v>
      </c>
      <c r="L16" s="28">
        <v>70</v>
      </c>
      <c r="M16" s="28"/>
      <c r="N16" s="28">
        <f t="shared" si="3"/>
        <v>0</v>
      </c>
      <c r="O16" s="27"/>
      <c r="P16" s="27"/>
      <c r="Q16" s="28"/>
      <c r="R16" s="27"/>
      <c r="S16" s="29"/>
      <c r="T16" s="28">
        <v>790</v>
      </c>
      <c r="U16" s="27">
        <v>483</v>
      </c>
      <c r="V16" s="28">
        <f t="shared" si="4"/>
        <v>61.139240506329116</v>
      </c>
      <c r="W16" s="28">
        <v>200</v>
      </c>
      <c r="X16" s="28">
        <v>200</v>
      </c>
      <c r="Y16" s="28">
        <f t="shared" si="7"/>
        <v>100</v>
      </c>
      <c r="Z16" s="28">
        <v>200</v>
      </c>
      <c r="AA16" s="28">
        <f t="shared" si="5"/>
        <v>200</v>
      </c>
      <c r="AB16" s="28">
        <f t="shared" si="6"/>
        <v>100</v>
      </c>
      <c r="AC16" s="28"/>
      <c r="AD16" s="28">
        <v>200</v>
      </c>
      <c r="AE16" s="28"/>
    </row>
    <row r="17" spans="1:31" s="30" customFormat="1" ht="49.5" customHeight="1" outlineLevel="1">
      <c r="A17" s="26">
        <v>13</v>
      </c>
      <c r="B17" s="26" t="s">
        <v>12</v>
      </c>
      <c r="C17" s="27">
        <v>900</v>
      </c>
      <c r="D17" s="27">
        <v>101</v>
      </c>
      <c r="E17" s="28">
        <f t="shared" si="0"/>
        <v>11.222222222222221</v>
      </c>
      <c r="F17" s="27">
        <v>4000</v>
      </c>
      <c r="G17" s="27">
        <v>5500</v>
      </c>
      <c r="H17" s="28">
        <f t="shared" si="1"/>
        <v>137.5</v>
      </c>
      <c r="I17" s="28">
        <v>2500</v>
      </c>
      <c r="J17" s="28">
        <v>2400</v>
      </c>
      <c r="K17" s="28">
        <f t="shared" si="2"/>
        <v>96</v>
      </c>
      <c r="L17" s="28">
        <v>80</v>
      </c>
      <c r="M17" s="28">
        <v>80</v>
      </c>
      <c r="N17" s="28">
        <f t="shared" si="3"/>
        <v>100</v>
      </c>
      <c r="O17" s="27"/>
      <c r="P17" s="27"/>
      <c r="Q17" s="28"/>
      <c r="R17" s="27"/>
      <c r="S17" s="29"/>
      <c r="T17" s="28">
        <v>710</v>
      </c>
      <c r="U17" s="27">
        <v>380</v>
      </c>
      <c r="V17" s="28">
        <f t="shared" si="4"/>
        <v>53.52112676056338</v>
      </c>
      <c r="W17" s="28">
        <v>220</v>
      </c>
      <c r="X17" s="28">
        <v>150</v>
      </c>
      <c r="Y17" s="28">
        <f t="shared" si="7"/>
        <v>68.18181818181817</v>
      </c>
      <c r="Z17" s="28">
        <v>220</v>
      </c>
      <c r="AA17" s="28">
        <f t="shared" si="5"/>
        <v>150</v>
      </c>
      <c r="AB17" s="28">
        <f t="shared" si="6"/>
        <v>68.18181818181817</v>
      </c>
      <c r="AC17" s="28"/>
      <c r="AD17" s="28">
        <v>150</v>
      </c>
      <c r="AE17" s="28"/>
    </row>
    <row r="18" spans="1:31" s="32" customFormat="1" ht="49.5" customHeight="1">
      <c r="A18" s="26">
        <v>14</v>
      </c>
      <c r="B18" s="26" t="s">
        <v>13</v>
      </c>
      <c r="C18" s="27">
        <v>900</v>
      </c>
      <c r="D18" s="27">
        <v>294</v>
      </c>
      <c r="E18" s="28">
        <f t="shared" si="0"/>
        <v>32.666666666666664</v>
      </c>
      <c r="F18" s="27">
        <v>3800</v>
      </c>
      <c r="G18" s="27">
        <v>4417</v>
      </c>
      <c r="H18" s="28">
        <f t="shared" si="1"/>
        <v>116.23684210526315</v>
      </c>
      <c r="I18" s="28">
        <v>1000</v>
      </c>
      <c r="J18" s="28">
        <v>400</v>
      </c>
      <c r="K18" s="28">
        <f t="shared" si="2"/>
        <v>40</v>
      </c>
      <c r="L18" s="28">
        <v>140</v>
      </c>
      <c r="M18" s="28">
        <v>30</v>
      </c>
      <c r="N18" s="28">
        <f t="shared" si="3"/>
        <v>21.428571428571427</v>
      </c>
      <c r="O18" s="31"/>
      <c r="P18" s="31"/>
      <c r="Q18" s="28"/>
      <c r="R18" s="31"/>
      <c r="S18" s="29"/>
      <c r="T18" s="28">
        <v>1480</v>
      </c>
      <c r="U18" s="27">
        <v>1060</v>
      </c>
      <c r="V18" s="28">
        <f t="shared" si="4"/>
        <v>71.62162162162163</v>
      </c>
      <c r="W18" s="28">
        <v>600</v>
      </c>
      <c r="X18" s="28">
        <v>600</v>
      </c>
      <c r="Y18" s="28">
        <f t="shared" si="7"/>
        <v>100</v>
      </c>
      <c r="Z18" s="28">
        <v>600</v>
      </c>
      <c r="AA18" s="28">
        <f t="shared" si="5"/>
        <v>600</v>
      </c>
      <c r="AB18" s="28">
        <f t="shared" si="6"/>
        <v>100</v>
      </c>
      <c r="AC18" s="28"/>
      <c r="AD18" s="28">
        <v>600</v>
      </c>
      <c r="AE18" s="28"/>
    </row>
    <row r="19" spans="1:31" s="32" customFormat="1" ht="49.5" customHeight="1">
      <c r="A19" s="26">
        <v>15</v>
      </c>
      <c r="B19" s="26" t="s">
        <v>15</v>
      </c>
      <c r="C19" s="27">
        <v>850</v>
      </c>
      <c r="D19" s="27">
        <v>740</v>
      </c>
      <c r="E19" s="28">
        <f t="shared" si="0"/>
        <v>87.05882352941177</v>
      </c>
      <c r="F19" s="27">
        <v>2500</v>
      </c>
      <c r="G19" s="27">
        <v>2800</v>
      </c>
      <c r="H19" s="28">
        <f t="shared" si="1"/>
        <v>112.00000000000001</v>
      </c>
      <c r="I19" s="28">
        <v>1000</v>
      </c>
      <c r="J19" s="28"/>
      <c r="K19" s="28">
        <f t="shared" si="2"/>
        <v>0</v>
      </c>
      <c r="L19" s="28">
        <v>100</v>
      </c>
      <c r="M19" s="28">
        <v>6</v>
      </c>
      <c r="N19" s="28">
        <f t="shared" si="3"/>
        <v>6</v>
      </c>
      <c r="O19" s="31"/>
      <c r="P19" s="31"/>
      <c r="Q19" s="28"/>
      <c r="R19" s="31"/>
      <c r="S19" s="29"/>
      <c r="T19" s="28">
        <v>880</v>
      </c>
      <c r="U19" s="27">
        <v>470</v>
      </c>
      <c r="V19" s="28">
        <f t="shared" si="4"/>
        <v>53.40909090909091</v>
      </c>
      <c r="W19" s="28">
        <v>300</v>
      </c>
      <c r="X19" s="28">
        <v>300</v>
      </c>
      <c r="Y19" s="28">
        <f t="shared" si="7"/>
        <v>100</v>
      </c>
      <c r="Z19" s="28">
        <v>300</v>
      </c>
      <c r="AA19" s="28">
        <f t="shared" si="5"/>
        <v>300</v>
      </c>
      <c r="AB19" s="28">
        <f t="shared" si="6"/>
        <v>100</v>
      </c>
      <c r="AC19" s="28">
        <v>200</v>
      </c>
      <c r="AD19" s="28">
        <v>100</v>
      </c>
      <c r="AE19" s="28"/>
    </row>
    <row r="20" spans="1:31" s="32" customFormat="1" ht="49.5" customHeight="1">
      <c r="A20" s="26">
        <v>16</v>
      </c>
      <c r="B20" s="26" t="s">
        <v>19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 t="e">
        <f t="shared" si="2"/>
        <v>#DIV/0!</v>
      </c>
      <c r="L20" s="28">
        <v>0</v>
      </c>
      <c r="M20" s="28">
        <v>0</v>
      </c>
      <c r="N20" s="28" t="e">
        <f t="shared" si="3"/>
        <v>#DIV/0!</v>
      </c>
      <c r="O20" s="31"/>
      <c r="P20" s="31"/>
      <c r="Q20" s="28"/>
      <c r="R20" s="31"/>
      <c r="S20" s="29"/>
      <c r="T20" s="13">
        <v>743</v>
      </c>
      <c r="U20" s="12">
        <v>791</v>
      </c>
      <c r="V20" s="28">
        <f t="shared" si="4"/>
        <v>106.46029609690444</v>
      </c>
      <c r="W20" s="28">
        <v>370</v>
      </c>
      <c r="X20" s="28">
        <v>422</v>
      </c>
      <c r="Y20" s="28">
        <f t="shared" si="7"/>
        <v>114.05405405405405</v>
      </c>
      <c r="Z20" s="28">
        <v>370</v>
      </c>
      <c r="AA20" s="28">
        <f>AC20+AD20+AE20</f>
        <v>422</v>
      </c>
      <c r="AB20" s="28">
        <f t="shared" si="6"/>
        <v>114.05405405405405</v>
      </c>
      <c r="AC20" s="28"/>
      <c r="AD20" s="28">
        <v>422</v>
      </c>
      <c r="AE20" s="28"/>
    </row>
    <row r="21" spans="1:31" s="10" customFormat="1" ht="49.5" customHeight="1" outlineLevel="1">
      <c r="A21" s="24"/>
      <c r="B21" s="24" t="s">
        <v>14</v>
      </c>
      <c r="C21" s="11">
        <v>8350</v>
      </c>
      <c r="D21" s="11">
        <f>SUM(D5:D20)</f>
        <v>4144</v>
      </c>
      <c r="E21" s="14">
        <f t="shared" si="0"/>
        <v>49.62874251497006</v>
      </c>
      <c r="F21" s="11">
        <v>31840</v>
      </c>
      <c r="G21" s="11">
        <f>SUM(G5:G20)</f>
        <v>35284</v>
      </c>
      <c r="H21" s="14">
        <f t="shared" si="1"/>
        <v>110.81658291457286</v>
      </c>
      <c r="I21" s="14">
        <f>SUM(I5:I20)</f>
        <v>15500</v>
      </c>
      <c r="J21" s="14">
        <f>SUM(J5:J20)</f>
        <v>7645</v>
      </c>
      <c r="K21" s="28">
        <f t="shared" si="2"/>
        <v>49.32258064516129</v>
      </c>
      <c r="L21" s="14">
        <f>SUM(L5:L20)</f>
        <v>1126</v>
      </c>
      <c r="M21" s="14">
        <f>SUM(M5:M20)</f>
        <v>342</v>
      </c>
      <c r="N21" s="28">
        <f t="shared" si="3"/>
        <v>30.373001776198933</v>
      </c>
      <c r="O21" s="11">
        <f>SUM(O5:O20)</f>
        <v>250</v>
      </c>
      <c r="P21" s="11">
        <f>SUM(P5:P20)</f>
        <v>118</v>
      </c>
      <c r="Q21" s="14">
        <f>P21/O21*100</f>
        <v>47.199999999999996</v>
      </c>
      <c r="R21" s="11">
        <f>SUM(R5:R20)</f>
        <v>3540</v>
      </c>
      <c r="S21" s="22">
        <f>R21/P21*10</f>
        <v>300</v>
      </c>
      <c r="T21" s="14">
        <f>SUM(T5:T20)</f>
        <v>16850</v>
      </c>
      <c r="U21" s="11">
        <f>SUM(U5:U20)</f>
        <v>10187</v>
      </c>
      <c r="V21" s="14">
        <f t="shared" si="4"/>
        <v>60.45697329376855</v>
      </c>
      <c r="W21" s="14">
        <v>5460</v>
      </c>
      <c r="X21" s="14">
        <f>SUM(X5:X20)</f>
        <v>5157</v>
      </c>
      <c r="Y21" s="14">
        <f>X21/W21*100</f>
        <v>94.45054945054945</v>
      </c>
      <c r="Z21" s="14">
        <f>SUM(Z5:Z20)</f>
        <v>5460</v>
      </c>
      <c r="AA21" s="14">
        <f>AC21+AD21+AE21</f>
        <v>5157</v>
      </c>
      <c r="AB21" s="14">
        <f t="shared" si="6"/>
        <v>94.45054945054945</v>
      </c>
      <c r="AC21" s="14">
        <f>SUM(AC5:AC20)</f>
        <v>620</v>
      </c>
      <c r="AD21" s="14">
        <f>SUM(AD5:AD20)</f>
        <v>3685</v>
      </c>
      <c r="AE21" s="14">
        <f>SUM(AE5:AE20)</f>
        <v>852</v>
      </c>
    </row>
    <row r="22" spans="1:31" s="9" customFormat="1" ht="49.5" customHeight="1" outlineLevel="1">
      <c r="A22" s="25"/>
      <c r="B22" s="23" t="s">
        <v>16</v>
      </c>
      <c r="C22" s="13">
        <v>2212</v>
      </c>
      <c r="D22" s="12">
        <v>3431</v>
      </c>
      <c r="E22" s="13">
        <f t="shared" si="0"/>
        <v>155.10849909584087</v>
      </c>
      <c r="F22" s="12">
        <v>2000</v>
      </c>
      <c r="G22" s="12">
        <v>4600</v>
      </c>
      <c r="H22" s="13">
        <f t="shared" si="1"/>
        <v>229.99999999999997</v>
      </c>
      <c r="I22" s="13">
        <v>100</v>
      </c>
      <c r="J22" s="13"/>
      <c r="K22" s="28">
        <f t="shared" si="2"/>
        <v>0</v>
      </c>
      <c r="L22" s="13">
        <v>145</v>
      </c>
      <c r="M22" s="13">
        <v>5</v>
      </c>
      <c r="N22" s="28">
        <f t="shared" si="3"/>
        <v>3.4482758620689653</v>
      </c>
      <c r="O22" s="12">
        <v>274</v>
      </c>
      <c r="P22" s="12">
        <v>204</v>
      </c>
      <c r="Q22" s="13">
        <f>P22/O22*100</f>
        <v>74.45255474452554</v>
      </c>
      <c r="R22" s="12">
        <v>4488</v>
      </c>
      <c r="S22" s="13">
        <f>R22/P22*10</f>
        <v>220</v>
      </c>
      <c r="T22" s="13">
        <v>6125</v>
      </c>
      <c r="U22" s="12">
        <v>2300</v>
      </c>
      <c r="V22" s="13">
        <f t="shared" si="4"/>
        <v>37.55102040816327</v>
      </c>
      <c r="W22" s="13">
        <v>1560</v>
      </c>
      <c r="X22" s="13">
        <v>1560</v>
      </c>
      <c r="Y22" s="13">
        <f>X22/W22*100</f>
        <v>100</v>
      </c>
      <c r="Z22" s="13">
        <v>1560</v>
      </c>
      <c r="AA22" s="13">
        <f>AC22+AD22+AE22</f>
        <v>1543</v>
      </c>
      <c r="AB22" s="13">
        <f t="shared" si="6"/>
        <v>98.91025641025641</v>
      </c>
      <c r="AC22" s="13">
        <v>235</v>
      </c>
      <c r="AD22" s="13">
        <v>1308</v>
      </c>
      <c r="AE22" s="13"/>
    </row>
    <row r="23" spans="1:31" s="19" customFormat="1" ht="68.25" customHeight="1">
      <c r="A23" s="25"/>
      <c r="B23" s="8" t="s">
        <v>17</v>
      </c>
      <c r="C23" s="11">
        <f>SUM(C21:C22)</f>
        <v>10562</v>
      </c>
      <c r="D23" s="11">
        <f>SUM(D21:D22)</f>
        <v>7575</v>
      </c>
      <c r="E23" s="14">
        <f t="shared" si="0"/>
        <v>71.71937133118728</v>
      </c>
      <c r="F23" s="11">
        <f>SUM(F21:F22)</f>
        <v>33840</v>
      </c>
      <c r="G23" s="11">
        <f>SUM(G21:G22)</f>
        <v>39884</v>
      </c>
      <c r="H23" s="14">
        <f t="shared" si="1"/>
        <v>117.86052009456264</v>
      </c>
      <c r="I23" s="14">
        <f>SUM(I21:I22)</f>
        <v>15600</v>
      </c>
      <c r="J23" s="14">
        <f>SUM(J21:J22)</f>
        <v>7645</v>
      </c>
      <c r="K23" s="28">
        <f t="shared" si="2"/>
        <v>49.006410256410255</v>
      </c>
      <c r="L23" s="14">
        <f>SUM(L21:L22)</f>
        <v>1271</v>
      </c>
      <c r="M23" s="14">
        <f>SUM(M21:M22)</f>
        <v>347</v>
      </c>
      <c r="N23" s="28">
        <f t="shared" si="3"/>
        <v>27.301337529504327</v>
      </c>
      <c r="O23" s="11">
        <f>SUM(O21:O22)</f>
        <v>524</v>
      </c>
      <c r="P23" s="11">
        <f>SUM(P21:P22)</f>
        <v>322</v>
      </c>
      <c r="Q23" s="14">
        <f>P23/O23*100</f>
        <v>61.45038167938931</v>
      </c>
      <c r="R23" s="11">
        <f>SUM(R21:R22)</f>
        <v>8028</v>
      </c>
      <c r="S23" s="14">
        <f>R23/P23*10</f>
        <v>249.3167701863354</v>
      </c>
      <c r="T23" s="14">
        <f>SUM(T21:T22)</f>
        <v>22975</v>
      </c>
      <c r="U23" s="11">
        <f>SUM(U21:U22)</f>
        <v>12487</v>
      </c>
      <c r="V23" s="14">
        <f t="shared" si="4"/>
        <v>54.350380848748635</v>
      </c>
      <c r="W23" s="11">
        <f>SUM(W21:W22)</f>
        <v>7020</v>
      </c>
      <c r="X23" s="11">
        <f>SUM(X21:X22)</f>
        <v>6717</v>
      </c>
      <c r="Y23" s="14">
        <f>X23/W23*100</f>
        <v>95.68376068376068</v>
      </c>
      <c r="Z23" s="11">
        <f>SUM(Z21:Z22)</f>
        <v>7020</v>
      </c>
      <c r="AA23" s="14">
        <f>AC23+AD23+AE23</f>
        <v>6700</v>
      </c>
      <c r="AB23" s="14">
        <f t="shared" si="6"/>
        <v>95.44159544159544</v>
      </c>
      <c r="AC23" s="14">
        <f>SUM(AC21:AC22)</f>
        <v>855</v>
      </c>
      <c r="AD23" s="14">
        <f>SUM(AD21:AD22)</f>
        <v>4993</v>
      </c>
      <c r="AE23" s="14">
        <f>SUM(AE21:AE22)</f>
        <v>852</v>
      </c>
    </row>
    <row r="24" spans="1:2" ht="79.5" customHeight="1">
      <c r="A24" s="6"/>
      <c r="B24" s="7"/>
    </row>
    <row r="25" spans="1:2" ht="30.75">
      <c r="A25" s="6"/>
      <c r="B25" s="7"/>
    </row>
    <row r="26" spans="1:2" ht="30.75">
      <c r="A26" s="6"/>
      <c r="B26" s="7"/>
    </row>
    <row r="27" spans="1:2" ht="30.75">
      <c r="A27" s="6"/>
      <c r="B27" s="5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21">
    <mergeCell ref="B2:B4"/>
    <mergeCell ref="O2:S2"/>
    <mergeCell ref="W2:Y3"/>
    <mergeCell ref="O3:O4"/>
    <mergeCell ref="AC3:AE3"/>
    <mergeCell ref="C2:K2"/>
    <mergeCell ref="Z3:Z4"/>
    <mergeCell ref="L2:N3"/>
    <mergeCell ref="AB3:AB4"/>
    <mergeCell ref="T2:V3"/>
    <mergeCell ref="Z2:AE2"/>
    <mergeCell ref="I3:K3"/>
    <mergeCell ref="Q3:Q4"/>
    <mergeCell ref="R3:R4"/>
    <mergeCell ref="AA3:AA4"/>
    <mergeCell ref="A2:A4"/>
    <mergeCell ref="C1:N1"/>
    <mergeCell ref="S3:S4"/>
    <mergeCell ref="C3:E3"/>
    <mergeCell ref="F3:H3"/>
    <mergeCell ref="P3:P4"/>
  </mergeCells>
  <printOptions horizontalCentered="1" verticalCentered="1"/>
  <pageMargins left="0" right="0" top="0" bottom="0" header="0" footer="0"/>
  <pageSetup fitToWidth="0" horizontalDpi="600" verticalDpi="600" orientation="landscape" paperSize="9" scale="28" r:id="rId1"/>
  <colBreaks count="1" manualBreakCount="1">
    <brk id="1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пресса</cp:lastModifiedBy>
  <cp:lastPrinted>2019-09-17T05:48:55Z</cp:lastPrinted>
  <dcterms:created xsi:type="dcterms:W3CDTF">2001-05-07T11:51:26Z</dcterms:created>
  <dcterms:modified xsi:type="dcterms:W3CDTF">2019-09-17T07:22:44Z</dcterms:modified>
  <cp:category/>
  <cp:version/>
  <cp:contentType/>
  <cp:contentStatus/>
</cp:coreProperties>
</file>