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12" activeTab="1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'сводка'!$A$1:$AC$40</definedName>
    <definedName name="_xlnm.Print_Area" localSheetId="1">'сводка (2)'!$A$1:$V$40</definedName>
  </definedNames>
  <calcPr fullCalcOnLoad="1"/>
</workbook>
</file>

<file path=xl/sharedStrings.xml><?xml version="1.0" encoding="utf-8"?>
<sst xmlns="http://schemas.openxmlformats.org/spreadsheetml/2006/main" count="222" uniqueCount="114">
  <si>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</si>
  <si>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</si>
  <si>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</si>
  <si>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</si>
  <si>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</si>
  <si>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</si>
  <si>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га</t>
  </si>
  <si>
    <t>Итого по хоз.</t>
  </si>
  <si>
    <t>План пос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</si>
  <si>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</si>
  <si>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</si>
  <si>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</si>
  <si>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</si>
  <si>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</si>
  <si>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</si>
  <si>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</si>
  <si>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</si>
  <si>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</si>
  <si>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</si>
  <si>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</si>
  <si>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</si>
  <si>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</si>
  <si>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</si>
  <si>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</si>
  <si>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</si>
  <si>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10.КФХ Васильев А.Ю.</t>
  </si>
  <si>
    <t>11.ЛПХ Николаев С.Л.</t>
  </si>
  <si>
    <t>16.ООО "Чебомилка"</t>
  </si>
  <si>
    <t>12. КФХ Николаева О.К.</t>
  </si>
  <si>
    <t>13. КФХ Алексеева О.А.</t>
  </si>
  <si>
    <t>17. ООО "Унга"</t>
  </si>
  <si>
    <t>6.ООО АФ "Кибекси"</t>
  </si>
  <si>
    <t>7.ООО КФХ "Луч"</t>
  </si>
  <si>
    <t>14.CХП "Цивиль"ф "Куснар"</t>
  </si>
  <si>
    <t>15.ООО ТД "Хорошавина А.В.</t>
  </si>
  <si>
    <t>18. ФКУ ЛИУ -9 УФСИН</t>
  </si>
  <si>
    <t>14. КФХ Андреева Р.Л.</t>
  </si>
  <si>
    <t>15. Прочие</t>
  </si>
  <si>
    <t>13.ФГБНУ ЧНИИСХ</t>
  </si>
  <si>
    <t xml:space="preserve">озим. </t>
  </si>
  <si>
    <t xml:space="preserve">  куль.,</t>
  </si>
  <si>
    <t xml:space="preserve">Подготовка </t>
  </si>
  <si>
    <t>почвы</t>
  </si>
  <si>
    <t>в т. ч.</t>
  </si>
  <si>
    <t>рожь</t>
  </si>
  <si>
    <t xml:space="preserve">однолет. </t>
  </si>
  <si>
    <t xml:space="preserve">трав, </t>
  </si>
  <si>
    <t>многолетн.</t>
  </si>
  <si>
    <t>заготовлено</t>
  </si>
  <si>
    <t>сенаж,</t>
  </si>
  <si>
    <t>силос,</t>
  </si>
  <si>
    <t xml:space="preserve">Скошено </t>
  </si>
  <si>
    <t>Намолочено</t>
  </si>
  <si>
    <t>под озим.,</t>
  </si>
  <si>
    <t>и обмолоч.</t>
  </si>
  <si>
    <t>зерновых,</t>
  </si>
  <si>
    <t>оз. пш.</t>
  </si>
  <si>
    <t>ячмень,</t>
  </si>
  <si>
    <t>овес,</t>
  </si>
  <si>
    <t>горох,</t>
  </si>
  <si>
    <t>пшеница</t>
  </si>
  <si>
    <t>озимые</t>
  </si>
  <si>
    <t>яровая</t>
  </si>
  <si>
    <t>зерновых и</t>
  </si>
  <si>
    <t>з/ бобовых,</t>
  </si>
  <si>
    <t>пшеница,</t>
  </si>
  <si>
    <t>мн. травы</t>
  </si>
  <si>
    <t>на семена</t>
  </si>
  <si>
    <t>Намо-</t>
  </si>
  <si>
    <t>лочено,</t>
  </si>
  <si>
    <t>Уро-</t>
  </si>
  <si>
    <t>жай-</t>
  </si>
  <si>
    <t>ность,</t>
  </si>
  <si>
    <t>пшен.,</t>
  </si>
  <si>
    <t>яч-</t>
  </si>
  <si>
    <t>мень,</t>
  </si>
  <si>
    <t>оз.</t>
  </si>
  <si>
    <t>рожь,</t>
  </si>
  <si>
    <t>яр.</t>
  </si>
  <si>
    <t>План</t>
  </si>
  <si>
    <t>уборки</t>
  </si>
  <si>
    <t>12.ООО ф/л ООО"Авангард"</t>
  </si>
  <si>
    <t>18. ООО "Ср. Аниш"</t>
  </si>
  <si>
    <t>ячмень</t>
  </si>
  <si>
    <t>сено,</t>
  </si>
  <si>
    <t>ц/га</t>
  </si>
  <si>
    <t>Кол.</t>
  </si>
  <si>
    <t>комб.,</t>
  </si>
  <si>
    <t>ед.</t>
  </si>
  <si>
    <t>работ.</t>
  </si>
  <si>
    <t>Подъем</t>
  </si>
  <si>
    <t>зяби,</t>
  </si>
  <si>
    <t>Всего,</t>
  </si>
  <si>
    <t>Посев озимых</t>
  </si>
  <si>
    <t xml:space="preserve">оз. </t>
  </si>
  <si>
    <t>12.ООО "Авангард""Цивиль.Бекон"</t>
  </si>
  <si>
    <t>Картофель</t>
  </si>
  <si>
    <t>Валовый</t>
  </si>
  <si>
    <t>сбор,</t>
  </si>
  <si>
    <t>Урож.</t>
  </si>
  <si>
    <t>Убрано,</t>
  </si>
  <si>
    <t>уборки,</t>
  </si>
  <si>
    <t xml:space="preserve">га </t>
  </si>
  <si>
    <t>Хмель</t>
  </si>
  <si>
    <t>%</t>
  </si>
  <si>
    <t>рочной</t>
  </si>
  <si>
    <t>площади</t>
  </si>
  <si>
    <t>к убо-</t>
  </si>
  <si>
    <t>гор-</t>
  </si>
  <si>
    <t>чица,</t>
  </si>
  <si>
    <t>вика,</t>
  </si>
  <si>
    <t>15. Прочие (КФХ Салеева И.А.)</t>
  </si>
  <si>
    <t>Информация о сельскохозяйственных работах по состоянию на  05 сентября 2019 г. Цивильский район</t>
  </si>
  <si>
    <t>Информация о сельскохозяйственных работах по состоянию на 05 сентября 2019 г. Цивильский район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</si>
</sst>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4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7" fillId="0" borderId="15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175" fontId="16" fillId="0" borderId="10" xfId="0" applyNumberFormat="1" applyFont="1" applyBorder="1" applyAlignment="1">
      <alignment horizontal="center"/>
    </xf>
    <xf numFmtId="17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15" fillId="0" borderId="1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/>
    </xf>
    <xf numFmtId="175" fontId="16" fillId="0" borderId="18" xfId="0" applyNumberFormat="1" applyFont="1" applyBorder="1" applyAlignment="1">
      <alignment horizontal="center"/>
    </xf>
    <xf numFmtId="175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6" fillId="0" borderId="18" xfId="0" applyFont="1" applyBorder="1" applyAlignment="1">
      <alignment horizontal="center"/>
    </xf>
    <xf numFmtId="0" fontId="0" fillId="0" borderId="10" xfId="0" applyBorder="1" applyAlignment="1">
      <alignment/>
    </xf>
    <xf numFmtId="2" fontId="17" fillId="0" borderId="10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75" fontId="16" fillId="0" borderId="0" xfId="0" applyNumberFormat="1" applyFont="1" applyBorder="1" applyAlignment="1">
      <alignment horizontal="center"/>
    </xf>
    <xf numFmtId="0" fontId="14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42"/>
  <sheetViews>
    <sheetView view="pageBreakPreview" zoomScale="73" zoomScaleNormal="75" zoomScaleSheetLayoutView="73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C38" sqref="AC38"/>
    </sheetView>
  </sheetViews>
  <sheetFormatPr defaultColWidth="9.00390625" defaultRowHeight="12.75"/>
  <cols>
    <col min="1" max="1" width="41.00390625" style="4" customWidth="1"/>
    <col min="2" max="2" width="15.375" style="4" customWidth="1"/>
    <col min="3" max="3" width="16.125" style="0" customWidth="1"/>
    <col min="4" max="4" width="12.75390625" style="0" customWidth="1"/>
    <col min="5" max="5" width="14.00390625" style="0" customWidth="1"/>
    <col min="6" max="6" width="11.00390625" style="0" customWidth="1"/>
    <col min="7" max="7" width="11.875" style="0" customWidth="1"/>
    <col min="8" max="8" width="9.75390625" style="0" customWidth="1"/>
    <col min="9" max="11" width="8.75390625" style="0" customWidth="1"/>
    <col min="12" max="12" width="8.875" style="0" customWidth="1"/>
    <col min="13" max="13" width="18.00390625" style="0" customWidth="1"/>
    <col min="14" max="14" width="10.125" style="0" customWidth="1"/>
    <col min="15" max="15" width="12.25390625" style="0" customWidth="1"/>
    <col min="16" max="16" width="12.125" style="0" customWidth="1"/>
    <col min="17" max="17" width="13.625" style="0" customWidth="1"/>
    <col min="18" max="20" width="10.375" style="0" customWidth="1"/>
    <col min="21" max="21" width="8.875" style="0" customWidth="1"/>
    <col min="22" max="22" width="11.625" style="0" customWidth="1"/>
    <col min="23" max="23" width="9.125" style="0" customWidth="1"/>
    <col min="24" max="24" width="8.625" style="0" customWidth="1"/>
    <col min="25" max="25" width="9.375" style="0" customWidth="1"/>
    <col min="26" max="26" width="10.125" style="0" customWidth="1"/>
    <col min="27" max="27" width="8.375" style="0" customWidth="1"/>
    <col min="28" max="28" width="9.125" style="0" customWidth="1"/>
    <col min="29" max="29" width="12.875" style="0" customWidth="1"/>
  </cols>
  <sheetData>
    <row r="1" spans="1:28" ht="24" customHeight="1">
      <c r="A1" s="79" t="s">
        <v>112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9" ht="18">
      <c r="A2" s="6" t="s">
        <v>1</v>
      </c>
      <c r="B2" s="28" t="s">
        <v>79</v>
      </c>
      <c r="C2" s="29" t="s">
        <v>51</v>
      </c>
      <c r="D2" s="31" t="s">
        <v>104</v>
      </c>
      <c r="E2" s="80" t="s">
        <v>43</v>
      </c>
      <c r="F2" s="81"/>
      <c r="G2" s="81"/>
      <c r="H2" s="81"/>
      <c r="I2" s="81"/>
      <c r="J2" s="81"/>
      <c r="K2" s="81"/>
      <c r="L2" s="81"/>
      <c r="M2" s="30" t="s">
        <v>52</v>
      </c>
      <c r="N2" s="80" t="s">
        <v>43</v>
      </c>
      <c r="O2" s="81"/>
      <c r="P2" s="81"/>
      <c r="Q2" s="81"/>
      <c r="R2" s="81"/>
      <c r="S2" s="81"/>
      <c r="T2" s="81"/>
      <c r="U2" s="81"/>
      <c r="V2" s="31" t="s">
        <v>70</v>
      </c>
      <c r="W2" s="80" t="s">
        <v>43</v>
      </c>
      <c r="X2" s="81"/>
      <c r="Y2" s="81"/>
      <c r="Z2" s="81"/>
      <c r="AA2" s="81"/>
      <c r="AB2" s="81"/>
      <c r="AC2" s="37" t="s">
        <v>86</v>
      </c>
    </row>
    <row r="3" spans="1:29" ht="16.5" customHeight="1">
      <c r="A3" s="78"/>
      <c r="B3" s="32" t="s">
        <v>80</v>
      </c>
      <c r="C3" s="33" t="s">
        <v>54</v>
      </c>
      <c r="D3" s="71" t="s">
        <v>107</v>
      </c>
      <c r="E3" s="80" t="s">
        <v>61</v>
      </c>
      <c r="F3" s="82"/>
      <c r="G3" s="34" t="s">
        <v>83</v>
      </c>
      <c r="H3" s="31" t="s">
        <v>78</v>
      </c>
      <c r="I3" s="31" t="s">
        <v>58</v>
      </c>
      <c r="J3" s="76" t="s">
        <v>108</v>
      </c>
      <c r="K3" s="76" t="s">
        <v>110</v>
      </c>
      <c r="L3" s="35" t="s">
        <v>59</v>
      </c>
      <c r="M3" s="34" t="s">
        <v>63</v>
      </c>
      <c r="N3" s="46" t="s">
        <v>56</v>
      </c>
      <c r="O3" s="44" t="s">
        <v>76</v>
      </c>
      <c r="P3" s="46" t="s">
        <v>57</v>
      </c>
      <c r="Q3" s="44" t="s">
        <v>62</v>
      </c>
      <c r="R3" s="44" t="s">
        <v>58</v>
      </c>
      <c r="S3" s="76" t="s">
        <v>108</v>
      </c>
      <c r="T3" s="76" t="s">
        <v>110</v>
      </c>
      <c r="U3" s="44" t="s">
        <v>59</v>
      </c>
      <c r="V3" s="36" t="s">
        <v>71</v>
      </c>
      <c r="W3" s="46" t="s">
        <v>76</v>
      </c>
      <c r="X3" s="44" t="s">
        <v>76</v>
      </c>
      <c r="Y3" s="34" t="s">
        <v>74</v>
      </c>
      <c r="Z3" s="36" t="s">
        <v>62</v>
      </c>
      <c r="AA3" s="36" t="s">
        <v>58</v>
      </c>
      <c r="AB3" s="36" t="s">
        <v>59</v>
      </c>
      <c r="AC3" s="39" t="s">
        <v>89</v>
      </c>
    </row>
    <row r="4" spans="1:29" ht="18">
      <c r="A4" s="13" t="s">
        <v>0</v>
      </c>
      <c r="B4" s="32" t="s">
        <v>55</v>
      </c>
      <c r="C4" s="35" t="s">
        <v>55</v>
      </c>
      <c r="D4" s="36" t="s">
        <v>105</v>
      </c>
      <c r="E4" s="37" t="s">
        <v>60</v>
      </c>
      <c r="F4" s="37" t="s">
        <v>44</v>
      </c>
      <c r="G4" s="38"/>
      <c r="H4" s="39" t="s">
        <v>73</v>
      </c>
      <c r="I4" s="40"/>
      <c r="J4" s="49" t="s">
        <v>109</v>
      </c>
      <c r="K4" s="39" t="s">
        <v>6</v>
      </c>
      <c r="L4" s="41"/>
      <c r="M4" s="42" t="s">
        <v>64</v>
      </c>
      <c r="N4" s="42"/>
      <c r="O4" s="39" t="s">
        <v>77</v>
      </c>
      <c r="P4" s="48"/>
      <c r="Q4" s="39" t="s">
        <v>65</v>
      </c>
      <c r="R4" s="49"/>
      <c r="S4" s="49" t="s">
        <v>109</v>
      </c>
      <c r="T4" s="39" t="s">
        <v>6</v>
      </c>
      <c r="U4" s="49"/>
      <c r="V4" s="43" t="s">
        <v>72</v>
      </c>
      <c r="W4" s="42" t="s">
        <v>73</v>
      </c>
      <c r="X4" s="39" t="s">
        <v>77</v>
      </c>
      <c r="Y4" s="44" t="s">
        <v>75</v>
      </c>
      <c r="Z4" s="39" t="s">
        <v>73</v>
      </c>
      <c r="AA4" s="49"/>
      <c r="AB4" s="49"/>
      <c r="AC4" s="39" t="s">
        <v>87</v>
      </c>
    </row>
    <row r="5" spans="1:29" ht="18">
      <c r="A5" s="14"/>
      <c r="B5" s="52" t="s">
        <v>6</v>
      </c>
      <c r="C5" s="50" t="s">
        <v>6</v>
      </c>
      <c r="D5" s="45" t="s">
        <v>106</v>
      </c>
      <c r="E5" s="45" t="s">
        <v>6</v>
      </c>
      <c r="F5" s="45" t="s">
        <v>6</v>
      </c>
      <c r="G5" s="45" t="s">
        <v>6</v>
      </c>
      <c r="H5" s="45" t="s">
        <v>6</v>
      </c>
      <c r="I5" s="45" t="s">
        <v>6</v>
      </c>
      <c r="J5" s="45" t="s">
        <v>6</v>
      </c>
      <c r="K5" s="45"/>
      <c r="L5" s="75" t="s">
        <v>6</v>
      </c>
      <c r="M5" s="45" t="s">
        <v>5</v>
      </c>
      <c r="N5" s="45" t="s">
        <v>5</v>
      </c>
      <c r="O5" s="45" t="s">
        <v>5</v>
      </c>
      <c r="P5" s="45" t="s">
        <v>5</v>
      </c>
      <c r="Q5" s="45" t="s">
        <v>5</v>
      </c>
      <c r="R5" s="45" t="s">
        <v>5</v>
      </c>
      <c r="S5" s="45" t="s">
        <v>6</v>
      </c>
      <c r="T5" s="45"/>
      <c r="U5" s="45" t="s">
        <v>5</v>
      </c>
      <c r="V5" s="45" t="s">
        <v>85</v>
      </c>
      <c r="W5" s="47" t="s">
        <v>6</v>
      </c>
      <c r="X5" s="45" t="s">
        <v>6</v>
      </c>
      <c r="Y5" s="50" t="s">
        <v>6</v>
      </c>
      <c r="Z5" s="45" t="s">
        <v>6</v>
      </c>
      <c r="AA5" s="45" t="s">
        <v>6</v>
      </c>
      <c r="AB5" s="45" t="s">
        <v>6</v>
      </c>
      <c r="AC5" s="45" t="s">
        <v>88</v>
      </c>
    </row>
    <row r="6" spans="1:29" ht="30.75" customHeight="1">
      <c r="A6" s="16" t="s">
        <v>9</v>
      </c>
      <c r="B6" s="54">
        <v>3962</v>
      </c>
      <c r="C6" s="20">
        <f>E6+F6+G6+H6+I6+L6</f>
        <v>2956</v>
      </c>
      <c r="D6" s="24">
        <f>C6/B6*100</f>
        <v>74.6087834427057</v>
      </c>
      <c r="E6" s="20">
        <v>1401</v>
      </c>
      <c r="F6" s="20"/>
      <c r="G6" s="20">
        <v>1465</v>
      </c>
      <c r="H6" s="20">
        <v>90</v>
      </c>
      <c r="I6" s="20"/>
      <c r="J6" s="20"/>
      <c r="K6" s="20"/>
      <c r="L6" s="20"/>
      <c r="M6" s="20">
        <f>N6+O6+P6+Q6+R6+U6</f>
        <v>7341</v>
      </c>
      <c r="N6" s="20">
        <v>3140</v>
      </c>
      <c r="O6" s="23"/>
      <c r="P6" s="23">
        <v>4031</v>
      </c>
      <c r="Q6" s="23">
        <v>170</v>
      </c>
      <c r="R6" s="23"/>
      <c r="S6" s="23"/>
      <c r="T6" s="23"/>
      <c r="U6" s="23"/>
      <c r="V6" s="24">
        <f>M6/C6*10</f>
        <v>24.83423545331529</v>
      </c>
      <c r="W6" s="24">
        <f>N6/E6*10</f>
        <v>22.412562455389008</v>
      </c>
      <c r="X6" s="20" t="e">
        <f>O6/F6*10</f>
        <v>#DIV/0!</v>
      </c>
      <c r="Y6" s="24">
        <f>P6/G6*10</f>
        <v>27.515358361774744</v>
      </c>
      <c r="Z6" s="65">
        <f>Q6/H6*10</f>
        <v>18.88888888888889</v>
      </c>
      <c r="AA6" s="20" t="e">
        <f>R6/I6*10</f>
        <v>#DIV/0!</v>
      </c>
      <c r="AB6" s="20" t="e">
        <f>U6/L6*10</f>
        <v>#DIV/0!</v>
      </c>
      <c r="AC6" s="15">
        <v>4</v>
      </c>
    </row>
    <row r="7" spans="1:29" ht="30.75" customHeight="1">
      <c r="A7" s="16" t="s">
        <v>10</v>
      </c>
      <c r="B7" s="54">
        <v>1100</v>
      </c>
      <c r="C7" s="20">
        <f aca="true" t="shared" si="0" ref="C7:C40">E7+F7+G7+H7+I7+L7</f>
        <v>1100</v>
      </c>
      <c r="D7" s="24">
        <f aca="true" t="shared" si="1" ref="D7:D40">C7/B7*100</f>
        <v>100</v>
      </c>
      <c r="E7" s="20">
        <v>227</v>
      </c>
      <c r="F7" s="20"/>
      <c r="G7" s="20">
        <v>301</v>
      </c>
      <c r="H7" s="20">
        <v>572</v>
      </c>
      <c r="I7" s="20"/>
      <c r="J7" s="20"/>
      <c r="K7" s="20"/>
      <c r="L7" s="20"/>
      <c r="M7" s="20">
        <f aca="true" t="shared" si="2" ref="M7:M38">N7+O7+P7+Q7+R7+U7</f>
        <v>2697</v>
      </c>
      <c r="N7" s="20">
        <v>546</v>
      </c>
      <c r="O7" s="20"/>
      <c r="P7" s="20">
        <v>741</v>
      </c>
      <c r="Q7" s="20">
        <v>1410</v>
      </c>
      <c r="R7" s="20"/>
      <c r="S7" s="20"/>
      <c r="T7" s="20"/>
      <c r="U7" s="20"/>
      <c r="V7" s="24">
        <f aca="true" t="shared" si="3" ref="V7:V40">M7/C7*10</f>
        <v>24.518181818181816</v>
      </c>
      <c r="W7" s="24">
        <f aca="true" t="shared" si="4" ref="W7:W40">N7/E7*10</f>
        <v>24.05286343612335</v>
      </c>
      <c r="X7" s="24" t="e">
        <f aca="true" t="shared" si="5" ref="X7:X40">O7/F7*10</f>
        <v>#DIV/0!</v>
      </c>
      <c r="Y7" s="24">
        <f aca="true" t="shared" si="6" ref="Y7:Y40">P7/G7*10</f>
        <v>24.617940199335546</v>
      </c>
      <c r="Z7" s="65">
        <f aca="true" t="shared" si="7" ref="Z7:Z39">Q7/H7*10</f>
        <v>24.65034965034965</v>
      </c>
      <c r="AA7" s="20" t="e">
        <f aca="true" t="shared" si="8" ref="AA7:AA40">R7/I7*10</f>
        <v>#DIV/0!</v>
      </c>
      <c r="AB7" s="20" t="e">
        <f aca="true" t="shared" si="9" ref="AB7:AB40">U7/L7*10</f>
        <v>#DIV/0!</v>
      </c>
      <c r="AC7" s="15"/>
    </row>
    <row r="8" spans="1:29" ht="30.75" customHeight="1">
      <c r="A8" s="17" t="s">
        <v>11</v>
      </c>
      <c r="B8" s="55">
        <v>396</v>
      </c>
      <c r="C8" s="20">
        <f t="shared" si="0"/>
        <v>381</v>
      </c>
      <c r="D8" s="24">
        <f t="shared" si="1"/>
        <v>96.21212121212122</v>
      </c>
      <c r="E8" s="20"/>
      <c r="F8" s="20">
        <v>138</v>
      </c>
      <c r="G8" s="20">
        <v>123</v>
      </c>
      <c r="H8" s="20">
        <v>80</v>
      </c>
      <c r="I8" s="20">
        <v>40</v>
      </c>
      <c r="J8" s="20"/>
      <c r="K8" s="20"/>
      <c r="L8" s="20"/>
      <c r="M8" s="20">
        <f t="shared" si="2"/>
        <v>693</v>
      </c>
      <c r="N8" s="20"/>
      <c r="O8" s="20">
        <v>207</v>
      </c>
      <c r="P8" s="20">
        <v>246</v>
      </c>
      <c r="Q8" s="20">
        <v>160</v>
      </c>
      <c r="R8" s="20">
        <v>80</v>
      </c>
      <c r="S8" s="20"/>
      <c r="T8" s="20"/>
      <c r="U8" s="20"/>
      <c r="V8" s="24">
        <f t="shared" si="3"/>
        <v>18.188976377952756</v>
      </c>
      <c r="W8" s="24" t="e">
        <f t="shared" si="4"/>
        <v>#DIV/0!</v>
      </c>
      <c r="X8" s="24">
        <f t="shared" si="5"/>
        <v>15</v>
      </c>
      <c r="Y8" s="24">
        <f t="shared" si="6"/>
        <v>20</v>
      </c>
      <c r="Z8" s="65">
        <f t="shared" si="7"/>
        <v>20</v>
      </c>
      <c r="AA8" s="24">
        <f t="shared" si="8"/>
        <v>20</v>
      </c>
      <c r="AB8" s="20" t="e">
        <f t="shared" si="9"/>
        <v>#DIV/0!</v>
      </c>
      <c r="AC8" s="15">
        <v>2</v>
      </c>
    </row>
    <row r="9" spans="1:29" ht="30.75" customHeight="1">
      <c r="A9" s="16" t="s">
        <v>12</v>
      </c>
      <c r="B9" s="54">
        <v>250</v>
      </c>
      <c r="C9" s="20">
        <f t="shared" si="0"/>
        <v>150</v>
      </c>
      <c r="D9" s="24">
        <f t="shared" si="1"/>
        <v>60</v>
      </c>
      <c r="E9" s="20"/>
      <c r="F9" s="20"/>
      <c r="G9" s="20">
        <v>150</v>
      </c>
      <c r="H9" s="20"/>
      <c r="I9" s="20"/>
      <c r="J9" s="20"/>
      <c r="K9" s="20"/>
      <c r="L9" s="20"/>
      <c r="M9" s="20">
        <f t="shared" si="2"/>
        <v>300</v>
      </c>
      <c r="N9" s="20"/>
      <c r="O9" s="20"/>
      <c r="P9" s="20">
        <v>300</v>
      </c>
      <c r="Q9" s="20"/>
      <c r="R9" s="20"/>
      <c r="S9" s="20"/>
      <c r="T9" s="20"/>
      <c r="U9" s="20"/>
      <c r="V9" s="20">
        <f t="shared" si="3"/>
        <v>20</v>
      </c>
      <c r="W9" s="24" t="e">
        <f t="shared" si="4"/>
        <v>#DIV/0!</v>
      </c>
      <c r="X9" s="24" t="e">
        <f t="shared" si="5"/>
        <v>#DIV/0!</v>
      </c>
      <c r="Y9" s="20">
        <f t="shared" si="6"/>
        <v>20</v>
      </c>
      <c r="Z9" s="27" t="e">
        <f t="shared" si="7"/>
        <v>#DIV/0!</v>
      </c>
      <c r="AA9" s="20" t="e">
        <f t="shared" si="8"/>
        <v>#DIV/0!</v>
      </c>
      <c r="AB9" s="20" t="e">
        <f t="shared" si="9"/>
        <v>#DIV/0!</v>
      </c>
      <c r="AC9" s="15"/>
    </row>
    <row r="10" spans="1:29" ht="30.75" customHeight="1">
      <c r="A10" s="16" t="s">
        <v>13</v>
      </c>
      <c r="B10" s="54">
        <v>1731</v>
      </c>
      <c r="C10" s="20">
        <f t="shared" si="0"/>
        <v>684</v>
      </c>
      <c r="D10" s="24">
        <f t="shared" si="1"/>
        <v>39.51473136915078</v>
      </c>
      <c r="E10" s="20">
        <v>55</v>
      </c>
      <c r="F10" s="20">
        <v>184</v>
      </c>
      <c r="G10" s="20">
        <v>15</v>
      </c>
      <c r="H10" s="20">
        <v>430</v>
      </c>
      <c r="I10" s="20"/>
      <c r="J10" s="20">
        <v>50</v>
      </c>
      <c r="K10" s="20">
        <v>45</v>
      </c>
      <c r="L10" s="20"/>
      <c r="M10" s="20">
        <f t="shared" si="2"/>
        <v>947</v>
      </c>
      <c r="N10" s="20">
        <v>55</v>
      </c>
      <c r="O10" s="20">
        <v>285</v>
      </c>
      <c r="P10" s="20">
        <v>25</v>
      </c>
      <c r="Q10" s="20">
        <v>582</v>
      </c>
      <c r="R10" s="20"/>
      <c r="S10" s="20">
        <v>7</v>
      </c>
      <c r="T10" s="20">
        <v>145</v>
      </c>
      <c r="U10" s="20"/>
      <c r="V10" s="24">
        <f t="shared" si="3"/>
        <v>13.845029239766083</v>
      </c>
      <c r="W10" s="24">
        <f t="shared" si="4"/>
        <v>10</v>
      </c>
      <c r="X10" s="24">
        <f t="shared" si="5"/>
        <v>15.48913043478261</v>
      </c>
      <c r="Y10" s="24">
        <f t="shared" si="6"/>
        <v>16.666666666666668</v>
      </c>
      <c r="Z10" s="65">
        <f t="shared" si="7"/>
        <v>13.534883720930234</v>
      </c>
      <c r="AA10" s="20" t="e">
        <f t="shared" si="8"/>
        <v>#DIV/0!</v>
      </c>
      <c r="AB10" s="20" t="e">
        <f t="shared" si="9"/>
        <v>#DIV/0!</v>
      </c>
      <c r="AC10" s="15">
        <v>3</v>
      </c>
    </row>
    <row r="11" spans="1:29" ht="30.75" customHeight="1">
      <c r="A11" s="16" t="s">
        <v>31</v>
      </c>
      <c r="B11" s="54">
        <v>250</v>
      </c>
      <c r="C11" s="20">
        <f t="shared" si="0"/>
        <v>250</v>
      </c>
      <c r="D11" s="24">
        <f t="shared" si="1"/>
        <v>100</v>
      </c>
      <c r="E11" s="20"/>
      <c r="F11" s="20"/>
      <c r="G11" s="20">
        <v>140</v>
      </c>
      <c r="H11" s="20">
        <v>110</v>
      </c>
      <c r="I11" s="20"/>
      <c r="J11" s="20"/>
      <c r="K11" s="20"/>
      <c r="L11" s="20"/>
      <c r="M11" s="20">
        <f t="shared" si="2"/>
        <v>575</v>
      </c>
      <c r="N11" s="20"/>
      <c r="O11" s="20"/>
      <c r="P11" s="20">
        <v>322</v>
      </c>
      <c r="Q11" s="20">
        <v>253</v>
      </c>
      <c r="R11" s="20"/>
      <c r="S11" s="20"/>
      <c r="T11" s="20"/>
      <c r="U11" s="20"/>
      <c r="V11" s="24">
        <f t="shared" si="3"/>
        <v>23</v>
      </c>
      <c r="W11" s="24" t="e">
        <f t="shared" si="4"/>
        <v>#DIV/0!</v>
      </c>
      <c r="X11" s="24" t="e">
        <f t="shared" si="5"/>
        <v>#DIV/0!</v>
      </c>
      <c r="Y11" s="24">
        <f t="shared" si="6"/>
        <v>23</v>
      </c>
      <c r="Z11" s="65">
        <f t="shared" si="7"/>
        <v>23</v>
      </c>
      <c r="AA11" s="20" t="e">
        <f t="shared" si="8"/>
        <v>#DIV/0!</v>
      </c>
      <c r="AB11" s="20" t="e">
        <f t="shared" si="9"/>
        <v>#DIV/0!</v>
      </c>
      <c r="AC11" s="15"/>
    </row>
    <row r="12" spans="1:29" ht="30.75" customHeight="1">
      <c r="A12" s="16" t="s">
        <v>32</v>
      </c>
      <c r="B12" s="54">
        <v>161</v>
      </c>
      <c r="C12" s="20">
        <f t="shared" si="0"/>
        <v>137</v>
      </c>
      <c r="D12" s="24">
        <f t="shared" si="1"/>
        <v>85.09316770186336</v>
      </c>
      <c r="E12" s="20"/>
      <c r="F12" s="20"/>
      <c r="G12" s="20">
        <v>52</v>
      </c>
      <c r="H12" s="20">
        <v>85</v>
      </c>
      <c r="I12" s="20"/>
      <c r="J12" s="20"/>
      <c r="K12" s="20"/>
      <c r="L12" s="20"/>
      <c r="M12" s="20">
        <f t="shared" si="2"/>
        <v>411</v>
      </c>
      <c r="N12" s="20"/>
      <c r="O12" s="20"/>
      <c r="P12" s="20">
        <v>156</v>
      </c>
      <c r="Q12" s="20">
        <v>255</v>
      </c>
      <c r="R12" s="20"/>
      <c r="S12" s="20"/>
      <c r="T12" s="20"/>
      <c r="U12" s="20"/>
      <c r="V12" s="24">
        <f t="shared" si="3"/>
        <v>30</v>
      </c>
      <c r="W12" s="24" t="e">
        <f t="shared" si="4"/>
        <v>#DIV/0!</v>
      </c>
      <c r="X12" s="24" t="e">
        <f t="shared" si="5"/>
        <v>#DIV/0!</v>
      </c>
      <c r="Y12" s="24">
        <f t="shared" si="6"/>
        <v>30</v>
      </c>
      <c r="Z12" s="65">
        <f t="shared" si="7"/>
        <v>30</v>
      </c>
      <c r="AA12" s="20" t="e">
        <f t="shared" si="8"/>
        <v>#DIV/0!</v>
      </c>
      <c r="AB12" s="20" t="e">
        <f t="shared" si="9"/>
        <v>#DIV/0!</v>
      </c>
      <c r="AC12" s="15">
        <v>2</v>
      </c>
    </row>
    <row r="13" spans="1:29" ht="30.75" customHeight="1">
      <c r="A13" s="16" t="s">
        <v>14</v>
      </c>
      <c r="B13" s="54">
        <v>48</v>
      </c>
      <c r="C13" s="20">
        <f t="shared" si="0"/>
        <v>48</v>
      </c>
      <c r="D13" s="24">
        <f t="shared" si="1"/>
        <v>100</v>
      </c>
      <c r="E13" s="20">
        <v>30</v>
      </c>
      <c r="F13" s="20"/>
      <c r="G13" s="20"/>
      <c r="H13" s="20">
        <v>18</v>
      </c>
      <c r="I13" s="20"/>
      <c r="J13" s="20"/>
      <c r="K13" s="20"/>
      <c r="L13" s="20"/>
      <c r="M13" s="20">
        <f t="shared" si="2"/>
        <v>115</v>
      </c>
      <c r="N13" s="20">
        <v>53</v>
      </c>
      <c r="O13" s="20"/>
      <c r="P13" s="20"/>
      <c r="Q13" s="20">
        <v>62</v>
      </c>
      <c r="R13" s="20"/>
      <c r="S13" s="20"/>
      <c r="T13" s="20"/>
      <c r="U13" s="20"/>
      <c r="V13" s="24">
        <f t="shared" si="3"/>
        <v>23.958333333333336</v>
      </c>
      <c r="W13" s="24">
        <f t="shared" si="4"/>
        <v>17.666666666666664</v>
      </c>
      <c r="X13" s="24" t="e">
        <f t="shared" si="5"/>
        <v>#DIV/0!</v>
      </c>
      <c r="Y13" s="20" t="e">
        <f t="shared" si="6"/>
        <v>#DIV/0!</v>
      </c>
      <c r="Z13" s="65">
        <f t="shared" si="7"/>
        <v>34.44444444444444</v>
      </c>
      <c r="AA13" s="20" t="e">
        <f t="shared" si="8"/>
        <v>#DIV/0!</v>
      </c>
      <c r="AB13" s="20" t="e">
        <f t="shared" si="9"/>
        <v>#DIV/0!</v>
      </c>
      <c r="AC13" s="15"/>
    </row>
    <row r="14" spans="1:29" ht="30.75" customHeight="1">
      <c r="A14" s="16" t="s">
        <v>15</v>
      </c>
      <c r="B14" s="54">
        <v>300</v>
      </c>
      <c r="C14" s="20">
        <f t="shared" si="0"/>
        <v>260</v>
      </c>
      <c r="D14" s="24">
        <f t="shared" si="1"/>
        <v>86.66666666666667</v>
      </c>
      <c r="E14" s="20"/>
      <c r="F14" s="20"/>
      <c r="G14" s="20">
        <v>250</v>
      </c>
      <c r="H14" s="20">
        <v>10</v>
      </c>
      <c r="I14" s="20"/>
      <c r="J14" s="20"/>
      <c r="K14" s="20"/>
      <c r="L14" s="20"/>
      <c r="M14" s="20">
        <f t="shared" si="2"/>
        <v>520</v>
      </c>
      <c r="N14" s="20"/>
      <c r="O14" s="20"/>
      <c r="P14" s="20">
        <v>500</v>
      </c>
      <c r="Q14" s="20">
        <v>20</v>
      </c>
      <c r="R14" s="20"/>
      <c r="S14" s="20"/>
      <c r="T14" s="20"/>
      <c r="U14" s="20"/>
      <c r="V14" s="24">
        <f t="shared" si="3"/>
        <v>20</v>
      </c>
      <c r="W14" s="24" t="e">
        <f t="shared" si="4"/>
        <v>#DIV/0!</v>
      </c>
      <c r="X14" s="24" t="e">
        <f t="shared" si="5"/>
        <v>#DIV/0!</v>
      </c>
      <c r="Y14" s="24">
        <f t="shared" si="6"/>
        <v>20</v>
      </c>
      <c r="Z14" s="68">
        <f t="shared" si="7"/>
        <v>20</v>
      </c>
      <c r="AA14" s="20" t="e">
        <f t="shared" si="8"/>
        <v>#DIV/0!</v>
      </c>
      <c r="AB14" s="20" t="e">
        <f t="shared" si="9"/>
        <v>#DIV/0!</v>
      </c>
      <c r="AC14" s="15">
        <v>3</v>
      </c>
    </row>
    <row r="15" spans="1:29" ht="30.75" customHeight="1">
      <c r="A15" s="16" t="s">
        <v>16</v>
      </c>
      <c r="B15" s="54">
        <v>130</v>
      </c>
      <c r="C15" s="20">
        <f t="shared" si="0"/>
        <v>50</v>
      </c>
      <c r="D15" s="24">
        <f t="shared" si="1"/>
        <v>38.46153846153847</v>
      </c>
      <c r="E15" s="20"/>
      <c r="F15" s="20"/>
      <c r="G15" s="20">
        <v>50</v>
      </c>
      <c r="H15" s="20"/>
      <c r="I15" s="20"/>
      <c r="J15" s="20"/>
      <c r="K15" s="20"/>
      <c r="L15" s="20"/>
      <c r="M15" s="20">
        <f t="shared" si="2"/>
        <v>100</v>
      </c>
      <c r="N15" s="20"/>
      <c r="O15" s="20"/>
      <c r="P15" s="20">
        <v>100</v>
      </c>
      <c r="Q15" s="20"/>
      <c r="R15" s="20"/>
      <c r="S15" s="20"/>
      <c r="T15" s="20"/>
      <c r="U15" s="20"/>
      <c r="V15" s="24">
        <f t="shared" si="3"/>
        <v>20</v>
      </c>
      <c r="W15" s="24" t="e">
        <f t="shared" si="4"/>
        <v>#DIV/0!</v>
      </c>
      <c r="X15" s="24" t="e">
        <f t="shared" si="5"/>
        <v>#DIV/0!</v>
      </c>
      <c r="Y15" s="24">
        <f t="shared" si="6"/>
        <v>20</v>
      </c>
      <c r="Z15" s="68" t="e">
        <f t="shared" si="7"/>
        <v>#DIV/0!</v>
      </c>
      <c r="AA15" s="20" t="e">
        <f t="shared" si="8"/>
        <v>#DIV/0!</v>
      </c>
      <c r="AB15" s="20" t="e">
        <f t="shared" si="9"/>
        <v>#DIV/0!</v>
      </c>
      <c r="AC15" s="15"/>
    </row>
    <row r="16" spans="1:29" ht="30.75" customHeight="1">
      <c r="A16" s="16" t="s">
        <v>81</v>
      </c>
      <c r="B16" s="54">
        <v>3393</v>
      </c>
      <c r="C16" s="20">
        <f t="shared" si="0"/>
        <v>3228</v>
      </c>
      <c r="D16" s="24">
        <f t="shared" si="1"/>
        <v>95.1370468611848</v>
      </c>
      <c r="E16" s="20">
        <v>1060</v>
      </c>
      <c r="F16" s="20"/>
      <c r="G16" s="20">
        <v>1598</v>
      </c>
      <c r="H16" s="20">
        <v>570</v>
      </c>
      <c r="I16" s="20"/>
      <c r="J16" s="20"/>
      <c r="K16" s="20"/>
      <c r="L16" s="20"/>
      <c r="M16" s="20">
        <f t="shared" si="2"/>
        <v>13114</v>
      </c>
      <c r="N16" s="20">
        <v>3747</v>
      </c>
      <c r="O16" s="20"/>
      <c r="P16" s="20">
        <v>6930</v>
      </c>
      <c r="Q16" s="20">
        <v>2437</v>
      </c>
      <c r="R16" s="20"/>
      <c r="S16" s="20"/>
      <c r="T16" s="20"/>
      <c r="U16" s="20"/>
      <c r="V16" s="24">
        <f t="shared" si="3"/>
        <v>40.62577447335812</v>
      </c>
      <c r="W16" s="24">
        <f t="shared" si="4"/>
        <v>35.34905660377358</v>
      </c>
      <c r="X16" s="24" t="e">
        <f t="shared" si="5"/>
        <v>#DIV/0!</v>
      </c>
      <c r="Y16" s="24">
        <f t="shared" si="6"/>
        <v>43.36670838548186</v>
      </c>
      <c r="Z16" s="65">
        <f t="shared" si="7"/>
        <v>42.75438596491228</v>
      </c>
      <c r="AA16" s="20" t="e">
        <f t="shared" si="8"/>
        <v>#DIV/0!</v>
      </c>
      <c r="AB16" s="20" t="e">
        <f t="shared" si="9"/>
        <v>#DIV/0!</v>
      </c>
      <c r="AC16" s="15"/>
    </row>
    <row r="17" spans="1:29" ht="30.75" customHeight="1">
      <c r="A17" s="16" t="s">
        <v>38</v>
      </c>
      <c r="B17" s="54">
        <v>472</v>
      </c>
      <c r="C17" s="20">
        <f t="shared" si="0"/>
        <v>378</v>
      </c>
      <c r="D17" s="24">
        <f t="shared" si="1"/>
        <v>80.08474576271186</v>
      </c>
      <c r="E17" s="20">
        <v>113</v>
      </c>
      <c r="F17" s="20">
        <v>35</v>
      </c>
      <c r="G17" s="20">
        <v>77</v>
      </c>
      <c r="H17" s="20">
        <v>101</v>
      </c>
      <c r="I17" s="20">
        <v>40</v>
      </c>
      <c r="J17" s="20"/>
      <c r="K17" s="20"/>
      <c r="L17" s="20">
        <v>12</v>
      </c>
      <c r="M17" s="20">
        <f t="shared" si="2"/>
        <v>1123</v>
      </c>
      <c r="N17" s="20">
        <v>180</v>
      </c>
      <c r="O17" s="20">
        <v>127</v>
      </c>
      <c r="P17" s="20">
        <v>285</v>
      </c>
      <c r="Q17" s="20">
        <v>380</v>
      </c>
      <c r="R17" s="20">
        <v>114</v>
      </c>
      <c r="S17" s="20"/>
      <c r="T17" s="20"/>
      <c r="U17" s="20">
        <v>37</v>
      </c>
      <c r="V17" s="24">
        <f t="shared" si="3"/>
        <v>29.70899470899471</v>
      </c>
      <c r="W17" s="24">
        <f t="shared" si="4"/>
        <v>15.929203539823009</v>
      </c>
      <c r="X17" s="24">
        <f t="shared" si="5"/>
        <v>36.285714285714285</v>
      </c>
      <c r="Y17" s="24">
        <f t="shared" si="6"/>
        <v>37.01298701298701</v>
      </c>
      <c r="Z17" s="65">
        <f t="shared" si="7"/>
        <v>37.62376237623762</v>
      </c>
      <c r="AA17" s="20">
        <f t="shared" si="8"/>
        <v>28.5</v>
      </c>
      <c r="AB17" s="24">
        <f t="shared" si="9"/>
        <v>30.833333333333336</v>
      </c>
      <c r="AC17" s="15">
        <v>2</v>
      </c>
    </row>
    <row r="18" spans="1:234" ht="30.75" customHeight="1">
      <c r="A18" s="16" t="s">
        <v>33</v>
      </c>
      <c r="B18" s="54">
        <v>2148</v>
      </c>
      <c r="C18" s="20">
        <f t="shared" si="0"/>
        <v>1390</v>
      </c>
      <c r="D18" s="24">
        <f t="shared" si="1"/>
        <v>64.71135940409684</v>
      </c>
      <c r="E18" s="20">
        <v>410</v>
      </c>
      <c r="F18" s="20">
        <v>350</v>
      </c>
      <c r="G18" s="20">
        <v>630</v>
      </c>
      <c r="H18" s="20"/>
      <c r="I18" s="20"/>
      <c r="J18" s="20"/>
      <c r="K18" s="20"/>
      <c r="L18" s="20"/>
      <c r="M18" s="20">
        <f t="shared" si="2"/>
        <v>3680</v>
      </c>
      <c r="N18" s="20">
        <v>1230</v>
      </c>
      <c r="O18" s="20">
        <v>875</v>
      </c>
      <c r="P18" s="20">
        <v>1575</v>
      </c>
      <c r="Q18" s="20"/>
      <c r="R18" s="20"/>
      <c r="S18" s="20"/>
      <c r="T18" s="20"/>
      <c r="U18" s="20"/>
      <c r="V18" s="24">
        <f t="shared" si="3"/>
        <v>26.47482014388489</v>
      </c>
      <c r="W18" s="24">
        <f t="shared" si="4"/>
        <v>30</v>
      </c>
      <c r="X18" s="24">
        <f t="shared" si="5"/>
        <v>25</v>
      </c>
      <c r="Y18" s="24">
        <f t="shared" si="6"/>
        <v>25</v>
      </c>
      <c r="Z18" s="27" t="e">
        <f t="shared" si="7"/>
        <v>#DIV/0!</v>
      </c>
      <c r="AA18" s="20" t="e">
        <f t="shared" si="8"/>
        <v>#DIV/0!</v>
      </c>
      <c r="AB18" s="24" t="e">
        <f t="shared" si="9"/>
        <v>#DIV/0!</v>
      </c>
      <c r="AC18" s="15">
        <v>5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</row>
    <row r="19" spans="1:234" ht="30.75" customHeight="1">
      <c r="A19" s="16" t="s">
        <v>34</v>
      </c>
      <c r="B19" s="54">
        <v>1764</v>
      </c>
      <c r="C19" s="20">
        <f t="shared" si="0"/>
        <v>1130</v>
      </c>
      <c r="D19" s="24">
        <f t="shared" si="1"/>
        <v>64.05895691609977</v>
      </c>
      <c r="E19" s="20">
        <v>800</v>
      </c>
      <c r="F19" s="20">
        <v>280</v>
      </c>
      <c r="G19" s="20"/>
      <c r="H19" s="20"/>
      <c r="I19" s="20"/>
      <c r="J19" s="20"/>
      <c r="K19" s="20"/>
      <c r="L19" s="20">
        <v>50</v>
      </c>
      <c r="M19" s="20">
        <f t="shared" si="2"/>
        <v>3835</v>
      </c>
      <c r="N19" s="20">
        <v>2535</v>
      </c>
      <c r="O19" s="20">
        <v>1140</v>
      </c>
      <c r="P19" s="20"/>
      <c r="Q19" s="20"/>
      <c r="R19" s="20"/>
      <c r="S19" s="20"/>
      <c r="T19" s="20"/>
      <c r="U19" s="20">
        <v>160</v>
      </c>
      <c r="V19" s="24">
        <f t="shared" si="3"/>
        <v>33.93805309734513</v>
      </c>
      <c r="W19" s="24">
        <f t="shared" si="4"/>
        <v>31.6875</v>
      </c>
      <c r="X19" s="24">
        <f t="shared" si="5"/>
        <v>40.71428571428571</v>
      </c>
      <c r="Y19" s="20" t="e">
        <f t="shared" si="6"/>
        <v>#DIV/0!</v>
      </c>
      <c r="Z19" s="27" t="e">
        <f t="shared" si="7"/>
        <v>#DIV/0!</v>
      </c>
      <c r="AA19" s="20" t="e">
        <f t="shared" si="8"/>
        <v>#DIV/0!</v>
      </c>
      <c r="AB19" s="24">
        <f t="shared" si="9"/>
        <v>32</v>
      </c>
      <c r="AC19" s="15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</row>
    <row r="20" spans="1:234" ht="30.75" customHeight="1">
      <c r="A20" s="16" t="s">
        <v>27</v>
      </c>
      <c r="B20" s="54">
        <v>387</v>
      </c>
      <c r="C20" s="20">
        <f t="shared" si="0"/>
        <v>196</v>
      </c>
      <c r="D20" s="24">
        <f t="shared" si="1"/>
        <v>50.64599483204134</v>
      </c>
      <c r="E20" s="20">
        <v>196</v>
      </c>
      <c r="F20" s="20"/>
      <c r="G20" s="20"/>
      <c r="H20" s="20"/>
      <c r="I20" s="20"/>
      <c r="J20" s="20"/>
      <c r="K20" s="20"/>
      <c r="L20" s="20"/>
      <c r="M20" s="20">
        <f t="shared" si="2"/>
        <v>490</v>
      </c>
      <c r="N20" s="20">
        <v>490</v>
      </c>
      <c r="O20" s="20"/>
      <c r="P20" s="20"/>
      <c r="Q20" s="20"/>
      <c r="R20" s="20"/>
      <c r="S20" s="20"/>
      <c r="T20" s="20"/>
      <c r="U20" s="20"/>
      <c r="V20" s="24">
        <f t="shared" si="3"/>
        <v>25</v>
      </c>
      <c r="W20" s="24">
        <f t="shared" si="4"/>
        <v>25</v>
      </c>
      <c r="X20" s="24" t="e">
        <f t="shared" si="5"/>
        <v>#DIV/0!</v>
      </c>
      <c r="Y20" s="20" t="e">
        <f t="shared" si="6"/>
        <v>#DIV/0!</v>
      </c>
      <c r="Z20" s="27" t="e">
        <f t="shared" si="7"/>
        <v>#DIV/0!</v>
      </c>
      <c r="AA20" s="20" t="e">
        <f t="shared" si="8"/>
        <v>#DIV/0!</v>
      </c>
      <c r="AB20" s="24" t="e">
        <f t="shared" si="9"/>
        <v>#DIV/0!</v>
      </c>
      <c r="AC20" s="15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</row>
    <row r="21" spans="1:234" ht="30.75" customHeight="1">
      <c r="A21" s="16" t="s">
        <v>30</v>
      </c>
      <c r="B21" s="54">
        <v>260</v>
      </c>
      <c r="C21" s="20">
        <f t="shared" si="0"/>
        <v>260</v>
      </c>
      <c r="D21" s="24">
        <f t="shared" si="1"/>
        <v>100</v>
      </c>
      <c r="E21" s="20">
        <v>190</v>
      </c>
      <c r="F21" s="20"/>
      <c r="G21" s="20">
        <v>70</v>
      </c>
      <c r="H21" s="20"/>
      <c r="I21" s="20"/>
      <c r="J21" s="20"/>
      <c r="K21" s="20"/>
      <c r="L21" s="20"/>
      <c r="M21" s="20">
        <f t="shared" si="2"/>
        <v>439</v>
      </c>
      <c r="N21" s="20">
        <v>285</v>
      </c>
      <c r="O21" s="20"/>
      <c r="P21" s="20">
        <v>154</v>
      </c>
      <c r="Q21" s="20"/>
      <c r="R21" s="20"/>
      <c r="S21" s="20"/>
      <c r="T21" s="20"/>
      <c r="U21" s="20"/>
      <c r="V21" s="24">
        <f t="shared" si="3"/>
        <v>16.884615384615383</v>
      </c>
      <c r="W21" s="24">
        <f t="shared" si="4"/>
        <v>15</v>
      </c>
      <c r="X21" s="24" t="e">
        <f t="shared" si="5"/>
        <v>#DIV/0!</v>
      </c>
      <c r="Y21" s="24">
        <f t="shared" si="6"/>
        <v>22</v>
      </c>
      <c r="Z21" s="27" t="e">
        <f t="shared" si="7"/>
        <v>#DIV/0!</v>
      </c>
      <c r="AA21" s="20" t="e">
        <f t="shared" si="8"/>
        <v>#DIV/0!</v>
      </c>
      <c r="AB21" s="24" t="e">
        <f t="shared" si="9"/>
        <v>#DIV/0!</v>
      </c>
      <c r="AC21" s="15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</row>
    <row r="22" spans="1:234" ht="30.75" customHeight="1">
      <c r="A22" s="16" t="s">
        <v>82</v>
      </c>
      <c r="B22" s="54">
        <v>150</v>
      </c>
      <c r="C22" s="20">
        <f t="shared" si="0"/>
        <v>150</v>
      </c>
      <c r="D22" s="24">
        <f t="shared" si="1"/>
        <v>100</v>
      </c>
      <c r="E22" s="20"/>
      <c r="F22" s="20"/>
      <c r="G22" s="20">
        <v>150</v>
      </c>
      <c r="H22" s="20"/>
      <c r="I22" s="20"/>
      <c r="J22" s="20"/>
      <c r="K22" s="20"/>
      <c r="L22" s="20"/>
      <c r="M22" s="20">
        <f t="shared" si="2"/>
        <v>330</v>
      </c>
      <c r="N22" s="20"/>
      <c r="O22" s="20"/>
      <c r="P22" s="20">
        <v>330</v>
      </c>
      <c r="Q22" s="20"/>
      <c r="R22" s="20"/>
      <c r="S22" s="20"/>
      <c r="T22" s="20"/>
      <c r="U22" s="20"/>
      <c r="V22" s="24">
        <f t="shared" si="3"/>
        <v>22</v>
      </c>
      <c r="W22" s="24" t="e">
        <f t="shared" si="4"/>
        <v>#DIV/0!</v>
      </c>
      <c r="X22" s="24" t="e">
        <f t="shared" si="5"/>
        <v>#DIV/0!</v>
      </c>
      <c r="Y22" s="20">
        <f t="shared" si="6"/>
        <v>22</v>
      </c>
      <c r="Z22" s="27" t="e">
        <f t="shared" si="7"/>
        <v>#DIV/0!</v>
      </c>
      <c r="AA22" s="20" t="e">
        <f t="shared" si="8"/>
        <v>#DIV/0!</v>
      </c>
      <c r="AB22" s="24" t="e">
        <f t="shared" si="9"/>
        <v>#DIV/0!</v>
      </c>
      <c r="AC22" s="15">
        <v>2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</row>
    <row r="23" spans="1:234" ht="30.75" customHeight="1">
      <c r="A23" s="18" t="s">
        <v>7</v>
      </c>
      <c r="B23" s="26">
        <f>SUM(B6:B22)</f>
        <v>16902</v>
      </c>
      <c r="C23" s="22">
        <f t="shared" si="0"/>
        <v>12748</v>
      </c>
      <c r="D23" s="25">
        <f t="shared" si="1"/>
        <v>75.42302686072654</v>
      </c>
      <c r="E23" s="22">
        <f>SUM(E6:E22)</f>
        <v>4482</v>
      </c>
      <c r="F23" s="22">
        <f aca="true" t="shared" si="10" ref="F23:U23">SUM(F6:F22)</f>
        <v>987</v>
      </c>
      <c r="G23" s="22">
        <f t="shared" si="10"/>
        <v>5071</v>
      </c>
      <c r="H23" s="22">
        <f t="shared" si="10"/>
        <v>2066</v>
      </c>
      <c r="I23" s="22">
        <f t="shared" si="10"/>
        <v>80</v>
      </c>
      <c r="J23" s="22">
        <f t="shared" si="10"/>
        <v>50</v>
      </c>
      <c r="K23" s="22">
        <f t="shared" si="10"/>
        <v>45</v>
      </c>
      <c r="L23" s="22">
        <f t="shared" si="10"/>
        <v>62</v>
      </c>
      <c r="M23" s="22">
        <f t="shared" si="2"/>
        <v>36710</v>
      </c>
      <c r="N23" s="22">
        <f t="shared" si="10"/>
        <v>12261</v>
      </c>
      <c r="O23" s="22">
        <f t="shared" si="10"/>
        <v>2634</v>
      </c>
      <c r="P23" s="22">
        <f t="shared" si="10"/>
        <v>15695</v>
      </c>
      <c r="Q23" s="22">
        <f t="shared" si="10"/>
        <v>5729</v>
      </c>
      <c r="R23" s="22">
        <f t="shared" si="10"/>
        <v>194</v>
      </c>
      <c r="S23" s="22">
        <f t="shared" si="10"/>
        <v>7</v>
      </c>
      <c r="T23" s="22">
        <f t="shared" si="10"/>
        <v>145</v>
      </c>
      <c r="U23" s="22">
        <f t="shared" si="10"/>
        <v>197</v>
      </c>
      <c r="V23" s="25">
        <f t="shared" si="3"/>
        <v>28.796673988076563</v>
      </c>
      <c r="W23" s="24">
        <f t="shared" si="4"/>
        <v>27.356091030789823</v>
      </c>
      <c r="X23" s="24">
        <f t="shared" si="5"/>
        <v>26.686930091185413</v>
      </c>
      <c r="Y23" s="24">
        <f t="shared" si="6"/>
        <v>30.95050285939657</v>
      </c>
      <c r="Z23" s="27">
        <f t="shared" si="7"/>
        <v>27.729912875121006</v>
      </c>
      <c r="AA23" s="20">
        <f t="shared" si="8"/>
        <v>24.25</v>
      </c>
      <c r="AB23" s="24">
        <f t="shared" si="9"/>
        <v>31.774193548387096</v>
      </c>
      <c r="AC23" s="22">
        <f>SUM(AC6:AC22)</f>
        <v>23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</row>
    <row r="24" spans="1:234" ht="30.75" customHeight="1">
      <c r="A24" s="16" t="s">
        <v>4</v>
      </c>
      <c r="B24" s="54">
        <v>125</v>
      </c>
      <c r="C24" s="20">
        <f t="shared" si="0"/>
        <v>0</v>
      </c>
      <c r="D24" s="24">
        <f t="shared" si="1"/>
        <v>0</v>
      </c>
      <c r="E24" s="20"/>
      <c r="F24" s="22"/>
      <c r="G24" s="22"/>
      <c r="H24" s="22"/>
      <c r="I24" s="22"/>
      <c r="J24" s="22"/>
      <c r="K24" s="22"/>
      <c r="L24" s="22"/>
      <c r="M24" s="20">
        <f t="shared" si="2"/>
        <v>0</v>
      </c>
      <c r="N24" s="22"/>
      <c r="O24" s="22"/>
      <c r="P24" s="22"/>
      <c r="Q24" s="22"/>
      <c r="R24" s="22"/>
      <c r="S24" s="22"/>
      <c r="T24" s="22"/>
      <c r="U24" s="22"/>
      <c r="V24" s="24" t="e">
        <f t="shared" si="3"/>
        <v>#DIV/0!</v>
      </c>
      <c r="W24" s="24" t="e">
        <f t="shared" si="4"/>
        <v>#DIV/0!</v>
      </c>
      <c r="X24" s="24" t="e">
        <f t="shared" si="5"/>
        <v>#DIV/0!</v>
      </c>
      <c r="Y24" s="24" t="e">
        <f t="shared" si="6"/>
        <v>#DIV/0!</v>
      </c>
      <c r="Z24" s="27" t="e">
        <f t="shared" si="7"/>
        <v>#DIV/0!</v>
      </c>
      <c r="AA24" s="20" t="e">
        <f t="shared" si="8"/>
        <v>#DIV/0!</v>
      </c>
      <c r="AB24" s="20" t="e">
        <f t="shared" si="9"/>
        <v>#DIV/0!</v>
      </c>
      <c r="AC24" s="53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</row>
    <row r="25" spans="1:234" ht="30.75" customHeight="1">
      <c r="A25" s="16" t="s">
        <v>17</v>
      </c>
      <c r="B25" s="54">
        <v>377</v>
      </c>
      <c r="C25" s="20">
        <f t="shared" si="0"/>
        <v>377</v>
      </c>
      <c r="D25" s="24">
        <f t="shared" si="1"/>
        <v>100</v>
      </c>
      <c r="E25" s="20">
        <v>82</v>
      </c>
      <c r="F25" s="22"/>
      <c r="G25" s="20">
        <v>40</v>
      </c>
      <c r="H25" s="20">
        <v>255</v>
      </c>
      <c r="I25" s="22"/>
      <c r="J25" s="22"/>
      <c r="K25" s="22"/>
      <c r="L25" s="22"/>
      <c r="M25" s="20">
        <f t="shared" si="2"/>
        <v>1004</v>
      </c>
      <c r="N25" s="20">
        <v>164</v>
      </c>
      <c r="O25" s="22"/>
      <c r="P25" s="20">
        <v>100</v>
      </c>
      <c r="Q25" s="20">
        <v>740</v>
      </c>
      <c r="R25" s="22"/>
      <c r="S25" s="22"/>
      <c r="T25" s="22"/>
      <c r="U25" s="22"/>
      <c r="V25" s="24">
        <f t="shared" si="3"/>
        <v>26.63129973474801</v>
      </c>
      <c r="W25" s="24">
        <f t="shared" si="4"/>
        <v>20</v>
      </c>
      <c r="X25" s="24" t="e">
        <f t="shared" si="5"/>
        <v>#DIV/0!</v>
      </c>
      <c r="Y25" s="24">
        <f t="shared" si="6"/>
        <v>25</v>
      </c>
      <c r="Z25" s="65">
        <f t="shared" si="7"/>
        <v>29.019607843137255</v>
      </c>
      <c r="AA25" s="20" t="e">
        <f t="shared" si="8"/>
        <v>#DIV/0!</v>
      </c>
      <c r="AB25" s="20" t="e">
        <f t="shared" si="9"/>
        <v>#DIV/0!</v>
      </c>
      <c r="AC25" s="15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</row>
    <row r="26" spans="1:234" ht="30.75" customHeight="1">
      <c r="A26" s="16" t="s">
        <v>18</v>
      </c>
      <c r="B26" s="54">
        <v>65</v>
      </c>
      <c r="C26" s="20">
        <f t="shared" si="0"/>
        <v>5</v>
      </c>
      <c r="D26" s="24">
        <f t="shared" si="1"/>
        <v>7.6923076923076925</v>
      </c>
      <c r="E26" s="20"/>
      <c r="F26" s="22"/>
      <c r="G26" s="20">
        <v>5</v>
      </c>
      <c r="H26" s="22"/>
      <c r="I26" s="22"/>
      <c r="J26" s="22"/>
      <c r="K26" s="22"/>
      <c r="L26" s="22"/>
      <c r="M26" s="20">
        <f t="shared" si="2"/>
        <v>8</v>
      </c>
      <c r="N26" s="20"/>
      <c r="O26" s="22"/>
      <c r="P26" s="20">
        <v>8</v>
      </c>
      <c r="Q26" s="22"/>
      <c r="R26" s="22"/>
      <c r="S26" s="22"/>
      <c r="T26" s="22"/>
      <c r="U26" s="22"/>
      <c r="V26" s="24">
        <f t="shared" si="3"/>
        <v>16</v>
      </c>
      <c r="W26" s="24" t="e">
        <f t="shared" si="4"/>
        <v>#DIV/0!</v>
      </c>
      <c r="X26" s="24" t="e">
        <f t="shared" si="5"/>
        <v>#DIV/0!</v>
      </c>
      <c r="Y26" s="20">
        <f t="shared" si="6"/>
        <v>16</v>
      </c>
      <c r="Z26" s="27" t="e">
        <f t="shared" si="7"/>
        <v>#DIV/0!</v>
      </c>
      <c r="AA26" s="20" t="e">
        <f t="shared" si="8"/>
        <v>#DIV/0!</v>
      </c>
      <c r="AB26" s="20" t="e">
        <f t="shared" si="9"/>
        <v>#DIV/0!</v>
      </c>
      <c r="AC26" s="53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</row>
    <row r="27" spans="1:234" ht="30.75" customHeight="1">
      <c r="A27" s="16" t="s">
        <v>19</v>
      </c>
      <c r="B27" s="54">
        <v>9</v>
      </c>
      <c r="C27" s="20">
        <f t="shared" si="0"/>
        <v>0</v>
      </c>
      <c r="D27" s="24">
        <f t="shared" si="1"/>
        <v>0</v>
      </c>
      <c r="E27" s="20"/>
      <c r="F27" s="22"/>
      <c r="G27" s="22"/>
      <c r="H27" s="22"/>
      <c r="I27" s="22"/>
      <c r="J27" s="22"/>
      <c r="K27" s="22"/>
      <c r="L27" s="22"/>
      <c r="M27" s="20">
        <f t="shared" si="2"/>
        <v>0</v>
      </c>
      <c r="N27" s="20"/>
      <c r="O27" s="20"/>
      <c r="P27" s="20"/>
      <c r="Q27" s="20"/>
      <c r="R27" s="20"/>
      <c r="S27" s="20"/>
      <c r="T27" s="20"/>
      <c r="U27" s="20"/>
      <c r="V27" s="24" t="e">
        <f t="shared" si="3"/>
        <v>#DIV/0!</v>
      </c>
      <c r="W27" s="24" t="e">
        <f t="shared" si="4"/>
        <v>#DIV/0!</v>
      </c>
      <c r="X27" s="24" t="e">
        <f t="shared" si="5"/>
        <v>#DIV/0!</v>
      </c>
      <c r="Y27" s="20" t="e">
        <f t="shared" si="6"/>
        <v>#DIV/0!</v>
      </c>
      <c r="Z27" s="27" t="e">
        <f t="shared" si="7"/>
        <v>#DIV/0!</v>
      </c>
      <c r="AA27" s="20" t="e">
        <f t="shared" si="8"/>
        <v>#DIV/0!</v>
      </c>
      <c r="AB27" s="20" t="e">
        <f t="shared" si="9"/>
        <v>#DIV/0!</v>
      </c>
      <c r="AC27" s="53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</row>
    <row r="28" spans="1:234" ht="30.75" customHeight="1">
      <c r="A28" s="16" t="s">
        <v>20</v>
      </c>
      <c r="B28" s="54">
        <v>98</v>
      </c>
      <c r="C28" s="20">
        <f t="shared" si="0"/>
        <v>98</v>
      </c>
      <c r="D28" s="24">
        <f t="shared" si="1"/>
        <v>100</v>
      </c>
      <c r="E28" s="20">
        <v>14</v>
      </c>
      <c r="F28" s="22"/>
      <c r="G28" s="20">
        <v>48</v>
      </c>
      <c r="H28" s="20">
        <v>30</v>
      </c>
      <c r="I28" s="20">
        <v>6</v>
      </c>
      <c r="J28" s="20"/>
      <c r="K28" s="20"/>
      <c r="L28" s="22"/>
      <c r="M28" s="20">
        <f t="shared" si="2"/>
        <v>234</v>
      </c>
      <c r="N28" s="20">
        <v>28</v>
      </c>
      <c r="O28" s="22"/>
      <c r="P28" s="20">
        <v>115</v>
      </c>
      <c r="Q28" s="20">
        <v>75</v>
      </c>
      <c r="R28" s="20">
        <v>16</v>
      </c>
      <c r="S28" s="20"/>
      <c r="T28" s="20"/>
      <c r="U28" s="22"/>
      <c r="V28" s="24">
        <f t="shared" si="3"/>
        <v>23.877551020408166</v>
      </c>
      <c r="W28" s="24">
        <f t="shared" si="4"/>
        <v>20</v>
      </c>
      <c r="X28" s="24" t="e">
        <f t="shared" si="5"/>
        <v>#DIV/0!</v>
      </c>
      <c r="Y28" s="24">
        <f t="shared" si="6"/>
        <v>23.958333333333336</v>
      </c>
      <c r="Z28" s="65">
        <f t="shared" si="7"/>
        <v>25</v>
      </c>
      <c r="AA28" s="24">
        <f t="shared" si="8"/>
        <v>26.666666666666664</v>
      </c>
      <c r="AB28" s="20" t="e">
        <f t="shared" si="9"/>
        <v>#DIV/0!</v>
      </c>
      <c r="AC28" s="15">
        <v>1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</row>
    <row r="29" spans="1:234" ht="30.75" customHeight="1">
      <c r="A29" s="16" t="s">
        <v>21</v>
      </c>
      <c r="B29" s="54"/>
      <c r="C29" s="20">
        <f t="shared" si="0"/>
        <v>0</v>
      </c>
      <c r="D29" s="24"/>
      <c r="E29" s="22"/>
      <c r="F29" s="22"/>
      <c r="G29" s="22"/>
      <c r="H29" s="22"/>
      <c r="I29" s="22"/>
      <c r="J29" s="22"/>
      <c r="K29" s="22"/>
      <c r="L29" s="22"/>
      <c r="M29" s="20">
        <f t="shared" si="2"/>
        <v>0</v>
      </c>
      <c r="N29" s="20"/>
      <c r="O29" s="22"/>
      <c r="P29" s="22"/>
      <c r="Q29" s="22"/>
      <c r="R29" s="22"/>
      <c r="S29" s="22"/>
      <c r="T29" s="22"/>
      <c r="U29" s="22"/>
      <c r="V29" s="24" t="e">
        <f t="shared" si="3"/>
        <v>#DIV/0!</v>
      </c>
      <c r="W29" s="24" t="e">
        <f t="shared" si="4"/>
        <v>#DIV/0!</v>
      </c>
      <c r="X29" s="24" t="e">
        <f t="shared" si="5"/>
        <v>#DIV/0!</v>
      </c>
      <c r="Y29" s="20" t="e">
        <f t="shared" si="6"/>
        <v>#DIV/0!</v>
      </c>
      <c r="Z29" s="27" t="e">
        <f t="shared" si="7"/>
        <v>#DIV/0!</v>
      </c>
      <c r="AA29" s="20" t="e">
        <f t="shared" si="8"/>
        <v>#DIV/0!</v>
      </c>
      <c r="AB29" s="20" t="e">
        <f t="shared" si="9"/>
        <v>#DIV/0!</v>
      </c>
      <c r="AC29" s="53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</row>
    <row r="30" spans="1:234" ht="30.75" customHeight="1">
      <c r="A30" s="16" t="s">
        <v>22</v>
      </c>
      <c r="B30" s="54">
        <v>221</v>
      </c>
      <c r="C30" s="20">
        <f t="shared" si="0"/>
        <v>135</v>
      </c>
      <c r="D30" s="24">
        <f t="shared" si="1"/>
        <v>61.085972850678736</v>
      </c>
      <c r="E30" s="20"/>
      <c r="F30" s="22"/>
      <c r="G30" s="20">
        <v>40</v>
      </c>
      <c r="H30" s="20">
        <v>95</v>
      </c>
      <c r="I30" s="22"/>
      <c r="J30" s="22"/>
      <c r="K30" s="22"/>
      <c r="L30" s="22"/>
      <c r="M30" s="20">
        <f t="shared" si="2"/>
        <v>375</v>
      </c>
      <c r="N30" s="20"/>
      <c r="O30" s="22"/>
      <c r="P30" s="20">
        <v>100</v>
      </c>
      <c r="Q30" s="20">
        <v>275</v>
      </c>
      <c r="R30" s="22"/>
      <c r="S30" s="22"/>
      <c r="T30" s="22"/>
      <c r="U30" s="22"/>
      <c r="V30" s="24">
        <f t="shared" si="3"/>
        <v>27.77777777777778</v>
      </c>
      <c r="W30" s="24" t="e">
        <f t="shared" si="4"/>
        <v>#DIV/0!</v>
      </c>
      <c r="X30" s="24" t="e">
        <f t="shared" si="5"/>
        <v>#DIV/0!</v>
      </c>
      <c r="Y30" s="24">
        <f t="shared" si="6"/>
        <v>25</v>
      </c>
      <c r="Z30" s="65">
        <f t="shared" si="7"/>
        <v>28.947368421052634</v>
      </c>
      <c r="AA30" s="20" t="e">
        <f t="shared" si="8"/>
        <v>#DIV/0!</v>
      </c>
      <c r="AB30" s="20" t="e">
        <f t="shared" si="9"/>
        <v>#DIV/0!</v>
      </c>
      <c r="AC30" s="15">
        <v>1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</row>
    <row r="31" spans="1:234" ht="30.75" customHeight="1">
      <c r="A31" s="16" t="s">
        <v>23</v>
      </c>
      <c r="B31" s="54"/>
      <c r="C31" s="20">
        <f t="shared" si="0"/>
        <v>0</v>
      </c>
      <c r="D31" s="24"/>
      <c r="E31" s="20"/>
      <c r="F31" s="22"/>
      <c r="G31" s="22"/>
      <c r="H31" s="22"/>
      <c r="I31" s="22"/>
      <c r="J31" s="22"/>
      <c r="K31" s="22"/>
      <c r="L31" s="22"/>
      <c r="M31" s="20">
        <f t="shared" si="2"/>
        <v>0</v>
      </c>
      <c r="N31" s="20"/>
      <c r="O31" s="22"/>
      <c r="P31" s="22"/>
      <c r="Q31" s="22"/>
      <c r="R31" s="22"/>
      <c r="S31" s="22"/>
      <c r="T31" s="22"/>
      <c r="U31" s="22"/>
      <c r="V31" s="24" t="e">
        <f t="shared" si="3"/>
        <v>#DIV/0!</v>
      </c>
      <c r="W31" s="24" t="e">
        <f t="shared" si="4"/>
        <v>#DIV/0!</v>
      </c>
      <c r="X31" s="24" t="e">
        <f t="shared" si="5"/>
        <v>#DIV/0!</v>
      </c>
      <c r="Y31" s="24" t="e">
        <f t="shared" si="6"/>
        <v>#DIV/0!</v>
      </c>
      <c r="Z31" s="65" t="e">
        <f t="shared" si="7"/>
        <v>#DIV/0!</v>
      </c>
      <c r="AA31" s="20" t="e">
        <f t="shared" si="8"/>
        <v>#DIV/0!</v>
      </c>
      <c r="AB31" s="20" t="e">
        <f t="shared" si="9"/>
        <v>#DIV/0!</v>
      </c>
      <c r="AC31" s="53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</row>
    <row r="32" spans="1:234" ht="30.75" customHeight="1">
      <c r="A32" s="16" t="s">
        <v>24</v>
      </c>
      <c r="B32" s="54">
        <v>150</v>
      </c>
      <c r="C32" s="20">
        <f t="shared" si="0"/>
        <v>115</v>
      </c>
      <c r="D32" s="24">
        <f t="shared" si="1"/>
        <v>76.66666666666667</v>
      </c>
      <c r="E32" s="20">
        <v>25</v>
      </c>
      <c r="F32" s="22"/>
      <c r="G32" s="20">
        <v>75</v>
      </c>
      <c r="H32" s="20">
        <v>15</v>
      </c>
      <c r="I32" s="22"/>
      <c r="J32" s="22"/>
      <c r="K32" s="22"/>
      <c r="L32" s="22"/>
      <c r="M32" s="20">
        <f t="shared" si="2"/>
        <v>236</v>
      </c>
      <c r="N32" s="20">
        <v>50</v>
      </c>
      <c r="O32" s="22"/>
      <c r="P32" s="20">
        <v>150</v>
      </c>
      <c r="Q32" s="20">
        <v>36</v>
      </c>
      <c r="R32" s="22"/>
      <c r="S32" s="22"/>
      <c r="T32" s="22"/>
      <c r="U32" s="22"/>
      <c r="V32" s="24">
        <f t="shared" si="3"/>
        <v>20.521739130434785</v>
      </c>
      <c r="W32" s="24">
        <f t="shared" si="4"/>
        <v>20</v>
      </c>
      <c r="X32" s="24" t="e">
        <f t="shared" si="5"/>
        <v>#DIV/0!</v>
      </c>
      <c r="Y32" s="24">
        <f t="shared" si="6"/>
        <v>20</v>
      </c>
      <c r="Z32" s="65">
        <f t="shared" si="7"/>
        <v>24</v>
      </c>
      <c r="AA32" s="20" t="e">
        <f t="shared" si="8"/>
        <v>#DIV/0!</v>
      </c>
      <c r="AB32" s="20" t="e">
        <f t="shared" si="9"/>
        <v>#DIV/0!</v>
      </c>
      <c r="AC32" s="15">
        <v>1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</row>
    <row r="33" spans="1:234" ht="30.75" customHeight="1">
      <c r="A33" s="16" t="s">
        <v>25</v>
      </c>
      <c r="B33" s="54"/>
      <c r="C33" s="20">
        <f t="shared" si="0"/>
        <v>0</v>
      </c>
      <c r="D33" s="24"/>
      <c r="E33" s="20"/>
      <c r="F33" s="20"/>
      <c r="G33" s="20"/>
      <c r="H33" s="20"/>
      <c r="I33" s="20"/>
      <c r="J33" s="20"/>
      <c r="K33" s="20"/>
      <c r="L33" s="20"/>
      <c r="M33" s="20">
        <f t="shared" si="2"/>
        <v>0</v>
      </c>
      <c r="N33" s="20"/>
      <c r="O33" s="22"/>
      <c r="P33" s="22"/>
      <c r="Q33" s="22"/>
      <c r="R33" s="22"/>
      <c r="S33" s="22"/>
      <c r="T33" s="22"/>
      <c r="U33" s="22"/>
      <c r="V33" s="24" t="e">
        <f t="shared" si="3"/>
        <v>#DIV/0!</v>
      </c>
      <c r="W33" s="24" t="e">
        <f t="shared" si="4"/>
        <v>#DIV/0!</v>
      </c>
      <c r="X33" s="24" t="e">
        <f t="shared" si="5"/>
        <v>#DIV/0!</v>
      </c>
      <c r="Y33" s="20" t="e">
        <f t="shared" si="6"/>
        <v>#DIV/0!</v>
      </c>
      <c r="Z33" s="27" t="e">
        <f t="shared" si="7"/>
        <v>#DIV/0!</v>
      </c>
      <c r="AA33" s="20" t="e">
        <f t="shared" si="8"/>
        <v>#DIV/0!</v>
      </c>
      <c r="AB33" s="20" t="e">
        <f t="shared" si="9"/>
        <v>#DIV/0!</v>
      </c>
      <c r="AC33" s="53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</row>
    <row r="34" spans="1:234" ht="30.75" customHeight="1">
      <c r="A34" s="16" t="s">
        <v>26</v>
      </c>
      <c r="B34" s="54"/>
      <c r="C34" s="20">
        <f t="shared" si="0"/>
        <v>0</v>
      </c>
      <c r="D34" s="24"/>
      <c r="E34" s="20"/>
      <c r="F34" s="20"/>
      <c r="G34" s="20"/>
      <c r="H34" s="20"/>
      <c r="I34" s="20"/>
      <c r="J34" s="20"/>
      <c r="K34" s="20"/>
      <c r="L34" s="20"/>
      <c r="M34" s="20">
        <f t="shared" si="2"/>
        <v>0</v>
      </c>
      <c r="N34" s="20"/>
      <c r="O34" s="22"/>
      <c r="P34" s="22"/>
      <c r="Q34" s="22"/>
      <c r="R34" s="22"/>
      <c r="S34" s="22"/>
      <c r="T34" s="22"/>
      <c r="U34" s="22"/>
      <c r="V34" s="24" t="e">
        <f t="shared" si="3"/>
        <v>#DIV/0!</v>
      </c>
      <c r="W34" s="24" t="e">
        <f t="shared" si="4"/>
        <v>#DIV/0!</v>
      </c>
      <c r="X34" s="24" t="e">
        <f t="shared" si="5"/>
        <v>#DIV/0!</v>
      </c>
      <c r="Y34" s="20" t="e">
        <f t="shared" si="6"/>
        <v>#DIV/0!</v>
      </c>
      <c r="Z34" s="27" t="e">
        <f t="shared" si="7"/>
        <v>#DIV/0!</v>
      </c>
      <c r="AA34" s="20" t="e">
        <f t="shared" si="8"/>
        <v>#DIV/0!</v>
      </c>
      <c r="AB34" s="20" t="e">
        <f t="shared" si="9"/>
        <v>#DIV/0!</v>
      </c>
      <c r="AC34" s="53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</row>
    <row r="35" spans="1:234" ht="30.75" customHeight="1">
      <c r="A35" s="16" t="s">
        <v>28</v>
      </c>
      <c r="B35" s="54">
        <v>18</v>
      </c>
      <c r="C35" s="20">
        <f t="shared" si="0"/>
        <v>18</v>
      </c>
      <c r="D35" s="24">
        <f t="shared" si="1"/>
        <v>100</v>
      </c>
      <c r="E35" s="20">
        <v>4</v>
      </c>
      <c r="F35" s="20"/>
      <c r="G35" s="20">
        <v>10</v>
      </c>
      <c r="H35" s="20">
        <v>4</v>
      </c>
      <c r="I35" s="20"/>
      <c r="J35" s="20"/>
      <c r="K35" s="20"/>
      <c r="L35" s="20"/>
      <c r="M35" s="20">
        <f t="shared" si="2"/>
        <v>58</v>
      </c>
      <c r="N35" s="20">
        <v>12</v>
      </c>
      <c r="O35" s="22"/>
      <c r="P35" s="20">
        <v>30</v>
      </c>
      <c r="Q35" s="20">
        <v>16</v>
      </c>
      <c r="R35" s="22"/>
      <c r="S35" s="22"/>
      <c r="T35" s="22"/>
      <c r="U35" s="22"/>
      <c r="V35" s="24">
        <f t="shared" si="3"/>
        <v>32.22222222222222</v>
      </c>
      <c r="W35" s="24">
        <f t="shared" si="4"/>
        <v>30</v>
      </c>
      <c r="X35" s="24" t="e">
        <f t="shared" si="5"/>
        <v>#DIV/0!</v>
      </c>
      <c r="Y35" s="24">
        <f t="shared" si="6"/>
        <v>30</v>
      </c>
      <c r="Z35" s="65">
        <f t="shared" si="7"/>
        <v>40</v>
      </c>
      <c r="AA35" s="20" t="e">
        <f t="shared" si="8"/>
        <v>#DIV/0!</v>
      </c>
      <c r="AB35" s="20" t="e">
        <f t="shared" si="9"/>
        <v>#DIV/0!</v>
      </c>
      <c r="AC35" s="15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</row>
    <row r="36" spans="1:234" ht="30.75" customHeight="1">
      <c r="A36" s="16" t="s">
        <v>29</v>
      </c>
      <c r="B36" s="54">
        <v>49</v>
      </c>
      <c r="C36" s="20">
        <f t="shared" si="0"/>
        <v>39</v>
      </c>
      <c r="D36" s="24">
        <f t="shared" si="1"/>
        <v>79.59183673469387</v>
      </c>
      <c r="E36" s="20">
        <v>8</v>
      </c>
      <c r="F36" s="20"/>
      <c r="G36" s="20">
        <v>25</v>
      </c>
      <c r="H36" s="20">
        <v>6</v>
      </c>
      <c r="I36" s="20"/>
      <c r="J36" s="20"/>
      <c r="K36" s="20"/>
      <c r="L36" s="20"/>
      <c r="M36" s="20">
        <f t="shared" si="2"/>
        <v>98</v>
      </c>
      <c r="N36" s="20">
        <v>20</v>
      </c>
      <c r="O36" s="22"/>
      <c r="P36" s="20">
        <v>63</v>
      </c>
      <c r="Q36" s="20">
        <v>15</v>
      </c>
      <c r="R36" s="22"/>
      <c r="S36" s="22"/>
      <c r="T36" s="22"/>
      <c r="U36" s="22"/>
      <c r="V36" s="24">
        <f t="shared" si="3"/>
        <v>25.128205128205128</v>
      </c>
      <c r="W36" s="24">
        <f t="shared" si="4"/>
        <v>25</v>
      </c>
      <c r="X36" s="24" t="e">
        <f t="shared" si="5"/>
        <v>#DIV/0!</v>
      </c>
      <c r="Y36" s="24">
        <f t="shared" si="6"/>
        <v>25.2</v>
      </c>
      <c r="Z36" s="65">
        <f t="shared" si="7"/>
        <v>25</v>
      </c>
      <c r="AA36" s="20" t="e">
        <f t="shared" si="8"/>
        <v>#DIV/0!</v>
      </c>
      <c r="AB36" s="20" t="e">
        <f t="shared" si="9"/>
        <v>#DIV/0!</v>
      </c>
      <c r="AC36" s="15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</row>
    <row r="37" spans="1:234" ht="30.75" customHeight="1">
      <c r="A37" s="16" t="s">
        <v>36</v>
      </c>
      <c r="B37" s="54">
        <v>216</v>
      </c>
      <c r="C37" s="20">
        <f t="shared" si="0"/>
        <v>120</v>
      </c>
      <c r="D37" s="24">
        <f t="shared" si="1"/>
        <v>55.55555555555556</v>
      </c>
      <c r="E37" s="20"/>
      <c r="F37" s="20"/>
      <c r="G37" s="20"/>
      <c r="H37" s="20">
        <v>120</v>
      </c>
      <c r="I37" s="20"/>
      <c r="J37" s="20"/>
      <c r="K37" s="20"/>
      <c r="L37" s="20"/>
      <c r="M37" s="20">
        <f t="shared" si="2"/>
        <v>300</v>
      </c>
      <c r="N37" s="20"/>
      <c r="O37" s="22"/>
      <c r="P37" s="22"/>
      <c r="Q37" s="20">
        <v>300</v>
      </c>
      <c r="R37" s="22"/>
      <c r="S37" s="22"/>
      <c r="T37" s="22"/>
      <c r="U37" s="22"/>
      <c r="V37" s="24">
        <f t="shared" si="3"/>
        <v>25</v>
      </c>
      <c r="W37" s="24" t="e">
        <f t="shared" si="4"/>
        <v>#DIV/0!</v>
      </c>
      <c r="X37" s="24" t="e">
        <f t="shared" si="5"/>
        <v>#DIV/0!</v>
      </c>
      <c r="Y37" s="24" t="e">
        <f t="shared" si="6"/>
        <v>#DIV/0!</v>
      </c>
      <c r="Z37" s="65">
        <f t="shared" si="7"/>
        <v>25</v>
      </c>
      <c r="AA37" s="20" t="e">
        <f t="shared" si="8"/>
        <v>#DIV/0!</v>
      </c>
      <c r="AB37" s="20" t="e">
        <f t="shared" si="9"/>
        <v>#DIV/0!</v>
      </c>
      <c r="AC37" s="15">
        <v>1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</row>
    <row r="38" spans="1:234" ht="30.75" customHeight="1">
      <c r="A38" s="16" t="s">
        <v>37</v>
      </c>
      <c r="B38" s="54">
        <v>436</v>
      </c>
      <c r="C38" s="20">
        <f t="shared" si="0"/>
        <v>230</v>
      </c>
      <c r="D38" s="24">
        <f t="shared" si="1"/>
        <v>52.752293577981646</v>
      </c>
      <c r="E38" s="20">
        <v>28</v>
      </c>
      <c r="F38" s="20"/>
      <c r="G38" s="20">
        <v>88</v>
      </c>
      <c r="H38" s="20">
        <v>114</v>
      </c>
      <c r="I38" s="20"/>
      <c r="J38" s="20"/>
      <c r="K38" s="20"/>
      <c r="L38" s="20"/>
      <c r="M38" s="20">
        <f t="shared" si="2"/>
        <v>520</v>
      </c>
      <c r="N38" s="20">
        <v>64</v>
      </c>
      <c r="O38" s="22"/>
      <c r="P38" s="20">
        <v>194</v>
      </c>
      <c r="Q38" s="20">
        <v>262</v>
      </c>
      <c r="R38" s="22"/>
      <c r="S38" s="22"/>
      <c r="T38" s="22"/>
      <c r="U38" s="22"/>
      <c r="V38" s="24">
        <f t="shared" si="3"/>
        <v>22.60869565217391</v>
      </c>
      <c r="W38" s="24">
        <f t="shared" si="4"/>
        <v>22.857142857142854</v>
      </c>
      <c r="X38" s="24" t="e">
        <f t="shared" si="5"/>
        <v>#DIV/0!</v>
      </c>
      <c r="Y38" s="24">
        <f t="shared" si="6"/>
        <v>22.045454545454547</v>
      </c>
      <c r="Z38" s="65">
        <f t="shared" si="7"/>
        <v>22.982456140350877</v>
      </c>
      <c r="AA38" s="20" t="e">
        <f t="shared" si="8"/>
        <v>#DIV/0!</v>
      </c>
      <c r="AB38" s="20" t="e">
        <f t="shared" si="9"/>
        <v>#DIV/0!</v>
      </c>
      <c r="AC38" s="15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</row>
    <row r="39" spans="1:29" ht="30.75" customHeight="1">
      <c r="A39" s="18" t="s">
        <v>2</v>
      </c>
      <c r="B39" s="56">
        <f>SUM(B24:B38)</f>
        <v>1764</v>
      </c>
      <c r="C39" s="22">
        <f t="shared" si="0"/>
        <v>1137</v>
      </c>
      <c r="D39" s="25">
        <f t="shared" si="1"/>
        <v>64.45578231292517</v>
      </c>
      <c r="E39" s="22">
        <f aca="true" t="shared" si="11" ref="E39:U39">SUM(E24:E38)</f>
        <v>161</v>
      </c>
      <c r="F39" s="22">
        <f t="shared" si="11"/>
        <v>0</v>
      </c>
      <c r="G39" s="22">
        <f t="shared" si="11"/>
        <v>331</v>
      </c>
      <c r="H39" s="22">
        <f t="shared" si="11"/>
        <v>639</v>
      </c>
      <c r="I39" s="22">
        <f t="shared" si="11"/>
        <v>6</v>
      </c>
      <c r="J39" s="22">
        <f t="shared" si="11"/>
        <v>0</v>
      </c>
      <c r="K39" s="22">
        <f t="shared" si="11"/>
        <v>0</v>
      </c>
      <c r="L39" s="22">
        <f t="shared" si="11"/>
        <v>0</v>
      </c>
      <c r="M39" s="22">
        <f t="shared" si="11"/>
        <v>2833</v>
      </c>
      <c r="N39" s="22">
        <f t="shared" si="11"/>
        <v>338</v>
      </c>
      <c r="O39" s="22">
        <f t="shared" si="11"/>
        <v>0</v>
      </c>
      <c r="P39" s="22">
        <f t="shared" si="11"/>
        <v>760</v>
      </c>
      <c r="Q39" s="22">
        <f t="shared" si="11"/>
        <v>1719</v>
      </c>
      <c r="R39" s="22">
        <f t="shared" si="11"/>
        <v>16</v>
      </c>
      <c r="S39" s="22">
        <f t="shared" si="11"/>
        <v>0</v>
      </c>
      <c r="T39" s="22">
        <f t="shared" si="11"/>
        <v>0</v>
      </c>
      <c r="U39" s="22">
        <f t="shared" si="11"/>
        <v>0</v>
      </c>
      <c r="V39" s="25">
        <f t="shared" si="3"/>
        <v>24.916446789797714</v>
      </c>
      <c r="W39" s="24">
        <f t="shared" si="4"/>
        <v>20.99378881987578</v>
      </c>
      <c r="X39" s="24" t="e">
        <f t="shared" si="5"/>
        <v>#DIV/0!</v>
      </c>
      <c r="Y39" s="24">
        <f t="shared" si="6"/>
        <v>22.9607250755287</v>
      </c>
      <c r="Z39" s="65">
        <f t="shared" si="7"/>
        <v>26.901408450704224</v>
      </c>
      <c r="AA39" s="24">
        <f t="shared" si="8"/>
        <v>26.666666666666664</v>
      </c>
      <c r="AB39" s="20" t="e">
        <f t="shared" si="9"/>
        <v>#DIV/0!</v>
      </c>
      <c r="AC39" s="22">
        <f>SUM(AC24:AC38)</f>
        <v>4</v>
      </c>
    </row>
    <row r="40" spans="1:29" ht="30.75" customHeight="1">
      <c r="A40" s="73" t="s">
        <v>3</v>
      </c>
      <c r="B40" s="57">
        <f>B39+B23</f>
        <v>18666</v>
      </c>
      <c r="C40" s="22">
        <f t="shared" si="0"/>
        <v>13885</v>
      </c>
      <c r="D40" s="25">
        <f t="shared" si="1"/>
        <v>74.38658523518697</v>
      </c>
      <c r="E40" s="22">
        <f>E39+E23</f>
        <v>4643</v>
      </c>
      <c r="F40" s="26">
        <f>F23+F39</f>
        <v>987</v>
      </c>
      <c r="G40" s="22">
        <f aca="true" t="shared" si="12" ref="G40:L40">G39+G23</f>
        <v>5402</v>
      </c>
      <c r="H40" s="22">
        <f t="shared" si="12"/>
        <v>2705</v>
      </c>
      <c r="I40" s="22">
        <f t="shared" si="12"/>
        <v>86</v>
      </c>
      <c r="J40" s="22">
        <f t="shared" si="12"/>
        <v>50</v>
      </c>
      <c r="K40" s="22">
        <f t="shared" si="12"/>
        <v>45</v>
      </c>
      <c r="L40" s="22">
        <f t="shared" si="12"/>
        <v>62</v>
      </c>
      <c r="M40" s="26">
        <f aca="true" t="shared" si="13" ref="M40:U40">M23+M39</f>
        <v>39543</v>
      </c>
      <c r="N40" s="26">
        <f t="shared" si="13"/>
        <v>12599</v>
      </c>
      <c r="O40" s="25">
        <f t="shared" si="13"/>
        <v>2634</v>
      </c>
      <c r="P40" s="26">
        <f t="shared" si="13"/>
        <v>16455</v>
      </c>
      <c r="Q40" s="26">
        <f t="shared" si="13"/>
        <v>7448</v>
      </c>
      <c r="R40" s="26">
        <f t="shared" si="13"/>
        <v>210</v>
      </c>
      <c r="S40" s="26">
        <f t="shared" si="13"/>
        <v>7</v>
      </c>
      <c r="T40" s="26">
        <f t="shared" si="13"/>
        <v>145</v>
      </c>
      <c r="U40" s="26">
        <f t="shared" si="13"/>
        <v>197</v>
      </c>
      <c r="V40" s="25">
        <f t="shared" si="3"/>
        <v>28.478934101548433</v>
      </c>
      <c r="W40" s="24">
        <f t="shared" si="4"/>
        <v>27.13547275468447</v>
      </c>
      <c r="X40" s="24">
        <f t="shared" si="5"/>
        <v>26.686930091185413</v>
      </c>
      <c r="Y40" s="24">
        <f t="shared" si="6"/>
        <v>30.46094039244724</v>
      </c>
      <c r="Z40" s="72">
        <f>Q40/H40*10</f>
        <v>27.534195933456562</v>
      </c>
      <c r="AA40" s="24">
        <f t="shared" si="8"/>
        <v>24.418604651162788</v>
      </c>
      <c r="AB40" s="24">
        <f t="shared" si="9"/>
        <v>31.774193548387096</v>
      </c>
      <c r="AC40" s="26">
        <f>AC23+AC39</f>
        <v>27</v>
      </c>
    </row>
    <row r="41" spans="1:26" ht="18" customHeight="1">
      <c r="A41" s="74"/>
      <c r="Z41" s="66"/>
    </row>
    <row r="42" spans="1:26" ht="12.75">
      <c r="A42" s="74"/>
      <c r="Z42" s="67"/>
    </row>
  </sheetData>
  <sheetProtection/>
  <mergeCells count="5">
    <mergeCell ref="A1:AB1"/>
    <mergeCell ref="E2:L2"/>
    <mergeCell ref="E3:F3"/>
    <mergeCell ref="N2:U2"/>
    <mergeCell ref="W2:A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40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1" sqref="K11"/>
    </sheetView>
  </sheetViews>
  <sheetFormatPr defaultColWidth="9.00390625" defaultRowHeight="12.75"/>
  <cols>
    <col min="1" max="1" width="46.75390625" style="4" customWidth="1"/>
    <col min="2" max="2" width="12.625" style="0" customWidth="1"/>
    <col min="3" max="3" width="15.375" style="0" customWidth="1"/>
    <col min="4" max="4" width="11.75390625" style="0" customWidth="1"/>
    <col min="5" max="5" width="14.25390625" style="0" customWidth="1"/>
    <col min="6" max="6" width="15.00390625" style="0" customWidth="1"/>
    <col min="7" max="7" width="13.00390625" style="0" customWidth="1"/>
    <col min="8" max="8" width="18.25390625" style="0" customWidth="1"/>
    <col min="9" max="9" width="14.75390625" style="0" customWidth="1"/>
    <col min="10" max="10" width="13.75390625" style="0" customWidth="1"/>
    <col min="11" max="11" width="12.00390625" style="0" customWidth="1"/>
    <col min="12" max="12" width="12.625" style="0" customWidth="1"/>
    <col min="13" max="13" width="12.375" style="0" customWidth="1"/>
    <col min="14" max="14" width="12.00390625" style="0" customWidth="1"/>
    <col min="15" max="15" width="11.875" style="0" customWidth="1"/>
    <col min="16" max="16" width="9.25390625" style="0" bestFit="1" customWidth="1"/>
    <col min="17" max="17" width="10.25390625" style="0" customWidth="1"/>
    <col min="18" max="18" width="11.625" style="0" customWidth="1"/>
    <col min="20" max="20" width="16.125" style="0" customWidth="1"/>
    <col min="21" max="21" width="14.875" style="0" customWidth="1"/>
    <col min="22" max="22" width="12.125" style="0" customWidth="1"/>
  </cols>
  <sheetData>
    <row r="1" spans="1:12" ht="24" customHeight="1">
      <c r="A1" s="86" t="s">
        <v>113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22" ht="18">
      <c r="A2" s="6" t="s">
        <v>1</v>
      </c>
      <c r="B2" s="5" t="s">
        <v>8</v>
      </c>
      <c r="C2" s="5" t="s">
        <v>41</v>
      </c>
      <c r="D2" s="5" t="s">
        <v>51</v>
      </c>
      <c r="E2" s="5" t="s">
        <v>51</v>
      </c>
      <c r="F2" s="83" t="s">
        <v>48</v>
      </c>
      <c r="G2" s="84"/>
      <c r="H2" s="85"/>
      <c r="I2" s="5" t="s">
        <v>90</v>
      </c>
      <c r="J2" s="87" t="s">
        <v>93</v>
      </c>
      <c r="K2" s="88"/>
      <c r="L2" s="89"/>
      <c r="M2" s="90" t="s">
        <v>96</v>
      </c>
      <c r="N2" s="90"/>
      <c r="O2" s="90"/>
      <c r="P2" s="90"/>
      <c r="Q2" s="87" t="s">
        <v>103</v>
      </c>
      <c r="R2" s="88"/>
      <c r="S2" s="89"/>
      <c r="T2" s="30" t="s">
        <v>51</v>
      </c>
      <c r="U2" s="31" t="s">
        <v>68</v>
      </c>
      <c r="V2" s="31" t="s">
        <v>70</v>
      </c>
    </row>
    <row r="3" spans="1:22" ht="16.5" customHeight="1">
      <c r="A3" s="13"/>
      <c r="B3" s="7" t="s">
        <v>39</v>
      </c>
      <c r="C3" s="7" t="s">
        <v>42</v>
      </c>
      <c r="D3" s="7" t="s">
        <v>45</v>
      </c>
      <c r="E3" s="7" t="s">
        <v>47</v>
      </c>
      <c r="F3" s="8" t="s">
        <v>84</v>
      </c>
      <c r="G3" s="8" t="s">
        <v>49</v>
      </c>
      <c r="H3" s="8" t="s">
        <v>50</v>
      </c>
      <c r="I3" s="7" t="s">
        <v>91</v>
      </c>
      <c r="J3" s="5" t="s">
        <v>92</v>
      </c>
      <c r="K3" s="5" t="s">
        <v>94</v>
      </c>
      <c r="L3" s="5" t="s">
        <v>76</v>
      </c>
      <c r="M3" s="5" t="s">
        <v>79</v>
      </c>
      <c r="N3" s="62" t="s">
        <v>100</v>
      </c>
      <c r="O3" s="5" t="s">
        <v>97</v>
      </c>
      <c r="P3" s="5" t="s">
        <v>99</v>
      </c>
      <c r="Q3" s="62" t="s">
        <v>100</v>
      </c>
      <c r="R3" s="7" t="s">
        <v>97</v>
      </c>
      <c r="S3" s="7" t="s">
        <v>99</v>
      </c>
      <c r="T3" s="35" t="s">
        <v>66</v>
      </c>
      <c r="U3" s="36" t="s">
        <v>69</v>
      </c>
      <c r="V3" s="36" t="s">
        <v>71</v>
      </c>
    </row>
    <row r="4" spans="1:22" ht="18">
      <c r="A4" s="13" t="s">
        <v>0</v>
      </c>
      <c r="B4" s="9" t="s">
        <v>40</v>
      </c>
      <c r="C4" s="21" t="s">
        <v>53</v>
      </c>
      <c r="D4" s="9" t="s">
        <v>46</v>
      </c>
      <c r="E4" s="9" t="s">
        <v>46</v>
      </c>
      <c r="F4" s="10" t="s">
        <v>5</v>
      </c>
      <c r="G4" s="10" t="s">
        <v>5</v>
      </c>
      <c r="H4" s="10" t="s">
        <v>5</v>
      </c>
      <c r="I4" s="7" t="s">
        <v>6</v>
      </c>
      <c r="J4" s="7" t="s">
        <v>6</v>
      </c>
      <c r="K4" s="7" t="s">
        <v>65</v>
      </c>
      <c r="L4" s="7" t="s">
        <v>77</v>
      </c>
      <c r="M4" s="7" t="s">
        <v>101</v>
      </c>
      <c r="N4" s="62" t="s">
        <v>6</v>
      </c>
      <c r="O4" s="7" t="s">
        <v>98</v>
      </c>
      <c r="P4" s="7" t="s">
        <v>85</v>
      </c>
      <c r="Q4" s="62" t="s">
        <v>6</v>
      </c>
      <c r="R4" s="7" t="s">
        <v>98</v>
      </c>
      <c r="S4" s="7" t="s">
        <v>85</v>
      </c>
      <c r="T4" s="50" t="s">
        <v>67</v>
      </c>
      <c r="U4" s="39" t="s">
        <v>5</v>
      </c>
      <c r="V4" s="39" t="s">
        <v>72</v>
      </c>
    </row>
    <row r="5" spans="1:22" ht="18">
      <c r="A5" s="14"/>
      <c r="B5" s="11" t="s">
        <v>6</v>
      </c>
      <c r="C5" s="19" t="s">
        <v>6</v>
      </c>
      <c r="D5" s="11" t="s">
        <v>6</v>
      </c>
      <c r="E5" s="11" t="s">
        <v>6</v>
      </c>
      <c r="F5" s="12"/>
      <c r="G5" s="12"/>
      <c r="H5" s="12"/>
      <c r="I5" s="58"/>
      <c r="J5" s="58"/>
      <c r="K5" s="61" t="s">
        <v>6</v>
      </c>
      <c r="L5" s="61" t="s">
        <v>6</v>
      </c>
      <c r="M5" s="21" t="s">
        <v>102</v>
      </c>
      <c r="O5" s="64" t="s">
        <v>5</v>
      </c>
      <c r="P5" s="63"/>
      <c r="R5" s="64" t="s">
        <v>5</v>
      </c>
      <c r="S5" s="63"/>
      <c r="T5" s="51" t="s">
        <v>6</v>
      </c>
      <c r="U5" s="45"/>
      <c r="V5" s="45" t="s">
        <v>85</v>
      </c>
    </row>
    <row r="6" spans="1:22" ht="30.75" customHeight="1">
      <c r="A6" s="16" t="s">
        <v>9</v>
      </c>
      <c r="B6" s="20">
        <v>1500</v>
      </c>
      <c r="C6" s="20">
        <v>1200</v>
      </c>
      <c r="D6" s="54">
        <v>215</v>
      </c>
      <c r="E6" s="54">
        <v>165</v>
      </c>
      <c r="F6" s="54">
        <v>300</v>
      </c>
      <c r="G6" s="54">
        <v>1100</v>
      </c>
      <c r="H6" s="54"/>
      <c r="I6" s="15"/>
      <c r="J6" s="15">
        <f>K6+L6</f>
        <v>1260</v>
      </c>
      <c r="K6" s="15">
        <v>1260</v>
      </c>
      <c r="L6" s="15"/>
      <c r="M6" s="15"/>
      <c r="N6" s="15"/>
      <c r="O6" s="15"/>
      <c r="P6" s="15"/>
      <c r="Q6" s="69"/>
      <c r="R6" s="69"/>
      <c r="S6" s="69"/>
      <c r="T6" s="20"/>
      <c r="U6" s="23"/>
      <c r="V6" s="23"/>
    </row>
    <row r="7" spans="1:22" ht="30.75" customHeight="1">
      <c r="A7" s="16" t="s">
        <v>10</v>
      </c>
      <c r="B7" s="20">
        <v>500</v>
      </c>
      <c r="C7" s="20">
        <v>500</v>
      </c>
      <c r="D7" s="54"/>
      <c r="E7" s="54">
        <v>150</v>
      </c>
      <c r="F7" s="54">
        <v>400</v>
      </c>
      <c r="G7" s="54"/>
      <c r="H7" s="54"/>
      <c r="I7" s="15"/>
      <c r="J7" s="15">
        <f aca="true" t="shared" si="0" ref="J7:J40">K7+L7</f>
        <v>500</v>
      </c>
      <c r="K7" s="15">
        <v>500</v>
      </c>
      <c r="L7" s="15"/>
      <c r="M7" s="15"/>
      <c r="N7" s="15"/>
      <c r="O7" s="15"/>
      <c r="P7" s="15"/>
      <c r="Q7" s="69"/>
      <c r="R7" s="69"/>
      <c r="S7" s="69"/>
      <c r="T7" s="20"/>
      <c r="U7" s="20"/>
      <c r="V7" s="20"/>
    </row>
    <row r="8" spans="1:22" ht="30.75" customHeight="1">
      <c r="A8" s="17" t="s">
        <v>11</v>
      </c>
      <c r="B8" s="20">
        <v>300</v>
      </c>
      <c r="C8" s="20">
        <v>100</v>
      </c>
      <c r="D8" s="20">
        <v>60</v>
      </c>
      <c r="E8" s="20">
        <v>141</v>
      </c>
      <c r="F8" s="20">
        <v>250</v>
      </c>
      <c r="G8" s="20"/>
      <c r="H8" s="20">
        <v>700</v>
      </c>
      <c r="I8" s="15"/>
      <c r="J8" s="15">
        <f t="shared" si="0"/>
        <v>100</v>
      </c>
      <c r="K8" s="15"/>
      <c r="L8" s="15">
        <v>100</v>
      </c>
      <c r="M8" s="15"/>
      <c r="N8" s="15"/>
      <c r="O8" s="15"/>
      <c r="P8" s="15"/>
      <c r="Q8" s="69"/>
      <c r="R8" s="69"/>
      <c r="S8" s="69"/>
      <c r="T8" s="20"/>
      <c r="U8" s="20"/>
      <c r="V8" s="20"/>
    </row>
    <row r="9" spans="1:22" ht="30.75" customHeight="1">
      <c r="A9" s="16" t="s">
        <v>12</v>
      </c>
      <c r="B9" s="20"/>
      <c r="C9" s="20"/>
      <c r="D9" s="54"/>
      <c r="E9" s="54">
        <v>310</v>
      </c>
      <c r="F9" s="54">
        <v>100</v>
      </c>
      <c r="G9" s="54">
        <v>1200</v>
      </c>
      <c r="H9" s="54"/>
      <c r="I9" s="15"/>
      <c r="J9" s="15">
        <f t="shared" si="0"/>
        <v>0</v>
      </c>
      <c r="K9" s="15"/>
      <c r="L9" s="15"/>
      <c r="M9" s="15"/>
      <c r="N9" s="15"/>
      <c r="O9" s="15"/>
      <c r="P9" s="15"/>
      <c r="Q9" s="69"/>
      <c r="R9" s="69"/>
      <c r="S9" s="69"/>
      <c r="T9" s="20"/>
      <c r="U9" s="20"/>
      <c r="V9" s="20"/>
    </row>
    <row r="10" spans="1:22" ht="30.75" customHeight="1">
      <c r="A10" s="16" t="s">
        <v>13</v>
      </c>
      <c r="B10" s="20">
        <v>500</v>
      </c>
      <c r="C10" s="20">
        <v>80</v>
      </c>
      <c r="D10" s="54">
        <v>150</v>
      </c>
      <c r="E10" s="54">
        <v>700</v>
      </c>
      <c r="F10" s="54">
        <v>765</v>
      </c>
      <c r="G10" s="54">
        <v>800</v>
      </c>
      <c r="H10" s="54"/>
      <c r="I10" s="15"/>
      <c r="J10" s="15">
        <f t="shared" si="0"/>
        <v>0</v>
      </c>
      <c r="K10" s="15"/>
      <c r="L10" s="15"/>
      <c r="M10" s="15"/>
      <c r="N10" s="15"/>
      <c r="O10" s="15"/>
      <c r="P10" s="15"/>
      <c r="Q10" s="69"/>
      <c r="R10" s="69"/>
      <c r="S10" s="69"/>
      <c r="T10" s="20"/>
      <c r="U10" s="20"/>
      <c r="V10" s="20"/>
    </row>
    <row r="11" spans="1:22" ht="30.75" customHeight="1">
      <c r="A11" s="16" t="s">
        <v>31</v>
      </c>
      <c r="B11" s="20">
        <v>100</v>
      </c>
      <c r="C11" s="20">
        <v>100</v>
      </c>
      <c r="D11" s="20">
        <v>100</v>
      </c>
      <c r="E11" s="20">
        <v>158</v>
      </c>
      <c r="F11" s="20">
        <v>80</v>
      </c>
      <c r="G11" s="20"/>
      <c r="H11" s="20"/>
      <c r="I11" s="15"/>
      <c r="J11" s="15">
        <f t="shared" si="0"/>
        <v>0</v>
      </c>
      <c r="K11" s="15"/>
      <c r="L11" s="15"/>
      <c r="M11" s="15"/>
      <c r="N11" s="15"/>
      <c r="O11" s="15"/>
      <c r="P11" s="15"/>
      <c r="Q11" s="69"/>
      <c r="R11" s="69"/>
      <c r="S11" s="69"/>
      <c r="T11" s="20"/>
      <c r="U11" s="20"/>
      <c r="V11" s="20"/>
    </row>
    <row r="12" spans="1:22" ht="30.75" customHeight="1">
      <c r="A12" s="16" t="s">
        <v>32</v>
      </c>
      <c r="B12" s="20"/>
      <c r="C12" s="20"/>
      <c r="D12" s="20"/>
      <c r="E12" s="20"/>
      <c r="F12" s="20"/>
      <c r="G12" s="20"/>
      <c r="H12" s="20"/>
      <c r="I12" s="15"/>
      <c r="J12" s="15">
        <f t="shared" si="0"/>
        <v>0</v>
      </c>
      <c r="K12" s="15"/>
      <c r="L12" s="15"/>
      <c r="M12" s="15">
        <v>35</v>
      </c>
      <c r="N12" s="15"/>
      <c r="O12" s="15"/>
      <c r="P12" s="15" t="e">
        <f>O12/N12*10</f>
        <v>#DIV/0!</v>
      </c>
      <c r="Q12" s="69"/>
      <c r="R12" s="69"/>
      <c r="S12" s="69"/>
      <c r="T12" s="20"/>
      <c r="U12" s="20"/>
      <c r="V12" s="20"/>
    </row>
    <row r="13" spans="1:22" ht="30.75" customHeight="1">
      <c r="A13" s="16" t="s">
        <v>14</v>
      </c>
      <c r="B13" s="20"/>
      <c r="C13" s="20"/>
      <c r="D13" s="20"/>
      <c r="E13" s="20">
        <v>10</v>
      </c>
      <c r="F13" s="20">
        <v>30</v>
      </c>
      <c r="G13" s="20"/>
      <c r="H13" s="20"/>
      <c r="I13" s="15"/>
      <c r="J13" s="15">
        <f t="shared" si="0"/>
        <v>0</v>
      </c>
      <c r="K13" s="15"/>
      <c r="L13" s="15"/>
      <c r="M13" s="15">
        <v>10</v>
      </c>
      <c r="N13" s="15">
        <v>3</v>
      </c>
      <c r="O13" s="15">
        <v>75</v>
      </c>
      <c r="P13" s="15">
        <f>O13/N13*10</f>
        <v>250</v>
      </c>
      <c r="Q13" s="69"/>
      <c r="R13" s="69"/>
      <c r="S13" s="69"/>
      <c r="T13" s="20"/>
      <c r="U13" s="20"/>
      <c r="V13" s="20"/>
    </row>
    <row r="14" spans="1:22" ht="30.75" customHeight="1">
      <c r="A14" s="16" t="s">
        <v>15</v>
      </c>
      <c r="B14" s="20"/>
      <c r="C14" s="20"/>
      <c r="D14" s="54"/>
      <c r="E14" s="54">
        <v>310</v>
      </c>
      <c r="F14" s="54">
        <v>100</v>
      </c>
      <c r="G14" s="54">
        <v>1000</v>
      </c>
      <c r="H14" s="54"/>
      <c r="I14" s="15"/>
      <c r="J14" s="15">
        <f t="shared" si="0"/>
        <v>0</v>
      </c>
      <c r="K14" s="15"/>
      <c r="L14" s="15"/>
      <c r="M14" s="15"/>
      <c r="N14" s="15"/>
      <c r="O14" s="15"/>
      <c r="P14" s="15"/>
      <c r="Q14" s="69"/>
      <c r="R14" s="69"/>
      <c r="S14" s="69"/>
      <c r="T14" s="20"/>
      <c r="U14" s="20"/>
      <c r="V14" s="20"/>
    </row>
    <row r="15" spans="1:22" ht="30.75" customHeight="1">
      <c r="A15" s="16" t="s">
        <v>16</v>
      </c>
      <c r="B15" s="20"/>
      <c r="C15" s="20"/>
      <c r="D15" s="20"/>
      <c r="E15" s="20">
        <v>177</v>
      </c>
      <c r="F15" s="20">
        <v>100</v>
      </c>
      <c r="G15" s="20"/>
      <c r="H15" s="20"/>
      <c r="I15" s="15"/>
      <c r="J15" s="15">
        <f t="shared" si="0"/>
        <v>0</v>
      </c>
      <c r="K15" s="15"/>
      <c r="L15" s="15"/>
      <c r="M15" s="15"/>
      <c r="N15" s="15"/>
      <c r="O15" s="15"/>
      <c r="P15" s="15"/>
      <c r="Q15" s="69"/>
      <c r="R15" s="69"/>
      <c r="S15" s="69"/>
      <c r="T15" s="20">
        <v>8</v>
      </c>
      <c r="U15" s="20">
        <v>2</v>
      </c>
      <c r="V15" s="24">
        <f>U15/T15*10</f>
        <v>2.5</v>
      </c>
    </row>
    <row r="16" spans="1:22" ht="30.75" customHeight="1">
      <c r="A16" s="16" t="s">
        <v>95</v>
      </c>
      <c r="B16" s="20">
        <v>2500</v>
      </c>
      <c r="C16" s="20">
        <v>2500</v>
      </c>
      <c r="D16" s="20"/>
      <c r="E16" s="20"/>
      <c r="F16" s="20"/>
      <c r="G16" s="20"/>
      <c r="H16" s="20"/>
      <c r="I16" s="15">
        <v>650</v>
      </c>
      <c r="J16" s="15">
        <f t="shared" si="0"/>
        <v>2783</v>
      </c>
      <c r="K16" s="15">
        <v>2783</v>
      </c>
      <c r="L16" s="15"/>
      <c r="M16" s="15"/>
      <c r="N16" s="15"/>
      <c r="O16" s="15"/>
      <c r="P16" s="15"/>
      <c r="Q16" s="69"/>
      <c r="R16" s="69"/>
      <c r="S16" s="69"/>
      <c r="T16" s="20"/>
      <c r="U16" s="20"/>
      <c r="V16" s="20"/>
    </row>
    <row r="17" spans="1:22" ht="30.75" customHeight="1">
      <c r="A17" s="16" t="s">
        <v>38</v>
      </c>
      <c r="B17" s="20">
        <v>210</v>
      </c>
      <c r="C17" s="20">
        <v>210</v>
      </c>
      <c r="D17" s="20"/>
      <c r="E17" s="20">
        <v>44</v>
      </c>
      <c r="F17" s="20">
        <v>10</v>
      </c>
      <c r="G17" s="20"/>
      <c r="H17" s="20"/>
      <c r="I17" s="15"/>
      <c r="J17" s="15">
        <f t="shared" si="0"/>
        <v>222</v>
      </c>
      <c r="K17" s="15">
        <v>185</v>
      </c>
      <c r="L17" s="15">
        <v>37</v>
      </c>
      <c r="M17" s="15">
        <v>50</v>
      </c>
      <c r="N17" s="15">
        <v>27</v>
      </c>
      <c r="O17" s="15">
        <v>675</v>
      </c>
      <c r="P17" s="15">
        <f>O17/N17*10</f>
        <v>250</v>
      </c>
      <c r="Q17" s="15">
        <v>3.75</v>
      </c>
      <c r="R17" s="15">
        <v>6</v>
      </c>
      <c r="S17" s="15">
        <f>R17/Q17*10</f>
        <v>16</v>
      </c>
      <c r="T17" s="20">
        <v>28</v>
      </c>
      <c r="U17" s="24">
        <v>9.6</v>
      </c>
      <c r="V17" s="24">
        <f>U17/T17*10</f>
        <v>3.428571428571429</v>
      </c>
    </row>
    <row r="18" spans="1:214" ht="30.75" customHeight="1">
      <c r="A18" s="16" t="s">
        <v>33</v>
      </c>
      <c r="B18" s="20">
        <v>1000</v>
      </c>
      <c r="C18" s="20">
        <v>700</v>
      </c>
      <c r="D18" s="54"/>
      <c r="E18" s="54">
        <v>1234</v>
      </c>
      <c r="F18" s="54">
        <v>480</v>
      </c>
      <c r="G18" s="54">
        <v>1900</v>
      </c>
      <c r="H18" s="54"/>
      <c r="I18" s="53"/>
      <c r="J18" s="15">
        <f t="shared" si="0"/>
        <v>600</v>
      </c>
      <c r="K18" s="15">
        <v>400</v>
      </c>
      <c r="L18" s="15">
        <v>200</v>
      </c>
      <c r="M18" s="60"/>
      <c r="N18" s="60"/>
      <c r="O18" s="60"/>
      <c r="P18" s="15" t="e">
        <f aca="true" t="shared" si="1" ref="P18:P40">O18/N18*10</f>
        <v>#DIV/0!</v>
      </c>
      <c r="Q18" s="59"/>
      <c r="R18" s="59"/>
      <c r="S18" s="59"/>
      <c r="T18" s="20"/>
      <c r="U18" s="20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</row>
    <row r="19" spans="1:214" ht="30.75" customHeight="1">
      <c r="A19" s="16" t="s">
        <v>34</v>
      </c>
      <c r="B19" s="20">
        <v>1100</v>
      </c>
      <c r="C19" s="20">
        <v>1100</v>
      </c>
      <c r="D19" s="54"/>
      <c r="E19" s="54"/>
      <c r="F19" s="54"/>
      <c r="G19" s="54"/>
      <c r="H19" s="54"/>
      <c r="I19" s="53"/>
      <c r="J19" s="15">
        <f t="shared" si="0"/>
        <v>840</v>
      </c>
      <c r="K19" s="15">
        <v>400</v>
      </c>
      <c r="L19" s="15">
        <v>440</v>
      </c>
      <c r="M19" s="60"/>
      <c r="N19" s="60"/>
      <c r="O19" s="60"/>
      <c r="P19" s="15" t="e">
        <f t="shared" si="1"/>
        <v>#DIV/0!</v>
      </c>
      <c r="Q19" s="59"/>
      <c r="R19" s="59"/>
      <c r="S19" s="59"/>
      <c r="T19" s="20">
        <v>160</v>
      </c>
      <c r="U19" s="20">
        <v>120</v>
      </c>
      <c r="V19" s="24">
        <f>U19/T19*10</f>
        <v>7.5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</row>
    <row r="20" spans="1:214" ht="30.75" customHeight="1">
      <c r="A20" s="16" t="s">
        <v>27</v>
      </c>
      <c r="B20" s="20">
        <v>60</v>
      </c>
      <c r="C20" s="20">
        <v>60</v>
      </c>
      <c r="D20" s="54"/>
      <c r="E20" s="54"/>
      <c r="F20" s="54"/>
      <c r="G20" s="54"/>
      <c r="H20" s="54"/>
      <c r="I20" s="53"/>
      <c r="J20" s="15">
        <f t="shared" si="0"/>
        <v>0</v>
      </c>
      <c r="K20" s="60"/>
      <c r="L20" s="60"/>
      <c r="M20" s="60"/>
      <c r="N20" s="60"/>
      <c r="O20" s="60"/>
      <c r="P20" s="15" t="e">
        <f t="shared" si="1"/>
        <v>#DIV/0!</v>
      </c>
      <c r="Q20" s="59"/>
      <c r="R20" s="59"/>
      <c r="S20" s="59"/>
      <c r="T20" s="20"/>
      <c r="U20" s="20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</row>
    <row r="21" spans="1:214" ht="30.75" customHeight="1">
      <c r="A21" s="16" t="s">
        <v>30</v>
      </c>
      <c r="B21" s="20"/>
      <c r="C21" s="20"/>
      <c r="D21" s="54"/>
      <c r="E21" s="54"/>
      <c r="F21" s="54"/>
      <c r="G21" s="54"/>
      <c r="H21" s="54"/>
      <c r="I21" s="53"/>
      <c r="J21" s="15">
        <f t="shared" si="0"/>
        <v>0</v>
      </c>
      <c r="K21" s="60"/>
      <c r="L21" s="60"/>
      <c r="M21" s="60"/>
      <c r="N21" s="60"/>
      <c r="O21" s="60"/>
      <c r="P21" s="15" t="e">
        <f t="shared" si="1"/>
        <v>#DIV/0!</v>
      </c>
      <c r="Q21" s="59"/>
      <c r="R21" s="59"/>
      <c r="S21" s="59"/>
      <c r="T21" s="20"/>
      <c r="U21" s="20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</row>
    <row r="22" spans="1:214" ht="30.75" customHeight="1">
      <c r="A22" s="16" t="s">
        <v>35</v>
      </c>
      <c r="B22" s="20"/>
      <c r="C22" s="20"/>
      <c r="D22" s="54"/>
      <c r="E22" s="54">
        <v>30</v>
      </c>
      <c r="F22" s="54">
        <v>60</v>
      </c>
      <c r="G22" s="54"/>
      <c r="H22" s="54"/>
      <c r="I22" s="53"/>
      <c r="J22" s="15">
        <f t="shared" si="0"/>
        <v>0</v>
      </c>
      <c r="K22" s="60"/>
      <c r="L22" s="60"/>
      <c r="M22" s="15">
        <v>15</v>
      </c>
      <c r="N22" s="60"/>
      <c r="O22" s="60"/>
      <c r="P22" s="15" t="e">
        <f t="shared" si="1"/>
        <v>#DIV/0!</v>
      </c>
      <c r="Q22" s="59"/>
      <c r="R22" s="59"/>
      <c r="S22" s="59"/>
      <c r="T22" s="20"/>
      <c r="U22" s="20"/>
      <c r="V22" s="20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</row>
    <row r="23" spans="1:214" ht="30.75" customHeight="1">
      <c r="A23" s="18" t="s">
        <v>7</v>
      </c>
      <c r="B23" s="22">
        <f aca="true" t="shared" si="2" ref="B23:R23">SUM(B6:B22)</f>
        <v>7770</v>
      </c>
      <c r="C23" s="22">
        <f t="shared" si="2"/>
        <v>6550</v>
      </c>
      <c r="D23" s="22">
        <f t="shared" si="2"/>
        <v>525</v>
      </c>
      <c r="E23" s="22">
        <f t="shared" si="2"/>
        <v>3429</v>
      </c>
      <c r="F23" s="22">
        <f t="shared" si="2"/>
        <v>2675</v>
      </c>
      <c r="G23" s="22">
        <f t="shared" si="2"/>
        <v>6000</v>
      </c>
      <c r="H23" s="22">
        <f t="shared" si="2"/>
        <v>700</v>
      </c>
      <c r="I23" s="22">
        <f t="shared" si="2"/>
        <v>650</v>
      </c>
      <c r="J23" s="53">
        <f t="shared" si="0"/>
        <v>6305</v>
      </c>
      <c r="K23" s="22">
        <f t="shared" si="2"/>
        <v>5528</v>
      </c>
      <c r="L23" s="22">
        <f t="shared" si="2"/>
        <v>777</v>
      </c>
      <c r="M23" s="22">
        <f t="shared" si="2"/>
        <v>110</v>
      </c>
      <c r="N23" s="22">
        <f t="shared" si="2"/>
        <v>30</v>
      </c>
      <c r="O23" s="22">
        <f t="shared" si="2"/>
        <v>750</v>
      </c>
      <c r="P23" s="53">
        <f t="shared" si="1"/>
        <v>250</v>
      </c>
      <c r="Q23" s="70">
        <f>SUM(Q6:Q22)</f>
        <v>3.75</v>
      </c>
      <c r="R23" s="25">
        <f t="shared" si="2"/>
        <v>6</v>
      </c>
      <c r="S23" s="53">
        <f>R23/Q23*10</f>
        <v>16</v>
      </c>
      <c r="T23" s="22">
        <f>SUM(T6:T22)</f>
        <v>196</v>
      </c>
      <c r="U23" s="22">
        <f>SUM(U6:U22)</f>
        <v>131.6</v>
      </c>
      <c r="V23" s="25">
        <f>U23/T23*10</f>
        <v>6.7142857142857135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</row>
    <row r="24" spans="1:214" ht="30.75" customHeight="1">
      <c r="A24" s="16" t="s">
        <v>4</v>
      </c>
      <c r="B24" s="22"/>
      <c r="C24" s="22"/>
      <c r="D24" s="20"/>
      <c r="E24" s="20">
        <v>100</v>
      </c>
      <c r="F24" s="20">
        <v>70</v>
      </c>
      <c r="G24" s="20"/>
      <c r="H24" s="20"/>
      <c r="I24" s="59"/>
      <c r="J24" s="15">
        <f t="shared" si="0"/>
        <v>0</v>
      </c>
      <c r="K24" s="60"/>
      <c r="L24" s="60"/>
      <c r="M24" s="60"/>
      <c r="N24" s="60"/>
      <c r="O24" s="60"/>
      <c r="P24" s="15"/>
      <c r="Q24" s="59"/>
      <c r="R24" s="59"/>
      <c r="S24" s="59"/>
      <c r="T24" s="20"/>
      <c r="U24" s="20"/>
      <c r="V24" s="20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</row>
    <row r="25" spans="1:214" ht="30.75" customHeight="1">
      <c r="A25" s="16" t="s">
        <v>17</v>
      </c>
      <c r="B25" s="22"/>
      <c r="C25" s="22"/>
      <c r="D25" s="20"/>
      <c r="E25" s="20"/>
      <c r="F25" s="20"/>
      <c r="G25" s="20"/>
      <c r="H25" s="20"/>
      <c r="I25" s="59"/>
      <c r="J25" s="15">
        <f t="shared" si="0"/>
        <v>0</v>
      </c>
      <c r="K25" s="60"/>
      <c r="L25" s="60"/>
      <c r="M25" s="60"/>
      <c r="N25" s="60"/>
      <c r="O25" s="60"/>
      <c r="P25" s="15"/>
      <c r="Q25" s="59"/>
      <c r="R25" s="59"/>
      <c r="S25" s="59"/>
      <c r="T25" s="20"/>
      <c r="U25" s="20"/>
      <c r="V25" s="20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</row>
    <row r="26" spans="1:214" ht="30.75" customHeight="1">
      <c r="A26" s="16" t="s">
        <v>18</v>
      </c>
      <c r="B26" s="22"/>
      <c r="C26" s="22"/>
      <c r="D26" s="54"/>
      <c r="E26" s="54">
        <v>64</v>
      </c>
      <c r="F26" s="54">
        <v>90</v>
      </c>
      <c r="G26" s="54"/>
      <c r="H26" s="54"/>
      <c r="I26" s="59"/>
      <c r="J26" s="15">
        <f t="shared" si="0"/>
        <v>0</v>
      </c>
      <c r="K26" s="60"/>
      <c r="L26" s="60"/>
      <c r="M26" s="60"/>
      <c r="N26" s="60"/>
      <c r="O26" s="60"/>
      <c r="P26" s="15"/>
      <c r="Q26" s="59"/>
      <c r="R26" s="59"/>
      <c r="S26" s="59"/>
      <c r="T26" s="20"/>
      <c r="U26" s="20"/>
      <c r="V26" s="20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</row>
    <row r="27" spans="1:214" ht="30.75" customHeight="1">
      <c r="A27" s="16" t="s">
        <v>19</v>
      </c>
      <c r="B27" s="22"/>
      <c r="C27" s="22"/>
      <c r="D27" s="20"/>
      <c r="E27" s="20">
        <v>53</v>
      </c>
      <c r="F27" s="20">
        <v>40</v>
      </c>
      <c r="G27" s="20"/>
      <c r="H27" s="20"/>
      <c r="I27" s="59"/>
      <c r="J27" s="15">
        <f t="shared" si="0"/>
        <v>0</v>
      </c>
      <c r="K27" s="60"/>
      <c r="L27" s="60"/>
      <c r="M27" s="15"/>
      <c r="N27" s="60"/>
      <c r="O27" s="60"/>
      <c r="P27" s="15"/>
      <c r="Q27" s="59"/>
      <c r="R27" s="59"/>
      <c r="S27" s="59"/>
      <c r="T27" s="20"/>
      <c r="U27" s="20"/>
      <c r="V27" s="20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</row>
    <row r="28" spans="1:214" ht="30.75" customHeight="1">
      <c r="A28" s="16" t="s">
        <v>20</v>
      </c>
      <c r="B28" s="20">
        <v>6</v>
      </c>
      <c r="C28" s="22"/>
      <c r="D28" s="20"/>
      <c r="E28" s="20">
        <v>25</v>
      </c>
      <c r="F28" s="20">
        <v>68</v>
      </c>
      <c r="G28" s="20"/>
      <c r="H28" s="20"/>
      <c r="I28" s="59"/>
      <c r="J28" s="15">
        <f t="shared" si="0"/>
        <v>7</v>
      </c>
      <c r="K28" s="60"/>
      <c r="L28" s="15">
        <v>7</v>
      </c>
      <c r="M28" s="15">
        <v>12</v>
      </c>
      <c r="N28" s="15">
        <v>1</v>
      </c>
      <c r="O28" s="15">
        <v>20</v>
      </c>
      <c r="P28" s="15">
        <f t="shared" si="1"/>
        <v>200</v>
      </c>
      <c r="Q28" s="59"/>
      <c r="R28" s="59"/>
      <c r="S28" s="59"/>
      <c r="T28" s="20"/>
      <c r="U28" s="20"/>
      <c r="V28" s="20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</row>
    <row r="29" spans="1:214" ht="30.75" customHeight="1">
      <c r="A29" s="16" t="s">
        <v>21</v>
      </c>
      <c r="B29" s="22"/>
      <c r="C29" s="22"/>
      <c r="D29" s="20"/>
      <c r="E29" s="20">
        <v>7</v>
      </c>
      <c r="F29" s="20">
        <v>14</v>
      </c>
      <c r="G29" s="20"/>
      <c r="H29" s="20"/>
      <c r="I29" s="59"/>
      <c r="J29" s="15">
        <f t="shared" si="0"/>
        <v>0</v>
      </c>
      <c r="K29" s="60"/>
      <c r="L29" s="60"/>
      <c r="M29" s="15"/>
      <c r="N29" s="60"/>
      <c r="O29" s="60"/>
      <c r="P29" s="15"/>
      <c r="Q29" s="59"/>
      <c r="R29" s="59"/>
      <c r="S29" s="59"/>
      <c r="T29" s="20"/>
      <c r="U29" s="20"/>
      <c r="V29" s="2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</row>
    <row r="30" spans="1:214" ht="30.75" customHeight="1">
      <c r="A30" s="16" t="s">
        <v>22</v>
      </c>
      <c r="B30" s="22"/>
      <c r="C30" s="22"/>
      <c r="D30" s="54"/>
      <c r="E30" s="54"/>
      <c r="F30" s="54"/>
      <c r="G30" s="54"/>
      <c r="H30" s="54"/>
      <c r="I30" s="59"/>
      <c r="J30" s="15">
        <f t="shared" si="0"/>
        <v>0</v>
      </c>
      <c r="K30" s="60"/>
      <c r="L30" s="60"/>
      <c r="M30" s="15">
        <v>60</v>
      </c>
      <c r="N30" s="15">
        <v>25</v>
      </c>
      <c r="O30" s="15">
        <v>750</v>
      </c>
      <c r="P30" s="15">
        <f t="shared" si="1"/>
        <v>300</v>
      </c>
      <c r="Q30" s="59"/>
      <c r="R30" s="59"/>
      <c r="S30" s="59"/>
      <c r="T30" s="22"/>
      <c r="U30" s="20"/>
      <c r="V30" s="20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</row>
    <row r="31" spans="1:214" ht="30.75" customHeight="1">
      <c r="A31" s="16" t="s">
        <v>23</v>
      </c>
      <c r="B31" s="22"/>
      <c r="C31" s="22"/>
      <c r="D31" s="54"/>
      <c r="E31" s="54">
        <v>7</v>
      </c>
      <c r="F31" s="54">
        <v>16</v>
      </c>
      <c r="G31" s="54"/>
      <c r="H31" s="54"/>
      <c r="I31" s="59"/>
      <c r="J31" s="15">
        <f t="shared" si="0"/>
        <v>0</v>
      </c>
      <c r="K31" s="60"/>
      <c r="L31" s="60"/>
      <c r="M31" s="15">
        <v>10</v>
      </c>
      <c r="N31" s="60"/>
      <c r="O31" s="60"/>
      <c r="P31" s="15"/>
      <c r="Q31" s="59"/>
      <c r="R31" s="59"/>
      <c r="S31" s="59"/>
      <c r="T31" s="20"/>
      <c r="U31" s="20"/>
      <c r="V31" s="20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</row>
    <row r="32" spans="1:214" ht="30.75" customHeight="1">
      <c r="A32" s="16" t="s">
        <v>24</v>
      </c>
      <c r="B32" s="22"/>
      <c r="C32" s="22"/>
      <c r="D32" s="54"/>
      <c r="E32" s="54">
        <v>12</v>
      </c>
      <c r="F32" s="54">
        <v>36</v>
      </c>
      <c r="G32" s="54"/>
      <c r="H32" s="54"/>
      <c r="I32" s="59"/>
      <c r="J32" s="15">
        <f t="shared" si="0"/>
        <v>50</v>
      </c>
      <c r="K32" s="15">
        <v>50</v>
      </c>
      <c r="L32" s="60"/>
      <c r="M32" s="60"/>
      <c r="N32" s="60"/>
      <c r="O32" s="60"/>
      <c r="P32" s="15"/>
      <c r="Q32" s="59"/>
      <c r="R32" s="59"/>
      <c r="S32" s="59"/>
      <c r="T32" s="20"/>
      <c r="U32" s="20"/>
      <c r="V32" s="20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</row>
    <row r="33" spans="1:214" ht="30.75" customHeight="1">
      <c r="A33" s="16" t="s">
        <v>25</v>
      </c>
      <c r="B33" s="22"/>
      <c r="C33" s="22"/>
      <c r="D33" s="20"/>
      <c r="E33" s="20"/>
      <c r="F33" s="20"/>
      <c r="G33" s="20"/>
      <c r="H33" s="20"/>
      <c r="I33" s="59"/>
      <c r="J33" s="15">
        <f t="shared" si="0"/>
        <v>0</v>
      </c>
      <c r="K33" s="60"/>
      <c r="L33" s="60"/>
      <c r="M33" s="60"/>
      <c r="N33" s="60"/>
      <c r="O33" s="60"/>
      <c r="P33" s="15"/>
      <c r="Q33" s="59"/>
      <c r="R33" s="59"/>
      <c r="S33" s="59"/>
      <c r="T33" s="20"/>
      <c r="U33" s="20"/>
      <c r="V33" s="20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</row>
    <row r="34" spans="1:214" ht="30.75" customHeight="1">
      <c r="A34" s="16" t="s">
        <v>26</v>
      </c>
      <c r="B34" s="22"/>
      <c r="C34" s="22"/>
      <c r="D34" s="20"/>
      <c r="E34" s="20"/>
      <c r="F34" s="20"/>
      <c r="G34" s="20"/>
      <c r="H34" s="20"/>
      <c r="I34" s="59"/>
      <c r="J34" s="15">
        <f t="shared" si="0"/>
        <v>0</v>
      </c>
      <c r="K34" s="60"/>
      <c r="L34" s="60"/>
      <c r="M34" s="60"/>
      <c r="N34" s="60"/>
      <c r="O34" s="60"/>
      <c r="P34" s="15"/>
      <c r="Q34" s="59"/>
      <c r="R34" s="59"/>
      <c r="S34" s="59"/>
      <c r="T34" s="20"/>
      <c r="U34" s="20"/>
      <c r="V34" s="20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</row>
    <row r="35" spans="1:214" ht="30.75" customHeight="1">
      <c r="A35" s="16" t="s">
        <v>28</v>
      </c>
      <c r="B35" s="22"/>
      <c r="C35" s="22"/>
      <c r="D35" s="20"/>
      <c r="E35" s="20">
        <v>16</v>
      </c>
      <c r="F35" s="20">
        <v>30</v>
      </c>
      <c r="G35" s="20"/>
      <c r="H35" s="20"/>
      <c r="I35" s="59"/>
      <c r="J35" s="15">
        <f t="shared" si="0"/>
        <v>0</v>
      </c>
      <c r="K35" s="60"/>
      <c r="L35" s="60"/>
      <c r="M35" s="60"/>
      <c r="N35" s="60"/>
      <c r="O35" s="60"/>
      <c r="P35" s="15"/>
      <c r="Q35" s="59"/>
      <c r="R35" s="59"/>
      <c r="S35" s="59"/>
      <c r="T35" s="20"/>
      <c r="U35" s="20"/>
      <c r="V35" s="20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</row>
    <row r="36" spans="1:214" ht="30.75" customHeight="1">
      <c r="A36" s="16" t="s">
        <v>29</v>
      </c>
      <c r="B36" s="20">
        <v>6</v>
      </c>
      <c r="C36" s="22"/>
      <c r="D36" s="20"/>
      <c r="E36" s="20">
        <v>13</v>
      </c>
      <c r="F36" s="20">
        <v>26</v>
      </c>
      <c r="G36" s="20"/>
      <c r="H36" s="20"/>
      <c r="I36" s="59"/>
      <c r="J36" s="15">
        <f t="shared" si="0"/>
        <v>6</v>
      </c>
      <c r="K36" s="15">
        <v>6</v>
      </c>
      <c r="L36" s="60"/>
      <c r="M36" s="60"/>
      <c r="N36" s="60"/>
      <c r="O36" s="60"/>
      <c r="P36" s="15"/>
      <c r="Q36" s="59"/>
      <c r="R36" s="59"/>
      <c r="S36" s="59"/>
      <c r="T36" s="20"/>
      <c r="U36" s="20"/>
      <c r="V36" s="20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</row>
    <row r="37" spans="1:214" ht="30.75" customHeight="1">
      <c r="A37" s="16" t="s">
        <v>36</v>
      </c>
      <c r="B37" s="22"/>
      <c r="C37" s="22"/>
      <c r="D37" s="20"/>
      <c r="E37" s="20"/>
      <c r="F37" s="20"/>
      <c r="G37" s="20"/>
      <c r="H37" s="20"/>
      <c r="I37" s="59"/>
      <c r="J37" s="15">
        <f t="shared" si="0"/>
        <v>0</v>
      </c>
      <c r="K37" s="60"/>
      <c r="L37" s="60"/>
      <c r="M37" s="60"/>
      <c r="N37" s="60"/>
      <c r="O37" s="60"/>
      <c r="P37" s="15"/>
      <c r="Q37" s="59"/>
      <c r="R37" s="59"/>
      <c r="S37" s="59"/>
      <c r="T37" s="20"/>
      <c r="U37" s="20"/>
      <c r="V37" s="20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</row>
    <row r="38" spans="1:214" ht="30.75" customHeight="1">
      <c r="A38" s="16" t="s">
        <v>111</v>
      </c>
      <c r="B38" s="22"/>
      <c r="C38" s="20">
        <v>500</v>
      </c>
      <c r="D38" s="20">
        <v>29</v>
      </c>
      <c r="E38" s="20">
        <v>388.9</v>
      </c>
      <c r="F38" s="20">
        <v>918</v>
      </c>
      <c r="G38" s="20">
        <v>250</v>
      </c>
      <c r="H38" s="20">
        <v>100</v>
      </c>
      <c r="I38" s="59"/>
      <c r="J38" s="15">
        <f t="shared" si="0"/>
        <v>8</v>
      </c>
      <c r="K38" s="15">
        <v>8</v>
      </c>
      <c r="L38" s="60"/>
      <c r="M38" s="15">
        <v>4.43</v>
      </c>
      <c r="N38" s="15">
        <v>4</v>
      </c>
      <c r="O38" s="15">
        <v>80</v>
      </c>
      <c r="P38" s="77">
        <f t="shared" si="1"/>
        <v>200</v>
      </c>
      <c r="Q38" s="59"/>
      <c r="R38" s="59"/>
      <c r="S38" s="59"/>
      <c r="T38" s="20"/>
      <c r="U38" s="20"/>
      <c r="V38" s="20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</row>
    <row r="39" spans="1:22" ht="30.75" customHeight="1">
      <c r="A39" s="2" t="s">
        <v>2</v>
      </c>
      <c r="B39" s="22">
        <f aca="true" t="shared" si="3" ref="B39:R39">SUM(B24:B38)</f>
        <v>12</v>
      </c>
      <c r="C39" s="22">
        <f t="shared" si="3"/>
        <v>500</v>
      </c>
      <c r="D39" s="22">
        <f t="shared" si="3"/>
        <v>29</v>
      </c>
      <c r="E39" s="22">
        <f t="shared" si="3"/>
        <v>685.9</v>
      </c>
      <c r="F39" s="22">
        <f t="shared" si="3"/>
        <v>1308</v>
      </c>
      <c r="G39" s="22">
        <f t="shared" si="3"/>
        <v>250</v>
      </c>
      <c r="H39" s="22">
        <f t="shared" si="3"/>
        <v>100</v>
      </c>
      <c r="I39" s="22">
        <f t="shared" si="3"/>
        <v>0</v>
      </c>
      <c r="J39" s="53">
        <f t="shared" si="0"/>
        <v>71</v>
      </c>
      <c r="K39" s="22">
        <f t="shared" si="3"/>
        <v>64</v>
      </c>
      <c r="L39" s="22">
        <f t="shared" si="3"/>
        <v>7</v>
      </c>
      <c r="M39" s="22">
        <f t="shared" si="3"/>
        <v>86.43</v>
      </c>
      <c r="N39" s="22">
        <f t="shared" si="3"/>
        <v>30</v>
      </c>
      <c r="O39" s="22">
        <f t="shared" si="3"/>
        <v>850</v>
      </c>
      <c r="P39" s="77">
        <f t="shared" si="1"/>
        <v>283.3333333333333</v>
      </c>
      <c r="Q39" s="22">
        <f t="shared" si="3"/>
        <v>0</v>
      </c>
      <c r="R39" s="22">
        <f t="shared" si="3"/>
        <v>0</v>
      </c>
      <c r="S39" s="15" t="e">
        <f>R39/Q39*10</f>
        <v>#DIV/0!</v>
      </c>
      <c r="T39" s="22">
        <f>SUM(T24:T38)</f>
        <v>0</v>
      </c>
      <c r="U39" s="22">
        <f>SUM(U24:U38)</f>
        <v>0</v>
      </c>
      <c r="V39" s="25" t="e">
        <f>U39/T39*10</f>
        <v>#DIV/0!</v>
      </c>
    </row>
    <row r="40" spans="1:22" ht="30.75" customHeight="1">
      <c r="A40" s="3" t="s">
        <v>3</v>
      </c>
      <c r="B40" s="26">
        <f aca="true" t="shared" si="4" ref="B40:G40">B23+B39</f>
        <v>7782</v>
      </c>
      <c r="C40" s="26">
        <f t="shared" si="4"/>
        <v>7050</v>
      </c>
      <c r="D40" s="26">
        <f t="shared" si="4"/>
        <v>554</v>
      </c>
      <c r="E40" s="26">
        <f t="shared" si="4"/>
        <v>4114.9</v>
      </c>
      <c r="F40" s="26">
        <f t="shared" si="4"/>
        <v>3983</v>
      </c>
      <c r="G40" s="26">
        <f t="shared" si="4"/>
        <v>6250</v>
      </c>
      <c r="H40" s="22">
        <f>H39+H23</f>
        <v>800</v>
      </c>
      <c r="I40" s="22">
        <f>I39+I23</f>
        <v>650</v>
      </c>
      <c r="J40" s="53">
        <f t="shared" si="0"/>
        <v>6376</v>
      </c>
      <c r="K40" s="22">
        <f>K39+K23</f>
        <v>5592</v>
      </c>
      <c r="L40" s="22">
        <f>L39+L23</f>
        <v>784</v>
      </c>
      <c r="M40" s="22">
        <f>M39+M23</f>
        <v>196.43</v>
      </c>
      <c r="N40" s="22">
        <f>N39+N23</f>
        <v>60</v>
      </c>
      <c r="O40" s="22">
        <f>O39+O23</f>
        <v>1600</v>
      </c>
      <c r="P40" s="77">
        <f t="shared" si="1"/>
        <v>266.6666666666667</v>
      </c>
      <c r="Q40" s="70">
        <f>Q39+Q23</f>
        <v>3.75</v>
      </c>
      <c r="R40" s="70">
        <f>R39+R23</f>
        <v>6</v>
      </c>
      <c r="S40" s="15">
        <f>R40/Q40*10</f>
        <v>16</v>
      </c>
      <c r="T40" s="26">
        <f>T23+T39</f>
        <v>196</v>
      </c>
      <c r="U40" s="26">
        <f>U23+U39</f>
        <v>131.6</v>
      </c>
      <c r="V40" s="25">
        <f>U40/T40*10</f>
        <v>6.7142857142857135</v>
      </c>
    </row>
    <row r="41" ht="18" customHeight="1"/>
  </sheetData>
  <sheetProtection/>
  <mergeCells count="5">
    <mergeCell ref="F2:H2"/>
    <mergeCell ref="A1:L1"/>
    <mergeCell ref="J2:L2"/>
    <mergeCell ref="M2:P2"/>
    <mergeCell ref="Q2:S2"/>
  </mergeCells>
  <printOptions/>
  <pageMargins left="0.75" right="0.75" top="1" bottom="1" header="0.5" footer="0.5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2019-09-05T07:39:24Z</cp:lastPrinted>
  <dcterms:created xsi:type="dcterms:W3CDTF">2001-05-08T06:08:01Z</dcterms:created>
  <dcterms:modified xsi:type="dcterms:W3CDTF">2019-09-05T07:40:13Z</dcterms:modified>
  <cp:category/>
  <cp:version/>
  <cp:contentType/>
  <cp:contentStatus/>
</cp:coreProperties>
</file>