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32" activeTab="0"/>
  </bookViews>
  <sheets>
    <sheet name="на 01.10.2020 года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<sst xmlns="http://schemas.openxmlformats.org/spreadsheetml/2006/main" count="52" uniqueCount="52">
  <si>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Показатель</t>
  </si>
  <si>
    <t>Доходы</t>
  </si>
  <si>
    <t>* налоговые доходы</t>
  </si>
  <si>
    <t>* неналоговые доходы</t>
  </si>
  <si>
    <t>Охрана окружающей среды</t>
  </si>
  <si>
    <t>Дефицит(-), профицит(+)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</si>
  <si>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</si>
  <si>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</si>
  <si>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</si>
  <si>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</si>
  <si>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</si>
  <si>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</si>
  <si>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</si>
  <si>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</si>
  <si>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</si>
  <si>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 xml:space="preserve">Сборы за пользование объектами животного мира и за пользование объектами водных биологических ресурсов 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</si>
  <si>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</si>
  <si>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</si>
  <si>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 </t>
  </si>
  <si>
    <t>Плата за негативное воздействие на окружающую среду</t>
  </si>
  <si>
    <t>Штрафы, санкции, возмещение ущерба</t>
  </si>
  <si>
    <t>* Безвозмездные поступления</t>
  </si>
  <si>
    <t>Прочие неналоговые доходы</t>
  </si>
  <si>
    <t>Прочие доходы от использования имущества и прав, находящихся в государственной и муниципальной собственности</t>
  </si>
  <si>
    <t>Доходы 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</si>
  <si>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</si>
  <si>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</si>
  <si>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</si>
  <si>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</si>
  <si>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</si>
  <si>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</si>
  <si>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 xml:space="preserve">Обслуживание  государственного и муниципального  долга </t>
  </si>
  <si>
    <t>Социально-культурная сфера</t>
  </si>
  <si>
    <t xml:space="preserve">     Образование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</si>
  <si>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</si>
  <si>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</si>
  <si>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</si>
  <si>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 xml:space="preserve">      Культура и кинематография</t>
  </si>
  <si>
    <t>Расходы</t>
  </si>
  <si>
    <t>Всего расходов</t>
  </si>
  <si>
    <t>расходы по адресной инвестиционной программе</t>
  </si>
  <si>
    <t>Дивиденды по акциям</t>
  </si>
  <si>
    <t>расходы за счет средств вышестоящих бюджетов различных уровней</t>
  </si>
  <si>
    <t>Бюджет              на 2020 год                        (млн.руб.)</t>
  </si>
  <si>
    <t>Налог, взимаемый в связи с применением упрощенной системы налогообложения</t>
  </si>
  <si>
    <t>Удельный вес по уточненному бюджету                     (%)</t>
  </si>
  <si>
    <t>4=3-2</t>
  </si>
  <si>
    <t xml:space="preserve">Справочно: </t>
  </si>
  <si>
    <t>из них межбюджетные трансферты в соответствии со статьей 217 Бюджетного Кодекса РФ</t>
  </si>
  <si>
    <t>Сведения о бюджете города Чебоксары на 01.10.2020 года</t>
  </si>
  <si>
    <t>Уточненный бюджет           на 01.10.2020 года (млн.руб.)</t>
  </si>
  <si>
    <t xml:space="preserve">Отклонение уточненного бюджета на 01.10.2020 года от первоначального бюджета на 2020 год                  (млн.руб.)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</si>
</sst>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72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172" fontId="4" fillId="32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8" fillId="0" borderId="10" xfId="42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9" fillId="0" borderId="10" xfId="42" applyFont="1" applyBorder="1" applyAlignment="1">
      <alignment/>
    </xf>
    <xf numFmtId="0" fontId="48" fillId="0" borderId="10" xfId="42" applyFont="1" applyBorder="1" applyAlignment="1">
      <alignment/>
    </xf>
    <xf numFmtId="0" fontId="49" fillId="0" borderId="10" xfId="42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172" fontId="5" fillId="32" borderId="10" xfId="0" applyNumberFormat="1" applyFont="1" applyFill="1" applyBorder="1" applyAlignment="1">
      <alignment horizontal="right"/>
    </xf>
    <xf numFmtId="172" fontId="5" fillId="32" borderId="10" xfId="0" applyNumberFormat="1" applyFont="1" applyFill="1" applyBorder="1" applyAlignment="1">
      <alignment horizontal="right" wrapText="1"/>
    </xf>
    <xf numFmtId="172" fontId="5" fillId="32" borderId="10" xfId="0" applyNumberFormat="1" applyFont="1" applyFill="1" applyBorder="1" applyAlignment="1">
      <alignment horizontal="right" vertical="center"/>
    </xf>
    <xf numFmtId="172" fontId="48" fillId="32" borderId="10" xfId="42" applyNumberFormat="1" applyFont="1" applyFill="1" applyBorder="1" applyAlignment="1">
      <alignment horizontal="right" vertical="center" wrapText="1"/>
    </xf>
    <xf numFmtId="172" fontId="4" fillId="32" borderId="10" xfId="0" applyNumberFormat="1" applyFont="1" applyFill="1" applyBorder="1" applyAlignment="1">
      <alignment horizontal="right" vertical="center"/>
    </xf>
    <xf numFmtId="172" fontId="48" fillId="32" borderId="10" xfId="42" applyNumberFormat="1" applyFont="1" applyFill="1" applyBorder="1" applyAlignment="1">
      <alignment horizontal="right" vertical="center"/>
    </xf>
    <xf numFmtId="172" fontId="49" fillId="32" borderId="10" xfId="42" applyNumberFormat="1" applyFont="1" applyFill="1" applyBorder="1" applyAlignment="1">
      <alignment horizontal="right"/>
    </xf>
    <xf numFmtId="0" fontId="50" fillId="0" borderId="10" xfId="42" applyFont="1" applyBorder="1" applyAlignment="1">
      <alignment horizontal="justify" wrapText="1"/>
    </xf>
    <xf numFmtId="0" fontId="3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172" fontId="48" fillId="0" borderId="10" xfId="42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 vertical="center"/>
    </xf>
    <xf numFmtId="172" fontId="48" fillId="32" borderId="10" xfId="42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cap.ru/Content/orgs/GovId_81/&#1090;&#1072;&#1073;&#1083;&#1080;&#1094;&#1072;%20&#1087;&#1086;%20&#1078;&#1082;&#1093;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37">
      <selection activeCell="C47" sqref="C47"/>
    </sheetView>
  </sheetViews>
  <sheetFormatPr defaultColWidth="8.50390625" defaultRowHeight="12.75"/>
  <cols>
    <col min="1" max="1" width="63.00390625" style="1" customWidth="1"/>
    <col min="2" max="2" width="16.50390625" style="1" customWidth="1"/>
    <col min="3" max="3" width="14.625" style="32" customWidth="1"/>
    <col min="4" max="4" width="16.875" style="1" customWidth="1"/>
    <col min="5" max="5" width="15.625" style="1" customWidth="1"/>
    <col min="6" max="16384" width="8.50390625" style="1" customWidth="1"/>
  </cols>
  <sheetData>
    <row r="2" spans="1:5" ht="15">
      <c r="A2" s="41" t="s">
        <v>49</v>
      </c>
      <c r="B2" s="41"/>
      <c r="C2" s="41"/>
      <c r="D2" s="41"/>
      <c r="E2" s="41"/>
    </row>
    <row r="3" spans="1:2" ht="15.75" customHeight="1">
      <c r="A3" s="40"/>
      <c r="B3" s="40"/>
    </row>
    <row r="4" spans="1:5" ht="132" customHeight="1">
      <c r="A4" s="19" t="s">
        <v>0</v>
      </c>
      <c r="B4" s="20" t="s">
        <v>43</v>
      </c>
      <c r="C4" s="21" t="s">
        <v>50</v>
      </c>
      <c r="D4" s="21" t="s">
        <v>51</v>
      </c>
      <c r="E4" s="22" t="s">
        <v>45</v>
      </c>
    </row>
    <row r="5" spans="1:5" ht="13.5" customHeight="1">
      <c r="A5" s="19">
        <v>1</v>
      </c>
      <c r="B5" s="20">
        <v>2</v>
      </c>
      <c r="C5" s="21">
        <v>3</v>
      </c>
      <c r="D5" s="21" t="s">
        <v>46</v>
      </c>
      <c r="E5" s="22">
        <v>5</v>
      </c>
    </row>
    <row r="6" spans="1:5" ht="15" customHeight="1">
      <c r="A6" s="2" t="s">
        <v>1</v>
      </c>
      <c r="B6" s="3">
        <f>B7+B20+B31</f>
        <v>11968.2</v>
      </c>
      <c r="C6" s="33">
        <f>C7+C20+C31</f>
        <v>13039.7</v>
      </c>
      <c r="D6" s="3">
        <f>C6-B6</f>
        <v>1071.5</v>
      </c>
      <c r="E6" s="3">
        <f>C6/$C$6*100</f>
        <v>100</v>
      </c>
    </row>
    <row r="7" spans="1:5" ht="15" customHeight="1">
      <c r="A7" s="2" t="s">
        <v>2</v>
      </c>
      <c r="B7" s="3">
        <f>SUM(B8:B19)</f>
        <v>3320.1</v>
      </c>
      <c r="C7" s="33">
        <f>SUM(C8:C19)</f>
        <v>3303.7</v>
      </c>
      <c r="D7" s="3">
        <f>C7-B7</f>
        <v>-16.40000000000009</v>
      </c>
      <c r="E7" s="3">
        <f>C7/$C$6*100</f>
        <v>25.33570557604853</v>
      </c>
    </row>
    <row r="8" spans="1:5" ht="18.75" customHeight="1">
      <c r="A8" s="4" t="s">
        <v>6</v>
      </c>
      <c r="B8" s="24">
        <v>2202.5</v>
      </c>
      <c r="C8" s="34">
        <v>2202.5</v>
      </c>
      <c r="D8" s="25">
        <f>C8-B8</f>
        <v>0</v>
      </c>
      <c r="E8" s="24">
        <f>C8/$C$6*100</f>
        <v>16.89072601363528</v>
      </c>
    </row>
    <row r="9" spans="1:5" ht="31.5" customHeight="1">
      <c r="A9" s="4" t="s">
        <v>7</v>
      </c>
      <c r="B9" s="24">
        <v>10.5</v>
      </c>
      <c r="C9" s="34">
        <v>10.5</v>
      </c>
      <c r="D9" s="25">
        <f aca="true" t="shared" si="0" ref="D9:D18">C9-B9</f>
        <v>0</v>
      </c>
      <c r="E9" s="24">
        <f aca="true" t="shared" si="1" ref="E9:E30">C9/$C$6*100</f>
        <v>0.0805233249231194</v>
      </c>
    </row>
    <row r="10" spans="1:5" ht="27">
      <c r="A10" s="4" t="s">
        <v>8</v>
      </c>
      <c r="B10" s="24">
        <v>343.6</v>
      </c>
      <c r="C10" s="34">
        <v>327.2</v>
      </c>
      <c r="D10" s="25">
        <f t="shared" si="0"/>
        <v>-16.400000000000034</v>
      </c>
      <c r="E10" s="24">
        <f t="shared" si="1"/>
        <v>2.5092601823661584</v>
      </c>
    </row>
    <row r="11" spans="1:5" ht="15">
      <c r="A11" s="4" t="s">
        <v>9</v>
      </c>
      <c r="B11" s="24">
        <v>3.9</v>
      </c>
      <c r="C11" s="34">
        <v>3.9</v>
      </c>
      <c r="D11" s="25">
        <f t="shared" si="0"/>
        <v>0</v>
      </c>
      <c r="E11" s="24">
        <f t="shared" si="1"/>
        <v>0.029908663542872915</v>
      </c>
    </row>
    <row r="12" spans="1:5" ht="27">
      <c r="A12" s="4" t="s">
        <v>44</v>
      </c>
      <c r="B12" s="24">
        <v>38.8</v>
      </c>
      <c r="C12" s="34">
        <v>38.8</v>
      </c>
      <c r="D12" s="25">
        <f t="shared" si="0"/>
        <v>0</v>
      </c>
      <c r="E12" s="24">
        <f t="shared" si="1"/>
        <v>0.29755285781114593</v>
      </c>
    </row>
    <row r="13" spans="1:5" ht="27">
      <c r="A13" s="4" t="s">
        <v>10</v>
      </c>
      <c r="B13" s="24">
        <v>14.5</v>
      </c>
      <c r="C13" s="34">
        <v>14.5</v>
      </c>
      <c r="D13" s="25">
        <f t="shared" si="0"/>
        <v>0</v>
      </c>
      <c r="E13" s="24">
        <f t="shared" si="1"/>
        <v>0.11119887727478392</v>
      </c>
    </row>
    <row r="14" spans="1:5" ht="15">
      <c r="A14" s="4" t="s">
        <v>11</v>
      </c>
      <c r="B14" s="24">
        <v>172.9</v>
      </c>
      <c r="C14" s="34">
        <v>172.9</v>
      </c>
      <c r="D14" s="25">
        <f t="shared" si="0"/>
        <v>0</v>
      </c>
      <c r="E14" s="24">
        <f t="shared" si="1"/>
        <v>1.3259507504006995</v>
      </c>
    </row>
    <row r="15" spans="1:5" ht="15">
      <c r="A15" s="4" t="s">
        <v>12</v>
      </c>
      <c r="B15" s="24">
        <v>42.7</v>
      </c>
      <c r="C15" s="34">
        <v>42.7</v>
      </c>
      <c r="D15" s="25">
        <f t="shared" si="0"/>
        <v>0</v>
      </c>
      <c r="E15" s="24">
        <f t="shared" si="1"/>
        <v>0.3274615213540189</v>
      </c>
    </row>
    <row r="16" spans="1:5" ht="15">
      <c r="A16" s="4" t="s">
        <v>13</v>
      </c>
      <c r="B16" s="24">
        <v>352.9</v>
      </c>
      <c r="C16" s="34">
        <v>352.9</v>
      </c>
      <c r="D16" s="25">
        <f t="shared" si="0"/>
        <v>0</v>
      </c>
      <c r="E16" s="24">
        <f t="shared" si="1"/>
        <v>2.706350606225603</v>
      </c>
    </row>
    <row r="17" spans="1:5" ht="15">
      <c r="A17" s="4" t="s">
        <v>14</v>
      </c>
      <c r="B17" s="24">
        <v>5.7</v>
      </c>
      <c r="C17" s="34">
        <v>5.7</v>
      </c>
      <c r="D17" s="25">
        <f t="shared" si="0"/>
        <v>0</v>
      </c>
      <c r="E17" s="24">
        <f t="shared" si="1"/>
        <v>0.04371266210112196</v>
      </c>
    </row>
    <row r="18" spans="1:5" ht="27">
      <c r="A18" s="4" t="s">
        <v>15</v>
      </c>
      <c r="B18" s="24">
        <v>0.2</v>
      </c>
      <c r="C18" s="34">
        <v>0.2</v>
      </c>
      <c r="D18" s="25">
        <f t="shared" si="0"/>
        <v>0</v>
      </c>
      <c r="E18" s="24">
        <f t="shared" si="1"/>
        <v>0.0015337776175832264</v>
      </c>
    </row>
    <row r="19" spans="1:5" ht="13.5" customHeight="1">
      <c r="A19" s="4" t="s">
        <v>16</v>
      </c>
      <c r="B19" s="24">
        <v>131.9</v>
      </c>
      <c r="C19" s="34">
        <v>131.9</v>
      </c>
      <c r="D19" s="24">
        <f>C19-B19</f>
        <v>0</v>
      </c>
      <c r="E19" s="24">
        <f>C19/$C$6*100</f>
        <v>1.011526338796138</v>
      </c>
    </row>
    <row r="20" spans="1:5" ht="17.25" customHeight="1">
      <c r="A20" s="2" t="s">
        <v>3</v>
      </c>
      <c r="B20" s="3">
        <f>SUM(B21:B30)</f>
        <v>831.6000000000001</v>
      </c>
      <c r="C20" s="33">
        <f>SUM(C21:C30)</f>
        <v>898.4000000000001</v>
      </c>
      <c r="D20" s="3">
        <f>SUM(D21:D30)</f>
        <v>66.79999999999998</v>
      </c>
      <c r="E20" s="3">
        <f>C20/$C$6*100</f>
        <v>6.889729058183853</v>
      </c>
    </row>
    <row r="21" spans="1:5" ht="17.25" customHeight="1">
      <c r="A21" s="5" t="s">
        <v>41</v>
      </c>
      <c r="B21" s="24">
        <v>10</v>
      </c>
      <c r="C21" s="34">
        <v>10</v>
      </c>
      <c r="D21" s="25">
        <f>C21-B21</f>
        <v>0</v>
      </c>
      <c r="E21" s="24">
        <f t="shared" si="1"/>
        <v>0.07668888087916133</v>
      </c>
    </row>
    <row r="22" spans="1:5" ht="27">
      <c r="A22" s="6" t="s">
        <v>17</v>
      </c>
      <c r="B22" s="24">
        <v>337</v>
      </c>
      <c r="C22" s="34">
        <v>327.5</v>
      </c>
      <c r="D22" s="25">
        <f aca="true" t="shared" si="2" ref="D22:D31">C22-B22</f>
        <v>-9.5</v>
      </c>
      <c r="E22" s="24">
        <f t="shared" si="1"/>
        <v>2.5115608487925334</v>
      </c>
    </row>
    <row r="23" spans="1:5" ht="13.5" customHeight="1">
      <c r="A23" s="5" t="s">
        <v>18</v>
      </c>
      <c r="B23" s="24">
        <v>35</v>
      </c>
      <c r="C23" s="34">
        <v>55</v>
      </c>
      <c r="D23" s="25">
        <f t="shared" si="2"/>
        <v>20</v>
      </c>
      <c r="E23" s="24">
        <f t="shared" si="1"/>
        <v>0.42178884483538726</v>
      </c>
    </row>
    <row r="24" spans="1:5" ht="41.25">
      <c r="A24" s="7" t="s">
        <v>23</v>
      </c>
      <c r="B24" s="24">
        <v>128.6</v>
      </c>
      <c r="C24" s="34">
        <v>128.6</v>
      </c>
      <c r="D24" s="25">
        <f t="shared" si="2"/>
        <v>0</v>
      </c>
      <c r="E24" s="24">
        <f t="shared" si="1"/>
        <v>0.9862190081060146</v>
      </c>
    </row>
    <row r="25" spans="1:5" ht="15">
      <c r="A25" s="8" t="s">
        <v>19</v>
      </c>
      <c r="B25" s="24">
        <v>13.2</v>
      </c>
      <c r="C25" s="34">
        <v>13.2</v>
      </c>
      <c r="D25" s="25">
        <f t="shared" si="2"/>
        <v>0</v>
      </c>
      <c r="E25" s="24">
        <f t="shared" si="1"/>
        <v>0.10122932276049296</v>
      </c>
    </row>
    <row r="26" spans="1:5" ht="27">
      <c r="A26" s="9" t="s">
        <v>24</v>
      </c>
      <c r="B26" s="24">
        <v>0.6</v>
      </c>
      <c r="C26" s="34">
        <v>9.4</v>
      </c>
      <c r="D26" s="25">
        <f t="shared" si="2"/>
        <v>8.8</v>
      </c>
      <c r="E26" s="24">
        <f t="shared" si="1"/>
        <v>0.07208754802641165</v>
      </c>
    </row>
    <row r="27" spans="1:5" ht="27">
      <c r="A27" s="7" t="s">
        <v>25</v>
      </c>
      <c r="B27" s="24">
        <v>115</v>
      </c>
      <c r="C27" s="34">
        <v>115</v>
      </c>
      <c r="D27" s="25">
        <f t="shared" si="2"/>
        <v>0</v>
      </c>
      <c r="E27" s="24">
        <f t="shared" si="1"/>
        <v>0.8819221301103553</v>
      </c>
    </row>
    <row r="28" spans="1:5" ht="27">
      <c r="A28" s="7" t="s">
        <v>26</v>
      </c>
      <c r="B28" s="24">
        <v>99.2</v>
      </c>
      <c r="C28" s="34">
        <v>139.1</v>
      </c>
      <c r="D28" s="25">
        <f t="shared" si="2"/>
        <v>39.89999999999999</v>
      </c>
      <c r="E28" s="24">
        <f t="shared" si="1"/>
        <v>1.066742333029134</v>
      </c>
    </row>
    <row r="29" spans="1:5" ht="15">
      <c r="A29" s="5" t="s">
        <v>20</v>
      </c>
      <c r="B29" s="24">
        <v>48.3</v>
      </c>
      <c r="C29" s="34">
        <v>55.9</v>
      </c>
      <c r="D29" s="25">
        <f t="shared" si="2"/>
        <v>7.600000000000001</v>
      </c>
      <c r="E29" s="24">
        <f t="shared" si="1"/>
        <v>0.42869084411451175</v>
      </c>
    </row>
    <row r="30" spans="1:5" ht="15">
      <c r="A30" s="5" t="s">
        <v>22</v>
      </c>
      <c r="B30" s="24">
        <v>44.7</v>
      </c>
      <c r="C30" s="34">
        <v>44.7</v>
      </c>
      <c r="D30" s="25">
        <f t="shared" si="2"/>
        <v>0</v>
      </c>
      <c r="E30" s="24">
        <f t="shared" si="1"/>
        <v>0.34279929752985117</v>
      </c>
    </row>
    <row r="31" spans="1:5" ht="15" customHeight="1">
      <c r="A31" s="10" t="s">
        <v>21</v>
      </c>
      <c r="B31" s="11">
        <v>7816.5</v>
      </c>
      <c r="C31" s="35">
        <v>8837.6</v>
      </c>
      <c r="D31" s="11">
        <f t="shared" si="2"/>
        <v>1021.1000000000004</v>
      </c>
      <c r="E31" s="3">
        <f>C31/$C$6*100</f>
        <v>67.77456536576761</v>
      </c>
    </row>
    <row r="32" spans="1:5" ht="15" customHeight="1">
      <c r="A32" s="2" t="s">
        <v>38</v>
      </c>
      <c r="B32" s="11"/>
      <c r="C32" s="34"/>
      <c r="D32" s="24"/>
      <c r="E32" s="24"/>
    </row>
    <row r="33" spans="1:5" ht="12.75" customHeight="1">
      <c r="A33" s="12" t="s">
        <v>27</v>
      </c>
      <c r="B33" s="26">
        <v>568.6</v>
      </c>
      <c r="C33" s="36">
        <v>498.1</v>
      </c>
      <c r="D33" s="24">
        <f aca="true" t="shared" si="3" ref="D33:D50">C33-B33</f>
        <v>-70.5</v>
      </c>
      <c r="E33" s="24">
        <f>C33/C45*100</f>
        <v>3.6151049113461022</v>
      </c>
    </row>
    <row r="34" spans="1:5" ht="27">
      <c r="A34" s="13" t="s">
        <v>28</v>
      </c>
      <c r="B34" s="25">
        <v>62.8</v>
      </c>
      <c r="C34" s="34">
        <v>75.3</v>
      </c>
      <c r="D34" s="24">
        <f t="shared" si="3"/>
        <v>12.5</v>
      </c>
      <c r="E34" s="24">
        <f>C34/C45*100</f>
        <v>0.5465115435140764</v>
      </c>
    </row>
    <row r="35" spans="1:5" ht="15">
      <c r="A35" s="12" t="s">
        <v>29</v>
      </c>
      <c r="B35" s="26">
        <v>2835.2</v>
      </c>
      <c r="C35" s="37">
        <v>3254.4</v>
      </c>
      <c r="D35" s="24">
        <f t="shared" si="3"/>
        <v>419.2000000000003</v>
      </c>
      <c r="E35" s="24">
        <f>C35/C45*100</f>
        <v>23.6197498965765</v>
      </c>
    </row>
    <row r="36" spans="1:5" ht="12" customHeight="1">
      <c r="A36" s="14" t="s">
        <v>30</v>
      </c>
      <c r="B36" s="27">
        <v>1015.3</v>
      </c>
      <c r="C36" s="34">
        <v>1526.6</v>
      </c>
      <c r="D36" s="24">
        <f t="shared" si="3"/>
        <v>511.29999999999995</v>
      </c>
      <c r="E36" s="24">
        <f>C36/C45*100</f>
        <v>11.07974133238498</v>
      </c>
    </row>
    <row r="37" spans="1:5" ht="13.5" customHeight="1">
      <c r="A37" s="12" t="s">
        <v>4</v>
      </c>
      <c r="B37" s="24">
        <v>208.4</v>
      </c>
      <c r="C37" s="34">
        <v>202.9</v>
      </c>
      <c r="D37" s="24">
        <f t="shared" si="3"/>
        <v>-5.5</v>
      </c>
      <c r="E37" s="24">
        <f>C37/C45*100</f>
        <v>1.4726054738247825</v>
      </c>
    </row>
    <row r="38" spans="1:5" ht="13.5" customHeight="1">
      <c r="A38" s="15" t="s">
        <v>32</v>
      </c>
      <c r="B38" s="28">
        <f>SUM(B39+B40+B41+B42+B43)</f>
        <v>7332.6</v>
      </c>
      <c r="C38" s="38">
        <f>SUM(C39+C40+C41+C42+C43)</f>
        <v>8072.5</v>
      </c>
      <c r="D38" s="28">
        <f>SUM(D39+D40+D41+D42+D43)</f>
        <v>739.8999999999999</v>
      </c>
      <c r="E38" s="3">
        <f>C38/C45*100</f>
        <v>58.588505113112646</v>
      </c>
    </row>
    <row r="39" spans="1:5" ht="15.75" customHeight="1">
      <c r="A39" s="12" t="s">
        <v>33</v>
      </c>
      <c r="B39" s="26">
        <v>6632</v>
      </c>
      <c r="C39" s="34">
        <v>7049.5</v>
      </c>
      <c r="D39" s="24">
        <f t="shared" si="3"/>
        <v>417.5</v>
      </c>
      <c r="E39" s="24">
        <f>C39/C45*100</f>
        <v>51.16378653389751</v>
      </c>
    </row>
    <row r="40" spans="1:5" ht="13.5" customHeight="1">
      <c r="A40" s="12" t="s">
        <v>37</v>
      </c>
      <c r="B40" s="26">
        <v>250</v>
      </c>
      <c r="C40" s="34">
        <v>354.2</v>
      </c>
      <c r="D40" s="24">
        <f t="shared" si="3"/>
        <v>104.19999999999999</v>
      </c>
      <c r="E40" s="24">
        <f>C40/C45*100</f>
        <v>2.570709013448684</v>
      </c>
    </row>
    <row r="41" spans="1:5" ht="15.75" customHeight="1">
      <c r="A41" s="12" t="s">
        <v>34</v>
      </c>
      <c r="B41" s="26">
        <v>155.8</v>
      </c>
      <c r="C41" s="34">
        <v>226.1</v>
      </c>
      <c r="D41" s="24">
        <f t="shared" si="3"/>
        <v>70.29999999999998</v>
      </c>
      <c r="E41" s="24">
        <f>C41/C45*100</f>
        <v>1.640986188426729</v>
      </c>
    </row>
    <row r="42" spans="1:5" ht="15" customHeight="1">
      <c r="A42" s="12" t="s">
        <v>35</v>
      </c>
      <c r="B42" s="26">
        <v>278.6</v>
      </c>
      <c r="C42" s="34">
        <v>424.7</v>
      </c>
      <c r="D42" s="24">
        <f t="shared" si="3"/>
        <v>146.09999999999997</v>
      </c>
      <c r="E42" s="24">
        <f>C42/C45*100</f>
        <v>3.082383167734771</v>
      </c>
    </row>
    <row r="43" spans="1:5" ht="16.5" customHeight="1">
      <c r="A43" s="12" t="s">
        <v>36</v>
      </c>
      <c r="B43" s="26">
        <v>16.2</v>
      </c>
      <c r="C43" s="36">
        <v>18</v>
      </c>
      <c r="D43" s="24">
        <f>C43-B43</f>
        <v>1.8000000000000007</v>
      </c>
      <c r="E43" s="24">
        <f>C43/C45*100</f>
        <v>0.1306402096049585</v>
      </c>
    </row>
    <row r="44" spans="1:7" ht="15">
      <c r="A44" s="13" t="s">
        <v>31</v>
      </c>
      <c r="B44" s="25">
        <v>187.6</v>
      </c>
      <c r="C44" s="36">
        <v>148.5</v>
      </c>
      <c r="D44" s="24">
        <f>C44-B44</f>
        <v>-39.099999999999994</v>
      </c>
      <c r="E44" s="24">
        <f>C44/C45*100</f>
        <v>1.0777817292409075</v>
      </c>
      <c r="G44" s="23"/>
    </row>
    <row r="45" spans="1:7" ht="15" customHeight="1">
      <c r="A45" s="16" t="s">
        <v>39</v>
      </c>
      <c r="B45" s="11">
        <f>B33+B34+B35+B36+B37+B39+B40+B41+B42+B43+B44</f>
        <v>12210.5</v>
      </c>
      <c r="C45" s="11">
        <f>C33+C34+C35+C36+C37+C39+C40+C41+C42+C43+C44</f>
        <v>13778.300000000001</v>
      </c>
      <c r="D45" s="3">
        <f>C45-B45</f>
        <v>1567.800000000001</v>
      </c>
      <c r="E45" s="11">
        <f>E33+E34+E35+E36+E37+E39+E40+E41+E42+E43+E44</f>
        <v>100</v>
      </c>
      <c r="G45" s="23"/>
    </row>
    <row r="46" spans="1:7" ht="21">
      <c r="A46" s="31" t="s">
        <v>48</v>
      </c>
      <c r="B46" s="11"/>
      <c r="C46" s="11">
        <v>30.6</v>
      </c>
      <c r="D46" s="3"/>
      <c r="E46" s="11"/>
      <c r="G46" s="23"/>
    </row>
    <row r="47" spans="1:5" ht="12" customHeight="1">
      <c r="A47" s="17" t="s">
        <v>47</v>
      </c>
      <c r="B47" s="29"/>
      <c r="C47" s="39"/>
      <c r="D47" s="24"/>
      <c r="E47" s="25"/>
    </row>
    <row r="48" spans="1:5" ht="15">
      <c r="A48" s="18" t="s">
        <v>40</v>
      </c>
      <c r="B48" s="30">
        <v>2501.3</v>
      </c>
      <c r="C48" s="30">
        <v>2400.9</v>
      </c>
      <c r="D48" s="3">
        <f t="shared" si="3"/>
        <v>-100.40000000000009</v>
      </c>
      <c r="E48" s="3">
        <f>C48/C45*100</f>
        <v>17.425226624474714</v>
      </c>
    </row>
    <row r="49" spans="1:5" ht="28.5" customHeight="1">
      <c r="A49" s="18" t="s">
        <v>42</v>
      </c>
      <c r="B49" s="30">
        <v>7816.5</v>
      </c>
      <c r="C49" s="30">
        <v>9174.3</v>
      </c>
      <c r="D49" s="3">
        <f>C49-B49</f>
        <v>1357.7999999999993</v>
      </c>
      <c r="E49" s="3">
        <f>C49/C45*100</f>
        <v>66.5851374988206</v>
      </c>
    </row>
    <row r="50" spans="1:5" ht="19.5" customHeight="1">
      <c r="A50" s="2" t="s">
        <v>5</v>
      </c>
      <c r="B50" s="3">
        <f>B6-B45</f>
        <v>-242.29999999999927</v>
      </c>
      <c r="C50" s="33">
        <f>C6-C45+C46</f>
        <v>-708.0000000000003</v>
      </c>
      <c r="D50" s="3">
        <f t="shared" si="3"/>
        <v>-465.70000000000107</v>
      </c>
      <c r="E50" s="11"/>
    </row>
  </sheetData>
  <sheetProtection/>
  <mergeCells count="2">
    <mergeCell ref="A3:B3"/>
    <mergeCell ref="A2:E2"/>
  </mergeCells>
  <hyperlinks>
    <hyperlink ref="A36" r:id="rId1" display="Жилищно - коммунальное хозяйство"/>
  </hyperlinks>
  <printOptions/>
  <pageMargins left="1.1811023622047245" right="0.5905511811023623" top="0.5905511811023623" bottom="0.5905511811023623" header="0.5118110236220472" footer="0.5118110236220472"/>
  <pageSetup fitToWidth="0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Zam_e</dc:creator>
  <cp:keywords/>
  <dc:description/>
  <cp:lastModifiedBy>Курукова Татьяна Александровна</cp:lastModifiedBy>
  <cp:lastPrinted>2020-07-24T08:40:06Z</cp:lastPrinted>
  <dcterms:created xsi:type="dcterms:W3CDTF">2012-06-13T05:00:47Z</dcterms:created>
  <dcterms:modified xsi:type="dcterms:W3CDTF">2020-10-09T13:22:40Z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