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128" windowWidth="13020" windowHeight="6996"/>
  </bookViews>
  <sheets>
    <sheet name="АИП - 2020 год" sheetId="9" r:id="rId1"/>
  </sheets>
  <definedNames>
    <definedName name="_xlnm.Print_Area" localSheetId="0">'АИП - 2020 год'!$A$1:$F$288</definedName>
  </definedNames>
  <calcPr calcId="145621"/>
</workbook>
</file>

<file path=xl/calcChain.xml><?xml version="1.0" encoding="utf-8"?>
<calcChain xmlns="http://schemas.openxmlformats.org/spreadsheetml/2006/main">
  <c r="E85" i="9" l="1"/>
  <c r="F85" i="9"/>
  <c r="D85" i="9"/>
  <c r="E92" i="9"/>
  <c r="F92" i="9"/>
  <c r="D92" i="9"/>
  <c r="F141" i="9" l="1"/>
  <c r="F208" i="9"/>
  <c r="E40" i="9"/>
  <c r="F40" i="9"/>
  <c r="D40" i="9"/>
  <c r="C43" i="9"/>
  <c r="C40" i="9" l="1"/>
  <c r="E267" i="9" l="1"/>
  <c r="F267" i="9"/>
  <c r="D267" i="9"/>
  <c r="C269" i="9"/>
  <c r="C217" i="9"/>
  <c r="C218" i="9"/>
  <c r="E215" i="9"/>
  <c r="E214" i="9" s="1"/>
  <c r="F215" i="9"/>
  <c r="D215" i="9"/>
  <c r="D214" i="9" s="1"/>
  <c r="E167" i="9"/>
  <c r="F167" i="9"/>
  <c r="D167" i="9"/>
  <c r="C169" i="9"/>
  <c r="E153" i="9"/>
  <c r="F153" i="9"/>
  <c r="D153" i="9"/>
  <c r="C156" i="9"/>
  <c r="C157" i="9"/>
  <c r="F150" i="9"/>
  <c r="E115" i="9"/>
  <c r="F115" i="9"/>
  <c r="D115" i="9"/>
  <c r="C119" i="9"/>
  <c r="C120" i="9"/>
  <c r="C121" i="9"/>
  <c r="D31" i="9"/>
  <c r="C42" i="9"/>
  <c r="C44" i="9"/>
  <c r="C45" i="9"/>
  <c r="C80" i="9"/>
  <c r="C79" i="9"/>
  <c r="F61" i="9"/>
  <c r="C61" i="9" s="1"/>
  <c r="C215" i="9" l="1"/>
  <c r="C267" i="9"/>
  <c r="F214" i="9"/>
  <c r="C214" i="9" s="1"/>
  <c r="E251" i="9" l="1"/>
  <c r="E250" i="9" s="1"/>
  <c r="F251" i="9"/>
  <c r="F250" i="9" s="1"/>
  <c r="D251" i="9"/>
  <c r="D250" i="9" s="1"/>
  <c r="E255" i="9"/>
  <c r="F255" i="9"/>
  <c r="D255" i="9"/>
  <c r="C253" i="9"/>
  <c r="E36" i="9"/>
  <c r="F36" i="9"/>
  <c r="D36" i="9"/>
  <c r="C39" i="9"/>
  <c r="E181" i="9"/>
  <c r="F181" i="9"/>
  <c r="D181" i="9"/>
  <c r="E178" i="9"/>
  <c r="F178" i="9"/>
  <c r="D178" i="9"/>
  <c r="E114" i="9"/>
  <c r="E124" i="9"/>
  <c r="E123" i="9" s="1"/>
  <c r="F114" i="9"/>
  <c r="F124" i="9"/>
  <c r="F123" i="9" s="1"/>
  <c r="D114" i="9"/>
  <c r="D124" i="9"/>
  <c r="D123" i="9" s="1"/>
  <c r="C126" i="9"/>
  <c r="E275" i="9"/>
  <c r="E274" i="9" s="1"/>
  <c r="E272" i="9" s="1"/>
  <c r="E270" i="9" s="1"/>
  <c r="E14" i="9" s="1"/>
  <c r="F275" i="9"/>
  <c r="D275" i="9"/>
  <c r="D274" i="9" s="1"/>
  <c r="E283" i="9"/>
  <c r="E282" i="9" s="1"/>
  <c r="E280" i="9" s="1"/>
  <c r="E278" i="9" s="1"/>
  <c r="E15" i="9" s="1"/>
  <c r="F283" i="9"/>
  <c r="F282" i="9" s="1"/>
  <c r="F280" i="9" s="1"/>
  <c r="F278" i="9" s="1"/>
  <c r="F15" i="9" s="1"/>
  <c r="D283" i="9"/>
  <c r="D282" i="9" s="1"/>
  <c r="D280" i="9" s="1"/>
  <c r="E25" i="9"/>
  <c r="F25" i="9"/>
  <c r="D25" i="9"/>
  <c r="C28" i="9"/>
  <c r="E263" i="9"/>
  <c r="F263" i="9"/>
  <c r="D263" i="9"/>
  <c r="C277" i="9"/>
  <c r="E244" i="9"/>
  <c r="F244" i="9"/>
  <c r="D244" i="9"/>
  <c r="C246" i="9"/>
  <c r="C239" i="9"/>
  <c r="C243" i="9"/>
  <c r="E205" i="9"/>
  <c r="F205" i="9"/>
  <c r="D205" i="9"/>
  <c r="C207" i="9"/>
  <c r="E200" i="9"/>
  <c r="F200" i="9"/>
  <c r="D200" i="9"/>
  <c r="C202" i="9"/>
  <c r="C203" i="9"/>
  <c r="C204" i="9"/>
  <c r="C186" i="9"/>
  <c r="E184" i="9"/>
  <c r="F184" i="9"/>
  <c r="D184" i="9"/>
  <c r="E171" i="9"/>
  <c r="F171" i="9"/>
  <c r="D171" i="9"/>
  <c r="C167" i="9"/>
  <c r="E164" i="9"/>
  <c r="F164" i="9"/>
  <c r="D164" i="9"/>
  <c r="E161" i="9"/>
  <c r="F161" i="9"/>
  <c r="D161" i="9"/>
  <c r="C161" i="9" s="1"/>
  <c r="E158" i="9"/>
  <c r="F158" i="9"/>
  <c r="D158" i="9"/>
  <c r="C153" i="9"/>
  <c r="C155" i="9"/>
  <c r="C160" i="9"/>
  <c r="C163" i="9"/>
  <c r="C166" i="9"/>
  <c r="C170" i="9"/>
  <c r="C173" i="9"/>
  <c r="C174" i="9"/>
  <c r="E135" i="9"/>
  <c r="E133" i="9" s="1"/>
  <c r="E131" i="9" s="1"/>
  <c r="F135" i="9"/>
  <c r="F133" i="9" s="1"/>
  <c r="F131" i="9" s="1"/>
  <c r="F129" i="9" s="1"/>
  <c r="D135" i="9"/>
  <c r="D133" i="9" s="1"/>
  <c r="D131" i="9" s="1"/>
  <c r="C137" i="9"/>
  <c r="D149" i="9"/>
  <c r="C118" i="9"/>
  <c r="C117" i="9"/>
  <c r="E99" i="9"/>
  <c r="F99" i="9"/>
  <c r="D99" i="9"/>
  <c r="C102" i="9"/>
  <c r="E81" i="9"/>
  <c r="F81" i="9"/>
  <c r="D81" i="9"/>
  <c r="E77" i="9"/>
  <c r="F77" i="9"/>
  <c r="D77" i="9"/>
  <c r="C84" i="9"/>
  <c r="C83" i="9"/>
  <c r="E74" i="9"/>
  <c r="F74" i="9"/>
  <c r="D74" i="9"/>
  <c r="E71" i="9"/>
  <c r="F71" i="9"/>
  <c r="D71" i="9"/>
  <c r="C76" i="9"/>
  <c r="C73" i="9"/>
  <c r="E67" i="9"/>
  <c r="F67" i="9"/>
  <c r="C67" i="9" s="1"/>
  <c r="D67" i="9"/>
  <c r="C70" i="9"/>
  <c r="C69" i="9"/>
  <c r="C38" i="9"/>
  <c r="C48" i="9"/>
  <c r="F46" i="9"/>
  <c r="E46" i="9"/>
  <c r="D46" i="9"/>
  <c r="E64" i="9"/>
  <c r="F64" i="9"/>
  <c r="D64" i="9"/>
  <c r="C66" i="9"/>
  <c r="E58" i="9"/>
  <c r="F58" i="9"/>
  <c r="D58" i="9"/>
  <c r="C60" i="9"/>
  <c r="C57" i="9"/>
  <c r="E55" i="9"/>
  <c r="F55" i="9"/>
  <c r="D55" i="9"/>
  <c r="C54" i="9"/>
  <c r="F52" i="9"/>
  <c r="E52" i="9"/>
  <c r="D52" i="9"/>
  <c r="E49" i="9"/>
  <c r="F49" i="9"/>
  <c r="D49" i="9"/>
  <c r="E95" i="9"/>
  <c r="F95" i="9"/>
  <c r="D95" i="9"/>
  <c r="C98" i="9"/>
  <c r="C97" i="9"/>
  <c r="E89" i="9"/>
  <c r="F89" i="9"/>
  <c r="D89" i="9"/>
  <c r="C91" i="9"/>
  <c r="C111" i="9"/>
  <c r="C107" i="9"/>
  <c r="E108" i="9"/>
  <c r="F108" i="9"/>
  <c r="D108" i="9"/>
  <c r="C110" i="9"/>
  <c r="E104" i="9"/>
  <c r="F104" i="9"/>
  <c r="C104" i="9" s="1"/>
  <c r="D104" i="9"/>
  <c r="C106" i="9"/>
  <c r="C101" i="9"/>
  <c r="C103" i="9"/>
  <c r="E31" i="9"/>
  <c r="F31" i="9"/>
  <c r="C35" i="9"/>
  <c r="C34" i="9"/>
  <c r="C33" i="9"/>
  <c r="C265" i="9"/>
  <c r="C152" i="9"/>
  <c r="C95" i="9"/>
  <c r="C51" i="9"/>
  <c r="C29" i="9"/>
  <c r="C30" i="9"/>
  <c r="C27" i="9"/>
  <c r="E195" i="9"/>
  <c r="F195" i="9"/>
  <c r="D195" i="9"/>
  <c r="C198" i="9"/>
  <c r="C199" i="9"/>
  <c r="C197" i="9"/>
  <c r="C213" i="9"/>
  <c r="E211" i="9"/>
  <c r="F211" i="9"/>
  <c r="D211" i="9"/>
  <c r="C150" i="9"/>
  <c r="C147" i="9"/>
  <c r="C148" i="9"/>
  <c r="E145" i="9"/>
  <c r="E140" i="9" s="1"/>
  <c r="F145" i="9"/>
  <c r="F140" i="9" s="1"/>
  <c r="D145" i="9"/>
  <c r="D140" i="9" s="1"/>
  <c r="D138" i="9" s="1"/>
  <c r="D127" i="9" s="1"/>
  <c r="D11" i="9" s="1"/>
  <c r="C141" i="9"/>
  <c r="C266" i="9"/>
  <c r="C262" i="9"/>
  <c r="F260" i="9"/>
  <c r="C260" i="9" s="1"/>
  <c r="C259" i="9"/>
  <c r="C258" i="9"/>
  <c r="C257" i="9"/>
  <c r="C247" i="9"/>
  <c r="C244" i="9"/>
  <c r="C242" i="9"/>
  <c r="F240" i="9"/>
  <c r="E240" i="9"/>
  <c r="D240" i="9"/>
  <c r="C238" i="9"/>
  <c r="F236" i="9"/>
  <c r="E236" i="9"/>
  <c r="D236" i="9"/>
  <c r="C235" i="9"/>
  <c r="C234" i="9"/>
  <c r="F232" i="9"/>
  <c r="E232" i="9"/>
  <c r="D232" i="9"/>
  <c r="C231" i="9"/>
  <c r="C230" i="9"/>
  <c r="F228" i="9"/>
  <c r="E228" i="9"/>
  <c r="D228" i="9"/>
  <c r="C227" i="9"/>
  <c r="C226" i="9"/>
  <c r="F224" i="9"/>
  <c r="E224" i="9"/>
  <c r="D224" i="9"/>
  <c r="C210" i="9"/>
  <c r="C208" i="9"/>
  <c r="C200" i="9"/>
  <c r="C189" i="9"/>
  <c r="F188" i="9"/>
  <c r="C188" i="9" s="1"/>
  <c r="C187" i="9"/>
  <c r="C183" i="9"/>
  <c r="C180" i="9"/>
  <c r="C144" i="9"/>
  <c r="C143" i="9"/>
  <c r="C132" i="9"/>
  <c r="C122" i="9"/>
  <c r="C94" i="9"/>
  <c r="C92" i="9"/>
  <c r="C87" i="9"/>
  <c r="C85" i="9"/>
  <c r="C63" i="9"/>
  <c r="C58" i="9"/>
  <c r="C285" i="9"/>
  <c r="C283" i="9"/>
  <c r="C286" i="9"/>
  <c r="C232" i="9" l="1"/>
  <c r="C211" i="9"/>
  <c r="E223" i="9"/>
  <c r="E221" i="9" s="1"/>
  <c r="C228" i="9"/>
  <c r="F194" i="9"/>
  <c r="D194" i="9"/>
  <c r="D192" i="9" s="1"/>
  <c r="E194" i="9"/>
  <c r="C236" i="9"/>
  <c r="F223" i="9"/>
  <c r="F221" i="9" s="1"/>
  <c r="C46" i="9"/>
  <c r="D254" i="9"/>
  <c r="E254" i="9"/>
  <c r="E248" i="9" s="1"/>
  <c r="E219" i="9" s="1"/>
  <c r="E13" i="9" s="1"/>
  <c r="F192" i="9"/>
  <c r="F149" i="9"/>
  <c r="F138" i="9" s="1"/>
  <c r="C205" i="9"/>
  <c r="F254" i="9"/>
  <c r="C254" i="9" s="1"/>
  <c r="C131" i="9"/>
  <c r="C240" i="9"/>
  <c r="C108" i="9"/>
  <c r="C89" i="9"/>
  <c r="C52" i="9"/>
  <c r="C55" i="9"/>
  <c r="C64" i="9"/>
  <c r="C71" i="9"/>
  <c r="C74" i="9"/>
  <c r="C123" i="9"/>
  <c r="C178" i="9"/>
  <c r="C181" i="9"/>
  <c r="C224" i="9"/>
  <c r="D223" i="9"/>
  <c r="D88" i="9"/>
  <c r="C77" i="9"/>
  <c r="E24" i="9"/>
  <c r="C81" i="9"/>
  <c r="C99" i="9"/>
  <c r="C135" i="9"/>
  <c r="E149" i="9"/>
  <c r="C149" i="9" s="1"/>
  <c r="C184" i="9"/>
  <c r="C263" i="9"/>
  <c r="C25" i="9"/>
  <c r="C282" i="9"/>
  <c r="C36" i="9"/>
  <c r="C255" i="9"/>
  <c r="C251" i="9"/>
  <c r="C171" i="9"/>
  <c r="C164" i="9"/>
  <c r="C158" i="9"/>
  <c r="D278" i="9"/>
  <c r="C280" i="9"/>
  <c r="F274" i="9"/>
  <c r="F272" i="9" s="1"/>
  <c r="F270" i="9" s="1"/>
  <c r="F14" i="9" s="1"/>
  <c r="C275" i="9"/>
  <c r="D248" i="9"/>
  <c r="C250" i="9"/>
  <c r="C140" i="9"/>
  <c r="C145" i="9"/>
  <c r="C129" i="9"/>
  <c r="C195" i="9"/>
  <c r="E88" i="9"/>
  <c r="F88" i="9"/>
  <c r="D24" i="9"/>
  <c r="C49" i="9"/>
  <c r="C133" i="9"/>
  <c r="D272" i="9"/>
  <c r="D177" i="9"/>
  <c r="E177" i="9"/>
  <c r="F177" i="9"/>
  <c r="F175" i="9" s="1"/>
  <c r="C175" i="9" s="1"/>
  <c r="F248" i="9"/>
  <c r="F219" i="9" s="1"/>
  <c r="F13" i="9" s="1"/>
  <c r="F112" i="9"/>
  <c r="C115" i="9"/>
  <c r="C31" i="9"/>
  <c r="C124" i="9"/>
  <c r="E112" i="9"/>
  <c r="F24" i="9"/>
  <c r="C114" i="9"/>
  <c r="D112" i="9"/>
  <c r="E138" i="9" l="1"/>
  <c r="E192" i="9"/>
  <c r="C192" i="9" s="1"/>
  <c r="C278" i="9"/>
  <c r="D15" i="9"/>
  <c r="C15" i="9" s="1"/>
  <c r="F190" i="9"/>
  <c r="F12" i="9" s="1"/>
  <c r="D221" i="9"/>
  <c r="C223" i="9"/>
  <c r="C274" i="9"/>
  <c r="D22" i="9"/>
  <c r="C88" i="9"/>
  <c r="F127" i="9"/>
  <c r="F11" i="9" s="1"/>
  <c r="C194" i="9"/>
  <c r="E22" i="9"/>
  <c r="E20" i="9" s="1"/>
  <c r="E10" i="9" s="1"/>
  <c r="C177" i="9"/>
  <c r="C272" i="9"/>
  <c r="D270" i="9"/>
  <c r="E127" i="9"/>
  <c r="E11" i="9" s="1"/>
  <c r="C138" i="9"/>
  <c r="C248" i="9"/>
  <c r="F22" i="9"/>
  <c r="C24" i="9"/>
  <c r="C112" i="9"/>
  <c r="D20" i="9"/>
  <c r="D10" i="9" s="1"/>
  <c r="E190" i="9" l="1"/>
  <c r="E12" i="9" s="1"/>
  <c r="E8" i="9" s="1"/>
  <c r="C270" i="9"/>
  <c r="D14" i="9"/>
  <c r="C14" i="9" s="1"/>
  <c r="C221" i="9"/>
  <c r="D219" i="9"/>
  <c r="D13" i="9" s="1"/>
  <c r="C13" i="9" s="1"/>
  <c r="C11" i="9"/>
  <c r="C127" i="9"/>
  <c r="E287" i="9"/>
  <c r="D190" i="9"/>
  <c r="D12" i="9" s="1"/>
  <c r="C22" i="9"/>
  <c r="F20" i="9"/>
  <c r="F10" i="9" s="1"/>
  <c r="F8" i="9" s="1"/>
  <c r="D8" i="9" l="1"/>
  <c r="C8" i="9" s="1"/>
  <c r="C219" i="9"/>
  <c r="C12" i="9"/>
  <c r="C190" i="9"/>
  <c r="D287" i="9"/>
  <c r="F287" i="9"/>
  <c r="C20" i="9"/>
  <c r="C287" i="9" l="1"/>
  <c r="C10" i="9"/>
</calcChain>
</file>

<file path=xl/sharedStrings.xml><?xml version="1.0" encoding="utf-8"?>
<sst xmlns="http://schemas.openxmlformats.org/spreadsheetml/2006/main" count="392" uniqueCount="174">
  <si>
    <t>в том числе:</t>
  </si>
  <si>
    <t>из них:</t>
  </si>
  <si>
    <t>Дорожное хозяйство</t>
  </si>
  <si>
    <t>Другие вопросы в области национальной экономики</t>
  </si>
  <si>
    <t>Коммунальное хозяйство</t>
  </si>
  <si>
    <t>Дошкольное образование</t>
  </si>
  <si>
    <t>Общее образование</t>
  </si>
  <si>
    <t>Всего</t>
  </si>
  <si>
    <t>Строительство отводящего коллектора р.Кайбулка и его притоков от улицы Гагарина до ул. Калинина в городе Чебоксары</t>
  </si>
  <si>
    <t>Строительство участка автомобильной дороги по проезду Соляное (до железнодорожного переезда)</t>
  </si>
  <si>
    <t>Строительство участка автомобильной дороги по проезду Соляное с выходом на Марпосадское шоссе (после железнодорожного переезда)</t>
  </si>
  <si>
    <t xml:space="preserve">Реконструкция автомобильной дороги по ул. Гражданская (от кольца по ул. Гражданская до ул. Социалистическая) </t>
  </si>
  <si>
    <t xml:space="preserve">Строительство автодорог по улицам №1, 2, 3, 4, 5  в микрорайоне "Университетский-2" СЗР г.Чебоксары </t>
  </si>
  <si>
    <t>Строительство автодороги по ул.Ярмарочная</t>
  </si>
  <si>
    <t>проектные и изыскательские работы</t>
  </si>
  <si>
    <t>Строительство объектов инженерной инфраструктуры для земельных участков, предоставленных многодетным семьям для целей жилищного строительства</t>
  </si>
  <si>
    <t>Строительство автомобильной дороги от детского сада по ул. Прогрессивная до проезда Соляное</t>
  </si>
  <si>
    <t xml:space="preserve">Строительства автомобильной дороги №1 в микрорайоне №2 жилого района «Новый город» г. Чебоксары </t>
  </si>
  <si>
    <t>Строительства автомобильной дороги по ул. Новогородская в микрорайоне №2 жилого района «Новый город» г. Чебоксары</t>
  </si>
  <si>
    <t>Благоустройство</t>
  </si>
  <si>
    <t>Строительство площадки под складирование снега в г.Чебоксары</t>
  </si>
  <si>
    <t>Сбор, удаление отходов и очистка сточных вод</t>
  </si>
  <si>
    <t>Строительство объекта "Детский сад на 110 мест в 14 мкр.в  НЮР г.Чебоксары"</t>
  </si>
  <si>
    <t>Строительство объекта "Дошкольное образовательное учреждение на 250 мест с ясельными группами в I очереди 7 микрорайона центральной части г.Чебоксары"</t>
  </si>
  <si>
    <t>Строительство общеобразовательной школы поз. 37 в мкр. 3 района "Садовый" г. Чебоксары Чувашской Республики</t>
  </si>
  <si>
    <t>Жилищное хозяйство</t>
  </si>
  <si>
    <t>Объем финансирования</t>
  </si>
  <si>
    <t>в том числе за счет средств</t>
  </si>
  <si>
    <t>всего</t>
  </si>
  <si>
    <t xml:space="preserve">бюджета города Чебоксары </t>
  </si>
  <si>
    <t>федерального бюджета</t>
  </si>
  <si>
    <t>Строительство объекта "Дошкольное образовательное учреждение на 250 мест поз.27 в микрорайоне "Университетский-2" г. Чебоксары (II очередь)"</t>
  </si>
  <si>
    <t>Код бюджетной классификации</t>
  </si>
  <si>
    <t>Бюджетные ассигнования по разделам бюджетной классификации - всего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</si>
  <si>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</si>
  <si>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</si>
  <si>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</si>
  <si>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</si>
  <si>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Наименование отраслей, главных распорядителей бюджетных средств, объектов, вводимая мощность в соответствующих единицах измерения</t>
  </si>
  <si>
    <t>Управление ЖКХ, энергетики, транспорта и связи администрации города Чебоксары Чувашской Республики</t>
  </si>
  <si>
    <t>Управление архитектуры и градостроительства администрации города Чебоксары</t>
  </si>
  <si>
    <t>Софинансирование строительства (реконструкции) объектов обеспечивающей инфраструктуры с длительным сроком окупаемости, входящих в состав инвестиционных проектов по созданию в субъектах Российской Федерации туристских кластеров (Создание комплекса обеспечивающей инфраструктуры туристско-рекреационного кластера "Чувашия - сердце Волги")</t>
  </si>
  <si>
    <t>Строительство объекта "Средняя общеобразовательная школа на 1600 ученических мест поз. 1.34 в микрорайоне № 1 жилого района "Новый город" г. Чебоксары"</t>
  </si>
  <si>
    <t>909 0702 Ц74Е15520А 414</t>
  </si>
  <si>
    <t>909 0702 Ц74037520А 414</t>
  </si>
  <si>
    <t xml:space="preserve">Строительство автодороги № 30 от участка № 4 до Московского проспекта в районе Театра оперы и балета (участок № 3) в г. Чебоксары. 2 этап. </t>
  </si>
  <si>
    <t>932 0409 Ч21R153933 414</t>
  </si>
  <si>
    <t>932 0409 Ч210374220 414</t>
  </si>
  <si>
    <t>932 0409 Ч2103S4221 414</t>
  </si>
  <si>
    <t>909 0409 Ч210374220 414</t>
  </si>
  <si>
    <t>909 0409 A21F15021B 414</t>
  </si>
  <si>
    <t>909 0409 A21F15021Г 414</t>
  </si>
  <si>
    <t>932 0412 Ц4403L3840 414</t>
  </si>
  <si>
    <t>932 0503 А110115300 414</t>
  </si>
  <si>
    <t>932 0503 А110115310 414</t>
  </si>
  <si>
    <t>932 0602 Ч37G650132 414</t>
  </si>
  <si>
    <t>932 0602 Ч370170134 414</t>
  </si>
  <si>
    <t>932 0602 Ч370170137 414</t>
  </si>
  <si>
    <t>909 0701 Ц71P25232D 414</t>
  </si>
  <si>
    <t>909 0701 Ц71P25232G 414</t>
  </si>
  <si>
    <t>строительно-монтажные работы</t>
  </si>
  <si>
    <t>Чебоксарский городской комитет по управлению имуществом администрации города Чебоксары</t>
  </si>
  <si>
    <t>Приобретение земельного участка для размещения кладбища</t>
  </si>
  <si>
    <t>909 0501 А210372960 412</t>
  </si>
  <si>
    <t>909 0502 А210773010 414</t>
  </si>
  <si>
    <t>909 0502 А13G552431 414</t>
  </si>
  <si>
    <t xml:space="preserve">909 0701 Ц71167A59И 414 </t>
  </si>
  <si>
    <t xml:space="preserve">909 0701 Ц71167А59Е 414 </t>
  </si>
  <si>
    <t xml:space="preserve">909 0701 Ц71167A59К 414 </t>
  </si>
  <si>
    <t>966 0503 A510277430 412</t>
  </si>
  <si>
    <t>Строительство объекта "Средняя общеобразовательная школа на 1100 мест в 14 мкр. в НЮР г. Чебоксары"</t>
  </si>
  <si>
    <t>909 0702 Ц74037520Б 414</t>
  </si>
  <si>
    <t xml:space="preserve">909 0701 Ц71167A59Н 414 </t>
  </si>
  <si>
    <t xml:space="preserve">909 0701 Ц71167A59П 414 </t>
  </si>
  <si>
    <t>932 0602 Ч37G650133 414</t>
  </si>
  <si>
    <t xml:space="preserve">Строительство снегоплавильной станции в городе Чебоксары  </t>
  </si>
  <si>
    <t>909 0701 Ц71P25232I 414</t>
  </si>
  <si>
    <t>909 0702 Ц74E1S520А 414</t>
  </si>
  <si>
    <t>909 0702 Ц740375209 414</t>
  </si>
  <si>
    <t>Реконструкция автомобильной дороги по пр. И. Яковлева от Канашского шоссе до кольца пр. 9-ой Пятилетки г. Чебоксары (Автомобильная дорога от ул. Кукшумская до ул. Ашмарина — 1этап. Автомобильная дорога от ул.Ашмарина до примыкания к Канашскому шоссе — 2 этап. Автомобильная дорога от кольца пр. 9-ой Пятилетки до ул. Кукшумская — 3 этап.)</t>
  </si>
  <si>
    <t>Строительство водопровода от повысительной насосной станции Северо-Западного района г. Чебоксары до д. Чандрово Чувашской Республики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</si>
  <si>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</si>
  <si>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</si>
  <si>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</si>
  <si>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</si>
  <si>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республикан   ского                                     бюджета Чувашской Республики</t>
  </si>
  <si>
    <t>республикан      ского                  бюджета Чувашской Республики</t>
  </si>
  <si>
    <t>Строительство канализационных сетей по подключению II очереди индустриального парка к канализационному коллектору АО "Водоканал" по проспекту Тракторостроителей</t>
  </si>
  <si>
    <t>Противооползневые мероприятия в районе расположения домов №№2, 4 и 6 по ул. Маяковского г. Чебоксары</t>
  </si>
  <si>
    <t>932 05 02 А110179920 414</t>
  </si>
  <si>
    <t>Стрительство ливневых очистных соорудений в районе Калининского микрорайона "Грязевская стрелка"</t>
  </si>
  <si>
    <t>932 0602 Ч370170138 414</t>
  </si>
  <si>
    <t>Строительство сооружений очистки дождевых стоков центральной части города Чебоксары в рамках реализации мероприятий по сокращению доли загрязненных сточных вод</t>
  </si>
  <si>
    <t>Строительство ливневых очистных сооружений в мкр. "Волжский-1,2" г. Чебоксары в рамках реализации мероприятий по сокращению доли загрязненных сточных вод</t>
  </si>
  <si>
    <t>осуществление технического надзора</t>
  </si>
  <si>
    <t>932 0602 Ч370170132 414</t>
  </si>
  <si>
    <t>Реконструкция автомобильной дороги по ул. Пархоменко г.Чебоксары</t>
  </si>
  <si>
    <t>909 05 02 А130374460 414</t>
  </si>
  <si>
    <t>Строительство автомобильной дороги по ул. А.Асламаса в 14 мкр г.Чебоксары</t>
  </si>
  <si>
    <t>932 0412 Ц440371109 414</t>
  </si>
  <si>
    <t>Строительство автомобильной дороги по ул.1-ая Южная до пересечения с  ул. Р.Зорге г.Чебоксары Чувашской Республики</t>
  </si>
  <si>
    <t>Строительство третьего транспортного полукольца в городе  Чебоксары</t>
  </si>
  <si>
    <t>строительно - монтажные работы</t>
  </si>
  <si>
    <t xml:space="preserve">проектные и изыскательские работы </t>
  </si>
  <si>
    <t>909 0409 A21F15021Б 414</t>
  </si>
  <si>
    <t>Строительство автодороги к Административно-развлекательному комплексу г.Чебоксары</t>
  </si>
  <si>
    <t>932 0409 Ц4403S5750 414</t>
  </si>
  <si>
    <t>Строительство участка автомобильной дороги в микрорайоне "Соляное" от остановки Элеватор возле д. № 10 по проезду Соляное до д.11 по ул. Прогрессивная и к детскому саду</t>
  </si>
  <si>
    <t>переустройство наружного газопровода</t>
  </si>
  <si>
    <t>Реконструкция автомобильной дороги по Марпосадскому шоссе на участке от Хозяйственного проезда до кольцевой развязки на пересечении с Машиностроительным проездом г. Чебоксары (II этап)</t>
  </si>
  <si>
    <t>Строительство парковки по ул.Агакова в районе СОШ в мкр. Волжский-3 г.Чебоксары</t>
  </si>
  <si>
    <t>Строительство парковки напротив д.66 по ул.Ярославская г.Чебоксары</t>
  </si>
  <si>
    <t>Создание комплекса обеспечивающей инфраструктуры туристско-рекреационного кластера «Этническая Чувашия» Чувашской Республики – транспортная инфраструктура этнокомплекса «Амазония» г.Чебоксары (строительство автомобильных стоянок; строительство подъездов к туробъектам; строительство подъемника для маломобильных граждан Набережная – Аквапарк «Амазонлэнд»)</t>
  </si>
  <si>
    <t xml:space="preserve">Переселение граждан из ветхого и аварийного жилого фонда </t>
  </si>
  <si>
    <t>Строительство многоквартирного жилого дома по ул. Н.И. Ашмарина г. Чебоксары</t>
  </si>
  <si>
    <t>Строительство внутрипоселковых газораспределительных сетей по адресу: Чувашская Республика, Чебоксарский городской округ, пос.Сосновка, мкр.Октябрьский</t>
  </si>
  <si>
    <t>Строительство внутрипоселковых газораспределительных сетей по адресу: Чувашская Республика, Чебоксарский городской округ, пос.Сосновка, ул.Санаторная</t>
  </si>
  <si>
    <t>Строительство внутрипоселковых газораспределительных сетей в пос.Северный</t>
  </si>
  <si>
    <t>Строительство внутрипоселковых газораспределительных сетей по адресу: Чувашская Республика, Чебоксарский городской округ, пос.Сосновка, мкр.Пролетарский</t>
  </si>
  <si>
    <t>Строительство внутрипоселковых газораспределительных сетей по адресу: Чувашская Республика, Чебоксарский городской округ, пос.Сосновка, мкр.Первомайский</t>
  </si>
  <si>
    <t>Строительство внутрипоселковых газораспределительных сетей в пос.Сосновка</t>
  </si>
  <si>
    <t>932 05 02 А1401S9131 414</t>
  </si>
  <si>
    <t>932 05 02 А140179132 414</t>
  </si>
  <si>
    <t>932 05 02 А140179133 414</t>
  </si>
  <si>
    <t>932 05 02 А140179134 414</t>
  </si>
  <si>
    <t>932 05 02 А140179135 414</t>
  </si>
  <si>
    <t>932 05 02 А140179136 414</t>
  </si>
  <si>
    <t>932 05 02 А140S79136 414</t>
  </si>
  <si>
    <t>Строительство наружного освещения  г. Чебоксары</t>
  </si>
  <si>
    <t>932 0503 А510277400 414</t>
  </si>
  <si>
    <t>932 0602 Ч370170133 414</t>
  </si>
  <si>
    <t>Строительство очистных сооружений ливневых стоков на р. Трусиха в парке «Лакреевский лес» с подключением существующего коллектора</t>
  </si>
  <si>
    <t>Строительство объекта "Дошкольное образовательное учреждение на 240 мест мкр. "Благовещенский" г. Чебоксары</t>
  </si>
  <si>
    <t>909 0701 Ц71P25232В 414</t>
  </si>
  <si>
    <t>Строительство объекта "Дошкольное образовательное учреждение на 160 мест мкр. "Альгешево" г. Чебоксары</t>
  </si>
  <si>
    <t>909 0701 Ц71P25232С 414</t>
  </si>
  <si>
    <t>Строительство объекта "Дошкольное образовательное учреждение на 110 мест с ясельными группами поз. 29 в микрорайоне "Солнечный-4" (1 этап) г. Чебоксары</t>
  </si>
  <si>
    <t>909 0701 Ц71P25232N 414</t>
  </si>
  <si>
    <t>909 0702 Ц74E155209 414</t>
  </si>
  <si>
    <t>оборудование (монтируемое и не монтируемое), мебель, материальные запасы и иное имущество по сметной документации</t>
  </si>
  <si>
    <t>Физическая культура и спорт</t>
  </si>
  <si>
    <t>Массовый спорт</t>
  </si>
  <si>
    <t>Реконструкция футбольного поля МБУДО «ДЮСШ «Энергия» в г. Чебоксары Чувашской Республики</t>
  </si>
  <si>
    <t>909 1102 Ц510275700 414</t>
  </si>
  <si>
    <t>909 1102 Ц5102S5700 414</t>
  </si>
  <si>
    <t>Культура, кинематография</t>
  </si>
  <si>
    <t>Культура</t>
  </si>
  <si>
    <t>Строительство выставочно-экспозиционного, туристического павильона на Красной площади г. Чебоксары</t>
  </si>
  <si>
    <t>909 0412 Ц440371109 414</t>
  </si>
  <si>
    <t>932 0409 Ч210374221 414</t>
  </si>
  <si>
    <t>Реконструкция Лапсарского проезда со строительством подъеза к д. 65 по Лапсарскому проезду в г. Чебоксары</t>
  </si>
  <si>
    <t>909 0501 А210678320 414</t>
  </si>
  <si>
    <t>974 0702 Ц74Е15520А 414</t>
  </si>
  <si>
    <t>Управление образования администрации города Чебоксары</t>
  </si>
  <si>
    <t>932 0412 Ц440375840 414</t>
  </si>
  <si>
    <t xml:space="preserve">909 0701 Ц71167A59Р 414 </t>
  </si>
  <si>
    <t>909 0801 Ц440375830 414</t>
  </si>
  <si>
    <t>Реконструкция моста по ул. Полевая</t>
  </si>
  <si>
    <t>Реконструкция моста по ул.Грибоедова</t>
  </si>
  <si>
    <t>реконструкция Московской набережной у Свято-Троицкого монастыря</t>
  </si>
  <si>
    <t>реконструкция Чебоксарского залива и Красной площади</t>
  </si>
  <si>
    <t>реконструкция Чебоксарского Залива и Красной площади. Ливневая канализация</t>
  </si>
  <si>
    <t>932 05 02 А140179131 414</t>
  </si>
  <si>
    <t>Строительство объекта "Очистные сооружения поверхностного стока поз. 53. I очередь 7 микрорайона центральной части г. Чебоксары (Центр - YII)"</t>
  </si>
  <si>
    <t>909 0602 Ч370170139 414</t>
  </si>
  <si>
    <t>Строительство средней общеобразовательной школы на 1100 мест в мкр. "Волжский-3" г. Чебоксары</t>
  </si>
  <si>
    <t>909 0702 Ц740375206 414</t>
  </si>
  <si>
    <t>".</t>
  </si>
  <si>
    <t>культура, кинематография</t>
  </si>
  <si>
    <t>физическая культура и спорт</t>
  </si>
  <si>
    <t>Реконструкция автомобильной дороги по пр. И.Яковлева от Канашского шоссе до кольца пр. 9-ой Пятилетки г.Чебоксары. 4 этап.</t>
  </si>
  <si>
    <t>Строительство (приобретение) жилья для граждан по решению судов</t>
  </si>
  <si>
    <t>Расшифровка плановых назначений адресной инвестиционной программы города Чебоксары на 01.10.2020 года</t>
  </si>
  <si>
    <t>(млн. рублей)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</si>
</sst>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_(* #,##0.00_);_(* \(#,##0.00\);_(* &quot;-&quot;??_);_(@_)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5" fontId="1" fillId="0" borderId="0" applyFont="0" applyFill="0" applyBorder="0" applyAlignment="0" applyProtection="0"/>
  </cellStyleXfs>
  <cellXfs count="91">
    <xf numFmtId="0" fontId="0" fillId="0" borderId="0" xfId="0"/>
    <xf numFmtId="164" fontId="0" fillId="0" borderId="0" xfId="0" applyNumberFormat="1"/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vertical="center" wrapText="1"/>
    </xf>
    <xf numFmtId="164" fontId="6" fillId="0" borderId="1" xfId="0" applyNumberFormat="1" applyFont="1" applyBorder="1" applyAlignment="1">
      <alignment vertical="center"/>
    </xf>
    <xf numFmtId="0" fontId="7" fillId="0" borderId="1" xfId="0" applyFont="1" applyFill="1" applyBorder="1" applyAlignment="1">
      <alignment horizontal="justify" vertical="top" wrapText="1"/>
    </xf>
    <xf numFmtId="0" fontId="3" fillId="0" borderId="4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justify" vertical="top" wrapText="1"/>
    </xf>
    <xf numFmtId="0" fontId="8" fillId="0" borderId="1" xfId="0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right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right" wrapText="1"/>
    </xf>
    <xf numFmtId="164" fontId="9" fillId="0" borderId="1" xfId="0" applyNumberFormat="1" applyFont="1" applyFill="1" applyBorder="1" applyAlignment="1"/>
    <xf numFmtId="0" fontId="9" fillId="0" borderId="1" xfId="0" applyFont="1" applyFill="1" applyBorder="1" applyAlignment="1">
      <alignment horizontal="justify" vertical="top" wrapText="1"/>
    </xf>
    <xf numFmtId="0" fontId="9" fillId="0" borderId="1" xfId="0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right" wrapText="1"/>
    </xf>
    <xf numFmtId="0" fontId="10" fillId="0" borderId="1" xfId="0" applyFont="1" applyFill="1" applyBorder="1" applyAlignment="1">
      <alignment horizontal="justify" vertical="top" wrapText="1"/>
    </xf>
    <xf numFmtId="0" fontId="10" fillId="0" borderId="1" xfId="0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/>
    <xf numFmtId="164" fontId="2" fillId="0" borderId="1" xfId="0" applyNumberFormat="1" applyFont="1" applyFill="1" applyBorder="1" applyAlignment="1"/>
    <xf numFmtId="0" fontId="7" fillId="0" borderId="1" xfId="0" applyFont="1" applyFill="1" applyBorder="1" applyAlignment="1">
      <alignment horizontal="center" wrapText="1"/>
    </xf>
    <xf numFmtId="164" fontId="7" fillId="0" borderId="1" xfId="0" applyNumberFormat="1" applyFont="1" applyFill="1" applyBorder="1" applyAlignment="1">
      <alignment horizontal="right" wrapText="1"/>
    </xf>
    <xf numFmtId="164" fontId="7" fillId="0" borderId="1" xfId="0" applyNumberFormat="1" applyFont="1" applyFill="1" applyBorder="1" applyAlignment="1">
      <alignment horizontal="right"/>
    </xf>
    <xf numFmtId="164" fontId="10" fillId="0" borderId="1" xfId="0" applyNumberFormat="1" applyFont="1" applyFill="1" applyBorder="1" applyAlignment="1">
      <alignment horizontal="right"/>
    </xf>
    <xf numFmtId="0" fontId="8" fillId="0" borderId="1" xfId="0" applyFont="1" applyFill="1" applyBorder="1" applyAlignment="1">
      <alignment horizontal="center" wrapText="1"/>
    </xf>
    <xf numFmtId="164" fontId="8" fillId="0" borderId="1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center" wrapText="1"/>
    </xf>
    <xf numFmtId="164" fontId="8" fillId="0" borderId="1" xfId="0" applyNumberFormat="1" applyFont="1" applyFill="1" applyBorder="1" applyAlignment="1"/>
    <xf numFmtId="164" fontId="2" fillId="0" borderId="1" xfId="0" applyNumberFormat="1" applyFont="1" applyFill="1" applyBorder="1" applyAlignment="1">
      <alignment horizontal="right"/>
    </xf>
    <xf numFmtId="164" fontId="9" fillId="0" borderId="1" xfId="0" applyNumberFormat="1" applyFont="1" applyFill="1" applyBorder="1" applyAlignment="1">
      <alignment horizontal="right"/>
    </xf>
    <xf numFmtId="49" fontId="10" fillId="0" borderId="1" xfId="0" applyNumberFormat="1" applyFont="1" applyFill="1" applyBorder="1" applyAlignment="1">
      <alignment horizontal="center" wrapText="1"/>
    </xf>
    <xf numFmtId="0" fontId="10" fillId="0" borderId="1" xfId="0" applyFont="1" applyBorder="1" applyAlignment="1">
      <alignment horizontal="justify" vertical="top" wrapText="1"/>
    </xf>
    <xf numFmtId="0" fontId="8" fillId="0" borderId="3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 wrapText="1"/>
    </xf>
    <xf numFmtId="0" fontId="3" fillId="0" borderId="1" xfId="0" applyFont="1" applyBorder="1" applyAlignment="1">
      <alignment vertical="top"/>
    </xf>
    <xf numFmtId="0" fontId="2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/>
    <xf numFmtId="2" fontId="11" fillId="0" borderId="0" xfId="0" applyNumberFormat="1" applyFont="1" applyAlignment="1">
      <alignment vertical="top" wrapText="1"/>
    </xf>
    <xf numFmtId="0" fontId="9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2" fontId="10" fillId="0" borderId="1" xfId="0" applyNumberFormat="1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horizontal="justify" vertical="top" wrapText="1"/>
    </xf>
    <xf numFmtId="0" fontId="10" fillId="0" borderId="3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justify" vertical="top" wrapText="1"/>
    </xf>
    <xf numFmtId="49" fontId="9" fillId="0" borderId="1" xfId="0" applyNumberFormat="1" applyFont="1" applyBorder="1" applyAlignment="1">
      <alignment horizontal="justify" vertical="top" wrapText="1"/>
    </xf>
    <xf numFmtId="49" fontId="10" fillId="0" borderId="1" xfId="0" applyNumberFormat="1" applyFont="1" applyBorder="1" applyAlignment="1">
      <alignment horizontal="justify" vertical="top" wrapText="1"/>
    </xf>
    <xf numFmtId="0" fontId="9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 applyProtection="1">
      <alignment horizontal="justify" vertical="top" wrapText="1"/>
      <protection locked="0"/>
    </xf>
    <xf numFmtId="0" fontId="10" fillId="0" borderId="3" xfId="0" applyFont="1" applyFill="1" applyBorder="1" applyAlignment="1">
      <alignment horizontal="justify" vertical="top" wrapText="1"/>
    </xf>
    <xf numFmtId="0" fontId="7" fillId="0" borderId="1" xfId="0" applyFont="1" applyFill="1" applyBorder="1" applyAlignment="1">
      <alignment horizontal="left" wrapText="1"/>
    </xf>
    <xf numFmtId="164" fontId="3" fillId="0" borderId="1" xfId="0" applyNumberFormat="1" applyFont="1" applyFill="1" applyBorder="1" applyAlignment="1">
      <alignment horizontal="right"/>
    </xf>
    <xf numFmtId="49" fontId="9" fillId="0" borderId="1" xfId="0" applyNumberFormat="1" applyFont="1" applyFill="1" applyBorder="1" applyAlignment="1">
      <alignment horizontal="center" wrapText="1"/>
    </xf>
    <xf numFmtId="49" fontId="10" fillId="0" borderId="1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justify" vertical="top" wrapText="1"/>
    </xf>
    <xf numFmtId="0" fontId="0" fillId="0" borderId="1" xfId="0" applyBorder="1"/>
    <xf numFmtId="0" fontId="5" fillId="0" borderId="1" xfId="0" applyNumberFormat="1" applyFont="1" applyFill="1" applyBorder="1" applyAlignment="1">
      <alignment horizontal="justify" vertical="top" wrapText="1"/>
    </xf>
    <xf numFmtId="0" fontId="2" fillId="0" borderId="1" xfId="0" applyNumberFormat="1" applyFont="1" applyFill="1" applyBorder="1" applyAlignment="1">
      <alignment horizontal="justify" vertical="top" wrapText="1"/>
    </xf>
    <xf numFmtId="49" fontId="10" fillId="0" borderId="1" xfId="0" applyNumberFormat="1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left" vertical="top" wrapText="1"/>
    </xf>
    <xf numFmtId="49" fontId="10" fillId="2" borderId="1" xfId="2" applyNumberFormat="1" applyFont="1" applyFill="1" applyBorder="1" applyAlignment="1">
      <alignment horizontal="justify" vertical="top" wrapText="1"/>
    </xf>
    <xf numFmtId="0" fontId="6" fillId="0" borderId="1" xfId="0" applyNumberFormat="1" applyFont="1" applyFill="1" applyBorder="1" applyAlignment="1">
      <alignment horizontal="justify" vertical="top" wrapText="1"/>
    </xf>
    <xf numFmtId="0" fontId="10" fillId="0" borderId="1" xfId="0" applyNumberFormat="1" applyFont="1" applyFill="1" applyBorder="1" applyAlignment="1">
      <alignment horizontal="justify" vertical="top" wrapText="1"/>
    </xf>
    <xf numFmtId="164" fontId="2" fillId="0" borderId="1" xfId="0" applyNumberFormat="1" applyFont="1" applyFill="1" applyBorder="1" applyAlignment="1">
      <alignment horizontal="right" vertical="top"/>
    </xf>
    <xf numFmtId="0" fontId="3" fillId="0" borderId="1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/>
    </xf>
    <xf numFmtId="0" fontId="10" fillId="0" borderId="8" xfId="0" applyFont="1" applyFill="1" applyBorder="1" applyAlignment="1" applyProtection="1">
      <alignment horizontal="left" vertical="top" wrapText="1"/>
      <protection locked="0"/>
    </xf>
    <xf numFmtId="0" fontId="10" fillId="0" borderId="9" xfId="0" applyFont="1" applyBorder="1" applyAlignment="1" applyProtection="1">
      <alignment horizontal="justify" vertical="top" wrapText="1"/>
      <protection locked="0"/>
    </xf>
    <xf numFmtId="0" fontId="10" fillId="0" borderId="1" xfId="0" applyNumberFormat="1" applyFont="1" applyFill="1" applyBorder="1" applyAlignment="1">
      <alignment horizontal="left" vertical="top" wrapText="1" indent="2"/>
    </xf>
    <xf numFmtId="164" fontId="0" fillId="0" borderId="0" xfId="0" applyNumberForma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2" fontId="12" fillId="0" borderId="0" xfId="0" applyNumberFormat="1" applyFont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right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wrapText="1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88"/>
  <sheetViews>
    <sheetView tabSelected="1" view="pageBreakPreview" topLeftCell="A107" zoomScaleNormal="70" zoomScaleSheetLayoutView="100" workbookViewId="0">
      <selection activeCell="A220" sqref="A220"/>
    </sheetView>
  </sheetViews>
  <sheetFormatPr defaultRowHeight="14.4" x14ac:dyDescent="0.3"/>
  <cols>
    <col min="1" max="1" width="70.6640625" customWidth="1"/>
    <col min="2" max="2" width="28.5546875" customWidth="1"/>
    <col min="3" max="3" width="15" customWidth="1"/>
    <col min="4" max="4" width="14" customWidth="1"/>
    <col min="5" max="5" width="15.5546875" customWidth="1"/>
    <col min="6" max="6" width="11.6640625" customWidth="1"/>
  </cols>
  <sheetData>
    <row r="2" spans="1:13" ht="18.75" customHeight="1" x14ac:dyDescent="0.3">
      <c r="A2" s="78" t="s">
        <v>172</v>
      </c>
      <c r="B2" s="78"/>
      <c r="C2" s="78"/>
      <c r="D2" s="78"/>
      <c r="E2" s="78"/>
      <c r="F2" s="78"/>
    </row>
    <row r="3" spans="1:13" ht="17.25" customHeight="1" x14ac:dyDescent="0.3">
      <c r="A3" s="39"/>
      <c r="B3" s="39"/>
      <c r="C3" s="39"/>
      <c r="D3" s="39"/>
      <c r="E3" s="39"/>
      <c r="F3" s="39"/>
    </row>
    <row r="4" spans="1:13" ht="15.6" x14ac:dyDescent="0.3">
      <c r="A4" s="2"/>
      <c r="B4" s="2"/>
      <c r="C4" s="2"/>
      <c r="D4" s="2"/>
      <c r="E4" s="82" t="s">
        <v>173</v>
      </c>
      <c r="F4" s="82"/>
    </row>
    <row r="5" spans="1:13" ht="15.6" x14ac:dyDescent="0.3">
      <c r="A5" s="83" t="s">
        <v>33</v>
      </c>
      <c r="B5" s="84"/>
      <c r="C5" s="75" t="s">
        <v>26</v>
      </c>
      <c r="D5" s="75"/>
      <c r="E5" s="75"/>
      <c r="F5" s="75"/>
    </row>
    <row r="6" spans="1:13" ht="15.6" x14ac:dyDescent="0.3">
      <c r="A6" s="85"/>
      <c r="B6" s="86"/>
      <c r="C6" s="75" t="s">
        <v>28</v>
      </c>
      <c r="D6" s="75" t="s">
        <v>27</v>
      </c>
      <c r="E6" s="75"/>
      <c r="F6" s="75"/>
    </row>
    <row r="7" spans="1:13" ht="86.25" customHeight="1" x14ac:dyDescent="0.3">
      <c r="A7" s="85"/>
      <c r="B7" s="86"/>
      <c r="C7" s="75"/>
      <c r="D7" s="3" t="s">
        <v>30</v>
      </c>
      <c r="E7" s="3" t="s">
        <v>85</v>
      </c>
      <c r="F7" s="3" t="s">
        <v>29</v>
      </c>
      <c r="J7" s="89"/>
      <c r="K7" s="89"/>
      <c r="L7" s="89"/>
      <c r="M7" s="89"/>
    </row>
    <row r="8" spans="1:13" ht="15.6" x14ac:dyDescent="0.3">
      <c r="A8" s="87"/>
      <c r="B8" s="88"/>
      <c r="C8" s="4">
        <f>D8+E8+F8</f>
        <v>2400.90553</v>
      </c>
      <c r="D8" s="5">
        <f>D10+D11+D12+D13+D14+D15</f>
        <v>1595.6378</v>
      </c>
      <c r="E8" s="5">
        <f t="shared" ref="E8:F8" si="0">E10+E11+E12+E13+E14+E15</f>
        <v>532.08190000000002</v>
      </c>
      <c r="F8" s="5">
        <f t="shared" si="0"/>
        <v>273.18583000000001</v>
      </c>
      <c r="J8" s="90"/>
      <c r="K8" s="90"/>
      <c r="L8" s="90"/>
      <c r="M8" s="90"/>
    </row>
    <row r="9" spans="1:13" ht="15.6" x14ac:dyDescent="0.3">
      <c r="A9" s="76" t="s">
        <v>0</v>
      </c>
      <c r="B9" s="77"/>
      <c r="C9" s="4"/>
      <c r="D9" s="5"/>
      <c r="E9" s="5"/>
      <c r="F9" s="5"/>
    </row>
    <row r="10" spans="1:13" ht="15.6" x14ac:dyDescent="0.3">
      <c r="A10" s="76" t="s">
        <v>34</v>
      </c>
      <c r="B10" s="77"/>
      <c r="C10" s="4">
        <f t="shared" ref="C10:C12" si="1">D10+E10+F10</f>
        <v>1260.4576299999999</v>
      </c>
      <c r="D10" s="5">
        <f>D20</f>
        <v>774.68329999999992</v>
      </c>
      <c r="E10" s="5">
        <f t="shared" ref="E10:F10" si="2">E20</f>
        <v>345.23159999999996</v>
      </c>
      <c r="F10" s="5">
        <f t="shared" si="2"/>
        <v>140.54273000000001</v>
      </c>
    </row>
    <row r="11" spans="1:13" ht="15.6" x14ac:dyDescent="0.3">
      <c r="A11" s="76" t="s">
        <v>35</v>
      </c>
      <c r="B11" s="77"/>
      <c r="C11" s="4">
        <f t="shared" si="1"/>
        <v>117.2394</v>
      </c>
      <c r="D11" s="5">
        <f>D127</f>
        <v>0</v>
      </c>
      <c r="E11" s="5">
        <f t="shared" ref="E11:F11" si="3">E127</f>
        <v>46.178899999999999</v>
      </c>
      <c r="F11" s="5">
        <f t="shared" si="3"/>
        <v>71.060500000000005</v>
      </c>
    </row>
    <row r="12" spans="1:13" ht="15.6" x14ac:dyDescent="0.3">
      <c r="A12" s="76" t="s">
        <v>36</v>
      </c>
      <c r="B12" s="77"/>
      <c r="C12" s="4">
        <f t="shared" si="1"/>
        <v>175.12910000000002</v>
      </c>
      <c r="D12" s="5">
        <f>D190</f>
        <v>163.19650000000001</v>
      </c>
      <c r="E12" s="5">
        <f t="shared" ref="E12:F12" si="4">E190</f>
        <v>1.3187</v>
      </c>
      <c r="F12" s="5">
        <f t="shared" si="4"/>
        <v>10.613899999999999</v>
      </c>
    </row>
    <row r="13" spans="1:13" ht="15.6" x14ac:dyDescent="0.3">
      <c r="A13" s="76" t="s">
        <v>37</v>
      </c>
      <c r="B13" s="77"/>
      <c r="C13" s="4">
        <f>D13+E13+F13</f>
        <v>787.27879999999993</v>
      </c>
      <c r="D13" s="5">
        <f>D219</f>
        <v>657.75799999999992</v>
      </c>
      <c r="E13" s="5">
        <f t="shared" ref="E13:F13" si="5">E219</f>
        <v>93.179400000000015</v>
      </c>
      <c r="F13" s="5">
        <f t="shared" si="5"/>
        <v>36.3414</v>
      </c>
    </row>
    <row r="14" spans="1:13" ht="15.6" x14ac:dyDescent="0.3">
      <c r="A14" s="76" t="s">
        <v>168</v>
      </c>
      <c r="B14" s="77"/>
      <c r="C14" s="4">
        <f t="shared" ref="C14:C15" si="6">D14+E14+F14</f>
        <v>2.88</v>
      </c>
      <c r="D14" s="5">
        <f>D270</f>
        <v>0</v>
      </c>
      <c r="E14" s="5">
        <f t="shared" ref="E14:F14" si="7">E270</f>
        <v>0</v>
      </c>
      <c r="F14" s="5">
        <f t="shared" si="7"/>
        <v>2.88</v>
      </c>
    </row>
    <row r="15" spans="1:13" ht="15.6" x14ac:dyDescent="0.3">
      <c r="A15" s="76" t="s">
        <v>169</v>
      </c>
      <c r="B15" s="77"/>
      <c r="C15" s="4">
        <f t="shared" si="6"/>
        <v>57.9206</v>
      </c>
      <c r="D15" s="5">
        <f>D278</f>
        <v>0</v>
      </c>
      <c r="E15" s="5">
        <f t="shared" ref="E15:F15" si="8">E278</f>
        <v>46.173299999999998</v>
      </c>
      <c r="F15" s="5">
        <f t="shared" si="8"/>
        <v>11.747300000000001</v>
      </c>
    </row>
    <row r="16" spans="1:13" ht="18.75" customHeight="1" x14ac:dyDescent="0.3">
      <c r="A16" s="79" t="s">
        <v>38</v>
      </c>
      <c r="B16" s="79" t="s">
        <v>32</v>
      </c>
      <c r="C16" s="75" t="s">
        <v>26</v>
      </c>
      <c r="D16" s="75"/>
      <c r="E16" s="75"/>
      <c r="F16" s="75"/>
    </row>
    <row r="17" spans="1:6" ht="15.6" x14ac:dyDescent="0.3">
      <c r="A17" s="80"/>
      <c r="B17" s="80"/>
      <c r="C17" s="75" t="s">
        <v>28</v>
      </c>
      <c r="D17" s="75" t="s">
        <v>27</v>
      </c>
      <c r="E17" s="75"/>
      <c r="F17" s="75"/>
    </row>
    <row r="18" spans="1:6" ht="84" customHeight="1" x14ac:dyDescent="0.3">
      <c r="A18" s="81"/>
      <c r="B18" s="81"/>
      <c r="C18" s="75"/>
      <c r="D18" s="3" t="s">
        <v>30</v>
      </c>
      <c r="E18" s="3" t="s">
        <v>86</v>
      </c>
      <c r="F18" s="3" t="s">
        <v>29</v>
      </c>
    </row>
    <row r="19" spans="1:6" ht="18.600000000000001" customHeight="1" x14ac:dyDescent="0.3">
      <c r="A19" s="6" t="s">
        <v>0</v>
      </c>
      <c r="B19" s="7"/>
      <c r="C19" s="7"/>
      <c r="D19" s="8"/>
      <c r="E19" s="8"/>
      <c r="F19" s="8"/>
    </row>
    <row r="20" spans="1:6" ht="18" customHeight="1" x14ac:dyDescent="0.3">
      <c r="A20" s="9" t="s">
        <v>81</v>
      </c>
      <c r="B20" s="10"/>
      <c r="C20" s="11">
        <f>D20+E20+F20</f>
        <v>1260.4576299999999</v>
      </c>
      <c r="D20" s="11">
        <f>D22+D112</f>
        <v>774.68329999999992</v>
      </c>
      <c r="E20" s="11">
        <f>E22+E112</f>
        <v>345.23159999999996</v>
      </c>
      <c r="F20" s="11">
        <f>F22+F112</f>
        <v>140.54273000000001</v>
      </c>
    </row>
    <row r="21" spans="1:6" ht="18" customHeight="1" x14ac:dyDescent="0.3">
      <c r="A21" s="6" t="s">
        <v>0</v>
      </c>
      <c r="B21" s="12"/>
      <c r="C21" s="13"/>
      <c r="D21" s="14"/>
      <c r="E21" s="14"/>
      <c r="F21" s="14"/>
    </row>
    <row r="22" spans="1:6" ht="15.6" x14ac:dyDescent="0.3">
      <c r="A22" s="15" t="s">
        <v>2</v>
      </c>
      <c r="B22" s="16"/>
      <c r="C22" s="17">
        <f>D22+E22+F22</f>
        <v>887.79502999999988</v>
      </c>
      <c r="D22" s="17">
        <f>D24+D88</f>
        <v>430.82319999999993</v>
      </c>
      <c r="E22" s="17">
        <f>E24+E88</f>
        <v>327.88869999999997</v>
      </c>
      <c r="F22" s="17">
        <f>F24+F88</f>
        <v>129.08313000000001</v>
      </c>
    </row>
    <row r="23" spans="1:6" ht="16.2" customHeight="1" x14ac:dyDescent="0.3">
      <c r="A23" s="18" t="s">
        <v>1</v>
      </c>
      <c r="B23" s="19"/>
      <c r="C23" s="17"/>
      <c r="D23" s="20"/>
      <c r="E23" s="21"/>
      <c r="F23" s="20"/>
    </row>
    <row r="24" spans="1:6" ht="34.200000000000003" customHeight="1" x14ac:dyDescent="0.3">
      <c r="A24" s="40" t="s">
        <v>39</v>
      </c>
      <c r="B24" s="19"/>
      <c r="C24" s="17">
        <f t="shared" ref="C24" si="9">D24+E24+F24</f>
        <v>736.39662999999996</v>
      </c>
      <c r="D24" s="14">
        <f>D25+D31+D36+D40+D46+D49+D52+D55+D58+D61+D64+D67+D71+D74+D77+D81+D85</f>
        <v>292.75559999999996</v>
      </c>
      <c r="E24" s="14">
        <f t="shared" ref="E24:F24" si="10">E25+E31+E36+E40+E46+E49+E52+E55+E58+E61+E64+E67+E71+E74+E77+E81+E85</f>
        <v>325.29589999999996</v>
      </c>
      <c r="F24" s="14">
        <f t="shared" si="10"/>
        <v>118.34513000000001</v>
      </c>
    </row>
    <row r="25" spans="1:6" ht="93.6" x14ac:dyDescent="0.3">
      <c r="A25" s="6" t="s">
        <v>79</v>
      </c>
      <c r="B25" s="22"/>
      <c r="C25" s="23">
        <f>D25+E25+F25</f>
        <v>390.16049999999996</v>
      </c>
      <c r="D25" s="24">
        <f>D27+D28+D29+D30</f>
        <v>192.75559999999999</v>
      </c>
      <c r="E25" s="24">
        <f t="shared" ref="E25:F25" si="11">E27+E28+E29+E30</f>
        <v>154.20439999999999</v>
      </c>
      <c r="F25" s="24">
        <f t="shared" si="11"/>
        <v>43.200500000000005</v>
      </c>
    </row>
    <row r="26" spans="1:6" ht="15.6" x14ac:dyDescent="0.3">
      <c r="A26" s="41" t="s">
        <v>0</v>
      </c>
      <c r="B26" s="22"/>
      <c r="C26" s="23"/>
      <c r="D26" s="24"/>
      <c r="E26" s="21"/>
      <c r="F26" s="24"/>
    </row>
    <row r="27" spans="1:6" ht="15.6" x14ac:dyDescent="0.3">
      <c r="A27" s="42" t="s">
        <v>60</v>
      </c>
      <c r="B27" s="22" t="s">
        <v>46</v>
      </c>
      <c r="C27" s="23">
        <f>D27+E27+F27</f>
        <v>385.89159999999998</v>
      </c>
      <c r="D27" s="24">
        <v>192.75559999999999</v>
      </c>
      <c r="E27" s="21">
        <v>154.20439999999999</v>
      </c>
      <c r="F27" s="24">
        <v>38.931600000000003</v>
      </c>
    </row>
    <row r="28" spans="1:6" ht="15.6" x14ac:dyDescent="0.3">
      <c r="A28" s="42" t="s">
        <v>60</v>
      </c>
      <c r="B28" s="22" t="s">
        <v>47</v>
      </c>
      <c r="C28" s="23">
        <f>D28+E28+F28</f>
        <v>2.3288000000000002</v>
      </c>
      <c r="D28" s="24"/>
      <c r="E28" s="21"/>
      <c r="F28" s="24">
        <v>2.3288000000000002</v>
      </c>
    </row>
    <row r="29" spans="1:6" ht="15.6" x14ac:dyDescent="0.3">
      <c r="A29" s="42" t="s">
        <v>14</v>
      </c>
      <c r="B29" s="22" t="s">
        <v>47</v>
      </c>
      <c r="C29" s="23">
        <f t="shared" ref="C29:C31" si="12">D29+E29+F29</f>
        <v>1.6561999999999999</v>
      </c>
      <c r="D29" s="24"/>
      <c r="E29" s="21"/>
      <c r="F29" s="24">
        <v>1.6561999999999999</v>
      </c>
    </row>
    <row r="30" spans="1:6" ht="15.6" x14ac:dyDescent="0.3">
      <c r="A30" s="48" t="s">
        <v>94</v>
      </c>
      <c r="B30" s="22" t="s">
        <v>47</v>
      </c>
      <c r="C30" s="23">
        <f t="shared" si="12"/>
        <v>0.28389999999999999</v>
      </c>
      <c r="D30" s="24"/>
      <c r="E30" s="21"/>
      <c r="F30" s="24">
        <v>0.28389999999999999</v>
      </c>
    </row>
    <row r="31" spans="1:6" ht="31.2" x14ac:dyDescent="0.3">
      <c r="A31" s="43" t="s">
        <v>11</v>
      </c>
      <c r="B31" s="22"/>
      <c r="C31" s="23">
        <f t="shared" si="12"/>
        <v>209.52799999999999</v>
      </c>
      <c r="D31" s="24">
        <f>D33+D34+D35</f>
        <v>100</v>
      </c>
      <c r="E31" s="24">
        <f t="shared" ref="E31:F31" si="13">E33+E34+E35</f>
        <v>80</v>
      </c>
      <c r="F31" s="24">
        <f t="shared" si="13"/>
        <v>29.528000000000002</v>
      </c>
    </row>
    <row r="32" spans="1:6" ht="15.6" x14ac:dyDescent="0.3">
      <c r="A32" s="42" t="s">
        <v>0</v>
      </c>
      <c r="B32" s="22"/>
      <c r="C32" s="23"/>
      <c r="D32" s="24"/>
      <c r="E32" s="21"/>
      <c r="F32" s="24"/>
    </row>
    <row r="33" spans="1:6" ht="15.6" x14ac:dyDescent="0.3">
      <c r="A33" s="55" t="s">
        <v>102</v>
      </c>
      <c r="B33" s="22" t="s">
        <v>46</v>
      </c>
      <c r="C33" s="23">
        <f>D33+E33+F33</f>
        <v>200</v>
      </c>
      <c r="D33" s="24">
        <v>100</v>
      </c>
      <c r="E33" s="21">
        <v>80</v>
      </c>
      <c r="F33" s="24">
        <v>20</v>
      </c>
    </row>
    <row r="34" spans="1:6" ht="15.6" x14ac:dyDescent="0.3">
      <c r="A34" s="55" t="s">
        <v>103</v>
      </c>
      <c r="B34" s="22" t="s">
        <v>47</v>
      </c>
      <c r="C34" s="23">
        <f t="shared" ref="C34:C36" si="14">D34+E34+F34</f>
        <v>8.2279999999999998</v>
      </c>
      <c r="D34" s="24"/>
      <c r="E34" s="21"/>
      <c r="F34" s="24">
        <v>8.2279999999999998</v>
      </c>
    </row>
    <row r="35" spans="1:6" ht="15.6" x14ac:dyDescent="0.3">
      <c r="A35" s="55" t="s">
        <v>94</v>
      </c>
      <c r="B35" s="22" t="s">
        <v>47</v>
      </c>
      <c r="C35" s="23">
        <f t="shared" si="14"/>
        <v>1.3</v>
      </c>
      <c r="D35" s="24"/>
      <c r="E35" s="21"/>
      <c r="F35" s="24">
        <v>1.3</v>
      </c>
    </row>
    <row r="36" spans="1:6" ht="31.2" x14ac:dyDescent="0.3">
      <c r="A36" s="71" t="s">
        <v>101</v>
      </c>
      <c r="B36" s="22" t="s">
        <v>48</v>
      </c>
      <c r="C36" s="23">
        <f t="shared" si="14"/>
        <v>74.525499999999994</v>
      </c>
      <c r="D36" s="25">
        <f>D38+D39</f>
        <v>0</v>
      </c>
      <c r="E36" s="25">
        <f t="shared" ref="E36:F36" si="15">E38+E39</f>
        <v>62.680900000000001</v>
      </c>
      <c r="F36" s="25">
        <f t="shared" si="15"/>
        <v>11.8446</v>
      </c>
    </row>
    <row r="37" spans="1:6" ht="15.6" x14ac:dyDescent="0.3">
      <c r="A37" s="41" t="s">
        <v>0</v>
      </c>
      <c r="B37" s="22"/>
      <c r="C37" s="23"/>
      <c r="D37" s="25"/>
      <c r="E37" s="21"/>
      <c r="F37" s="25"/>
    </row>
    <row r="38" spans="1:6" ht="15.6" x14ac:dyDescent="0.3">
      <c r="A38" s="42" t="s">
        <v>14</v>
      </c>
      <c r="B38" s="22" t="s">
        <v>48</v>
      </c>
      <c r="C38" s="23">
        <f t="shared" ref="C38:C45" si="16">D38+E38+F38</f>
        <v>73.742400000000004</v>
      </c>
      <c r="D38" s="25"/>
      <c r="E38" s="21">
        <v>62.680900000000001</v>
      </c>
      <c r="F38" s="25">
        <v>11.061500000000001</v>
      </c>
    </row>
    <row r="39" spans="1:6" ht="15.6" x14ac:dyDescent="0.3">
      <c r="A39" s="42" t="s">
        <v>14</v>
      </c>
      <c r="B39" s="22" t="s">
        <v>149</v>
      </c>
      <c r="C39" s="23">
        <f t="shared" si="16"/>
        <v>0.78310000000000002</v>
      </c>
      <c r="D39" s="25"/>
      <c r="E39" s="21"/>
      <c r="F39" s="25">
        <v>0.78310000000000002</v>
      </c>
    </row>
    <row r="40" spans="1:6" ht="31.2" x14ac:dyDescent="0.3">
      <c r="A40" s="18" t="s">
        <v>105</v>
      </c>
      <c r="B40" s="22"/>
      <c r="C40" s="23">
        <f>D40+E40+F40</f>
        <v>35.918230000000001</v>
      </c>
      <c r="D40" s="24">
        <f>D42+D43+D44+D45</f>
        <v>0</v>
      </c>
      <c r="E40" s="24">
        <f t="shared" ref="E40:F40" si="17">E42+E43+E44+E45</f>
        <v>28.410599999999999</v>
      </c>
      <c r="F40" s="24">
        <f t="shared" si="17"/>
        <v>7.5076299999999998</v>
      </c>
    </row>
    <row r="41" spans="1:6" ht="15.6" x14ac:dyDescent="0.3">
      <c r="A41" s="42" t="s">
        <v>0</v>
      </c>
      <c r="B41" s="22"/>
      <c r="C41" s="23"/>
      <c r="D41" s="24"/>
      <c r="E41" s="21"/>
      <c r="F41" s="24"/>
    </row>
    <row r="42" spans="1:6" ht="15.6" x14ac:dyDescent="0.3">
      <c r="A42" s="55" t="s">
        <v>102</v>
      </c>
      <c r="B42" s="22" t="s">
        <v>106</v>
      </c>
      <c r="C42" s="23">
        <f t="shared" si="16"/>
        <v>33.424199999999999</v>
      </c>
      <c r="D42" s="24"/>
      <c r="E42" s="21">
        <v>28.410599999999999</v>
      </c>
      <c r="F42" s="24">
        <v>5.0136000000000003</v>
      </c>
    </row>
    <row r="43" spans="1:6" ht="15.6" x14ac:dyDescent="0.3">
      <c r="A43" s="55" t="s">
        <v>102</v>
      </c>
      <c r="B43" s="22" t="s">
        <v>47</v>
      </c>
      <c r="C43" s="23">
        <f t="shared" si="16"/>
        <v>2.0891299999999999</v>
      </c>
      <c r="D43" s="24"/>
      <c r="E43" s="21"/>
      <c r="F43" s="24">
        <v>2.0891299999999999</v>
      </c>
    </row>
    <row r="44" spans="1:6" ht="15.6" x14ac:dyDescent="0.3">
      <c r="A44" s="55" t="s">
        <v>103</v>
      </c>
      <c r="B44" s="22" t="s">
        <v>47</v>
      </c>
      <c r="C44" s="23">
        <f t="shared" si="16"/>
        <v>8.5900000000000004E-2</v>
      </c>
      <c r="D44" s="24"/>
      <c r="E44" s="21"/>
      <c r="F44" s="24">
        <v>8.5900000000000004E-2</v>
      </c>
    </row>
    <row r="45" spans="1:6" ht="15.6" x14ac:dyDescent="0.3">
      <c r="A45" s="55" t="s">
        <v>94</v>
      </c>
      <c r="B45" s="22" t="s">
        <v>47</v>
      </c>
      <c r="C45" s="23">
        <f t="shared" si="16"/>
        <v>0.31900000000000001</v>
      </c>
      <c r="D45" s="24"/>
      <c r="E45" s="21"/>
      <c r="F45" s="24">
        <v>0.31900000000000001</v>
      </c>
    </row>
    <row r="46" spans="1:6" ht="15.6" x14ac:dyDescent="0.3">
      <c r="A46" s="6" t="s">
        <v>13</v>
      </c>
      <c r="B46" s="22" t="s">
        <v>47</v>
      </c>
      <c r="C46" s="23">
        <f t="shared" ref="C46" si="18">D46+E46+F46</f>
        <v>0.11700000000000001</v>
      </c>
      <c r="D46" s="24">
        <f>D48</f>
        <v>0</v>
      </c>
      <c r="E46" s="24">
        <f t="shared" ref="E46:F46" si="19">E48</f>
        <v>0</v>
      </c>
      <c r="F46" s="24">
        <f t="shared" si="19"/>
        <v>0.11700000000000001</v>
      </c>
    </row>
    <row r="47" spans="1:6" ht="16.2" customHeight="1" x14ac:dyDescent="0.3">
      <c r="A47" s="41" t="s">
        <v>0</v>
      </c>
      <c r="B47" s="22"/>
      <c r="C47" s="23"/>
      <c r="D47" s="24"/>
      <c r="E47" s="21"/>
      <c r="F47" s="24"/>
    </row>
    <row r="48" spans="1:6" ht="18" customHeight="1" x14ac:dyDescent="0.3">
      <c r="A48" s="42" t="s">
        <v>14</v>
      </c>
      <c r="B48" s="22"/>
      <c r="C48" s="23">
        <f t="shared" ref="C48" si="20">D48+E48+F48</f>
        <v>0.11700000000000001</v>
      </c>
      <c r="D48" s="24"/>
      <c r="E48" s="21"/>
      <c r="F48" s="24">
        <v>0.11700000000000001</v>
      </c>
    </row>
    <row r="49" spans="1:6" ht="31.2" x14ac:dyDescent="0.3">
      <c r="A49" s="6" t="s">
        <v>100</v>
      </c>
      <c r="B49" s="22" t="s">
        <v>47</v>
      </c>
      <c r="C49" s="23">
        <f t="shared" ref="C49:C188" si="21">D49+E49+F49</f>
        <v>2.2397999999999998</v>
      </c>
      <c r="D49" s="25">
        <f>D51</f>
        <v>0</v>
      </c>
      <c r="E49" s="25">
        <f t="shared" ref="E49:F49" si="22">E51</f>
        <v>0</v>
      </c>
      <c r="F49" s="25">
        <f t="shared" si="22"/>
        <v>2.2397999999999998</v>
      </c>
    </row>
    <row r="50" spans="1:6" ht="15.6" x14ac:dyDescent="0.3">
      <c r="A50" s="41" t="s">
        <v>0</v>
      </c>
      <c r="B50" s="22"/>
      <c r="C50" s="23"/>
      <c r="D50" s="25"/>
      <c r="E50" s="21"/>
      <c r="F50" s="25"/>
    </row>
    <row r="51" spans="1:6" ht="15.6" x14ac:dyDescent="0.3">
      <c r="A51" s="42" t="s">
        <v>14</v>
      </c>
      <c r="B51" s="22"/>
      <c r="C51" s="23">
        <f t="shared" si="21"/>
        <v>2.2397999999999998</v>
      </c>
      <c r="D51" s="25"/>
      <c r="E51" s="21"/>
      <c r="F51" s="25">
        <v>2.2397999999999998</v>
      </c>
    </row>
    <row r="52" spans="1:6" ht="18.75" customHeight="1" x14ac:dyDescent="0.3">
      <c r="A52" s="42" t="s">
        <v>96</v>
      </c>
      <c r="B52" s="22" t="s">
        <v>47</v>
      </c>
      <c r="C52" s="23">
        <f t="shared" si="21"/>
        <v>3.8296000000000001</v>
      </c>
      <c r="D52" s="24">
        <f>D54</f>
        <v>0</v>
      </c>
      <c r="E52" s="24">
        <f t="shared" ref="E52:F52" si="23">E54</f>
        <v>0</v>
      </c>
      <c r="F52" s="24">
        <f t="shared" si="23"/>
        <v>3.8296000000000001</v>
      </c>
    </row>
    <row r="53" spans="1:6" ht="15.6" x14ac:dyDescent="0.3">
      <c r="A53" s="41" t="s">
        <v>0</v>
      </c>
      <c r="B53" s="22"/>
      <c r="C53" s="23"/>
      <c r="D53" s="24"/>
      <c r="E53" s="21"/>
      <c r="F53" s="24"/>
    </row>
    <row r="54" spans="1:6" ht="15.6" x14ac:dyDescent="0.3">
      <c r="A54" s="42" t="s">
        <v>14</v>
      </c>
      <c r="B54" s="22"/>
      <c r="C54" s="23">
        <f t="shared" ref="C54" si="24">D54+E54+F54</f>
        <v>3.8296000000000001</v>
      </c>
      <c r="D54" s="24"/>
      <c r="E54" s="21"/>
      <c r="F54" s="24">
        <v>3.8296000000000001</v>
      </c>
    </row>
    <row r="55" spans="1:6" ht="31.2" x14ac:dyDescent="0.3">
      <c r="A55" s="6" t="s">
        <v>150</v>
      </c>
      <c r="B55" s="22" t="s">
        <v>47</v>
      </c>
      <c r="C55" s="23">
        <f t="shared" si="21"/>
        <v>4.3762999999999996</v>
      </c>
      <c r="D55" s="25">
        <f>D57</f>
        <v>0</v>
      </c>
      <c r="E55" s="25">
        <f t="shared" ref="E55:F55" si="25">E57</f>
        <v>0</v>
      </c>
      <c r="F55" s="25">
        <f t="shared" si="25"/>
        <v>4.3762999999999996</v>
      </c>
    </row>
    <row r="56" spans="1:6" ht="15.6" x14ac:dyDescent="0.3">
      <c r="A56" s="41" t="s">
        <v>0</v>
      </c>
      <c r="B56" s="22"/>
      <c r="C56" s="23"/>
      <c r="D56" s="25"/>
      <c r="E56" s="21"/>
      <c r="F56" s="25"/>
    </row>
    <row r="57" spans="1:6" ht="15.6" x14ac:dyDescent="0.3">
      <c r="A57" s="42" t="s">
        <v>14</v>
      </c>
      <c r="B57" s="22"/>
      <c r="C57" s="23">
        <f t="shared" ref="C57" si="26">D57+E57+F57</f>
        <v>4.3762999999999996</v>
      </c>
      <c r="D57" s="25"/>
      <c r="E57" s="21"/>
      <c r="F57" s="25">
        <v>4.3762999999999996</v>
      </c>
    </row>
    <row r="58" spans="1:6" ht="33.6" customHeight="1" x14ac:dyDescent="0.3">
      <c r="A58" s="6" t="s">
        <v>170</v>
      </c>
      <c r="B58" s="22" t="s">
        <v>47</v>
      </c>
      <c r="C58" s="23">
        <f t="shared" si="21"/>
        <v>1.0799000000000001</v>
      </c>
      <c r="D58" s="25">
        <f>D60</f>
        <v>0</v>
      </c>
      <c r="E58" s="25">
        <f t="shared" ref="E58:F58" si="27">E60</f>
        <v>0</v>
      </c>
      <c r="F58" s="25">
        <f t="shared" si="27"/>
        <v>1.0799000000000001</v>
      </c>
    </row>
    <row r="59" spans="1:6" ht="15.6" x14ac:dyDescent="0.3">
      <c r="A59" s="41" t="s">
        <v>0</v>
      </c>
      <c r="B59" s="22"/>
      <c r="C59" s="23"/>
      <c r="D59" s="25"/>
      <c r="E59" s="21"/>
      <c r="F59" s="25"/>
    </row>
    <row r="60" spans="1:6" ht="15.6" x14ac:dyDescent="0.3">
      <c r="A60" s="42" t="s">
        <v>14</v>
      </c>
      <c r="B60" s="22"/>
      <c r="C60" s="23">
        <f t="shared" si="21"/>
        <v>1.0799000000000001</v>
      </c>
      <c r="D60" s="25"/>
      <c r="E60" s="21"/>
      <c r="F60" s="25">
        <v>1.0799000000000001</v>
      </c>
    </row>
    <row r="61" spans="1:6" ht="31.2" x14ac:dyDescent="0.3">
      <c r="A61" s="6" t="s">
        <v>9</v>
      </c>
      <c r="B61" s="22" t="s">
        <v>47</v>
      </c>
      <c r="C61" s="23">
        <f>D61+E61+F61</f>
        <v>0.13780000000000001</v>
      </c>
      <c r="D61" s="25"/>
      <c r="E61" s="21"/>
      <c r="F61" s="25">
        <f>F63</f>
        <v>0.13780000000000001</v>
      </c>
    </row>
    <row r="62" spans="1:6" ht="15.6" x14ac:dyDescent="0.3">
      <c r="A62" s="41" t="s">
        <v>0</v>
      </c>
      <c r="B62" s="22"/>
      <c r="C62" s="23"/>
      <c r="D62" s="25"/>
      <c r="E62" s="21"/>
      <c r="F62" s="25"/>
    </row>
    <row r="63" spans="1:6" ht="15.6" x14ac:dyDescent="0.3">
      <c r="A63" s="42" t="s">
        <v>14</v>
      </c>
      <c r="B63" s="22"/>
      <c r="C63" s="23">
        <f t="shared" si="21"/>
        <v>0.13780000000000001</v>
      </c>
      <c r="D63" s="25"/>
      <c r="E63" s="21"/>
      <c r="F63" s="25">
        <v>0.13780000000000001</v>
      </c>
    </row>
    <row r="64" spans="1:6" ht="37.5" customHeight="1" x14ac:dyDescent="0.3">
      <c r="A64" s="18" t="s">
        <v>10</v>
      </c>
      <c r="B64" s="22" t="s">
        <v>47</v>
      </c>
      <c r="C64" s="23">
        <f t="shared" ref="C64" si="28">D64+E64+F64</f>
        <v>0.16719999999999999</v>
      </c>
      <c r="D64" s="24">
        <f>D66</f>
        <v>0</v>
      </c>
      <c r="E64" s="24">
        <f t="shared" ref="E64:F64" si="29">E66</f>
        <v>0</v>
      </c>
      <c r="F64" s="24">
        <f t="shared" si="29"/>
        <v>0.16719999999999999</v>
      </c>
    </row>
    <row r="65" spans="1:6" ht="15.6" x14ac:dyDescent="0.3">
      <c r="A65" s="41" t="s">
        <v>0</v>
      </c>
      <c r="B65" s="22"/>
      <c r="C65" s="23"/>
      <c r="D65" s="24"/>
      <c r="E65" s="21"/>
      <c r="F65" s="24"/>
    </row>
    <row r="66" spans="1:6" ht="15.6" x14ac:dyDescent="0.3">
      <c r="A66" s="42" t="s">
        <v>14</v>
      </c>
      <c r="B66" s="22"/>
      <c r="C66" s="23">
        <f t="shared" ref="C66:C67" si="30">D66+E66+F66</f>
        <v>0.16719999999999999</v>
      </c>
      <c r="D66" s="24"/>
      <c r="E66" s="21"/>
      <c r="F66" s="24">
        <v>0.16719999999999999</v>
      </c>
    </row>
    <row r="67" spans="1:6" ht="50.25" customHeight="1" x14ac:dyDescent="0.3">
      <c r="A67" s="60" t="s">
        <v>109</v>
      </c>
      <c r="B67" s="22" t="s">
        <v>47</v>
      </c>
      <c r="C67" s="23">
        <f t="shared" si="30"/>
        <v>7.9219999999999997</v>
      </c>
      <c r="D67" s="25">
        <f>D69+D70</f>
        <v>0</v>
      </c>
      <c r="E67" s="25">
        <f t="shared" ref="E67:F67" si="31">E69+E70</f>
        <v>0</v>
      </c>
      <c r="F67" s="25">
        <f t="shared" si="31"/>
        <v>7.9219999999999997</v>
      </c>
    </row>
    <row r="68" spans="1:6" ht="15.6" x14ac:dyDescent="0.3">
      <c r="A68" s="41" t="s">
        <v>0</v>
      </c>
      <c r="B68" s="22"/>
      <c r="C68" s="23"/>
      <c r="D68" s="25"/>
      <c r="E68" s="21"/>
      <c r="F68" s="25"/>
    </row>
    <row r="69" spans="1:6" ht="15.6" x14ac:dyDescent="0.3">
      <c r="A69" s="42" t="s">
        <v>60</v>
      </c>
      <c r="B69" s="22"/>
      <c r="C69" s="23">
        <f t="shared" ref="C69:C71" si="32">D69+E69+F69</f>
        <v>5.9039999999999999</v>
      </c>
      <c r="D69" s="25"/>
      <c r="E69" s="21"/>
      <c r="F69" s="25">
        <v>5.9039999999999999</v>
      </c>
    </row>
    <row r="70" spans="1:6" ht="15" customHeight="1" x14ac:dyDescent="0.3">
      <c r="A70" s="42" t="s">
        <v>14</v>
      </c>
      <c r="B70" s="22"/>
      <c r="C70" s="23">
        <f t="shared" si="32"/>
        <v>2.0179999999999998</v>
      </c>
      <c r="D70" s="25"/>
      <c r="E70" s="21"/>
      <c r="F70" s="25">
        <v>2.0179999999999998</v>
      </c>
    </row>
    <row r="71" spans="1:6" ht="31.2" hidden="1" x14ac:dyDescent="0.3">
      <c r="A71" s="61" t="s">
        <v>110</v>
      </c>
      <c r="B71" s="22" t="s">
        <v>47</v>
      </c>
      <c r="C71" s="23">
        <f t="shared" si="32"/>
        <v>2.2000000000000001E-3</v>
      </c>
      <c r="D71" s="24">
        <f>D73</f>
        <v>0</v>
      </c>
      <c r="E71" s="24">
        <f t="shared" ref="E71:F71" si="33">E73</f>
        <v>0</v>
      </c>
      <c r="F71" s="24">
        <f t="shared" si="33"/>
        <v>2.2000000000000001E-3</v>
      </c>
    </row>
    <row r="72" spans="1:6" ht="15.6" hidden="1" x14ac:dyDescent="0.3">
      <c r="A72" s="41" t="s">
        <v>0</v>
      </c>
      <c r="B72" s="22"/>
      <c r="C72" s="23"/>
      <c r="D72" s="24"/>
      <c r="E72" s="21"/>
      <c r="F72" s="24"/>
    </row>
    <row r="73" spans="1:6" ht="15.6" hidden="1" x14ac:dyDescent="0.3">
      <c r="A73" s="42" t="s">
        <v>14</v>
      </c>
      <c r="B73" s="22"/>
      <c r="C73" s="23">
        <f t="shared" ref="C73:C74" si="34">D73+E73+F73</f>
        <v>2.2000000000000001E-3</v>
      </c>
      <c r="D73" s="24"/>
      <c r="E73" s="21"/>
      <c r="F73" s="24">
        <v>2.2000000000000001E-3</v>
      </c>
    </row>
    <row r="74" spans="1:6" ht="15.6" hidden="1" x14ac:dyDescent="0.3">
      <c r="A74" s="62" t="s">
        <v>111</v>
      </c>
      <c r="B74" s="22" t="s">
        <v>47</v>
      </c>
      <c r="C74" s="23">
        <f t="shared" si="34"/>
        <v>1.26E-2</v>
      </c>
      <c r="D74" s="24">
        <f>D76</f>
        <v>0</v>
      </c>
      <c r="E74" s="24">
        <f t="shared" ref="E74:F74" si="35">E76</f>
        <v>0</v>
      </c>
      <c r="F74" s="24">
        <f t="shared" si="35"/>
        <v>1.26E-2</v>
      </c>
    </row>
    <row r="75" spans="1:6" ht="15.6" hidden="1" x14ac:dyDescent="0.3">
      <c r="A75" s="41" t="s">
        <v>0</v>
      </c>
      <c r="B75" s="22"/>
      <c r="C75" s="23"/>
      <c r="D75" s="24"/>
      <c r="E75" s="21"/>
      <c r="F75" s="24"/>
    </row>
    <row r="76" spans="1:6" ht="15.6" hidden="1" x14ac:dyDescent="0.3">
      <c r="A76" s="42" t="s">
        <v>14</v>
      </c>
      <c r="B76" s="22"/>
      <c r="C76" s="23">
        <f t="shared" ref="C76" si="36">D76+E76+F76</f>
        <v>1.26E-2</v>
      </c>
      <c r="D76" s="24"/>
      <c r="E76" s="21"/>
      <c r="F76" s="24">
        <v>1.26E-2</v>
      </c>
    </row>
    <row r="77" spans="1:6" ht="15.6" x14ac:dyDescent="0.3">
      <c r="A77" s="6" t="s">
        <v>157</v>
      </c>
      <c r="B77" s="22" t="s">
        <v>47</v>
      </c>
      <c r="C77" s="23">
        <f t="shared" si="21"/>
        <v>3.11</v>
      </c>
      <c r="D77" s="25">
        <f>D79+D80</f>
        <v>0</v>
      </c>
      <c r="E77" s="25">
        <f t="shared" ref="E77:F77" si="37">E79+E80</f>
        <v>0</v>
      </c>
      <c r="F77" s="25">
        <f t="shared" si="37"/>
        <v>3.11</v>
      </c>
    </row>
    <row r="78" spans="1:6" ht="15.6" x14ac:dyDescent="0.3">
      <c r="A78" s="41" t="s">
        <v>0</v>
      </c>
      <c r="B78" s="22"/>
      <c r="C78" s="23"/>
      <c r="D78" s="25"/>
      <c r="E78" s="21"/>
      <c r="F78" s="25"/>
    </row>
    <row r="79" spans="1:6" ht="15.6" x14ac:dyDescent="0.3">
      <c r="A79" s="42" t="s">
        <v>60</v>
      </c>
      <c r="B79" s="22"/>
      <c r="C79" s="23">
        <f t="shared" ref="C79:C80" si="38">D79+E79+F79</f>
        <v>0.11</v>
      </c>
      <c r="D79" s="25"/>
      <c r="E79" s="21"/>
      <c r="F79" s="25">
        <v>0.11</v>
      </c>
    </row>
    <row r="80" spans="1:6" ht="15.6" x14ac:dyDescent="0.3">
      <c r="A80" s="42" t="s">
        <v>14</v>
      </c>
      <c r="B80" s="22"/>
      <c r="C80" s="23">
        <f t="shared" si="38"/>
        <v>3</v>
      </c>
      <c r="D80" s="25"/>
      <c r="E80" s="21"/>
      <c r="F80" s="25">
        <v>3</v>
      </c>
    </row>
    <row r="81" spans="1:6" ht="15.6" x14ac:dyDescent="0.3">
      <c r="A81" s="6" t="s">
        <v>158</v>
      </c>
      <c r="B81" s="22" t="s">
        <v>47</v>
      </c>
      <c r="C81" s="23">
        <f t="shared" ref="C81" si="39">D81+E81+F81</f>
        <v>3.1</v>
      </c>
      <c r="D81" s="25">
        <f>D83+D84</f>
        <v>0</v>
      </c>
      <c r="E81" s="25">
        <f t="shared" ref="E81:F81" si="40">E83+E84</f>
        <v>0</v>
      </c>
      <c r="F81" s="25">
        <f t="shared" si="40"/>
        <v>3.1</v>
      </c>
    </row>
    <row r="82" spans="1:6" ht="15.6" x14ac:dyDescent="0.3">
      <c r="A82" s="41" t="s">
        <v>0</v>
      </c>
      <c r="B82" s="22"/>
      <c r="C82" s="23"/>
      <c r="D82" s="25"/>
      <c r="E82" s="21"/>
      <c r="F82" s="25"/>
    </row>
    <row r="83" spans="1:6" ht="15.6" x14ac:dyDescent="0.3">
      <c r="A83" s="42" t="s">
        <v>60</v>
      </c>
      <c r="B83" s="22"/>
      <c r="C83" s="23">
        <f t="shared" ref="C83:C84" si="41">D83+E83+F83</f>
        <v>0.1</v>
      </c>
      <c r="D83" s="25"/>
      <c r="E83" s="21"/>
      <c r="F83" s="25">
        <v>0.1</v>
      </c>
    </row>
    <row r="84" spans="1:6" ht="15.6" x14ac:dyDescent="0.3">
      <c r="A84" s="42" t="s">
        <v>14</v>
      </c>
      <c r="B84" s="22"/>
      <c r="C84" s="23">
        <f t="shared" si="41"/>
        <v>3</v>
      </c>
      <c r="D84" s="25"/>
      <c r="E84" s="21"/>
      <c r="F84" s="25">
        <v>3</v>
      </c>
    </row>
    <row r="85" spans="1:6" ht="46.8" x14ac:dyDescent="0.3">
      <c r="A85" s="72" t="s">
        <v>45</v>
      </c>
      <c r="B85" s="22" t="s">
        <v>47</v>
      </c>
      <c r="C85" s="23">
        <f t="shared" si="21"/>
        <v>0.17</v>
      </c>
      <c r="D85" s="24">
        <f>D87</f>
        <v>0</v>
      </c>
      <c r="E85" s="24">
        <f t="shared" ref="E85:F85" si="42">E87</f>
        <v>0</v>
      </c>
      <c r="F85" s="24">
        <f t="shared" si="42"/>
        <v>0.17</v>
      </c>
    </row>
    <row r="86" spans="1:6" ht="15.6" x14ac:dyDescent="0.3">
      <c r="A86" s="41" t="s">
        <v>0</v>
      </c>
      <c r="B86" s="22"/>
      <c r="C86" s="23"/>
      <c r="D86" s="24"/>
      <c r="E86" s="21"/>
      <c r="F86" s="24"/>
    </row>
    <row r="87" spans="1:6" ht="15.6" x14ac:dyDescent="0.3">
      <c r="A87" s="42" t="s">
        <v>14</v>
      </c>
      <c r="B87" s="22"/>
      <c r="C87" s="23">
        <f t="shared" si="21"/>
        <v>0.17</v>
      </c>
      <c r="D87" s="24"/>
      <c r="E87" s="21"/>
      <c r="F87" s="24">
        <v>0.17</v>
      </c>
    </row>
    <row r="88" spans="1:6" ht="31.2" x14ac:dyDescent="0.3">
      <c r="A88" s="40" t="s">
        <v>40</v>
      </c>
      <c r="B88" s="26"/>
      <c r="C88" s="11">
        <f t="shared" si="21"/>
        <v>151.39840000000001</v>
      </c>
      <c r="D88" s="27">
        <f>D89+D92+D95+D99+D104+D108</f>
        <v>138.0676</v>
      </c>
      <c r="E88" s="27">
        <f t="shared" ref="E88:F88" si="43">E89+E92+E95+E99+E104+E108</f>
        <v>2.5928000000000004</v>
      </c>
      <c r="F88" s="27">
        <f t="shared" si="43"/>
        <v>10.737999999999998</v>
      </c>
    </row>
    <row r="89" spans="1:6" ht="46.8" x14ac:dyDescent="0.3">
      <c r="A89" s="42" t="s">
        <v>107</v>
      </c>
      <c r="B89" s="22" t="s">
        <v>49</v>
      </c>
      <c r="C89" s="23">
        <f t="shared" si="21"/>
        <v>1.25</v>
      </c>
      <c r="D89" s="24">
        <f>D91</f>
        <v>0</v>
      </c>
      <c r="E89" s="24">
        <f t="shared" ref="E89:F89" si="44">E91</f>
        <v>0</v>
      </c>
      <c r="F89" s="24">
        <f t="shared" si="44"/>
        <v>1.25</v>
      </c>
    </row>
    <row r="90" spans="1:6" ht="15.6" x14ac:dyDescent="0.3">
      <c r="A90" s="41" t="s">
        <v>0</v>
      </c>
      <c r="B90" s="26"/>
      <c r="C90" s="11"/>
      <c r="D90" s="27"/>
      <c r="E90" s="27"/>
      <c r="F90" s="27"/>
    </row>
    <row r="91" spans="1:6" ht="15.6" x14ac:dyDescent="0.3">
      <c r="A91" s="42" t="s">
        <v>14</v>
      </c>
      <c r="B91" s="26"/>
      <c r="C91" s="23">
        <f t="shared" si="21"/>
        <v>1.25</v>
      </c>
      <c r="D91" s="27"/>
      <c r="E91" s="27"/>
      <c r="F91" s="24">
        <v>1.25</v>
      </c>
    </row>
    <row r="92" spans="1:6" ht="31.2" x14ac:dyDescent="0.3">
      <c r="A92" s="44" t="s">
        <v>16</v>
      </c>
      <c r="B92" s="22" t="s">
        <v>49</v>
      </c>
      <c r="C92" s="23">
        <f t="shared" si="21"/>
        <v>1.3</v>
      </c>
      <c r="D92" s="25">
        <f>D94</f>
        <v>0</v>
      </c>
      <c r="E92" s="25">
        <f t="shared" ref="E92:F92" si="45">E94</f>
        <v>0</v>
      </c>
      <c r="F92" s="25">
        <f t="shared" si="45"/>
        <v>1.3</v>
      </c>
    </row>
    <row r="93" spans="1:6" ht="15.6" x14ac:dyDescent="0.3">
      <c r="A93" s="41" t="s">
        <v>0</v>
      </c>
      <c r="B93" s="28"/>
      <c r="C93" s="23"/>
      <c r="D93" s="25"/>
      <c r="E93" s="21"/>
      <c r="F93" s="25"/>
    </row>
    <row r="94" spans="1:6" ht="15.6" x14ac:dyDescent="0.3">
      <c r="A94" s="42" t="s">
        <v>14</v>
      </c>
      <c r="B94" s="22"/>
      <c r="C94" s="23">
        <f t="shared" si="21"/>
        <v>1.3</v>
      </c>
      <c r="D94" s="25"/>
      <c r="E94" s="21"/>
      <c r="F94" s="25">
        <v>1.3</v>
      </c>
    </row>
    <row r="95" spans="1:6" ht="31.2" x14ac:dyDescent="0.3">
      <c r="A95" s="18" t="s">
        <v>98</v>
      </c>
      <c r="B95" s="22" t="s">
        <v>49</v>
      </c>
      <c r="C95" s="23">
        <f t="shared" si="21"/>
        <v>3.9502000000000002</v>
      </c>
      <c r="D95" s="25">
        <f>D97+D98</f>
        <v>0</v>
      </c>
      <c r="E95" s="25">
        <f t="shared" ref="E95:F95" si="46">E97+E98</f>
        <v>0</v>
      </c>
      <c r="F95" s="25">
        <f t="shared" si="46"/>
        <v>3.9502000000000002</v>
      </c>
    </row>
    <row r="96" spans="1:6" ht="15" customHeight="1" x14ac:dyDescent="0.3">
      <c r="A96" s="56" t="s">
        <v>0</v>
      </c>
      <c r="B96" s="22"/>
      <c r="C96" s="23"/>
      <c r="D96" s="25"/>
      <c r="E96" s="21"/>
      <c r="F96" s="25"/>
    </row>
    <row r="97" spans="1:6" ht="15.6" hidden="1" x14ac:dyDescent="0.3">
      <c r="A97" s="57" t="s">
        <v>14</v>
      </c>
      <c r="B97" s="22"/>
      <c r="C97" s="23">
        <f t="shared" si="21"/>
        <v>4.8999999999999998E-3</v>
      </c>
      <c r="D97" s="25"/>
      <c r="E97" s="21"/>
      <c r="F97" s="25">
        <v>4.8999999999999998E-3</v>
      </c>
    </row>
    <row r="98" spans="1:6" ht="15.6" x14ac:dyDescent="0.3">
      <c r="A98" s="70" t="s">
        <v>108</v>
      </c>
      <c r="B98" s="22"/>
      <c r="C98" s="23">
        <f t="shared" si="21"/>
        <v>3.9453</v>
      </c>
      <c r="D98" s="25"/>
      <c r="E98" s="21"/>
      <c r="F98" s="25">
        <v>3.9453</v>
      </c>
    </row>
    <row r="99" spans="1:6" ht="31.2" x14ac:dyDescent="0.3">
      <c r="A99" s="58" t="s">
        <v>12</v>
      </c>
      <c r="B99" s="59"/>
      <c r="C99" s="23">
        <f t="shared" si="21"/>
        <v>67.015500000000003</v>
      </c>
      <c r="D99" s="25">
        <f>D101+D102+D103</f>
        <v>61.974600000000002</v>
      </c>
      <c r="E99" s="25">
        <f t="shared" ref="E99:F99" si="47">E101+E102+E103</f>
        <v>1.9779</v>
      </c>
      <c r="F99" s="25">
        <f t="shared" si="47"/>
        <v>3.0629999999999997</v>
      </c>
    </row>
    <row r="100" spans="1:6" ht="15.6" x14ac:dyDescent="0.3">
      <c r="A100" s="41" t="s">
        <v>0</v>
      </c>
      <c r="B100" s="22"/>
      <c r="C100" s="23"/>
      <c r="D100" s="25"/>
      <c r="E100" s="21"/>
      <c r="F100" s="25"/>
    </row>
    <row r="101" spans="1:6" ht="15.6" x14ac:dyDescent="0.3">
      <c r="A101" s="42" t="s">
        <v>60</v>
      </c>
      <c r="B101" s="22" t="s">
        <v>104</v>
      </c>
      <c r="C101" s="23">
        <f t="shared" si="21"/>
        <v>65.930400000000006</v>
      </c>
      <c r="D101" s="25">
        <v>61.974600000000002</v>
      </c>
      <c r="E101" s="21">
        <v>1.9779</v>
      </c>
      <c r="F101" s="25">
        <v>1.9779</v>
      </c>
    </row>
    <row r="102" spans="1:6" ht="0.6" hidden="1" customHeight="1" x14ac:dyDescent="0.3">
      <c r="A102" s="42" t="s">
        <v>60</v>
      </c>
      <c r="B102" s="22" t="s">
        <v>49</v>
      </c>
      <c r="C102" s="23">
        <f t="shared" ref="C102" si="48">D102+E102+F102</f>
        <v>1E-4</v>
      </c>
      <c r="D102" s="25"/>
      <c r="E102" s="21"/>
      <c r="F102" s="25">
        <v>1E-4</v>
      </c>
    </row>
    <row r="103" spans="1:6" ht="15.6" x14ac:dyDescent="0.3">
      <c r="A103" s="42" t="s">
        <v>14</v>
      </c>
      <c r="B103" s="22" t="s">
        <v>49</v>
      </c>
      <c r="C103" s="23">
        <f t="shared" si="21"/>
        <v>1.085</v>
      </c>
      <c r="D103" s="25"/>
      <c r="E103" s="21"/>
      <c r="F103" s="25">
        <v>1.085</v>
      </c>
    </row>
    <row r="104" spans="1:6" ht="31.2" x14ac:dyDescent="0.3">
      <c r="A104" s="18" t="s">
        <v>17</v>
      </c>
      <c r="C104" s="23">
        <f t="shared" si="21"/>
        <v>23.295399999999997</v>
      </c>
      <c r="D104" s="25">
        <f>D106+D107</f>
        <v>22.719899999999999</v>
      </c>
      <c r="E104" s="25">
        <f t="shared" ref="E104:F104" si="49">E106+E107</f>
        <v>0.18360000000000001</v>
      </c>
      <c r="F104" s="25">
        <f t="shared" si="49"/>
        <v>0.39189999999999997</v>
      </c>
    </row>
    <row r="105" spans="1:6" ht="15.6" x14ac:dyDescent="0.3">
      <c r="A105" s="41" t="s">
        <v>0</v>
      </c>
      <c r="B105" s="22"/>
      <c r="C105" s="23"/>
      <c r="D105" s="25"/>
      <c r="E105" s="21"/>
      <c r="F105" s="25"/>
    </row>
    <row r="106" spans="1:6" ht="15.6" x14ac:dyDescent="0.3">
      <c r="A106" s="42" t="s">
        <v>60</v>
      </c>
      <c r="B106" s="22" t="s">
        <v>50</v>
      </c>
      <c r="C106" s="23">
        <f t="shared" ref="C106:C107" si="50">D106+E106+F106</f>
        <v>22.949399999999997</v>
      </c>
      <c r="D106" s="25">
        <v>22.719899999999999</v>
      </c>
      <c r="E106" s="21">
        <v>0.18360000000000001</v>
      </c>
      <c r="F106" s="25">
        <v>4.5900000000000003E-2</v>
      </c>
    </row>
    <row r="107" spans="1:6" ht="15.6" x14ac:dyDescent="0.3">
      <c r="A107" s="42" t="s">
        <v>14</v>
      </c>
      <c r="B107" s="22" t="s">
        <v>49</v>
      </c>
      <c r="C107" s="23">
        <f t="shared" si="50"/>
        <v>0.34599999999999997</v>
      </c>
      <c r="D107" s="25"/>
      <c r="E107" s="21"/>
      <c r="F107" s="25">
        <v>0.34599999999999997</v>
      </c>
    </row>
    <row r="108" spans="1:6" ht="31.2" x14ac:dyDescent="0.3">
      <c r="A108" s="18" t="s">
        <v>18</v>
      </c>
      <c r="C108" s="23">
        <f t="shared" si="21"/>
        <v>54.587299999999999</v>
      </c>
      <c r="D108" s="25">
        <f>D110+D111</f>
        <v>53.373100000000001</v>
      </c>
      <c r="E108" s="25">
        <f t="shared" ref="E108:F108" si="51">E110+E111</f>
        <v>0.43130000000000002</v>
      </c>
      <c r="F108" s="25">
        <f t="shared" si="51"/>
        <v>0.78290000000000004</v>
      </c>
    </row>
    <row r="109" spans="1:6" ht="15.6" x14ac:dyDescent="0.3">
      <c r="A109" s="41" t="s">
        <v>0</v>
      </c>
      <c r="B109" s="22"/>
      <c r="C109" s="23"/>
      <c r="D109" s="25"/>
      <c r="E109" s="21"/>
      <c r="F109" s="25"/>
    </row>
    <row r="110" spans="1:6" ht="15.6" x14ac:dyDescent="0.3">
      <c r="A110" s="42" t="s">
        <v>60</v>
      </c>
      <c r="B110" s="22" t="s">
        <v>51</v>
      </c>
      <c r="C110" s="23">
        <f t="shared" ref="C110:C111" si="52">D110+E110+F110</f>
        <v>53.912300000000002</v>
      </c>
      <c r="D110" s="25">
        <v>53.373100000000001</v>
      </c>
      <c r="E110" s="21">
        <v>0.43130000000000002</v>
      </c>
      <c r="F110" s="25">
        <v>0.1079</v>
      </c>
    </row>
    <row r="111" spans="1:6" ht="15.6" x14ac:dyDescent="0.3">
      <c r="A111" s="42" t="s">
        <v>14</v>
      </c>
      <c r="B111" s="22" t="s">
        <v>49</v>
      </c>
      <c r="C111" s="23">
        <f t="shared" si="52"/>
        <v>0.67500000000000004</v>
      </c>
      <c r="D111" s="25"/>
      <c r="E111" s="21"/>
      <c r="F111" s="25">
        <v>0.67500000000000004</v>
      </c>
    </row>
    <row r="112" spans="1:6" ht="15.6" x14ac:dyDescent="0.3">
      <c r="A112" s="9" t="s">
        <v>3</v>
      </c>
      <c r="B112" s="26"/>
      <c r="C112" s="11">
        <f t="shared" si="21"/>
        <v>372.6626</v>
      </c>
      <c r="D112" s="11">
        <f>D114+D123</f>
        <v>343.86009999999999</v>
      </c>
      <c r="E112" s="11">
        <f>E114+E123</f>
        <v>17.3429</v>
      </c>
      <c r="F112" s="11">
        <f>F114+F123</f>
        <v>11.4596</v>
      </c>
    </row>
    <row r="113" spans="1:6" ht="15.75" customHeight="1" x14ac:dyDescent="0.3">
      <c r="A113" s="18" t="s">
        <v>1</v>
      </c>
      <c r="B113" s="26"/>
      <c r="C113" s="11"/>
      <c r="D113" s="11"/>
      <c r="E113" s="11"/>
      <c r="F113" s="11"/>
    </row>
    <row r="114" spans="1:6" ht="34.200000000000003" customHeight="1" x14ac:dyDescent="0.3">
      <c r="A114" s="40" t="s">
        <v>39</v>
      </c>
      <c r="B114" s="26"/>
      <c r="C114" s="11">
        <f t="shared" si="21"/>
        <v>372.31259999999997</v>
      </c>
      <c r="D114" s="11">
        <f>D115+D122</f>
        <v>343.86009999999999</v>
      </c>
      <c r="E114" s="11">
        <f>E115+E122</f>
        <v>17.3429</v>
      </c>
      <c r="F114" s="11">
        <f>F115+F122</f>
        <v>11.1096</v>
      </c>
    </row>
    <row r="115" spans="1:6" ht="97.5" customHeight="1" x14ac:dyDescent="0.3">
      <c r="A115" s="33" t="s">
        <v>41</v>
      </c>
      <c r="B115" s="22"/>
      <c r="C115" s="23">
        <f t="shared" si="21"/>
        <v>371.44689999999997</v>
      </c>
      <c r="D115" s="25">
        <f>D117+D118+D119+D120+D121</f>
        <v>343.86009999999999</v>
      </c>
      <c r="E115" s="25">
        <f t="shared" ref="E115:F115" si="53">E117+E118+E119+E120+E121</f>
        <v>17.3429</v>
      </c>
      <c r="F115" s="25">
        <f t="shared" si="53"/>
        <v>10.2439</v>
      </c>
    </row>
    <row r="116" spans="1:6" ht="15.75" customHeight="1" x14ac:dyDescent="0.3">
      <c r="A116" s="45" t="s">
        <v>0</v>
      </c>
      <c r="B116" s="22"/>
      <c r="C116" s="23"/>
      <c r="D116" s="25"/>
      <c r="E116" s="21"/>
      <c r="F116" s="25"/>
    </row>
    <row r="117" spans="1:6" ht="15.75" customHeight="1" x14ac:dyDescent="0.3">
      <c r="A117" s="42" t="s">
        <v>14</v>
      </c>
      <c r="B117" s="22" t="s">
        <v>99</v>
      </c>
      <c r="C117" s="23">
        <f t="shared" si="21"/>
        <v>3.8883000000000001</v>
      </c>
      <c r="D117" s="25"/>
      <c r="E117" s="21"/>
      <c r="F117" s="25">
        <v>3.8883000000000001</v>
      </c>
    </row>
    <row r="118" spans="1:6" ht="15.75" customHeight="1" x14ac:dyDescent="0.3">
      <c r="A118" s="48" t="s">
        <v>94</v>
      </c>
      <c r="B118" s="22" t="s">
        <v>99</v>
      </c>
      <c r="C118" s="23">
        <f t="shared" si="21"/>
        <v>1.75</v>
      </c>
      <c r="D118" s="25"/>
      <c r="E118" s="21"/>
      <c r="F118" s="25">
        <v>1.75</v>
      </c>
    </row>
    <row r="119" spans="1:6" ht="15.75" customHeight="1" x14ac:dyDescent="0.3">
      <c r="A119" s="42" t="s">
        <v>159</v>
      </c>
      <c r="B119" s="22" t="s">
        <v>52</v>
      </c>
      <c r="C119" s="23">
        <f t="shared" si="21"/>
        <v>21.392700000000001</v>
      </c>
      <c r="D119" s="25">
        <v>20.109100000000002</v>
      </c>
      <c r="E119" s="21">
        <v>0.81100000000000005</v>
      </c>
      <c r="F119" s="25">
        <v>0.47260000000000002</v>
      </c>
    </row>
    <row r="120" spans="1:6" ht="15.75" customHeight="1" x14ac:dyDescent="0.3">
      <c r="A120" s="42" t="s">
        <v>160</v>
      </c>
      <c r="B120" s="22" t="s">
        <v>52</v>
      </c>
      <c r="C120" s="23">
        <f t="shared" si="21"/>
        <v>276.60050000000001</v>
      </c>
      <c r="D120" s="25">
        <v>260.00450000000001</v>
      </c>
      <c r="E120" s="21">
        <v>13.2768</v>
      </c>
      <c r="F120" s="25">
        <v>3.3191999999999999</v>
      </c>
    </row>
    <row r="121" spans="1:6" ht="31.2" x14ac:dyDescent="0.3">
      <c r="A121" s="71" t="s">
        <v>161</v>
      </c>
      <c r="B121" s="22" t="s">
        <v>52</v>
      </c>
      <c r="C121" s="23">
        <f t="shared" si="21"/>
        <v>67.815399999999997</v>
      </c>
      <c r="D121" s="25">
        <v>63.746499999999997</v>
      </c>
      <c r="E121" s="21">
        <v>3.2551000000000001</v>
      </c>
      <c r="F121" s="25">
        <v>0.81379999999999997</v>
      </c>
    </row>
    <row r="122" spans="1:6" ht="93.6" x14ac:dyDescent="0.3">
      <c r="A122" s="46" t="s">
        <v>112</v>
      </c>
      <c r="B122" s="22" t="s">
        <v>154</v>
      </c>
      <c r="C122" s="23">
        <f t="shared" si="21"/>
        <v>0.86570000000000003</v>
      </c>
      <c r="D122" s="25"/>
      <c r="E122" s="21"/>
      <c r="F122" s="25">
        <v>0.86570000000000003</v>
      </c>
    </row>
    <row r="123" spans="1:6" ht="31.2" x14ac:dyDescent="0.3">
      <c r="A123" s="40" t="s">
        <v>40</v>
      </c>
      <c r="B123" s="22"/>
      <c r="C123" s="11">
        <f t="shared" si="21"/>
        <v>0.35</v>
      </c>
      <c r="D123" s="31">
        <f>D124</f>
        <v>0</v>
      </c>
      <c r="E123" s="31">
        <f t="shared" ref="E123:F123" si="54">E124</f>
        <v>0</v>
      </c>
      <c r="F123" s="31">
        <f t="shared" si="54"/>
        <v>0.35</v>
      </c>
    </row>
    <row r="124" spans="1:6" ht="93.6" x14ac:dyDescent="0.3">
      <c r="A124" s="33" t="s">
        <v>41</v>
      </c>
      <c r="B124" s="22"/>
      <c r="C124" s="23">
        <f t="shared" ref="C124:C126" si="55">D124+E124+F124</f>
        <v>0.35</v>
      </c>
      <c r="D124" s="25">
        <f>D126</f>
        <v>0</v>
      </c>
      <c r="E124" s="25">
        <f t="shared" ref="E124:F124" si="56">E126</f>
        <v>0</v>
      </c>
      <c r="F124" s="25">
        <f t="shared" si="56"/>
        <v>0.35</v>
      </c>
    </row>
    <row r="125" spans="1:6" ht="15.6" x14ac:dyDescent="0.3">
      <c r="A125" s="45" t="s">
        <v>0</v>
      </c>
      <c r="B125" s="22"/>
      <c r="C125" s="23"/>
      <c r="D125" s="25"/>
      <c r="E125" s="21"/>
      <c r="F125" s="25"/>
    </row>
    <row r="126" spans="1:6" ht="15.6" x14ac:dyDescent="0.3">
      <c r="A126" s="42" t="s">
        <v>14</v>
      </c>
      <c r="B126" s="22" t="s">
        <v>148</v>
      </c>
      <c r="C126" s="23">
        <f t="shared" si="55"/>
        <v>0.35</v>
      </c>
      <c r="D126" s="25"/>
      <c r="E126" s="21"/>
      <c r="F126" s="25">
        <v>0.35</v>
      </c>
    </row>
    <row r="127" spans="1:6" ht="15.6" x14ac:dyDescent="0.3">
      <c r="A127" s="9" t="s">
        <v>82</v>
      </c>
      <c r="B127" s="26"/>
      <c r="C127" s="11">
        <f t="shared" si="21"/>
        <v>117.2394</v>
      </c>
      <c r="D127" s="29">
        <f>D129+D138+D175</f>
        <v>0</v>
      </c>
      <c r="E127" s="29">
        <f>E129+E138+E175</f>
        <v>46.178899999999999</v>
      </c>
      <c r="F127" s="29">
        <f>F129+F138+F175</f>
        <v>71.060500000000005</v>
      </c>
    </row>
    <row r="128" spans="1:6" ht="15.6" x14ac:dyDescent="0.3">
      <c r="A128" s="6" t="s">
        <v>0</v>
      </c>
      <c r="B128" s="22"/>
      <c r="C128" s="23"/>
      <c r="D128" s="20"/>
      <c r="E128" s="21"/>
      <c r="F128" s="20"/>
    </row>
    <row r="129" spans="1:6" ht="15.6" x14ac:dyDescent="0.3">
      <c r="A129" s="9" t="s">
        <v>25</v>
      </c>
      <c r="B129" s="26"/>
      <c r="C129" s="11">
        <f t="shared" si="21"/>
        <v>6.6081000000000003</v>
      </c>
      <c r="D129" s="14"/>
      <c r="E129" s="14"/>
      <c r="F129" s="14">
        <f t="shared" ref="F129" si="57">F131</f>
        <v>6.6081000000000003</v>
      </c>
    </row>
    <row r="130" spans="1:6" ht="15.6" x14ac:dyDescent="0.3">
      <c r="A130" s="18" t="s">
        <v>1</v>
      </c>
      <c r="B130" s="26"/>
      <c r="C130" s="11"/>
      <c r="D130" s="14"/>
      <c r="E130" s="14"/>
      <c r="F130" s="14"/>
    </row>
    <row r="131" spans="1:6" ht="31.2" x14ac:dyDescent="0.3">
      <c r="A131" s="40" t="s">
        <v>40</v>
      </c>
      <c r="B131" s="26"/>
      <c r="C131" s="11">
        <f t="shared" si="21"/>
        <v>6.6081000000000003</v>
      </c>
      <c r="D131" s="14">
        <f>+D132+D133</f>
        <v>0</v>
      </c>
      <c r="E131" s="14">
        <f t="shared" ref="E131:F131" si="58">+E132+E133</f>
        <v>0</v>
      </c>
      <c r="F131" s="14">
        <f t="shared" si="58"/>
        <v>6.6081000000000003</v>
      </c>
    </row>
    <row r="132" spans="1:6" ht="15.6" x14ac:dyDescent="0.3">
      <c r="A132" s="6" t="s">
        <v>171</v>
      </c>
      <c r="B132" s="28" t="s">
        <v>63</v>
      </c>
      <c r="C132" s="23">
        <f t="shared" si="21"/>
        <v>2.3081</v>
      </c>
      <c r="D132" s="20"/>
      <c r="E132" s="21"/>
      <c r="F132" s="20">
        <v>2.3081</v>
      </c>
    </row>
    <row r="133" spans="1:6" ht="15.6" x14ac:dyDescent="0.3">
      <c r="A133" s="44" t="s">
        <v>113</v>
      </c>
      <c r="B133" s="28"/>
      <c r="C133" s="23">
        <f t="shared" si="21"/>
        <v>4.3</v>
      </c>
      <c r="D133" s="20">
        <f>D135</f>
        <v>0</v>
      </c>
      <c r="E133" s="20">
        <f t="shared" ref="E133:F133" si="59">E135</f>
        <v>0</v>
      </c>
      <c r="F133" s="20">
        <f t="shared" si="59"/>
        <v>4.3</v>
      </c>
    </row>
    <row r="134" spans="1:6" ht="15.6" x14ac:dyDescent="0.3">
      <c r="A134" s="63" t="s">
        <v>0</v>
      </c>
      <c r="B134" s="28"/>
      <c r="C134" s="23"/>
      <c r="D134" s="20"/>
      <c r="E134" s="21"/>
      <c r="F134" s="20"/>
    </row>
    <row r="135" spans="1:6" ht="31.2" x14ac:dyDescent="0.3">
      <c r="A135" s="44" t="s">
        <v>114</v>
      </c>
      <c r="B135" s="28" t="s">
        <v>151</v>
      </c>
      <c r="C135" s="23">
        <f t="shared" si="21"/>
        <v>4.3</v>
      </c>
      <c r="D135" s="20">
        <f>D137</f>
        <v>0</v>
      </c>
      <c r="E135" s="20">
        <f t="shared" ref="E135:F135" si="60">E137</f>
        <v>0</v>
      </c>
      <c r="F135" s="20">
        <f t="shared" si="60"/>
        <v>4.3</v>
      </c>
    </row>
    <row r="136" spans="1:6" ht="15.6" x14ac:dyDescent="0.3">
      <c r="A136" s="42" t="s">
        <v>0</v>
      </c>
      <c r="B136" s="28"/>
      <c r="C136" s="23"/>
      <c r="D136" s="20"/>
      <c r="E136" s="21"/>
      <c r="F136" s="20"/>
    </row>
    <row r="137" spans="1:6" ht="15.6" x14ac:dyDescent="0.3">
      <c r="A137" s="42" t="s">
        <v>14</v>
      </c>
      <c r="B137" s="28"/>
      <c r="C137" s="23">
        <f t="shared" si="21"/>
        <v>4.3</v>
      </c>
      <c r="D137" s="20"/>
      <c r="E137" s="21"/>
      <c r="F137" s="20">
        <v>4.3</v>
      </c>
    </row>
    <row r="138" spans="1:6" ht="19.2" customHeight="1" x14ac:dyDescent="0.3">
      <c r="A138" s="9" t="s">
        <v>4</v>
      </c>
      <c r="B138" s="26"/>
      <c r="C138" s="11">
        <f t="shared" si="21"/>
        <v>97.959299999999999</v>
      </c>
      <c r="D138" s="11">
        <f>D140+D149</f>
        <v>0</v>
      </c>
      <c r="E138" s="11">
        <f t="shared" ref="E138:F138" si="61">E140+E149</f>
        <v>46.178899999999999</v>
      </c>
      <c r="F138" s="11">
        <f t="shared" si="61"/>
        <v>51.7804</v>
      </c>
    </row>
    <row r="139" spans="1:6" ht="15.6" x14ac:dyDescent="0.3">
      <c r="A139" s="18" t="s">
        <v>1</v>
      </c>
      <c r="B139" s="26"/>
      <c r="C139" s="11"/>
      <c r="D139" s="11"/>
      <c r="E139" s="11"/>
      <c r="F139" s="11"/>
    </row>
    <row r="140" spans="1:6" ht="31.2" x14ac:dyDescent="0.3">
      <c r="A140" s="40" t="s">
        <v>40</v>
      </c>
      <c r="B140" s="26"/>
      <c r="C140" s="11">
        <f>D140+E140+F140</f>
        <v>20.303799999999999</v>
      </c>
      <c r="D140" s="11">
        <f>D141+D144+D145</f>
        <v>0</v>
      </c>
      <c r="E140" s="11">
        <f t="shared" ref="E140:F140" si="62">E141+E144+E145</f>
        <v>0.26140000000000002</v>
      </c>
      <c r="F140" s="11">
        <f t="shared" si="62"/>
        <v>20.042400000000001</v>
      </c>
    </row>
    <row r="141" spans="1:6" ht="46.8" x14ac:dyDescent="0.3">
      <c r="A141" s="6" t="s">
        <v>15</v>
      </c>
      <c r="B141" s="28" t="s">
        <v>64</v>
      </c>
      <c r="C141" s="23">
        <f>D141+E141+F141</f>
        <v>14.977</v>
      </c>
      <c r="D141" s="23"/>
      <c r="E141" s="23"/>
      <c r="F141" s="23">
        <f>F143</f>
        <v>14.977</v>
      </c>
    </row>
    <row r="142" spans="1:6" ht="15.6" x14ac:dyDescent="0.3">
      <c r="A142" s="41" t="s">
        <v>0</v>
      </c>
      <c r="B142" s="28"/>
      <c r="C142" s="23"/>
      <c r="D142" s="23"/>
      <c r="E142" s="23"/>
      <c r="F142" s="23"/>
    </row>
    <row r="143" spans="1:6" ht="15.6" x14ac:dyDescent="0.3">
      <c r="A143" s="42" t="s">
        <v>14</v>
      </c>
      <c r="B143" s="28"/>
      <c r="C143" s="23">
        <f t="shared" si="21"/>
        <v>14.977</v>
      </c>
      <c r="D143" s="23"/>
      <c r="E143" s="23"/>
      <c r="F143" s="23">
        <v>14.977</v>
      </c>
    </row>
    <row r="144" spans="1:6" ht="33.6" customHeight="1" x14ac:dyDescent="0.3">
      <c r="A144" s="18" t="s">
        <v>80</v>
      </c>
      <c r="B144" s="28" t="s">
        <v>65</v>
      </c>
      <c r="C144" s="23">
        <f t="shared" si="21"/>
        <v>0.32680000000000003</v>
      </c>
      <c r="D144" s="30"/>
      <c r="E144" s="21">
        <v>0.26140000000000002</v>
      </c>
      <c r="F144" s="30">
        <v>6.54E-2</v>
      </c>
    </row>
    <row r="145" spans="1:6" ht="49.5" customHeight="1" x14ac:dyDescent="0.3">
      <c r="A145" s="18" t="s">
        <v>87</v>
      </c>
      <c r="B145" s="28" t="s">
        <v>97</v>
      </c>
      <c r="C145" s="23">
        <f>D145+E145+F145</f>
        <v>5</v>
      </c>
      <c r="D145" s="30">
        <f>D147+D148</f>
        <v>0</v>
      </c>
      <c r="E145" s="30">
        <f t="shared" ref="E145:F145" si="63">E147+E148</f>
        <v>0</v>
      </c>
      <c r="F145" s="30">
        <f t="shared" si="63"/>
        <v>5</v>
      </c>
    </row>
    <row r="146" spans="1:6" ht="15.6" x14ac:dyDescent="0.3">
      <c r="A146" s="41" t="s">
        <v>0</v>
      </c>
      <c r="B146" s="28"/>
      <c r="C146" s="23"/>
      <c r="D146" s="30"/>
      <c r="E146" s="21"/>
      <c r="F146" s="30"/>
    </row>
    <row r="147" spans="1:6" ht="15.6" x14ac:dyDescent="0.3">
      <c r="A147" s="42" t="s">
        <v>60</v>
      </c>
      <c r="B147" s="28"/>
      <c r="C147" s="23">
        <f t="shared" ref="C147:C148" si="64">D147+E147+F147</f>
        <v>4</v>
      </c>
      <c r="D147" s="30"/>
      <c r="E147" s="21"/>
      <c r="F147" s="30">
        <v>4</v>
      </c>
    </row>
    <row r="148" spans="1:6" ht="15.6" x14ac:dyDescent="0.3">
      <c r="A148" s="42" t="s">
        <v>14</v>
      </c>
      <c r="B148" s="28"/>
      <c r="C148" s="23">
        <f t="shared" si="64"/>
        <v>1</v>
      </c>
      <c r="D148" s="30"/>
      <c r="E148" s="21"/>
      <c r="F148" s="30">
        <v>1</v>
      </c>
    </row>
    <row r="149" spans="1:6" ht="31.2" x14ac:dyDescent="0.3">
      <c r="A149" s="40" t="s">
        <v>39</v>
      </c>
      <c r="B149" s="28"/>
      <c r="C149" s="11">
        <f>D149+E149+F149</f>
        <v>77.655499999999989</v>
      </c>
      <c r="D149" s="53">
        <f>D150+D153+D158+D161+D164+D167+D171</f>
        <v>0</v>
      </c>
      <c r="E149" s="53">
        <f t="shared" ref="E149:F149" si="65">E150+E153+E158+E161+E164+E167+E171</f>
        <v>45.917499999999997</v>
      </c>
      <c r="F149" s="53">
        <f t="shared" si="65"/>
        <v>31.738</v>
      </c>
    </row>
    <row r="150" spans="1:6" ht="31.2" x14ac:dyDescent="0.3">
      <c r="A150" s="52" t="s">
        <v>88</v>
      </c>
      <c r="B150" s="28" t="s">
        <v>89</v>
      </c>
      <c r="C150" s="23">
        <f>D150+E150+F150</f>
        <v>0.6</v>
      </c>
      <c r="D150" s="30"/>
      <c r="E150" s="21"/>
      <c r="F150" s="30">
        <f>F152</f>
        <v>0.6</v>
      </c>
    </row>
    <row r="151" spans="1:6" ht="15.6" x14ac:dyDescent="0.3">
      <c r="A151" s="41" t="s">
        <v>0</v>
      </c>
      <c r="B151" s="28"/>
      <c r="C151" s="23"/>
      <c r="D151" s="30"/>
      <c r="E151" s="21"/>
      <c r="F151" s="30"/>
    </row>
    <row r="152" spans="1:6" ht="15.6" x14ac:dyDescent="0.3">
      <c r="A152" s="42" t="s">
        <v>14</v>
      </c>
      <c r="B152" s="28"/>
      <c r="C152" s="23">
        <f t="shared" ref="C152:C174" si="66">D152+E152+F152</f>
        <v>0.6</v>
      </c>
      <c r="D152" s="30"/>
      <c r="E152" s="21"/>
      <c r="F152" s="30">
        <v>0.6</v>
      </c>
    </row>
    <row r="153" spans="1:6" ht="46.8" x14ac:dyDescent="0.3">
      <c r="A153" s="18" t="s">
        <v>115</v>
      </c>
      <c r="B153" s="28"/>
      <c r="C153" s="23">
        <f t="shared" si="66"/>
        <v>5.9138999999999999</v>
      </c>
      <c r="D153" s="30">
        <f>D155+D156+D157</f>
        <v>0</v>
      </c>
      <c r="E153" s="30">
        <f t="shared" ref="E153:F153" si="67">E155+E156+E157</f>
        <v>4.5978000000000003</v>
      </c>
      <c r="F153" s="30">
        <f t="shared" si="67"/>
        <v>1.3160999999999998</v>
      </c>
    </row>
    <row r="154" spans="1:6" ht="15.6" x14ac:dyDescent="0.3">
      <c r="A154" s="42" t="s">
        <v>0</v>
      </c>
      <c r="B154" s="28"/>
      <c r="C154" s="23"/>
      <c r="D154" s="30"/>
      <c r="E154" s="21"/>
      <c r="F154" s="30"/>
    </row>
    <row r="155" spans="1:6" ht="15.6" x14ac:dyDescent="0.3">
      <c r="A155" s="42" t="s">
        <v>60</v>
      </c>
      <c r="B155" s="28" t="s">
        <v>121</v>
      </c>
      <c r="C155" s="23">
        <f t="shared" si="66"/>
        <v>5.7473000000000001</v>
      </c>
      <c r="D155" s="30"/>
      <c r="E155" s="21">
        <v>4.5978000000000003</v>
      </c>
      <c r="F155" s="30">
        <v>1.1495</v>
      </c>
    </row>
    <row r="156" spans="1:6" ht="15.6" x14ac:dyDescent="0.3">
      <c r="A156" s="42" t="s">
        <v>14</v>
      </c>
      <c r="B156" s="28" t="s">
        <v>162</v>
      </c>
      <c r="C156" s="23">
        <f t="shared" si="66"/>
        <v>8.9300000000000004E-2</v>
      </c>
      <c r="D156" s="30"/>
      <c r="E156" s="21"/>
      <c r="F156" s="30">
        <v>8.9300000000000004E-2</v>
      </c>
    </row>
    <row r="157" spans="1:6" ht="15.6" x14ac:dyDescent="0.3">
      <c r="A157" s="48" t="s">
        <v>94</v>
      </c>
      <c r="B157" s="28" t="s">
        <v>162</v>
      </c>
      <c r="C157" s="23">
        <f t="shared" si="66"/>
        <v>7.7299999999999994E-2</v>
      </c>
      <c r="D157" s="30"/>
      <c r="E157" s="21"/>
      <c r="F157" s="30">
        <v>7.7299999999999994E-2</v>
      </c>
    </row>
    <row r="158" spans="1:6" ht="46.8" x14ac:dyDescent="0.3">
      <c r="A158" s="18" t="s">
        <v>116</v>
      </c>
      <c r="B158" s="28" t="s">
        <v>122</v>
      </c>
      <c r="C158" s="23">
        <f t="shared" si="66"/>
        <v>2.2052</v>
      </c>
      <c r="D158" s="30">
        <f>D160</f>
        <v>0</v>
      </c>
      <c r="E158" s="30">
        <f t="shared" ref="E158:F158" si="68">E160</f>
        <v>0</v>
      </c>
      <c r="F158" s="30">
        <f t="shared" si="68"/>
        <v>2.2052</v>
      </c>
    </row>
    <row r="159" spans="1:6" ht="15.6" x14ac:dyDescent="0.3">
      <c r="A159" s="42" t="s">
        <v>0</v>
      </c>
      <c r="B159" s="28"/>
      <c r="C159" s="23"/>
      <c r="D159" s="30"/>
      <c r="E159" s="21"/>
      <c r="F159" s="30"/>
    </row>
    <row r="160" spans="1:6" ht="15.6" x14ac:dyDescent="0.3">
      <c r="A160" s="42" t="s">
        <v>14</v>
      </c>
      <c r="B160" s="28"/>
      <c r="C160" s="23">
        <f t="shared" si="66"/>
        <v>2.2052</v>
      </c>
      <c r="D160" s="30"/>
      <c r="E160" s="21"/>
      <c r="F160" s="30">
        <v>2.2052</v>
      </c>
    </row>
    <row r="161" spans="1:6" ht="31.2" x14ac:dyDescent="0.3">
      <c r="A161" s="18" t="s">
        <v>117</v>
      </c>
      <c r="B161" s="28" t="s">
        <v>123</v>
      </c>
      <c r="C161" s="23">
        <f t="shared" si="66"/>
        <v>2.2685</v>
      </c>
      <c r="D161" s="30">
        <f>D163</f>
        <v>0</v>
      </c>
      <c r="E161" s="30">
        <f t="shared" ref="E161:F161" si="69">E163</f>
        <v>0</v>
      </c>
      <c r="F161" s="30">
        <f t="shared" si="69"/>
        <v>2.2685</v>
      </c>
    </row>
    <row r="162" spans="1:6" ht="15.6" x14ac:dyDescent="0.3">
      <c r="A162" s="42" t="s">
        <v>0</v>
      </c>
      <c r="B162" s="28"/>
      <c r="C162" s="23"/>
      <c r="D162" s="30"/>
      <c r="E162" s="21"/>
      <c r="F162" s="30"/>
    </row>
    <row r="163" spans="1:6" ht="15.6" x14ac:dyDescent="0.3">
      <c r="A163" s="42" t="s">
        <v>14</v>
      </c>
      <c r="B163" s="28"/>
      <c r="C163" s="23">
        <f t="shared" si="66"/>
        <v>2.2685</v>
      </c>
      <c r="D163" s="30"/>
      <c r="E163" s="21"/>
      <c r="F163" s="30">
        <v>2.2685</v>
      </c>
    </row>
    <row r="164" spans="1:6" ht="46.8" x14ac:dyDescent="0.3">
      <c r="A164" s="18" t="s">
        <v>118</v>
      </c>
      <c r="B164" s="28" t="s">
        <v>124</v>
      </c>
      <c r="C164" s="23">
        <f t="shared" si="66"/>
        <v>2.2707000000000002</v>
      </c>
      <c r="D164" s="30">
        <f>D166</f>
        <v>0</v>
      </c>
      <c r="E164" s="30">
        <f t="shared" ref="E164:F164" si="70">E166</f>
        <v>0</v>
      </c>
      <c r="F164" s="30">
        <f t="shared" si="70"/>
        <v>2.2707000000000002</v>
      </c>
    </row>
    <row r="165" spans="1:6" ht="15.6" x14ac:dyDescent="0.3">
      <c r="A165" s="42" t="s">
        <v>0</v>
      </c>
      <c r="B165" s="28"/>
      <c r="C165" s="23"/>
      <c r="D165" s="30"/>
      <c r="E165" s="21"/>
      <c r="F165" s="30"/>
    </row>
    <row r="166" spans="1:6" ht="15.6" x14ac:dyDescent="0.3">
      <c r="A166" s="42" t="s">
        <v>14</v>
      </c>
      <c r="B166" s="28"/>
      <c r="C166" s="23">
        <f t="shared" si="66"/>
        <v>2.2707000000000002</v>
      </c>
      <c r="D166" s="30"/>
      <c r="E166" s="21"/>
      <c r="F166" s="30">
        <v>2.2707000000000002</v>
      </c>
    </row>
    <row r="167" spans="1:6" ht="46.8" x14ac:dyDescent="0.3">
      <c r="A167" s="18" t="s">
        <v>119</v>
      </c>
      <c r="B167" s="28" t="s">
        <v>125</v>
      </c>
      <c r="C167" s="23">
        <f t="shared" si="66"/>
        <v>7.2751000000000001</v>
      </c>
      <c r="D167" s="30">
        <f>D169+D170</f>
        <v>0</v>
      </c>
      <c r="E167" s="30">
        <f t="shared" ref="E167:F167" si="71">E169+E170</f>
        <v>0</v>
      </c>
      <c r="F167" s="30">
        <f t="shared" si="71"/>
        <v>7.2751000000000001</v>
      </c>
    </row>
    <row r="168" spans="1:6" ht="15.6" x14ac:dyDescent="0.3">
      <c r="A168" s="42" t="s">
        <v>0</v>
      </c>
      <c r="B168" s="28"/>
      <c r="C168" s="23"/>
      <c r="D168" s="30"/>
      <c r="E168" s="21"/>
      <c r="F168" s="30"/>
    </row>
    <row r="169" spans="1:6" ht="15.6" x14ac:dyDescent="0.3">
      <c r="A169" s="42" t="s">
        <v>60</v>
      </c>
      <c r="B169" s="28"/>
      <c r="C169" s="23">
        <f t="shared" si="66"/>
        <v>2.2641</v>
      </c>
      <c r="D169" s="30"/>
      <c r="E169" s="21"/>
      <c r="F169" s="30">
        <v>2.2641</v>
      </c>
    </row>
    <row r="170" spans="1:6" ht="15.6" x14ac:dyDescent="0.3">
      <c r="A170" s="42" t="s">
        <v>14</v>
      </c>
      <c r="B170" s="28"/>
      <c r="C170" s="23">
        <f t="shared" si="66"/>
        <v>5.0110000000000001</v>
      </c>
      <c r="D170" s="30"/>
      <c r="E170" s="21"/>
      <c r="F170" s="30">
        <v>5.0110000000000001</v>
      </c>
    </row>
    <row r="171" spans="1:6" ht="31.2" x14ac:dyDescent="0.3">
      <c r="A171" s="18" t="s">
        <v>120</v>
      </c>
      <c r="B171" s="28"/>
      <c r="C171" s="23">
        <f t="shared" si="66"/>
        <v>57.122099999999996</v>
      </c>
      <c r="D171" s="30">
        <f>D173+D174</f>
        <v>0</v>
      </c>
      <c r="E171" s="30">
        <f t="shared" ref="E171:F171" si="72">E173+E174</f>
        <v>41.319699999999997</v>
      </c>
      <c r="F171" s="30">
        <f t="shared" si="72"/>
        <v>15.8024</v>
      </c>
    </row>
    <row r="172" spans="1:6" ht="15.6" x14ac:dyDescent="0.3">
      <c r="A172" s="42" t="s">
        <v>0</v>
      </c>
      <c r="B172" s="28"/>
      <c r="C172" s="23"/>
      <c r="D172" s="30"/>
      <c r="E172" s="21"/>
      <c r="F172" s="30"/>
    </row>
    <row r="173" spans="1:6" ht="15.6" x14ac:dyDescent="0.3">
      <c r="A173" s="42" t="s">
        <v>60</v>
      </c>
      <c r="B173" s="28" t="s">
        <v>127</v>
      </c>
      <c r="C173" s="23">
        <f t="shared" si="66"/>
        <v>51.6496</v>
      </c>
      <c r="D173" s="30"/>
      <c r="E173" s="21">
        <v>41.319699999999997</v>
      </c>
      <c r="F173" s="30">
        <v>10.3299</v>
      </c>
    </row>
    <row r="174" spans="1:6" ht="15.6" x14ac:dyDescent="0.3">
      <c r="A174" s="42" t="s">
        <v>14</v>
      </c>
      <c r="B174" s="28" t="s">
        <v>126</v>
      </c>
      <c r="C174" s="23">
        <f t="shared" si="66"/>
        <v>5.4725000000000001</v>
      </c>
      <c r="D174" s="30"/>
      <c r="E174" s="21"/>
      <c r="F174" s="30">
        <v>5.4725000000000001</v>
      </c>
    </row>
    <row r="175" spans="1:6" ht="15.6" x14ac:dyDescent="0.3">
      <c r="A175" s="47" t="s">
        <v>19</v>
      </c>
      <c r="B175" s="26"/>
      <c r="C175" s="11">
        <f>D175+E175+F175</f>
        <v>12.672000000000001</v>
      </c>
      <c r="D175" s="31"/>
      <c r="E175" s="31"/>
      <c r="F175" s="31">
        <f>F177+F188</f>
        <v>12.672000000000001</v>
      </c>
    </row>
    <row r="176" spans="1:6" ht="15.6" x14ac:dyDescent="0.3">
      <c r="A176" s="18" t="s">
        <v>1</v>
      </c>
      <c r="B176" s="26"/>
      <c r="C176" s="11"/>
      <c r="D176" s="31"/>
      <c r="E176" s="31"/>
      <c r="F176" s="31"/>
    </row>
    <row r="177" spans="1:6" ht="31.2" x14ac:dyDescent="0.3">
      <c r="A177" s="40" t="s">
        <v>39</v>
      </c>
      <c r="B177" s="26"/>
      <c r="C177" s="11">
        <f t="shared" ref="C177" si="73">D177+E177+F177</f>
        <v>10.8</v>
      </c>
      <c r="D177" s="31">
        <f>D178+D181+D184</f>
        <v>0</v>
      </c>
      <c r="E177" s="31">
        <f t="shared" ref="E177:F177" si="74">E178+E181+E184</f>
        <v>0</v>
      </c>
      <c r="F177" s="31">
        <f t="shared" si="74"/>
        <v>10.8</v>
      </c>
    </row>
    <row r="178" spans="1:6" ht="15.6" x14ac:dyDescent="0.3">
      <c r="A178" s="48" t="s">
        <v>75</v>
      </c>
      <c r="B178" s="32" t="s">
        <v>53</v>
      </c>
      <c r="C178" s="23">
        <f t="shared" si="21"/>
        <v>5.5</v>
      </c>
      <c r="D178" s="25">
        <f>D180</f>
        <v>0</v>
      </c>
      <c r="E178" s="25">
        <f t="shared" ref="E178:F178" si="75">E180</f>
        <v>0</v>
      </c>
      <c r="F178" s="25">
        <f t="shared" si="75"/>
        <v>5.5</v>
      </c>
    </row>
    <row r="179" spans="1:6" ht="15.6" x14ac:dyDescent="0.3">
      <c r="A179" s="41" t="s">
        <v>0</v>
      </c>
      <c r="B179" s="32"/>
      <c r="C179" s="23"/>
      <c r="D179" s="25"/>
      <c r="E179" s="21"/>
      <c r="F179" s="25"/>
    </row>
    <row r="180" spans="1:6" ht="18.600000000000001" customHeight="1" x14ac:dyDescent="0.3">
      <c r="A180" s="42" t="s">
        <v>14</v>
      </c>
      <c r="B180" s="32"/>
      <c r="C180" s="23">
        <f t="shared" si="21"/>
        <v>5.5</v>
      </c>
      <c r="D180" s="25"/>
      <c r="E180" s="21"/>
      <c r="F180" s="25">
        <v>5.5</v>
      </c>
    </row>
    <row r="181" spans="1:6" ht="15.6" x14ac:dyDescent="0.3">
      <c r="A181" s="48" t="s">
        <v>20</v>
      </c>
      <c r="B181" s="32" t="s">
        <v>54</v>
      </c>
      <c r="C181" s="23">
        <f t="shared" si="21"/>
        <v>0.1</v>
      </c>
      <c r="D181" s="25">
        <f>D183</f>
        <v>0</v>
      </c>
      <c r="E181" s="25">
        <f t="shared" ref="E181:F181" si="76">E183</f>
        <v>0</v>
      </c>
      <c r="F181" s="25">
        <f t="shared" si="76"/>
        <v>0.1</v>
      </c>
    </row>
    <row r="182" spans="1:6" ht="15.6" x14ac:dyDescent="0.3">
      <c r="A182" s="41" t="s">
        <v>0</v>
      </c>
      <c r="B182" s="32"/>
      <c r="C182" s="23"/>
      <c r="D182" s="25"/>
      <c r="E182" s="21"/>
      <c r="F182" s="25"/>
    </row>
    <row r="183" spans="1:6" ht="15.6" x14ac:dyDescent="0.3">
      <c r="A183" s="42" t="s">
        <v>14</v>
      </c>
      <c r="B183" s="32"/>
      <c r="C183" s="23">
        <f t="shared" si="21"/>
        <v>0.1</v>
      </c>
      <c r="D183" s="25"/>
      <c r="E183" s="21"/>
      <c r="F183" s="25">
        <v>0.1</v>
      </c>
    </row>
    <row r="184" spans="1:6" ht="15.6" x14ac:dyDescent="0.3">
      <c r="A184" s="18" t="s">
        <v>128</v>
      </c>
      <c r="B184" s="32" t="s">
        <v>129</v>
      </c>
      <c r="C184" s="23">
        <f t="shared" si="21"/>
        <v>5.2</v>
      </c>
      <c r="D184" s="25">
        <f>D186+D187</f>
        <v>0</v>
      </c>
      <c r="E184" s="25">
        <f t="shared" ref="E184:F184" si="77">E186+E187</f>
        <v>0</v>
      </c>
      <c r="F184" s="25">
        <f t="shared" si="77"/>
        <v>5.2</v>
      </c>
    </row>
    <row r="185" spans="1:6" ht="19.2" customHeight="1" x14ac:dyDescent="0.3">
      <c r="A185" s="41" t="s">
        <v>0</v>
      </c>
      <c r="B185" s="32"/>
      <c r="C185" s="23"/>
      <c r="D185" s="25"/>
      <c r="E185" s="21"/>
      <c r="F185" s="25"/>
    </row>
    <row r="186" spans="1:6" ht="19.2" customHeight="1" x14ac:dyDescent="0.3">
      <c r="A186" s="42" t="s">
        <v>60</v>
      </c>
      <c r="B186" s="32"/>
      <c r="C186" s="23">
        <f t="shared" si="21"/>
        <v>4.46</v>
      </c>
      <c r="D186" s="25"/>
      <c r="E186" s="21"/>
      <c r="F186" s="25">
        <v>4.46</v>
      </c>
    </row>
    <row r="187" spans="1:6" ht="15.6" x14ac:dyDescent="0.3">
      <c r="A187" s="42" t="s">
        <v>14</v>
      </c>
      <c r="B187" s="32"/>
      <c r="C187" s="23">
        <f t="shared" si="21"/>
        <v>0.74</v>
      </c>
      <c r="D187" s="25"/>
      <c r="E187" s="21"/>
      <c r="F187" s="25">
        <v>0.74</v>
      </c>
    </row>
    <row r="188" spans="1:6" ht="31.2" x14ac:dyDescent="0.3">
      <c r="A188" s="49" t="s">
        <v>61</v>
      </c>
      <c r="B188" s="32"/>
      <c r="C188" s="11">
        <f t="shared" si="21"/>
        <v>1.8720000000000001</v>
      </c>
      <c r="D188" s="31"/>
      <c r="E188" s="31"/>
      <c r="F188" s="31">
        <f t="shared" ref="F188" si="78">F189</f>
        <v>1.8720000000000001</v>
      </c>
    </row>
    <row r="189" spans="1:6" ht="15.6" x14ac:dyDescent="0.3">
      <c r="A189" s="42" t="s">
        <v>62</v>
      </c>
      <c r="B189" s="32" t="s">
        <v>69</v>
      </c>
      <c r="C189" s="23">
        <f t="shared" ref="C189" si="79">D189+E189+F189</f>
        <v>1.8720000000000001</v>
      </c>
      <c r="D189" s="25"/>
      <c r="E189" s="21"/>
      <c r="F189" s="25">
        <v>1.8720000000000001</v>
      </c>
    </row>
    <row r="190" spans="1:6" ht="17.25" customHeight="1" x14ac:dyDescent="0.3">
      <c r="A190" s="40" t="s">
        <v>83</v>
      </c>
      <c r="B190" s="54"/>
      <c r="C190" s="11">
        <f>D190+E190+F190</f>
        <v>175.12910000000002</v>
      </c>
      <c r="D190" s="31">
        <f>D192</f>
        <v>163.19650000000001</v>
      </c>
      <c r="E190" s="31">
        <f t="shared" ref="E190:F190" si="80">E192</f>
        <v>1.3187</v>
      </c>
      <c r="F190" s="31">
        <f t="shared" si="80"/>
        <v>10.613899999999999</v>
      </c>
    </row>
    <row r="191" spans="1:6" ht="15.6" x14ac:dyDescent="0.3">
      <c r="A191" s="6" t="s">
        <v>0</v>
      </c>
      <c r="B191" s="32"/>
      <c r="C191" s="23"/>
      <c r="D191" s="25"/>
      <c r="E191" s="21"/>
      <c r="F191" s="25"/>
    </row>
    <row r="192" spans="1:6" ht="17.25" customHeight="1" x14ac:dyDescent="0.3">
      <c r="A192" s="40" t="s">
        <v>21</v>
      </c>
      <c r="B192" s="54"/>
      <c r="C192" s="11">
        <f>D192+E192+F192</f>
        <v>175.12910000000002</v>
      </c>
      <c r="D192" s="31">
        <f>D194+D214</f>
        <v>163.19650000000001</v>
      </c>
      <c r="E192" s="31">
        <f>E194+E214</f>
        <v>1.3187</v>
      </c>
      <c r="F192" s="31">
        <f>F194+F214</f>
        <v>10.613899999999999</v>
      </c>
    </row>
    <row r="193" spans="1:6" ht="15.6" x14ac:dyDescent="0.3">
      <c r="A193" s="41" t="s">
        <v>0</v>
      </c>
      <c r="B193" s="54"/>
      <c r="C193" s="11"/>
      <c r="D193" s="31"/>
      <c r="E193" s="31"/>
      <c r="F193" s="31"/>
    </row>
    <row r="194" spans="1:6" ht="31.2" x14ac:dyDescent="0.3">
      <c r="A194" s="40" t="s">
        <v>39</v>
      </c>
      <c r="B194" s="54"/>
      <c r="C194" s="11">
        <f t="shared" ref="C194:C278" si="81">D194+E194+F194</f>
        <v>174.75000000000003</v>
      </c>
      <c r="D194" s="31">
        <f>D195+D200+D205+D208+D211</f>
        <v>163.19650000000001</v>
      </c>
      <c r="E194" s="31">
        <f t="shared" ref="E194:F194" si="82">E195+E200+E205+E208+E211</f>
        <v>1.3187</v>
      </c>
      <c r="F194" s="31">
        <f t="shared" si="82"/>
        <v>10.2348</v>
      </c>
    </row>
    <row r="195" spans="1:6" ht="48.75" customHeight="1" x14ac:dyDescent="0.3">
      <c r="A195" s="48" t="s">
        <v>92</v>
      </c>
      <c r="B195" s="22"/>
      <c r="C195" s="23">
        <f t="shared" si="81"/>
        <v>140.2578</v>
      </c>
      <c r="D195" s="25">
        <f>D197+D198+D199</f>
        <v>137.4512</v>
      </c>
      <c r="E195" s="25">
        <f t="shared" ref="E195:F195" si="83">E197+E198+E199</f>
        <v>1.1107</v>
      </c>
      <c r="F195" s="25">
        <f t="shared" si="83"/>
        <v>1.6959</v>
      </c>
    </row>
    <row r="196" spans="1:6" ht="15.6" x14ac:dyDescent="0.3">
      <c r="A196" s="41" t="s">
        <v>0</v>
      </c>
      <c r="B196" s="22"/>
      <c r="C196" s="23"/>
      <c r="D196" s="25"/>
      <c r="E196" s="21"/>
      <c r="F196" s="25"/>
    </row>
    <row r="197" spans="1:6" ht="15.6" x14ac:dyDescent="0.3">
      <c r="A197" s="42" t="s">
        <v>60</v>
      </c>
      <c r="B197" s="22" t="s">
        <v>55</v>
      </c>
      <c r="C197" s="23">
        <f t="shared" ref="C197:C199" si="84">D197+E197+F197</f>
        <v>138.83960000000002</v>
      </c>
      <c r="D197" s="25">
        <v>137.4512</v>
      </c>
      <c r="E197" s="21">
        <v>1.1107</v>
      </c>
      <c r="F197" s="25">
        <v>0.2777</v>
      </c>
    </row>
    <row r="198" spans="1:6" ht="15.6" x14ac:dyDescent="0.3">
      <c r="A198" s="42" t="s">
        <v>14</v>
      </c>
      <c r="B198" s="22" t="s">
        <v>95</v>
      </c>
      <c r="C198" s="23">
        <f t="shared" si="84"/>
        <v>1.1438999999999999</v>
      </c>
      <c r="D198" s="25"/>
      <c r="E198" s="21"/>
      <c r="F198" s="25">
        <v>1.1438999999999999</v>
      </c>
    </row>
    <row r="199" spans="1:6" ht="15.6" x14ac:dyDescent="0.3">
      <c r="A199" s="48" t="s">
        <v>94</v>
      </c>
      <c r="B199" s="22" t="s">
        <v>95</v>
      </c>
      <c r="C199" s="23">
        <f t="shared" si="84"/>
        <v>0.27429999999999999</v>
      </c>
      <c r="D199" s="25"/>
      <c r="E199" s="21"/>
      <c r="F199" s="25">
        <v>0.27429999999999999</v>
      </c>
    </row>
    <row r="200" spans="1:6" ht="46.8" x14ac:dyDescent="0.3">
      <c r="A200" s="48" t="s">
        <v>93</v>
      </c>
      <c r="B200" s="22" t="s">
        <v>74</v>
      </c>
      <c r="C200" s="23">
        <f t="shared" si="81"/>
        <v>27.0077</v>
      </c>
      <c r="D200" s="25">
        <f>D202+D203+D204</f>
        <v>25.7453</v>
      </c>
      <c r="E200" s="25">
        <f t="shared" ref="E200:F200" si="85">E202+E203+E204</f>
        <v>0.20799999999999999</v>
      </c>
      <c r="F200" s="25">
        <f t="shared" si="85"/>
        <v>1.0544</v>
      </c>
    </row>
    <row r="201" spans="1:6" ht="15.6" x14ac:dyDescent="0.3">
      <c r="A201" s="41" t="s">
        <v>0</v>
      </c>
      <c r="B201" s="22"/>
      <c r="C201" s="23"/>
      <c r="D201" s="25"/>
      <c r="E201" s="21"/>
      <c r="F201" s="25"/>
    </row>
    <row r="202" spans="1:6" ht="15.6" x14ac:dyDescent="0.3">
      <c r="A202" s="42" t="s">
        <v>60</v>
      </c>
      <c r="B202" s="22" t="s">
        <v>74</v>
      </c>
      <c r="C202" s="23">
        <f t="shared" si="81"/>
        <v>26.005299999999998</v>
      </c>
      <c r="D202" s="25">
        <v>25.7453</v>
      </c>
      <c r="E202" s="21">
        <v>0.20799999999999999</v>
      </c>
      <c r="F202" s="25">
        <v>5.1999999999999998E-2</v>
      </c>
    </row>
    <row r="203" spans="1:6" ht="15.6" x14ac:dyDescent="0.3">
      <c r="A203" s="42" t="s">
        <v>14</v>
      </c>
      <c r="B203" s="22" t="s">
        <v>130</v>
      </c>
      <c r="C203" s="23">
        <f t="shared" si="81"/>
        <v>0.61409999999999998</v>
      </c>
      <c r="D203" s="25"/>
      <c r="E203" s="21"/>
      <c r="F203" s="25">
        <v>0.61409999999999998</v>
      </c>
    </row>
    <row r="204" spans="1:6" ht="15.6" x14ac:dyDescent="0.3">
      <c r="A204" s="48" t="s">
        <v>94</v>
      </c>
      <c r="B204" s="22" t="s">
        <v>130</v>
      </c>
      <c r="C204" s="23">
        <f t="shared" si="81"/>
        <v>0.38829999999999998</v>
      </c>
      <c r="D204" s="25"/>
      <c r="E204" s="21"/>
      <c r="F204" s="25">
        <v>0.38829999999999998</v>
      </c>
    </row>
    <row r="205" spans="1:6" ht="31.2" x14ac:dyDescent="0.3">
      <c r="A205" s="33" t="s">
        <v>8</v>
      </c>
      <c r="B205" s="22" t="s">
        <v>56</v>
      </c>
      <c r="C205" s="23">
        <f t="shared" si="81"/>
        <v>1</v>
      </c>
      <c r="D205" s="30">
        <f>D207</f>
        <v>0</v>
      </c>
      <c r="E205" s="30">
        <f t="shared" ref="E205:F205" si="86">E207</f>
        <v>0</v>
      </c>
      <c r="F205" s="30">
        <f t="shared" si="86"/>
        <v>1</v>
      </c>
    </row>
    <row r="206" spans="1:6" ht="15.6" x14ac:dyDescent="0.3">
      <c r="A206" s="42" t="s">
        <v>0</v>
      </c>
      <c r="B206" s="22"/>
      <c r="C206" s="23"/>
      <c r="D206" s="30"/>
      <c r="E206" s="21"/>
      <c r="F206" s="30"/>
    </row>
    <row r="207" spans="1:6" ht="15.6" x14ac:dyDescent="0.3">
      <c r="A207" s="42" t="s">
        <v>14</v>
      </c>
      <c r="B207" s="22"/>
      <c r="C207" s="23">
        <f t="shared" si="81"/>
        <v>1</v>
      </c>
      <c r="D207" s="30"/>
      <c r="E207" s="21"/>
      <c r="F207" s="30">
        <v>1</v>
      </c>
    </row>
    <row r="208" spans="1:6" ht="34.5" customHeight="1" x14ac:dyDescent="0.3">
      <c r="A208" s="44" t="s">
        <v>131</v>
      </c>
      <c r="B208" s="22" t="s">
        <v>57</v>
      </c>
      <c r="C208" s="23">
        <f t="shared" si="81"/>
        <v>3.65</v>
      </c>
      <c r="D208" s="25"/>
      <c r="E208" s="21"/>
      <c r="F208" s="25">
        <f>F210</f>
        <v>3.65</v>
      </c>
    </row>
    <row r="209" spans="1:6" ht="15.6" x14ac:dyDescent="0.3">
      <c r="A209" s="42" t="s">
        <v>0</v>
      </c>
      <c r="B209" s="22"/>
      <c r="C209" s="23"/>
      <c r="D209" s="25"/>
      <c r="E209" s="21"/>
      <c r="F209" s="25"/>
    </row>
    <row r="210" spans="1:6" ht="15.6" x14ac:dyDescent="0.3">
      <c r="A210" s="42" t="s">
        <v>14</v>
      </c>
      <c r="B210" s="22"/>
      <c r="C210" s="23">
        <f t="shared" si="81"/>
        <v>3.65</v>
      </c>
      <c r="D210" s="25"/>
      <c r="E210" s="21"/>
      <c r="F210" s="25">
        <v>3.65</v>
      </c>
    </row>
    <row r="211" spans="1:6" ht="31.2" x14ac:dyDescent="0.3">
      <c r="A211" s="42" t="s">
        <v>90</v>
      </c>
      <c r="B211" s="22" t="s">
        <v>91</v>
      </c>
      <c r="C211" s="23">
        <f>D211+E211+F211</f>
        <v>2.8344999999999998</v>
      </c>
      <c r="D211" s="25">
        <f>D213</f>
        <v>0</v>
      </c>
      <c r="E211" s="25">
        <f t="shared" ref="E211:F211" si="87">E213</f>
        <v>0</v>
      </c>
      <c r="F211" s="25">
        <f t="shared" si="87"/>
        <v>2.8344999999999998</v>
      </c>
    </row>
    <row r="212" spans="1:6" ht="15.6" x14ac:dyDescent="0.3">
      <c r="A212" s="42" t="s">
        <v>0</v>
      </c>
      <c r="B212" s="22"/>
      <c r="C212" s="23"/>
      <c r="D212" s="25"/>
      <c r="E212" s="21"/>
      <c r="F212" s="25"/>
    </row>
    <row r="213" spans="1:6" ht="15.6" x14ac:dyDescent="0.3">
      <c r="A213" s="42" t="s">
        <v>14</v>
      </c>
      <c r="B213" s="22"/>
      <c r="C213" s="23">
        <f t="shared" ref="C213" si="88">D213+E213+F213</f>
        <v>2.8344999999999998</v>
      </c>
      <c r="D213" s="25"/>
      <c r="E213" s="21"/>
      <c r="F213" s="25">
        <v>2.8344999999999998</v>
      </c>
    </row>
    <row r="214" spans="1:6" ht="31.2" x14ac:dyDescent="0.3">
      <c r="A214" s="40" t="s">
        <v>40</v>
      </c>
      <c r="B214" s="22"/>
      <c r="C214" s="11">
        <f>D214+E214+F214</f>
        <v>0.37909999999999999</v>
      </c>
      <c r="D214" s="31">
        <f>D215</f>
        <v>0</v>
      </c>
      <c r="E214" s="31">
        <f t="shared" ref="E214:F214" si="89">E215</f>
        <v>0</v>
      </c>
      <c r="F214" s="31">
        <f t="shared" si="89"/>
        <v>0.37909999999999999</v>
      </c>
    </row>
    <row r="215" spans="1:6" ht="46.8" x14ac:dyDescent="0.3">
      <c r="A215" s="18" t="s">
        <v>163</v>
      </c>
      <c r="B215" s="22"/>
      <c r="C215" s="23">
        <f>D215+E215+F215</f>
        <v>0.37909999999999999</v>
      </c>
      <c r="D215" s="25">
        <f>D217+D218</f>
        <v>0</v>
      </c>
      <c r="E215" s="25">
        <f t="shared" ref="E215:F215" si="90">E217+E218</f>
        <v>0</v>
      </c>
      <c r="F215" s="25">
        <f t="shared" si="90"/>
        <v>0.37909999999999999</v>
      </c>
    </row>
    <row r="216" spans="1:6" ht="12.6" customHeight="1" x14ac:dyDescent="0.3">
      <c r="A216" s="41" t="s">
        <v>0</v>
      </c>
      <c r="B216" s="22"/>
      <c r="C216" s="23"/>
      <c r="D216" s="25"/>
      <c r="E216" s="21"/>
      <c r="F216" s="25"/>
    </row>
    <row r="217" spans="1:6" ht="0.6" hidden="1" customHeight="1" x14ac:dyDescent="0.3">
      <c r="A217" s="42" t="s">
        <v>60</v>
      </c>
      <c r="B217" s="22" t="s">
        <v>164</v>
      </c>
      <c r="C217" s="23">
        <f t="shared" ref="C217:C218" si="91">D217+E217+F217</f>
        <v>2.9100000000000001E-2</v>
      </c>
      <c r="D217" s="25"/>
      <c r="E217" s="21"/>
      <c r="F217" s="25">
        <v>2.9100000000000001E-2</v>
      </c>
    </row>
    <row r="218" spans="1:6" ht="15.6" x14ac:dyDescent="0.3">
      <c r="A218" s="42" t="s">
        <v>14</v>
      </c>
      <c r="B218" s="22" t="s">
        <v>164</v>
      </c>
      <c r="C218" s="23">
        <f t="shared" si="91"/>
        <v>0.35</v>
      </c>
      <c r="D218" s="25"/>
      <c r="E218" s="21"/>
      <c r="F218" s="25">
        <v>0.35</v>
      </c>
    </row>
    <row r="219" spans="1:6" ht="15.6" x14ac:dyDescent="0.3">
      <c r="A219" s="9" t="s">
        <v>84</v>
      </c>
      <c r="B219" s="26"/>
      <c r="C219" s="11">
        <f>D219+E219+F219</f>
        <v>787.27879999999993</v>
      </c>
      <c r="D219" s="11">
        <f>D221+D248</f>
        <v>657.75799999999992</v>
      </c>
      <c r="E219" s="11">
        <f>E221+E248</f>
        <v>93.179400000000015</v>
      </c>
      <c r="F219" s="11">
        <f>F221+F248</f>
        <v>36.3414</v>
      </c>
    </row>
    <row r="220" spans="1:6" ht="15.6" x14ac:dyDescent="0.3">
      <c r="A220" s="6" t="s">
        <v>0</v>
      </c>
      <c r="B220" s="22"/>
      <c r="C220" s="23"/>
      <c r="D220" s="20"/>
      <c r="E220" s="21"/>
      <c r="F220" s="20"/>
    </row>
    <row r="221" spans="1:6" ht="15.6" x14ac:dyDescent="0.3">
      <c r="A221" s="9" t="s">
        <v>5</v>
      </c>
      <c r="B221" s="26"/>
      <c r="C221" s="11">
        <f>D221+E221+F221</f>
        <v>451.72179999999997</v>
      </c>
      <c r="D221" s="11">
        <f>D223</f>
        <v>441.65959999999995</v>
      </c>
      <c r="E221" s="11">
        <f t="shared" ref="E221:F221" si="92">E223</f>
        <v>2.2304999999999997</v>
      </c>
      <c r="F221" s="11">
        <f t="shared" si="92"/>
        <v>7.8316999999999997</v>
      </c>
    </row>
    <row r="222" spans="1:6" ht="15.6" x14ac:dyDescent="0.3">
      <c r="A222" s="18" t="s">
        <v>1</v>
      </c>
      <c r="B222" s="26"/>
      <c r="C222" s="11"/>
      <c r="D222" s="11"/>
      <c r="E222" s="11"/>
      <c r="F222" s="11"/>
    </row>
    <row r="223" spans="1:6" ht="31.2" x14ac:dyDescent="0.3">
      <c r="A223" s="40" t="s">
        <v>40</v>
      </c>
      <c r="B223" s="26"/>
      <c r="C223" s="11">
        <f>D223+E223+F223</f>
        <v>451.72179999999997</v>
      </c>
      <c r="D223" s="11">
        <f>D224+D228+D232+D236+D240+D244</f>
        <v>441.65959999999995</v>
      </c>
      <c r="E223" s="11">
        <f t="shared" ref="E223:F223" si="93">E224+E228+E232+E236+E240+E244</f>
        <v>2.2304999999999997</v>
      </c>
      <c r="F223" s="11">
        <f t="shared" si="93"/>
        <v>7.8316999999999997</v>
      </c>
    </row>
    <row r="224" spans="1:6" ht="31.2" x14ac:dyDescent="0.3">
      <c r="A224" s="6" t="s">
        <v>22</v>
      </c>
      <c r="B224" s="28"/>
      <c r="C224" s="23">
        <f t="shared" si="81"/>
        <v>83.125799999999998</v>
      </c>
      <c r="D224" s="25">
        <f>D226+D227</f>
        <v>80.710599999999999</v>
      </c>
      <c r="E224" s="25">
        <f t="shared" ref="E224:F224" si="94">E226+E227</f>
        <v>0.40760000000000002</v>
      </c>
      <c r="F224" s="25">
        <f t="shared" si="94"/>
        <v>2.0076000000000001</v>
      </c>
    </row>
    <row r="225" spans="1:6" ht="15.6" x14ac:dyDescent="0.3">
      <c r="A225" s="41" t="s">
        <v>0</v>
      </c>
      <c r="B225" s="28"/>
      <c r="C225" s="23"/>
      <c r="D225" s="25"/>
      <c r="E225" s="21"/>
      <c r="F225" s="25"/>
    </row>
    <row r="226" spans="1:6" ht="15.6" x14ac:dyDescent="0.3">
      <c r="A226" s="42" t="s">
        <v>60</v>
      </c>
      <c r="B226" s="28" t="s">
        <v>58</v>
      </c>
      <c r="C226" s="23">
        <f t="shared" si="81"/>
        <v>81.525800000000004</v>
      </c>
      <c r="D226" s="25">
        <v>80.710599999999999</v>
      </c>
      <c r="E226" s="21">
        <v>0.40760000000000002</v>
      </c>
      <c r="F226" s="25">
        <v>0.40760000000000002</v>
      </c>
    </row>
    <row r="227" spans="1:6" ht="15.6" x14ac:dyDescent="0.3">
      <c r="A227" s="42" t="s">
        <v>14</v>
      </c>
      <c r="B227" s="28" t="s">
        <v>67</v>
      </c>
      <c r="C227" s="23">
        <f t="shared" si="81"/>
        <v>1.6</v>
      </c>
      <c r="D227" s="25"/>
      <c r="E227" s="21"/>
      <c r="F227" s="25">
        <v>1.6</v>
      </c>
    </row>
    <row r="228" spans="1:6" ht="46.8" x14ac:dyDescent="0.3">
      <c r="A228" s="6" t="s">
        <v>23</v>
      </c>
      <c r="B228" s="28"/>
      <c r="C228" s="23">
        <f t="shared" si="81"/>
        <v>106.55760000000001</v>
      </c>
      <c r="D228" s="25">
        <f>D230+D231</f>
        <v>105.1456</v>
      </c>
      <c r="E228" s="25">
        <f t="shared" ref="E228:F228" si="95">E230+E231</f>
        <v>0.53100000000000003</v>
      </c>
      <c r="F228" s="25">
        <f t="shared" si="95"/>
        <v>0.88100000000000001</v>
      </c>
    </row>
    <row r="229" spans="1:6" ht="15.6" x14ac:dyDescent="0.3">
      <c r="A229" s="41" t="s">
        <v>0</v>
      </c>
      <c r="B229" s="28"/>
      <c r="C229" s="23"/>
      <c r="D229" s="25"/>
      <c r="E229" s="21"/>
      <c r="F229" s="25"/>
    </row>
    <row r="230" spans="1:6" ht="15.6" x14ac:dyDescent="0.3">
      <c r="A230" s="42" t="s">
        <v>60</v>
      </c>
      <c r="B230" s="28" t="s">
        <v>59</v>
      </c>
      <c r="C230" s="23">
        <f t="shared" si="81"/>
        <v>106.20760000000001</v>
      </c>
      <c r="D230" s="25">
        <v>105.1456</v>
      </c>
      <c r="E230" s="21">
        <v>0.53100000000000003</v>
      </c>
      <c r="F230" s="25">
        <v>0.53100000000000003</v>
      </c>
    </row>
    <row r="231" spans="1:6" ht="15.6" x14ac:dyDescent="0.3">
      <c r="A231" s="42" t="s">
        <v>14</v>
      </c>
      <c r="B231" s="28" t="s">
        <v>66</v>
      </c>
      <c r="C231" s="23">
        <f t="shared" si="81"/>
        <v>0.35</v>
      </c>
      <c r="D231" s="25"/>
      <c r="E231" s="21"/>
      <c r="F231" s="25">
        <v>0.35</v>
      </c>
    </row>
    <row r="232" spans="1:6" ht="46.8" x14ac:dyDescent="0.3">
      <c r="A232" s="50" t="s">
        <v>31</v>
      </c>
      <c r="B232" s="28"/>
      <c r="C232" s="23">
        <f t="shared" si="81"/>
        <v>102.24199999999999</v>
      </c>
      <c r="D232" s="25">
        <f>D234+D235</f>
        <v>100.8732</v>
      </c>
      <c r="E232" s="25">
        <f t="shared" ref="E232:F232" si="96">E234+E235</f>
        <v>0.50939999999999996</v>
      </c>
      <c r="F232" s="25">
        <f t="shared" si="96"/>
        <v>0.85939999999999994</v>
      </c>
    </row>
    <row r="233" spans="1:6" ht="15.6" x14ac:dyDescent="0.3">
      <c r="A233" s="41" t="s">
        <v>0</v>
      </c>
      <c r="B233" s="28"/>
      <c r="C233" s="23"/>
      <c r="D233" s="25"/>
      <c r="E233" s="21"/>
      <c r="F233" s="25"/>
    </row>
    <row r="234" spans="1:6" ht="15.6" x14ac:dyDescent="0.3">
      <c r="A234" s="42" t="s">
        <v>60</v>
      </c>
      <c r="B234" s="28" t="s">
        <v>76</v>
      </c>
      <c r="C234" s="23">
        <f t="shared" si="81"/>
        <v>101.892</v>
      </c>
      <c r="D234" s="25">
        <v>100.8732</v>
      </c>
      <c r="E234" s="21">
        <v>0.50939999999999996</v>
      </c>
      <c r="F234" s="25">
        <v>0.50939999999999996</v>
      </c>
    </row>
    <row r="235" spans="1:6" ht="15.6" x14ac:dyDescent="0.3">
      <c r="A235" s="42" t="s">
        <v>14</v>
      </c>
      <c r="B235" s="28" t="s">
        <v>68</v>
      </c>
      <c r="C235" s="23">
        <f t="shared" si="81"/>
        <v>0.35</v>
      </c>
      <c r="D235" s="25"/>
      <c r="E235" s="21"/>
      <c r="F235" s="25">
        <v>0.35</v>
      </c>
    </row>
    <row r="236" spans="1:6" ht="31.2" x14ac:dyDescent="0.3">
      <c r="A236" s="64" t="s">
        <v>132</v>
      </c>
      <c r="B236" s="28"/>
      <c r="C236" s="23">
        <f t="shared" si="81"/>
        <v>65.883099999999999</v>
      </c>
      <c r="D236" s="25">
        <f>D238+D239</f>
        <v>63.595599999999997</v>
      </c>
      <c r="E236" s="25">
        <f t="shared" ref="E236:F236" si="97">E238+E239</f>
        <v>0.32119999999999999</v>
      </c>
      <c r="F236" s="25">
        <f t="shared" si="97"/>
        <v>1.9662999999999999</v>
      </c>
    </row>
    <row r="237" spans="1:6" ht="15.6" x14ac:dyDescent="0.3">
      <c r="A237" s="41" t="s">
        <v>0</v>
      </c>
      <c r="B237" s="28"/>
      <c r="C237" s="23"/>
      <c r="D237" s="25"/>
      <c r="E237" s="21"/>
      <c r="F237" s="25"/>
    </row>
    <row r="238" spans="1:6" ht="15.6" x14ac:dyDescent="0.3">
      <c r="A238" s="42" t="s">
        <v>60</v>
      </c>
      <c r="B238" s="28" t="s">
        <v>133</v>
      </c>
      <c r="C238" s="23">
        <f t="shared" si="81"/>
        <v>64.238</v>
      </c>
      <c r="D238" s="25">
        <v>63.595599999999997</v>
      </c>
      <c r="E238" s="21">
        <v>0.32119999999999999</v>
      </c>
      <c r="F238" s="25">
        <v>0.32119999999999999</v>
      </c>
    </row>
    <row r="239" spans="1:6" ht="15.6" x14ac:dyDescent="0.3">
      <c r="A239" s="42" t="s">
        <v>14</v>
      </c>
      <c r="B239" s="28" t="s">
        <v>73</v>
      </c>
      <c r="C239" s="23">
        <f t="shared" ref="C239" si="98">D239+E239+F239</f>
        <v>1.6451</v>
      </c>
      <c r="D239" s="25"/>
      <c r="E239" s="25"/>
      <c r="F239" s="25">
        <v>1.6451</v>
      </c>
    </row>
    <row r="240" spans="1:6" ht="31.2" x14ac:dyDescent="0.3">
      <c r="A240" s="64" t="s">
        <v>134</v>
      </c>
      <c r="B240" s="28"/>
      <c r="C240" s="23">
        <f>D240+E240+F240</f>
        <v>44.563299999999991</v>
      </c>
      <c r="D240" s="25">
        <f>D242+D243</f>
        <v>42.824599999999997</v>
      </c>
      <c r="E240" s="25">
        <f t="shared" ref="E240:F240" si="99">E242+E243</f>
        <v>0.21629999999999999</v>
      </c>
      <c r="F240" s="25">
        <f t="shared" si="99"/>
        <v>1.5224</v>
      </c>
    </row>
    <row r="241" spans="1:6" ht="18" customHeight="1" x14ac:dyDescent="0.3">
      <c r="A241" s="41" t="s">
        <v>0</v>
      </c>
      <c r="B241" s="28"/>
      <c r="C241" s="23"/>
      <c r="D241" s="25"/>
      <c r="E241" s="21"/>
      <c r="F241" s="25"/>
    </row>
    <row r="242" spans="1:6" ht="18" customHeight="1" x14ac:dyDescent="0.3">
      <c r="A242" s="42" t="s">
        <v>60</v>
      </c>
      <c r="B242" s="28" t="s">
        <v>135</v>
      </c>
      <c r="C242" s="23">
        <f t="shared" si="81"/>
        <v>43.25719999999999</v>
      </c>
      <c r="D242" s="25">
        <v>42.824599999999997</v>
      </c>
      <c r="E242" s="21">
        <v>0.21629999999999999</v>
      </c>
      <c r="F242" s="25">
        <v>0.21629999999999999</v>
      </c>
    </row>
    <row r="243" spans="1:6" ht="17.399999999999999" customHeight="1" x14ac:dyDescent="0.3">
      <c r="A243" s="42" t="s">
        <v>14</v>
      </c>
      <c r="B243" s="28" t="s">
        <v>72</v>
      </c>
      <c r="C243" s="23">
        <f t="shared" ref="C243" si="100">D243+E243+F243</f>
        <v>1.3061</v>
      </c>
      <c r="D243" s="25"/>
      <c r="E243" s="25"/>
      <c r="F243" s="25">
        <v>1.3061</v>
      </c>
    </row>
    <row r="244" spans="1:6" ht="46.8" x14ac:dyDescent="0.3">
      <c r="A244" s="64" t="s">
        <v>136</v>
      </c>
      <c r="B244" s="28"/>
      <c r="C244" s="23">
        <f t="shared" si="81"/>
        <v>49.349999999999994</v>
      </c>
      <c r="D244" s="25">
        <f>D246+D247</f>
        <v>48.51</v>
      </c>
      <c r="E244" s="25">
        <f t="shared" ref="E244:F244" si="101">E246+E247</f>
        <v>0.245</v>
      </c>
      <c r="F244" s="25">
        <f t="shared" si="101"/>
        <v>0.59499999999999997</v>
      </c>
    </row>
    <row r="245" spans="1:6" ht="17.399999999999999" customHeight="1" x14ac:dyDescent="0.3">
      <c r="A245" s="41" t="s">
        <v>0</v>
      </c>
      <c r="B245" s="28"/>
      <c r="C245" s="23"/>
      <c r="D245" s="25"/>
      <c r="E245" s="21"/>
      <c r="F245" s="25"/>
    </row>
    <row r="246" spans="1:6" ht="17.399999999999999" customHeight="1" x14ac:dyDescent="0.3">
      <c r="A246" s="42" t="s">
        <v>60</v>
      </c>
      <c r="B246" s="28" t="s">
        <v>137</v>
      </c>
      <c r="C246" s="23">
        <f t="shared" si="81"/>
        <v>48.999999999999993</v>
      </c>
      <c r="D246" s="25">
        <v>48.51</v>
      </c>
      <c r="E246" s="21">
        <v>0.245</v>
      </c>
      <c r="F246" s="25">
        <v>0.245</v>
      </c>
    </row>
    <row r="247" spans="1:6" ht="17.399999999999999" customHeight="1" x14ac:dyDescent="0.3">
      <c r="A247" s="42" t="s">
        <v>14</v>
      </c>
      <c r="B247" s="28" t="s">
        <v>155</v>
      </c>
      <c r="C247" s="23">
        <f t="shared" si="81"/>
        <v>0.35</v>
      </c>
      <c r="D247" s="25"/>
      <c r="E247" s="21"/>
      <c r="F247" s="25">
        <v>0.35</v>
      </c>
    </row>
    <row r="248" spans="1:6" ht="15.6" x14ac:dyDescent="0.3">
      <c r="A248" s="9" t="s">
        <v>6</v>
      </c>
      <c r="B248" s="26"/>
      <c r="C248" s="11">
        <f>D248+E248+F248</f>
        <v>335.55700000000002</v>
      </c>
      <c r="D248" s="11">
        <f>D250+D254</f>
        <v>216.0984</v>
      </c>
      <c r="E248" s="11">
        <f t="shared" ref="E248:F248" si="102">E250+E254</f>
        <v>90.948900000000009</v>
      </c>
      <c r="F248" s="11">
        <f t="shared" si="102"/>
        <v>28.509700000000002</v>
      </c>
    </row>
    <row r="249" spans="1:6" ht="15.6" x14ac:dyDescent="0.3">
      <c r="A249" s="18" t="s">
        <v>1</v>
      </c>
      <c r="B249" s="34"/>
      <c r="C249" s="11"/>
      <c r="D249" s="11"/>
      <c r="E249" s="11"/>
      <c r="F249" s="11"/>
    </row>
    <row r="250" spans="1:6" ht="15.6" x14ac:dyDescent="0.3">
      <c r="A250" s="40" t="s">
        <v>153</v>
      </c>
      <c r="B250" s="34"/>
      <c r="C250" s="11">
        <f t="shared" ref="C250:C253" si="103">D250+E250+F250</f>
        <v>43.032300000000006</v>
      </c>
      <c r="D250" s="11">
        <f>D251</f>
        <v>0</v>
      </c>
      <c r="E250" s="11">
        <f t="shared" ref="E250:F250" si="104">E251</f>
        <v>34.425800000000002</v>
      </c>
      <c r="F250" s="11">
        <f t="shared" si="104"/>
        <v>8.6065000000000005</v>
      </c>
    </row>
    <row r="251" spans="1:6" ht="46.8" x14ac:dyDescent="0.3">
      <c r="A251" s="51" t="s">
        <v>42</v>
      </c>
      <c r="B251" s="28" t="s">
        <v>152</v>
      </c>
      <c r="C251" s="23">
        <f t="shared" si="103"/>
        <v>43.032300000000006</v>
      </c>
      <c r="D251" s="23">
        <f>D253</f>
        <v>0</v>
      </c>
      <c r="E251" s="23">
        <f t="shared" ref="E251:F251" si="105">E253</f>
        <v>34.425800000000002</v>
      </c>
      <c r="F251" s="23">
        <f t="shared" si="105"/>
        <v>8.6065000000000005</v>
      </c>
    </row>
    <row r="252" spans="1:6" ht="15.6" x14ac:dyDescent="0.3">
      <c r="A252" s="41" t="s">
        <v>0</v>
      </c>
      <c r="B252" s="34"/>
      <c r="C252" s="11"/>
      <c r="D252" s="11"/>
      <c r="E252" s="11"/>
      <c r="F252" s="11"/>
    </row>
    <row r="253" spans="1:6" ht="31.2" x14ac:dyDescent="0.3">
      <c r="A253" s="42" t="s">
        <v>139</v>
      </c>
      <c r="B253" s="28"/>
      <c r="C253" s="23">
        <f t="shared" si="103"/>
        <v>43.032300000000006</v>
      </c>
      <c r="D253" s="25"/>
      <c r="E253" s="21">
        <v>34.425800000000002</v>
      </c>
      <c r="F253" s="25">
        <v>8.6065000000000005</v>
      </c>
    </row>
    <row r="254" spans="1:6" ht="33" customHeight="1" x14ac:dyDescent="0.3">
      <c r="A254" s="40" t="s">
        <v>40</v>
      </c>
      <c r="B254" s="34"/>
      <c r="C254" s="11">
        <f t="shared" ref="C254:C255" si="106">D254+E254+F254</f>
        <v>292.5247</v>
      </c>
      <c r="D254" s="11">
        <f>D255+D260+D263+D267</f>
        <v>216.0984</v>
      </c>
      <c r="E254" s="11">
        <f t="shared" ref="E254:F254" si="107">E255+E260+E263+E267</f>
        <v>56.523099999999999</v>
      </c>
      <c r="F254" s="11">
        <f t="shared" si="107"/>
        <v>19.903200000000002</v>
      </c>
    </row>
    <row r="255" spans="1:6" ht="46.8" x14ac:dyDescent="0.3">
      <c r="A255" s="51" t="s">
        <v>42</v>
      </c>
      <c r="B255" s="35"/>
      <c r="C255" s="23">
        <f t="shared" si="106"/>
        <v>282.0324</v>
      </c>
      <c r="D255" s="23">
        <f>D257+D258+D259</f>
        <v>216.0984</v>
      </c>
      <c r="E255" s="23">
        <f t="shared" ref="E255:F255" si="108">E257+E258+E259</f>
        <v>51.523099999999999</v>
      </c>
      <c r="F255" s="23">
        <f t="shared" si="108"/>
        <v>14.410900000000002</v>
      </c>
    </row>
    <row r="256" spans="1:6" ht="15.6" x14ac:dyDescent="0.3">
      <c r="A256" s="41" t="s">
        <v>0</v>
      </c>
      <c r="B256" s="35"/>
      <c r="C256" s="23"/>
      <c r="D256" s="23"/>
      <c r="E256" s="23"/>
      <c r="F256" s="23"/>
    </row>
    <row r="257" spans="1:6" ht="15.6" x14ac:dyDescent="0.3">
      <c r="A257" s="42" t="s">
        <v>60</v>
      </c>
      <c r="B257" s="28" t="s">
        <v>43</v>
      </c>
      <c r="C257" s="23">
        <f t="shared" si="81"/>
        <v>265.67989999999998</v>
      </c>
      <c r="D257" s="25">
        <v>216.0984</v>
      </c>
      <c r="E257" s="21">
        <v>39.665300000000002</v>
      </c>
      <c r="F257" s="25">
        <v>9.9161999999999999</v>
      </c>
    </row>
    <row r="258" spans="1:6" ht="15.6" x14ac:dyDescent="0.3">
      <c r="A258" s="42" t="s">
        <v>60</v>
      </c>
      <c r="B258" s="28" t="s">
        <v>77</v>
      </c>
      <c r="C258" s="23">
        <f t="shared" si="81"/>
        <v>14.822299999999998</v>
      </c>
      <c r="D258" s="25"/>
      <c r="E258" s="21">
        <v>11.857799999999999</v>
      </c>
      <c r="F258" s="25">
        <v>2.9645000000000001</v>
      </c>
    </row>
    <row r="259" spans="1:6" ht="15.6" x14ac:dyDescent="0.3">
      <c r="A259" s="42" t="s">
        <v>14</v>
      </c>
      <c r="B259" s="28" t="s">
        <v>44</v>
      </c>
      <c r="C259" s="23">
        <f t="shared" si="81"/>
        <v>1.5302</v>
      </c>
      <c r="D259" s="25"/>
      <c r="E259" s="21"/>
      <c r="F259" s="25">
        <v>1.5302</v>
      </c>
    </row>
    <row r="260" spans="1:6" ht="31.2" x14ac:dyDescent="0.3">
      <c r="A260" s="33" t="s">
        <v>70</v>
      </c>
      <c r="B260" s="28" t="s">
        <v>71</v>
      </c>
      <c r="C260" s="23">
        <f t="shared" si="81"/>
        <v>3.5</v>
      </c>
      <c r="D260" s="25"/>
      <c r="E260" s="25"/>
      <c r="F260" s="25">
        <f t="shared" ref="F260" si="109">F262</f>
        <v>3.5</v>
      </c>
    </row>
    <row r="261" spans="1:6" ht="15.6" x14ac:dyDescent="0.3">
      <c r="A261" s="41" t="s">
        <v>0</v>
      </c>
      <c r="B261" s="28"/>
      <c r="C261" s="23"/>
      <c r="D261" s="25"/>
      <c r="E261" s="21"/>
      <c r="F261" s="25"/>
    </row>
    <row r="262" spans="1:6" ht="15.6" x14ac:dyDescent="0.3">
      <c r="A262" s="42" t="s">
        <v>14</v>
      </c>
      <c r="B262" s="28"/>
      <c r="C262" s="23">
        <f t="shared" ref="C262" si="110">D262+E262+F262</f>
        <v>3.5</v>
      </c>
      <c r="D262" s="25"/>
      <c r="E262" s="21"/>
      <c r="F262" s="25">
        <v>3.5</v>
      </c>
    </row>
    <row r="263" spans="1:6" ht="31.2" x14ac:dyDescent="0.3">
      <c r="A263" s="33" t="s">
        <v>24</v>
      </c>
      <c r="B263" s="28"/>
      <c r="C263" s="23">
        <f t="shared" si="81"/>
        <v>6.87</v>
      </c>
      <c r="D263" s="25">
        <f>D265+D266</f>
        <v>0</v>
      </c>
      <c r="E263" s="25">
        <f t="shared" ref="E263:F263" si="111">E265+E266</f>
        <v>5</v>
      </c>
      <c r="F263" s="25">
        <f t="shared" si="111"/>
        <v>1.87</v>
      </c>
    </row>
    <row r="264" spans="1:6" ht="15.6" x14ac:dyDescent="0.3">
      <c r="A264" s="41" t="s">
        <v>0</v>
      </c>
      <c r="B264" s="28"/>
      <c r="C264" s="23"/>
      <c r="D264" s="25"/>
      <c r="E264" s="21"/>
      <c r="F264" s="25"/>
    </row>
    <row r="265" spans="1:6" ht="15.6" x14ac:dyDescent="0.3">
      <c r="A265" s="42" t="s">
        <v>60</v>
      </c>
      <c r="B265" s="28" t="s">
        <v>138</v>
      </c>
      <c r="C265" s="23">
        <f t="shared" si="81"/>
        <v>6.25</v>
      </c>
      <c r="D265" s="25"/>
      <c r="E265" s="21">
        <v>5</v>
      </c>
      <c r="F265" s="25">
        <v>1.25</v>
      </c>
    </row>
    <row r="266" spans="1:6" ht="15.6" x14ac:dyDescent="0.3">
      <c r="A266" s="42" t="s">
        <v>14</v>
      </c>
      <c r="B266" s="28" t="s">
        <v>78</v>
      </c>
      <c r="C266" s="23">
        <f t="shared" si="81"/>
        <v>0.62</v>
      </c>
      <c r="D266" s="25"/>
      <c r="E266" s="21"/>
      <c r="F266" s="25">
        <v>0.62</v>
      </c>
    </row>
    <row r="267" spans="1:6" ht="31.2" x14ac:dyDescent="0.3">
      <c r="A267" s="66" t="s">
        <v>165</v>
      </c>
      <c r="B267" s="28"/>
      <c r="C267" s="23">
        <f>D267+E267+F267</f>
        <v>0.12230000000000001</v>
      </c>
      <c r="D267" s="25">
        <f>D269</f>
        <v>0</v>
      </c>
      <c r="E267" s="25">
        <f t="shared" ref="E267:F267" si="112">E269</f>
        <v>0</v>
      </c>
      <c r="F267" s="25">
        <f t="shared" si="112"/>
        <v>0.12230000000000001</v>
      </c>
    </row>
    <row r="268" spans="1:6" ht="15.6" x14ac:dyDescent="0.3">
      <c r="A268" s="73" t="s">
        <v>0</v>
      </c>
      <c r="B268" s="28"/>
      <c r="C268" s="23"/>
      <c r="D268" s="25"/>
      <c r="E268" s="21"/>
      <c r="F268" s="25"/>
    </row>
    <row r="269" spans="1:6" ht="15.6" x14ac:dyDescent="0.3">
      <c r="A269" s="73" t="s">
        <v>14</v>
      </c>
      <c r="B269" s="28" t="s">
        <v>166</v>
      </c>
      <c r="C269" s="23">
        <f t="shared" ref="C269" si="113">D269+E269+F269</f>
        <v>0.12230000000000001</v>
      </c>
      <c r="D269" s="25"/>
      <c r="E269" s="21"/>
      <c r="F269" s="25">
        <v>0.12230000000000001</v>
      </c>
    </row>
    <row r="270" spans="1:6" ht="15.6" x14ac:dyDescent="0.3">
      <c r="A270" s="65" t="s">
        <v>145</v>
      </c>
      <c r="B270" s="28"/>
      <c r="C270" s="11">
        <f t="shared" si="81"/>
        <v>2.88</v>
      </c>
      <c r="D270" s="31">
        <f>D272</f>
        <v>0</v>
      </c>
      <c r="E270" s="31">
        <f t="shared" ref="E270:F270" si="114">E272</f>
        <v>0</v>
      </c>
      <c r="F270" s="31">
        <f t="shared" si="114"/>
        <v>2.88</v>
      </c>
    </row>
    <row r="271" spans="1:6" ht="15.6" x14ac:dyDescent="0.3">
      <c r="A271" s="63" t="s">
        <v>0</v>
      </c>
      <c r="B271" s="28"/>
      <c r="C271" s="23"/>
      <c r="D271" s="25"/>
      <c r="E271" s="21"/>
      <c r="F271" s="25"/>
    </row>
    <row r="272" spans="1:6" ht="15.6" x14ac:dyDescent="0.3">
      <c r="A272" s="65" t="s">
        <v>146</v>
      </c>
      <c r="B272" s="28"/>
      <c r="C272" s="11">
        <f t="shared" si="81"/>
        <v>2.88</v>
      </c>
      <c r="D272" s="31">
        <f>D274</f>
        <v>0</v>
      </c>
      <c r="E272" s="31">
        <f t="shared" ref="E272:F272" si="115">E274</f>
        <v>0</v>
      </c>
      <c r="F272" s="31">
        <f t="shared" si="115"/>
        <v>2.88</v>
      </c>
    </row>
    <row r="273" spans="1:6" ht="15.6" x14ac:dyDescent="0.3">
      <c r="A273" s="18" t="s">
        <v>1</v>
      </c>
      <c r="B273" s="28"/>
      <c r="C273" s="11"/>
      <c r="D273" s="31"/>
      <c r="E273" s="31"/>
      <c r="F273" s="31"/>
    </row>
    <row r="274" spans="1:6" ht="31.2" x14ac:dyDescent="0.3">
      <c r="A274" s="40" t="s">
        <v>40</v>
      </c>
      <c r="B274" s="28"/>
      <c r="C274" s="11">
        <f t="shared" si="81"/>
        <v>2.88</v>
      </c>
      <c r="D274" s="31">
        <f>D275</f>
        <v>0</v>
      </c>
      <c r="E274" s="31">
        <f t="shared" ref="E274:F274" si="116">E275</f>
        <v>0</v>
      </c>
      <c r="F274" s="31">
        <f t="shared" si="116"/>
        <v>2.88</v>
      </c>
    </row>
    <row r="275" spans="1:6" ht="31.2" x14ac:dyDescent="0.3">
      <c r="A275" s="66" t="s">
        <v>147</v>
      </c>
      <c r="B275" s="28" t="s">
        <v>156</v>
      </c>
      <c r="C275" s="23">
        <f t="shared" si="81"/>
        <v>2.88</v>
      </c>
      <c r="D275" s="25">
        <f>D277</f>
        <v>0</v>
      </c>
      <c r="E275" s="25">
        <f t="shared" ref="E275:F275" si="117">E277</f>
        <v>0</v>
      </c>
      <c r="F275" s="25">
        <f t="shared" si="117"/>
        <v>2.88</v>
      </c>
    </row>
    <row r="276" spans="1:6" ht="15.6" x14ac:dyDescent="0.3">
      <c r="A276" s="42" t="s">
        <v>0</v>
      </c>
      <c r="B276" s="28"/>
      <c r="C276" s="23"/>
      <c r="D276" s="25"/>
      <c r="E276" s="21"/>
      <c r="F276" s="25"/>
    </row>
    <row r="277" spans="1:6" ht="15.6" x14ac:dyDescent="0.3">
      <c r="A277" s="69" t="s">
        <v>103</v>
      </c>
      <c r="C277" s="23">
        <f t="shared" si="81"/>
        <v>2.88</v>
      </c>
      <c r="D277" s="25"/>
      <c r="E277" s="21"/>
      <c r="F277" s="25">
        <v>2.88</v>
      </c>
    </row>
    <row r="278" spans="1:6" ht="15.6" x14ac:dyDescent="0.3">
      <c r="A278" s="65" t="s">
        <v>140</v>
      </c>
      <c r="B278" s="68"/>
      <c r="C278" s="11">
        <f t="shared" si="81"/>
        <v>57.9206</v>
      </c>
      <c r="D278" s="31">
        <f>D280</f>
        <v>0</v>
      </c>
      <c r="E278" s="31">
        <f t="shared" ref="E278:F278" si="118">E280</f>
        <v>46.173299999999998</v>
      </c>
      <c r="F278" s="31">
        <f t="shared" si="118"/>
        <v>11.747300000000001</v>
      </c>
    </row>
    <row r="279" spans="1:6" ht="15.6" x14ac:dyDescent="0.3">
      <c r="A279" s="63" t="s">
        <v>0</v>
      </c>
      <c r="B279" s="28"/>
      <c r="C279" s="23"/>
      <c r="D279" s="25"/>
      <c r="E279" s="21"/>
      <c r="F279" s="67"/>
    </row>
    <row r="280" spans="1:6" ht="15.6" x14ac:dyDescent="0.3">
      <c r="A280" s="65" t="s">
        <v>141</v>
      </c>
      <c r="B280" s="28"/>
      <c r="C280" s="11">
        <f t="shared" ref="C280:C286" si="119">D280+E280+F280</f>
        <v>57.9206</v>
      </c>
      <c r="D280" s="31">
        <f>D282</f>
        <v>0</v>
      </c>
      <c r="E280" s="31">
        <f t="shared" ref="E280:F280" si="120">E282</f>
        <v>46.173299999999998</v>
      </c>
      <c r="F280" s="31">
        <f t="shared" si="120"/>
        <v>11.747300000000001</v>
      </c>
    </row>
    <row r="281" spans="1:6" ht="15.6" x14ac:dyDescent="0.3">
      <c r="A281" s="18" t="s">
        <v>1</v>
      </c>
      <c r="B281" s="28"/>
      <c r="C281" s="11"/>
      <c r="D281" s="31"/>
      <c r="E281" s="31"/>
      <c r="F281" s="31"/>
    </row>
    <row r="282" spans="1:6" ht="31.2" x14ac:dyDescent="0.3">
      <c r="A282" s="40" t="s">
        <v>40</v>
      </c>
      <c r="B282" s="28"/>
      <c r="C282" s="11">
        <f t="shared" si="119"/>
        <v>57.9206</v>
      </c>
      <c r="D282" s="31">
        <f>D283</f>
        <v>0</v>
      </c>
      <c r="E282" s="31">
        <f t="shared" ref="E282:F282" si="121">E283</f>
        <v>46.173299999999998</v>
      </c>
      <c r="F282" s="31">
        <f t="shared" si="121"/>
        <v>11.747300000000001</v>
      </c>
    </row>
    <row r="283" spans="1:6" ht="31.2" x14ac:dyDescent="0.3">
      <c r="A283" s="66" t="s">
        <v>142</v>
      </c>
      <c r="B283" s="28"/>
      <c r="C283" s="23">
        <f t="shared" si="119"/>
        <v>57.9206</v>
      </c>
      <c r="D283" s="25">
        <f>D285+D286</f>
        <v>0</v>
      </c>
      <c r="E283" s="25">
        <f t="shared" ref="E283:F283" si="122">E285+E286</f>
        <v>46.173299999999998</v>
      </c>
      <c r="F283" s="25">
        <f t="shared" si="122"/>
        <v>11.747300000000001</v>
      </c>
    </row>
    <row r="284" spans="1:6" ht="15.6" x14ac:dyDescent="0.3">
      <c r="A284" s="42" t="s">
        <v>0</v>
      </c>
      <c r="B284" s="28"/>
      <c r="C284" s="23"/>
      <c r="D284" s="25"/>
      <c r="E284" s="21"/>
      <c r="F284" s="67"/>
    </row>
    <row r="285" spans="1:6" ht="15.6" x14ac:dyDescent="0.3">
      <c r="A285" s="55" t="s">
        <v>102</v>
      </c>
      <c r="B285" s="28" t="s">
        <v>144</v>
      </c>
      <c r="C285" s="23">
        <f t="shared" si="119"/>
        <v>57.7166</v>
      </c>
      <c r="D285" s="25"/>
      <c r="E285" s="21">
        <v>46.173299999999998</v>
      </c>
      <c r="F285" s="67">
        <v>11.5433</v>
      </c>
    </row>
    <row r="286" spans="1:6" ht="15.6" x14ac:dyDescent="0.3">
      <c r="A286" s="69" t="s">
        <v>103</v>
      </c>
      <c r="B286" s="28" t="s">
        <v>143</v>
      </c>
      <c r="C286" s="23">
        <f t="shared" si="119"/>
        <v>0.20399999999999999</v>
      </c>
      <c r="D286" s="25"/>
      <c r="E286" s="21"/>
      <c r="F286" s="67">
        <v>0.20399999999999999</v>
      </c>
    </row>
    <row r="287" spans="1:6" ht="15.6" x14ac:dyDescent="0.3">
      <c r="A287" s="36" t="s">
        <v>7</v>
      </c>
      <c r="B287" s="37"/>
      <c r="C287" s="38">
        <f>C20+C127+C190+C219+C270+C278</f>
        <v>2400.90553</v>
      </c>
      <c r="D287" s="38">
        <f>D20+D127+D190+D219+D270+D278</f>
        <v>1595.6378</v>
      </c>
      <c r="E287" s="38">
        <f>E20+E127+E190+E219+E270+E278</f>
        <v>532.08190000000002</v>
      </c>
      <c r="F287" s="38">
        <f>F20+F127+F190+F219+F270+F278</f>
        <v>273.18583000000001</v>
      </c>
    </row>
    <row r="288" spans="1:6" x14ac:dyDescent="0.3">
      <c r="C288" s="1"/>
      <c r="D288" s="1"/>
      <c r="E288" s="1"/>
      <c r="F288" s="74" t="s">
        <v>167</v>
      </c>
    </row>
  </sheetData>
  <mergeCells count="20">
    <mergeCell ref="J7:M7"/>
    <mergeCell ref="J8:M8"/>
    <mergeCell ref="A2:F2"/>
    <mergeCell ref="A16:A18"/>
    <mergeCell ref="B16:B18"/>
    <mergeCell ref="E4:F4"/>
    <mergeCell ref="A5:B8"/>
    <mergeCell ref="C5:F5"/>
    <mergeCell ref="C6:C7"/>
    <mergeCell ref="D6:F6"/>
    <mergeCell ref="A9:B9"/>
    <mergeCell ref="A10:B10"/>
    <mergeCell ref="A11:B11"/>
    <mergeCell ref="A14:B14"/>
    <mergeCell ref="A15:B15"/>
    <mergeCell ref="C16:F16"/>
    <mergeCell ref="A12:B12"/>
    <mergeCell ref="A13:B13"/>
    <mergeCell ref="C17:C18"/>
    <mergeCell ref="D17:F17"/>
  </mergeCells>
  <pageMargins left="1.1811023622047245" right="0.59055118110236227" top="0.39370078740157483" bottom="0.39370078740157483" header="0.31496062992125984" footer="0.31496062992125984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АИП - 2020 год</vt:lpstr>
      <vt:lpstr>'АИП - 2020 год'!Область_печати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2020-10-09T07:13:57Z</dcterms:modified>
</cp:coreProperties>
</file>