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16515" windowHeight="843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источники_ГП'!$A$1:$F$873</definedName>
  </definedNames>
  <calcPr fullCalcOnLoad="1"/>
</workbook>
</file>

<file path=xl/sharedStrings.xml><?xml version="1.0" encoding="utf-8"?>
<sst xmlns="http://schemas.openxmlformats.org/spreadsheetml/2006/main" count="1230" uniqueCount="209">
  <si>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</si>
  <si>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</si>
  <si>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</si>
  <si>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</si>
  <si>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</si>
  <si>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</si>
  <si>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</si>
  <si>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</si>
  <si>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</si>
  <si>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</si>
  <si>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</si>
  <si>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</si>
  <si>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</si>
  <si>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</si>
  <si>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территориальный государственный внебюджетный фонд Чувашской Республики</t>
  </si>
  <si>
    <t>Профилактика заболеваний и формирование здорового образа жизни. Развитие первичной медико-санитарной помощи</t>
  </si>
  <si>
    <t>Основное мероприятие 1</t>
  </si>
  <si>
    <t>Развитие системы медицинской профилактики неинфекционных заболеваний и формирование здорового образа жизни у населения,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</si>
  <si>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Основное мероприятие 2</t>
  </si>
  <si>
    <t>Профилактика инфекционных заболеваний, включая иммунопрофилактику</t>
  </si>
  <si>
    <t>Основное мероприятие 3</t>
  </si>
  <si>
    <t>Профилактика ВИЧ, вирусных гепатитов В и С</t>
  </si>
  <si>
    <t>Основное мероприятие 4</t>
  </si>
  <si>
    <t>Развитие первичной медико-санитарной помощи, в том числе сельским жителям. Развитие системы раннего выявления 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</si>
  <si>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</si>
  <si>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Совершенствование системы оказания медицинской помощи больным туберкулезом</t>
  </si>
  <si>
    <t>Совершенствование оказания ме­дицинской помощи лицам, инфицированным ВИЧ, гепатитами В и С</t>
  </si>
  <si>
    <t>Совершенствование системы оказания медицинской помощи наркологическим больным</t>
  </si>
  <si>
    <t>Совершенствование системы оказания медицинской помощи больным с психическими расстройствами и расстройствами поведения</t>
  </si>
  <si>
    <t>Основное мероприятие 5</t>
  </si>
  <si>
    <t>Совершенствование системы оказания медицинской помощи больным сосудистыми заболеваниями</t>
  </si>
  <si>
    <t>Основное мероприятие 6</t>
  </si>
  <si>
    <t>Совершенствование системы оказания медицинской помощи больным онкологическими заболеваниями</t>
  </si>
  <si>
    <t>Основное мероприятие 7</t>
  </si>
  <si>
    <t>Совершенствование оказания скорой, в том числе скорой специализированной, медицинской помощи, медицинской эвакуации</t>
  </si>
  <si>
    <t>Основное мероприятие 8</t>
  </si>
  <si>
    <t>Совершенствование оказания медицинской помощи пострадавшим при ДТП</t>
  </si>
  <si>
    <t>Основное мероприятие 9</t>
  </si>
  <si>
    <t>Совершенствование высокотехнологичной медицинской помощи, развитие новых эффективных методов лечения</t>
  </si>
  <si>
    <t>Основное мероприятие 10</t>
  </si>
  <si>
    <t>Развитие службы крови</t>
  </si>
  <si>
    <t>Основное мероприятие 11</t>
  </si>
  <si>
    <t>Прочие заболевания</t>
  </si>
  <si>
    <t>Развитие государственно-частного партнерства</t>
  </si>
  <si>
    <t>Внедрение аутсорсинга и развитие конкурентных рынков в сфере здравоохранения</t>
  </si>
  <si>
    <t>Формирование инфраструктуры здравоохранения с учетом внедрения механизма ГЧП </t>
  </si>
  <si>
    <t>Основное мероприятие 1 </t>
  </si>
  <si>
    <t>Совершенствование службы родовспоможения</t>
  </si>
  <si>
    <t>Создание системы раннего выявления и коррекции нарушений развития ребенка</t>
  </si>
  <si>
    <t>Основное мероприятие 3 </t>
  </si>
  <si>
    <t>Выхаживание детей с экстремально низкой массой тела</t>
  </si>
  <si>
    <t>Основное мероприятие 4 </t>
  </si>
  <si>
    <t>Развитие специализированной медицинской помощи детям</t>
  </si>
  <si>
    <t>Основное мероприятие 5 </t>
  </si>
  <si>
    <t>Совершенствование методов борьбы с вертикальной передачей ВИЧ от матери к плоду</t>
  </si>
  <si>
    <t>Основное мероприятие 6 </t>
  </si>
  <si>
    <t>Профилактика абортов. Развитие центров медико-социальной помощи женщинам в ситуации репродуктивного выбора и кризисной беременности</t>
  </si>
  <si>
    <t>Развитие медицинской реабилитации и санаторно-курортного лечения, в том числе детей</t>
  </si>
  <si>
    <t>Совершенствование системы медицинской реабилитации, в том числе детей</t>
  </si>
  <si>
    <t>Основное мероприятие 2 </t>
  </si>
  <si>
    <t>Развитие санаторно-курортного лечения, в том числе детей</t>
  </si>
  <si>
    <t>Создание эффективной системы мероприятий по проведению вторичной профилактики, направленных на предотвращение возникновения заболеваний, являющихся основными причинами инвалидизации</t>
  </si>
  <si>
    <t>Оказание паллиативной помощи, в том числе детям </t>
  </si>
  <si>
    <t>Оказание паллиативной помощи взрослым</t>
  </si>
  <si>
    <t>Оказание паллиативной помощи детям</t>
  </si>
  <si>
    <t>Обеспечение здравоохранения кадрами высокой квалификации</t>
  </si>
  <si>
    <t xml:space="preserve">Определение порядка планирования кадрового обеспечения с учетом потребности населения Чувашской Республики в медицинской помощи </t>
  </si>
  <si>
    <t>Проведение работы по укреплению межсекторального партнерства в области подготовки, последипломного образования медицинских кадров для Чувашской Республики</t>
  </si>
  <si>
    <t>Совершенствование механизмов и условий целевого приема абитуриентов в образовательные учреждения среднего и высшего профессионального об­разования, с целью последующего их трудоустройства в учреждения здравоохранения Чувашской Республики. Создание условий для непрерывного обучения медицин­ского персонала (наличие информационно-телекоммуникационной сети «Интернет», электронных пособий, справочников, профильных журналов)</t>
  </si>
  <si>
    <t>Мониторинг кадрового состава здравоохранения, ведение регионального сегмента Федерального регистра медицинских и фармацевтических работников, создание электронной базы вакансий</t>
  </si>
  <si>
    <t>Формирование и расширение системы материальных и моральных стимулов медицинских работников (решение социально-бытовых вопросов, содействие профессиональному росту через переподготовку, обучение в ординатуре и др., проведение конкурсов профессионального мастерства «Лучший врач года», «Лучший средний медицинский работник года»)</t>
  </si>
  <si>
    <t>Совершенствование системы лекарственного обеспечения, в том числе в амбулаторных условиях</t>
  </si>
  <si>
    <t>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</t>
  </si>
  <si>
    <t>Обеспечение лекарственными препаратами больных жизнеугрожающими и хроническими прогрессирующими редкими (орфанными) заболеваниями</t>
  </si>
  <si>
    <t>Обеспечение противовирусными препаратами детей, страдающих хроническими вирусными гепатитами, не имеющих права на государственную социальную помощь в виде набора социальных услуг</t>
  </si>
  <si>
    <t>Укрепление информационно-коммуникационной инфраструктуры</t>
  </si>
  <si>
    <t>Создание единого информационного пространства телемедицины</t>
  </si>
  <si>
    <t>Создание и масштабирование аппаратно-программных решений ЕГРСЗ для оказания медицинских услуг медицинским работником на основе современных информационно-телекоммуникационных технологий </t>
  </si>
  <si>
    <t xml:space="preserve">Использование информационных систем в сфере здравоохранения, в том числе для  поддержки принятия управленческих решений при управлении сферой здравоохранения </t>
  </si>
  <si>
    <t xml:space="preserve">Совершенствование системы планирования </t>
  </si>
  <si>
    <t>Совершенствование системы оказания медицинской помощи</t>
  </si>
  <si>
    <t xml:space="preserve">Формирование модели ресурсного обеспечения системы здравоохранения Чувашской Республики </t>
  </si>
  <si>
    <t>Обеспечение энергосбережения и повышения энергетической эффективности в медицинских организациях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</si>
  <si>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</si>
  <si>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</si>
  <si>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</si>
  <si>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</si>
  <si>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Энергосбережение в Чувашской Республике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</si>
  <si>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</si>
  <si>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</si>
  <si>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</si>
  <si>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Информационная среда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</si>
  <si>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</si>
  <si>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</si>
  <si>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</si>
  <si>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водохозяйственного комплекса Чувашской Республики</t>
  </si>
  <si>
    <t>Развитие лесного хозяйства в Чувашской Республике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</si>
  <si>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</si>
  <si>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</si>
  <si>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</si>
  <si>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</si>
  <si>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</si>
  <si>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Совершенствование системы управления экономическим развитием Чувашской Республики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</si>
  <si>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</si>
  <si>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</si>
  <si>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</si>
  <si>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</si>
  <si>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ИТОГО</t>
  </si>
  <si>
    <t>в % к плану</t>
  </si>
  <si>
    <t xml:space="preserve">Модернизация коммунальной инфраструктуры на территории Чувашской Республики
</t>
  </si>
  <si>
    <t xml:space="preserve">Газификация Чувашской Республики
</t>
  </si>
  <si>
    <t>«Содействие занятости населения»</t>
  </si>
  <si>
    <t>Организация обязательного медицинского страхования граждан Российской Федерации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</si>
  <si>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</si>
  <si>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</si>
  <si>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«Информационное общество Чувашии»</t>
  </si>
  <si>
    <t xml:space="preserve">Обеспечение реализации государственной программы Чувашской Республики «Развитие здравоохранения» </t>
  </si>
  <si>
    <t>Обеспечение реализации государственной программы Чувашской Республики «Содействие занятости населения»</t>
  </si>
  <si>
    <t>Обеспечение реализации государственной программы Чувашской Республики «Развитие жилищного строительства и сферы жилищно-коммунального хозяйства»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</si>
  <si>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</si>
  <si>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</si>
  <si>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</si>
  <si>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</si>
  <si>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</si>
  <si>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</si>
  <si>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</si>
  <si>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</si>
  <si>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</si>
  <si>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</si>
  <si>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0,0</t>
  </si>
  <si>
    <t>план гп</t>
  </si>
  <si>
    <t>территориальный государственный внебюджетный фонд Чувашской Республики**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</si>
  <si>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</si>
  <si>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здравоохранения»</t>
  </si>
  <si>
    <t xml:space="preserve">Охрана здоровья матери и ребенка (приоритетный проект «Совершенствование организации медицинской помощи новорожденным и женщинам в период беременности и после родов в Чувашской Республике»)
</t>
  </si>
  <si>
    <t xml:space="preserve">Развитие информатизации в здравоохранении (приоритетный проект «Совершенствование процессов организации медицинской помощи на основе внедрения информационных технологий»)
</t>
  </si>
  <si>
    <t>территориальный государственный внебюджетный фонд Чувашской Республики*</t>
  </si>
  <si>
    <t>«Развитие образования»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</si>
  <si>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</si>
  <si>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</si>
  <si>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</si>
  <si>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</si>
  <si>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федеральный бюджет*****</t>
  </si>
  <si>
    <t xml:space="preserve">Муниципальная программа </t>
  </si>
  <si>
    <t>Муниципальная программа  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</si>
  <si>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</si>
  <si>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</si>
  <si>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</si>
  <si>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</si>
  <si>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</si>
  <si>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</si>
  <si>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</si>
  <si>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</si>
  <si>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</si>
  <si>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</si>
  <si>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</si>
  <si>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</si>
  <si>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</si>
  <si>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 "Развитие информационных технологий"</t>
  </si>
  <si>
    <t>"Развитие культуры 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</si>
  <si>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</si>
  <si>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</si>
  <si>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</si>
  <si>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 xml:space="preserve"> "Развитие ветеринарии" </t>
  </si>
  <si>
    <t>"Устойчивое развитие сельских территорий"</t>
  </si>
  <si>
    <t xml:space="preserve"> "Обеспечение общих условий функционирования отраслей агропромышленного комплекса" </t>
  </si>
  <si>
    <t xml:space="preserve">"Социальная защита населения" </t>
  </si>
  <si>
    <t>"Развитие физической культуры и массового спорта"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</si>
  <si>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</si>
  <si>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</si>
  <si>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</si>
  <si>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</si>
  <si>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</si>
  <si>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</si>
  <si>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</si>
  <si>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</si>
  <si>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>Приложение</t>
  </si>
  <si>
    <t>Построение (развитие) аппаратно - програмного комплекса "Безопасный город" на территории</t>
  </si>
  <si>
    <t>"Энергосбережение"</t>
  </si>
  <si>
    <t>"Формирование современной городской среды на территории"</t>
  </si>
  <si>
    <t>"Благоустройство дворовых и общественных территорий"</t>
  </si>
  <si>
    <t>Обеспечение реализации муниципальной программы "Развитие культуры и туризма"</t>
  </si>
  <si>
    <t xml:space="preserve">«Развитие сельского хозяйства и регулирование рынка сельскохозяйственной продукции, сырья и продовольствия» </t>
  </si>
  <si>
    <t xml:space="preserve">ИНФОРМАЦИЯ
 о финансировании реализации муниципальных программ Красноармейского района Чувашской Республики за счет всех источников финансирования за 2019 год </t>
  </si>
  <si>
    <t>к сводному годовому докладу о ходе реализации и об оценке эффективности  муниципальных программ Красноармейского района Чувашской Республики за 2019 год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</si>
  <si>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территорий"</t>
  </si>
  <si>
    <t xml:space="preserve">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</si>
  <si>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 "Безопасный труд" муниципальной программы "Содействие занятости населения"</t>
  </si>
  <si>
    <t xml:space="preserve">«Цифровое общество »
</t>
  </si>
  <si>
    <t xml:space="preserve"> "Информационная инфраструктура" муниципальной программы "Информационное общество "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</si>
  <si>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
</t>
  </si>
  <si>
    <t xml:space="preserve">"Обеспечение общих условий функционирования отраслей агропромышленного комплекса" </t>
  </si>
  <si>
    <t>"Безопасность дорожного движения"</t>
  </si>
  <si>
    <t xml:space="preserve">"Безопасные и качественные автомобильные дороги" </t>
  </si>
  <si>
    <t>"Совершенствование бюджетной политики и обеспечение сбалансированности бюджета"</t>
  </si>
  <si>
    <t xml:space="preserve"> "Обеспечение граждан доступным и комфортным жильем"</t>
  </si>
  <si>
    <t xml:space="preserve"> "Поддержка строительства жилья " </t>
  </si>
  <si>
    <t xml:space="preserve">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</si>
  <si>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 xml:space="preserve"> "Модернизация и развитие сферы жилищно-коммунального хозяйства"</t>
  </si>
  <si>
    <t xml:space="preserve"> "Газификация" </t>
  </si>
  <si>
    <t xml:space="preserve"> "Модернизация коммунальной инфраструктуры на территории" </t>
  </si>
  <si>
    <t xml:space="preserve"> "Обеспечение общественного порядка и противодействие преступности"</t>
  </si>
  <si>
    <t xml:space="preserve"> "Профилактика незаконного потребления наркотических средств и психотропных веществ, наркоманиие" </t>
  </si>
  <si>
    <t xml:space="preserve">"Предупреждение детской беспризорности, безнадзорности и правонарушений несовершеннолетних" </t>
  </si>
  <si>
    <t>Обеспечение реализации муниципальной программы "Обеспечение общественного порядка и противодействие преступности"</t>
  </si>
  <si>
    <t xml:space="preserve"> "Развитие земельных и имущественных отношений"</t>
  </si>
  <si>
    <t>"Формирование эффективного государственного сектора экономики"</t>
  </si>
  <si>
    <t>"Снижение административных барьеров, оптимизация и повышение качества предоставления государственных и муниципальных услуг"</t>
  </si>
  <si>
    <t xml:space="preserve"> ""Экономическое развитие"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</si>
</sst>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left" vertical="top"/>
    </xf>
    <xf numFmtId="4" fontId="41" fillId="0" borderId="10" xfId="0" applyNumberFormat="1" applyFont="1" applyBorder="1" applyAlignment="1">
      <alignment horizontal="left" vertical="top" wrapText="1"/>
    </xf>
    <xf numFmtId="173" fontId="41" fillId="0" borderId="0" xfId="0" applyNumberFormat="1" applyFont="1" applyFill="1" applyBorder="1" applyAlignment="1">
      <alignment horizontal="right" vertical="top"/>
    </xf>
    <xf numFmtId="4" fontId="42" fillId="33" borderId="10" xfId="0" applyNumberFormat="1" applyFont="1" applyFill="1" applyBorder="1" applyAlignment="1">
      <alignment horizontal="left" vertical="top"/>
    </xf>
    <xf numFmtId="4" fontId="42" fillId="33" borderId="10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justify" vertical="top"/>
    </xf>
    <xf numFmtId="173" fontId="42" fillId="34" borderId="10" xfId="0" applyNumberFormat="1" applyFont="1" applyFill="1" applyBorder="1" applyAlignment="1">
      <alignment horizontal="right" vertical="top"/>
    </xf>
    <xf numFmtId="0" fontId="42" fillId="34" borderId="10" xfId="0" applyFont="1" applyFill="1" applyBorder="1" applyAlignment="1">
      <alignment horizontal="left" vertical="top" wrapText="1"/>
    </xf>
    <xf numFmtId="173" fontId="41" fillId="0" borderId="0" xfId="0" applyNumberFormat="1" applyFont="1" applyAlignment="1">
      <alignment/>
    </xf>
    <xf numFmtId="173" fontId="41" fillId="0" borderId="0" xfId="0" applyNumberFormat="1" applyFont="1" applyAlignment="1">
      <alignment vertical="top"/>
    </xf>
    <xf numFmtId="172" fontId="41" fillId="0" borderId="10" xfId="0" applyNumberFormat="1" applyFont="1" applyFill="1" applyBorder="1" applyAlignment="1">
      <alignment vertical="top"/>
    </xf>
    <xf numFmtId="172" fontId="42" fillId="33" borderId="10" xfId="0" applyNumberFormat="1" applyFont="1" applyFill="1" applyBorder="1" applyAlignment="1">
      <alignment vertical="top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left" vertical="top"/>
    </xf>
    <xf numFmtId="0" fontId="41" fillId="35" borderId="10" xfId="0" applyFont="1" applyFill="1" applyBorder="1" applyAlignment="1">
      <alignment horizontal="justify" vertical="top"/>
    </xf>
    <xf numFmtId="173" fontId="41" fillId="0" borderId="10" xfId="0" applyNumberFormat="1" applyFont="1" applyBorder="1" applyAlignment="1">
      <alignment horizontal="right" vertical="top"/>
    </xf>
    <xf numFmtId="4" fontId="42" fillId="33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justify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173" fontId="42" fillId="33" borderId="10" xfId="0" applyNumberFormat="1" applyFont="1" applyFill="1" applyBorder="1" applyAlignment="1">
      <alignment horizontal="justify" vertical="center" wrapText="1"/>
    </xf>
    <xf numFmtId="173" fontId="41" fillId="0" borderId="10" xfId="0" applyNumberFormat="1" applyFont="1" applyBorder="1" applyAlignment="1">
      <alignment horizontal="justify" vertical="center" wrapText="1"/>
    </xf>
    <xf numFmtId="173" fontId="41" fillId="0" borderId="0" xfId="0" applyNumberFormat="1" applyFont="1" applyFill="1" applyBorder="1" applyAlignment="1">
      <alignment horizontal="right" vertical="top" wrapText="1"/>
    </xf>
    <xf numFmtId="4" fontId="43" fillId="0" borderId="0" xfId="0" applyNumberFormat="1" applyFont="1" applyFill="1" applyBorder="1" applyAlignment="1">
      <alignment horizontal="right" vertical="top" shrinkToFit="1"/>
    </xf>
    <xf numFmtId="0" fontId="42" fillId="36" borderId="10" xfId="0" applyFont="1" applyFill="1" applyBorder="1" applyAlignment="1">
      <alignment horizontal="left" vertical="top"/>
    </xf>
    <xf numFmtId="0" fontId="42" fillId="36" borderId="10" xfId="0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horizontal="left" vertical="top"/>
    </xf>
    <xf numFmtId="0" fontId="41" fillId="37" borderId="10" xfId="0" applyFont="1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right" vertical="top" wrapText="1"/>
    </xf>
    <xf numFmtId="4" fontId="42" fillId="34" borderId="10" xfId="0" applyNumberFormat="1" applyFont="1" applyFill="1" applyBorder="1" applyAlignment="1">
      <alignment horizontal="right" vertical="top"/>
    </xf>
    <xf numFmtId="4" fontId="42" fillId="33" borderId="10" xfId="0" applyNumberFormat="1" applyFont="1" applyFill="1" applyBorder="1" applyAlignment="1">
      <alignment horizontal="right" vertical="top"/>
    </xf>
    <xf numFmtId="4" fontId="41" fillId="35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Fill="1" applyBorder="1" applyAlignment="1">
      <alignment horizontal="right"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42" fillId="33" borderId="10" xfId="0" applyNumberFormat="1" applyFont="1" applyFill="1" applyBorder="1" applyAlignment="1" applyProtection="1">
      <alignment horizontal="right" vertical="top"/>
      <protection/>
    </xf>
    <xf numFmtId="4" fontId="41" fillId="0" borderId="10" xfId="0" applyNumberFormat="1" applyFont="1" applyFill="1" applyBorder="1" applyAlignment="1" applyProtection="1">
      <alignment horizontal="right" vertical="top"/>
      <protection/>
    </xf>
    <xf numFmtId="4" fontId="41" fillId="0" borderId="10" xfId="0" applyNumberFormat="1" applyFont="1" applyFill="1" applyBorder="1" applyAlignment="1" applyProtection="1">
      <alignment horizontal="right" vertical="top" wrapText="1"/>
      <protection/>
    </xf>
    <xf numFmtId="4" fontId="42" fillId="33" borderId="10" xfId="0" applyNumberFormat="1" applyFont="1" applyFill="1" applyBorder="1" applyAlignment="1">
      <alignment vertical="top" wrapText="1"/>
    </xf>
    <xf numFmtId="4" fontId="41" fillId="0" borderId="10" xfId="0" applyNumberFormat="1" applyFont="1" applyBorder="1" applyAlignment="1">
      <alignment vertical="top" wrapText="1"/>
    </xf>
    <xf numFmtId="4" fontId="41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vertical="top"/>
    </xf>
    <xf numFmtId="4" fontId="41" fillId="0" borderId="10" xfId="0" applyNumberFormat="1" applyFont="1" applyBorder="1" applyAlignment="1">
      <alignment vertical="top"/>
    </xf>
    <xf numFmtId="4" fontId="42" fillId="33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/>
    </xf>
    <xf numFmtId="4" fontId="41" fillId="37" borderId="10" xfId="0" applyNumberFormat="1" applyFont="1" applyFill="1" applyBorder="1" applyAlignment="1">
      <alignment horizontal="right"/>
    </xf>
    <xf numFmtId="183" fontId="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41" fillId="34" borderId="10" xfId="0" applyFont="1" applyFill="1" applyBorder="1" applyAlignment="1">
      <alignment horizontal="left" vertical="top" wrapText="1"/>
    </xf>
    <xf numFmtId="4" fontId="41" fillId="34" borderId="10" xfId="0" applyNumberFormat="1" applyFont="1" applyFill="1" applyBorder="1" applyAlignment="1">
      <alignment horizontal="right" vertical="top"/>
    </xf>
    <xf numFmtId="172" fontId="41" fillId="34" borderId="10" xfId="0" applyNumberFormat="1" applyFont="1" applyFill="1" applyBorder="1" applyAlignment="1">
      <alignment vertical="top"/>
    </xf>
    <xf numFmtId="0" fontId="41" fillId="34" borderId="0" xfId="0" applyFont="1" applyFill="1" applyAlignment="1">
      <alignment/>
    </xf>
    <xf numFmtId="0" fontId="41" fillId="34" borderId="10" xfId="0" applyFont="1" applyFill="1" applyBorder="1" applyAlignment="1">
      <alignment horizontal="justify" vertical="top" wrapText="1"/>
    </xf>
    <xf numFmtId="173" fontId="41" fillId="34" borderId="10" xfId="0" applyNumberFormat="1" applyFont="1" applyFill="1" applyBorder="1" applyAlignment="1">
      <alignment horizontal="right" vertical="top"/>
    </xf>
    <xf numFmtId="172" fontId="41" fillId="35" borderId="10" xfId="0" applyNumberFormat="1" applyFont="1" applyFill="1" applyBorder="1" applyAlignment="1">
      <alignment vertical="top"/>
    </xf>
    <xf numFmtId="0" fontId="41" fillId="35" borderId="0" xfId="0" applyFont="1" applyFill="1" applyAlignment="1">
      <alignment/>
    </xf>
    <xf numFmtId="0" fontId="41" fillId="35" borderId="10" xfId="0" applyFont="1" applyFill="1" applyBorder="1" applyAlignment="1">
      <alignment/>
    </xf>
    <xf numFmtId="0" fontId="41" fillId="0" borderId="11" xfId="0" applyFont="1" applyBorder="1" applyAlignment="1">
      <alignment horizontal="justify" vertical="top"/>
    </xf>
    <xf numFmtId="0" fontId="41" fillId="0" borderId="12" xfId="0" applyFont="1" applyBorder="1" applyAlignment="1">
      <alignment horizontal="justify" vertical="top"/>
    </xf>
    <xf numFmtId="0" fontId="41" fillId="0" borderId="13" xfId="0" applyFont="1" applyBorder="1" applyAlignment="1">
      <alignment horizontal="justify" vertical="top"/>
    </xf>
    <xf numFmtId="0" fontId="42" fillId="33" borderId="14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justify" vertical="top" wrapText="1"/>
    </xf>
    <xf numFmtId="4" fontId="42" fillId="33" borderId="14" xfId="0" applyNumberFormat="1" applyFont="1" applyFill="1" applyBorder="1" applyAlignment="1">
      <alignment horizontal="right" vertical="top"/>
    </xf>
    <xf numFmtId="172" fontId="42" fillId="33" borderId="14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justify" vertical="top"/>
    </xf>
    <xf numFmtId="0" fontId="42" fillId="33" borderId="12" xfId="0" applyFont="1" applyFill="1" applyBorder="1" applyAlignment="1">
      <alignment horizontal="justify" vertical="top"/>
    </xf>
    <xf numFmtId="0" fontId="42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/>
    </xf>
    <xf numFmtId="4" fontId="42" fillId="35" borderId="10" xfId="0" applyNumberFormat="1" applyFont="1" applyFill="1" applyBorder="1" applyAlignment="1">
      <alignment horizontal="right" vertical="top"/>
    </xf>
    <xf numFmtId="172" fontId="42" fillId="35" borderId="10" xfId="0" applyNumberFormat="1" applyFont="1" applyFill="1" applyBorder="1" applyAlignment="1">
      <alignment/>
    </xf>
    <xf numFmtId="4" fontId="41" fillId="35" borderId="10" xfId="0" applyNumberFormat="1" applyFont="1" applyFill="1" applyBorder="1" applyAlignment="1">
      <alignment horizontal="right" vertical="top" wrapText="1"/>
    </xf>
    <xf numFmtId="172" fontId="41" fillId="35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41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0" fontId="41" fillId="0" borderId="11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2" fillId="33" borderId="11" xfId="0" applyFont="1" applyFill="1" applyBorder="1" applyAlignment="1" quotePrefix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 wrapText="1"/>
    </xf>
    <xf numFmtId="0" fontId="31" fillId="33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41" fillId="37" borderId="10" xfId="0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 vertical="top"/>
    </xf>
    <xf numFmtId="0" fontId="42" fillId="36" borderId="10" xfId="0" applyFont="1" applyFill="1" applyBorder="1" applyAlignment="1">
      <alignment horizontal="left" vertical="top" wrapText="1"/>
    </xf>
    <xf numFmtId="0" fontId="42" fillId="36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2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0" fontId="31" fillId="33" borderId="10" xfId="0" applyFont="1" applyFill="1" applyBorder="1" applyAlignment="1">
      <alignment horizontal="justify" vertical="top"/>
    </xf>
    <xf numFmtId="0" fontId="31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horizontal="justify" vertical="top" wrapText="1"/>
    </xf>
    <xf numFmtId="0" fontId="41" fillId="35" borderId="10" xfId="0" applyFont="1" applyFill="1" applyBorder="1" applyAlignment="1">
      <alignment horizontal="justify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 quotePrefix="1">
      <alignment horizontal="justify" vertical="top" wrapText="1"/>
    </xf>
    <xf numFmtId="0" fontId="41" fillId="0" borderId="14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1" fillId="0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7"/>
  <sheetViews>
    <sheetView tabSelected="1" view="pageBreakPreview" zoomScaleNormal="70" zoomScaleSheetLayoutView="100" workbookViewId="0" topLeftCell="A6">
      <selection activeCell="D20" sqref="D20"/>
    </sheetView>
  </sheetViews>
  <sheetFormatPr defaultColWidth="9.140625" defaultRowHeight="15"/>
  <cols>
    <col min="1" max="1" width="19.140625" style="1" customWidth="1"/>
    <col min="2" max="2" width="55.28125" style="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9" t="s">
        <v>176</v>
      </c>
    </row>
    <row r="2" spans="4:6" ht="45" customHeight="1">
      <c r="D2" s="164" t="s">
        <v>184</v>
      </c>
      <c r="E2" s="165"/>
      <c r="F2" s="165"/>
    </row>
    <row r="3" spans="1:5" ht="51.75" customHeight="1">
      <c r="A3" s="158" t="s">
        <v>183</v>
      </c>
      <c r="B3" s="159"/>
      <c r="C3" s="159"/>
      <c r="D3" s="159"/>
      <c r="E3" s="159"/>
    </row>
    <row r="4" spans="1:6" ht="15" customHeight="1">
      <c r="A4" s="160" t="s">
        <v>0</v>
      </c>
      <c r="B4" s="160" t="s">
        <v>175</v>
      </c>
      <c r="C4" s="160" t="s">
        <v>3</v>
      </c>
      <c r="D4" s="160" t="s">
        <v>173</v>
      </c>
      <c r="E4" s="160" t="s">
        <v>174</v>
      </c>
      <c r="F4" s="160" t="s">
        <v>108</v>
      </c>
    </row>
    <row r="5" spans="1:6" ht="46.5" customHeight="1">
      <c r="A5" s="160"/>
      <c r="B5" s="160"/>
      <c r="C5" s="161"/>
      <c r="D5" s="161"/>
      <c r="E5" s="161"/>
      <c r="F5" s="161"/>
    </row>
    <row r="6" spans="1:6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8"/>
    </row>
    <row r="7" spans="1:8" ht="15" customHeight="1">
      <c r="A7" s="144" t="s">
        <v>146</v>
      </c>
      <c r="B7" s="144" t="s">
        <v>107</v>
      </c>
      <c r="C7" s="11" t="s">
        <v>1</v>
      </c>
      <c r="D7" s="57">
        <f>D8+D9+D10+D11+D12</f>
        <v>411330364.84000003</v>
      </c>
      <c r="E7" s="57">
        <f>E8+E9+E10+E11+E12</f>
        <v>367753275.86</v>
      </c>
      <c r="F7" s="12">
        <f aca="true" t="shared" si="0" ref="F7:F12">E7/D7*100</f>
        <v>89.40581763348526</v>
      </c>
      <c r="G7" s="14">
        <f>D13+D39+D69+D139+D444+D480+D502+D537+D575+D613+D661+D685+D717+D770+D164+D815</f>
        <v>366797407.52</v>
      </c>
      <c r="H7" s="14">
        <f>E13+E39+E69+E139+E444+E480+E502+E537+E575+E613+E661+E685+E717+E770+E164+E815</f>
        <v>347434812.02000004</v>
      </c>
    </row>
    <row r="8" spans="1:8" ht="15" customHeight="1">
      <c r="A8" s="144"/>
      <c r="B8" s="144"/>
      <c r="C8" s="13" t="s">
        <v>6</v>
      </c>
      <c r="D8" s="57">
        <f>D14+D40+D70+D140+D445+D481+D503+D576+D614+D662+D686+D718+D736+D771+D816+D841+D862</f>
        <v>23692190.849999998</v>
      </c>
      <c r="E8" s="57">
        <f>E14+E40+E70+E140+E445+E481+E503+E576+E614+E662+E686+E718+E736+E771+E816+E841+E862</f>
        <v>23692190.849999998</v>
      </c>
      <c r="F8" s="12">
        <f t="shared" si="0"/>
        <v>100</v>
      </c>
      <c r="G8" s="14">
        <f>D14+D40+D70+D140+D165+D445+D481+D503+D538+D576+D614+D662+D686+D718+D771+D816</f>
        <v>19179850.15</v>
      </c>
      <c r="H8" s="14">
        <f>E14+E40+E70+E140+E165+E445+E481+E503+E538+E576+E614+E662+E686+E718+E771+E816</f>
        <v>19179850.15</v>
      </c>
    </row>
    <row r="9" spans="1:10" ht="28.5">
      <c r="A9" s="144"/>
      <c r="B9" s="144"/>
      <c r="C9" s="11" t="s">
        <v>7</v>
      </c>
      <c r="D9" s="57">
        <f>D15+D41+D71+D141+D446+D482+D504+D577+D615+D663+D687+D719+D737+D772+D817+D842+D863</f>
        <v>269336799.81</v>
      </c>
      <c r="E9" s="57">
        <f>E15+E41+E71+E141+E446+E482+E504+E577+E615+E663+E687+E719+E737+E772+E817+E842+E863</f>
        <v>228114118.84</v>
      </c>
      <c r="F9" s="12">
        <f t="shared" si="0"/>
        <v>84.69474613232207</v>
      </c>
      <c r="G9" s="14">
        <f>D15+D41+D71+D141+D166+D446+D482+D504+D539+D577+D615+D663+D687+D719+D772+D817</f>
        <v>245336250.92</v>
      </c>
      <c r="H9" s="14">
        <f>E15+E41+E71+E141+E166+E446+E482+E504+E539+E577+E615+E663+E687+E719+E772+E817</f>
        <v>228082135.76</v>
      </c>
      <c r="I9" s="14"/>
      <c r="J9" s="14">
        <f>E9+E8</f>
        <v>251806309.69</v>
      </c>
    </row>
    <row r="10" spans="1:8" ht="15">
      <c r="A10" s="144"/>
      <c r="B10" s="144"/>
      <c r="C10" s="11" t="s">
        <v>2</v>
      </c>
      <c r="D10" s="57">
        <f>D16+D42+D72+D142+D447+D483+D505+D578+D616+D664+D688+D720+D738+D773+D818+D843+D869</f>
        <v>118301374.17999999</v>
      </c>
      <c r="E10" s="57">
        <f>E16+E42+E72+E142+E447+E483+E505+E578+E616+E664+E688+E720+E738+E773+E818+E843+E869</f>
        <v>115946966.17</v>
      </c>
      <c r="F10" s="12">
        <f t="shared" si="0"/>
        <v>98.0098219261446</v>
      </c>
      <c r="G10" s="14">
        <f>D16+D42+D72+D142+D447+D483+D505+D540+D578+D616+D664+D688+D720+D773+D818</f>
        <v>102281306.44999999</v>
      </c>
      <c r="H10" s="14">
        <f>E16+E42+E72+E142+E447+E483+E505+E540+E578+E616+E664+E688+E720+E773</f>
        <v>100126326.11</v>
      </c>
    </row>
    <row r="11" spans="1:8" ht="42.75">
      <c r="A11" s="144"/>
      <c r="B11" s="144"/>
      <c r="C11" s="11" t="s">
        <v>14</v>
      </c>
      <c r="D11" s="57">
        <f>D143+D167+D448+D506+D617+D665</f>
        <v>0</v>
      </c>
      <c r="E11" s="57">
        <f>E143+E167+E448+E506+E617+E665</f>
        <v>0</v>
      </c>
      <c r="F11" s="12" t="e">
        <f t="shared" si="0"/>
        <v>#DIV/0!</v>
      </c>
      <c r="G11" s="14">
        <f>D143+D167+D448+D617+D506+D665</f>
        <v>0</v>
      </c>
      <c r="H11" s="14">
        <f>E143+E167+E448+E617+E506+E665</f>
        <v>0</v>
      </c>
    </row>
    <row r="12" spans="1:8" ht="15">
      <c r="A12" s="145"/>
      <c r="B12" s="145"/>
      <c r="C12" s="11" t="s">
        <v>4</v>
      </c>
      <c r="D12" s="57">
        <f>D17+D43+D73+D144+D168+D449+D484+D507+D541+D579+D618+D666+D689+D774+D819</f>
        <v>0</v>
      </c>
      <c r="E12" s="57">
        <f>E17+E43+E73+E144+E168+E449+E484+E507+E541+E579+E618+E666+E689+E774+E819</f>
        <v>0</v>
      </c>
      <c r="F12" s="12" t="e">
        <f t="shared" si="0"/>
        <v>#DIV/0!</v>
      </c>
      <c r="G12" s="14">
        <f>D17+D43+D73+D144+D168+D449+D484+D507+D541+D579+D618+D666+D689+D774+D819</f>
        <v>0</v>
      </c>
      <c r="H12" s="14">
        <f>E17+E43+E73+E144+E168+E449+E484+E507+E541+E579+E618+E666+E689+E774+E819</f>
        <v>0</v>
      </c>
    </row>
    <row r="13" spans="1:8" ht="13.5" customHeight="1">
      <c r="A13" s="133" t="s">
        <v>143</v>
      </c>
      <c r="B13" s="133" t="s">
        <v>147</v>
      </c>
      <c r="C13" s="36" t="s">
        <v>1</v>
      </c>
      <c r="D13" s="58">
        <f>D18+D23+D27+D31+D35</f>
        <v>13491985.430000002</v>
      </c>
      <c r="E13" s="58">
        <f>E18+E23+E27+E31+E35</f>
        <v>5251934.43</v>
      </c>
      <c r="F13" s="9">
        <f aca="true" t="shared" si="1" ref="F13:F25">E13/D13*100</f>
        <v>38.92632746491188</v>
      </c>
      <c r="G13" s="15"/>
      <c r="H13" s="15"/>
    </row>
    <row r="14" spans="1:9" ht="17.25" customHeight="1">
      <c r="A14" s="133"/>
      <c r="B14" s="133"/>
      <c r="C14" s="36" t="s">
        <v>6</v>
      </c>
      <c r="D14" s="58">
        <v>0</v>
      </c>
      <c r="E14" s="58">
        <v>0</v>
      </c>
      <c r="F14" s="9"/>
      <c r="G14" s="15"/>
      <c r="H14" s="15"/>
      <c r="I14" s="14"/>
    </row>
    <row r="15" spans="1:8" ht="30.75" customHeight="1">
      <c r="A15" s="133"/>
      <c r="B15" s="133"/>
      <c r="C15" s="36" t="s">
        <v>7</v>
      </c>
      <c r="D15" s="58">
        <f aca="true" t="shared" si="2" ref="D15:E17">D20+D24+D28+D32+D36</f>
        <v>10998400</v>
      </c>
      <c r="E15" s="58">
        <f t="shared" si="2"/>
        <v>2758349</v>
      </c>
      <c r="F15" s="9">
        <f t="shared" si="1"/>
        <v>25.079547934244985</v>
      </c>
      <c r="G15" s="15"/>
      <c r="H15" s="15"/>
    </row>
    <row r="16" spans="1:8" ht="15.75" customHeight="1">
      <c r="A16" s="133"/>
      <c r="B16" s="133"/>
      <c r="C16" s="36" t="s">
        <v>2</v>
      </c>
      <c r="D16" s="58">
        <f t="shared" si="2"/>
        <v>2493585.43</v>
      </c>
      <c r="E16" s="58">
        <f t="shared" si="2"/>
        <v>2493585.43</v>
      </c>
      <c r="F16" s="9">
        <f t="shared" si="1"/>
        <v>100</v>
      </c>
      <c r="G16" s="15"/>
      <c r="H16" s="15"/>
    </row>
    <row r="17" spans="1:8" ht="15">
      <c r="A17" s="133"/>
      <c r="B17" s="133"/>
      <c r="C17" s="36" t="s">
        <v>4</v>
      </c>
      <c r="D17" s="58">
        <f t="shared" si="2"/>
        <v>0</v>
      </c>
      <c r="E17" s="58">
        <f t="shared" si="2"/>
        <v>0</v>
      </c>
      <c r="F17" s="9" t="e">
        <f t="shared" si="1"/>
        <v>#DIV/0!</v>
      </c>
      <c r="G17" s="15"/>
      <c r="H17" s="15"/>
    </row>
    <row r="18" spans="1:8" ht="13.5" customHeight="1">
      <c r="A18" s="127" t="s">
        <v>8</v>
      </c>
      <c r="B18" s="127" t="s">
        <v>185</v>
      </c>
      <c r="C18" s="20" t="s">
        <v>1</v>
      </c>
      <c r="D18" s="59">
        <f>SUM(D19:D22)</f>
        <v>449844.13</v>
      </c>
      <c r="E18" s="59">
        <f>SUM(E19:E22)</f>
        <v>449844.13</v>
      </c>
      <c r="F18" s="10">
        <f t="shared" si="1"/>
        <v>100</v>
      </c>
      <c r="G18" s="14"/>
      <c r="H18" s="14"/>
    </row>
    <row r="19" spans="1:6" ht="16.5" customHeight="1">
      <c r="A19" s="127"/>
      <c r="B19" s="127"/>
      <c r="C19" s="20" t="s">
        <v>6</v>
      </c>
      <c r="D19" s="59">
        <v>0</v>
      </c>
      <c r="E19" s="59">
        <v>0</v>
      </c>
      <c r="F19" s="10"/>
    </row>
    <row r="20" spans="1:6" ht="32.25" customHeight="1">
      <c r="A20" s="127"/>
      <c r="B20" s="127"/>
      <c r="C20" s="34" t="s">
        <v>7</v>
      </c>
      <c r="D20" s="59"/>
      <c r="E20" s="59"/>
      <c r="F20" s="10" t="e">
        <f t="shared" si="1"/>
        <v>#DIV/0!</v>
      </c>
    </row>
    <row r="21" spans="1:6" ht="15">
      <c r="A21" s="127"/>
      <c r="B21" s="127"/>
      <c r="C21" s="34" t="s">
        <v>2</v>
      </c>
      <c r="D21" s="59">
        <v>449844.13</v>
      </c>
      <c r="E21" s="59">
        <v>449844.13</v>
      </c>
      <c r="F21" s="10">
        <f t="shared" si="1"/>
        <v>100</v>
      </c>
    </row>
    <row r="22" spans="1:6" ht="36" customHeight="1">
      <c r="A22" s="127"/>
      <c r="B22" s="127"/>
      <c r="C22" s="34" t="s">
        <v>4</v>
      </c>
      <c r="D22" s="59"/>
      <c r="E22" s="59"/>
      <c r="F22" s="10" t="e">
        <f t="shared" si="1"/>
        <v>#DIV/0!</v>
      </c>
    </row>
    <row r="23" spans="1:6" ht="15">
      <c r="A23" s="127" t="s">
        <v>8</v>
      </c>
      <c r="B23" s="127" t="s">
        <v>154</v>
      </c>
      <c r="C23" s="20" t="s">
        <v>1</v>
      </c>
      <c r="D23" s="59">
        <f>D24+D25+D26</f>
        <v>0</v>
      </c>
      <c r="E23" s="59">
        <f>E24+E25+E26</f>
        <v>0</v>
      </c>
      <c r="F23" s="10" t="e">
        <f t="shared" si="1"/>
        <v>#DIV/0!</v>
      </c>
    </row>
    <row r="24" spans="1:6" ht="32.25" customHeight="1">
      <c r="A24" s="127"/>
      <c r="B24" s="127"/>
      <c r="C24" s="34" t="s">
        <v>7</v>
      </c>
      <c r="D24" s="59">
        <v>0</v>
      </c>
      <c r="E24" s="25">
        <v>0</v>
      </c>
      <c r="F24" s="10" t="e">
        <f t="shared" si="1"/>
        <v>#DIV/0!</v>
      </c>
    </row>
    <row r="25" spans="1:6" ht="15">
      <c r="A25" s="127"/>
      <c r="B25" s="127"/>
      <c r="C25" s="34" t="s">
        <v>2</v>
      </c>
      <c r="D25" s="59">
        <v>0</v>
      </c>
      <c r="E25" s="25">
        <v>0</v>
      </c>
      <c r="F25" s="10" t="e">
        <f t="shared" si="1"/>
        <v>#DIV/0!</v>
      </c>
    </row>
    <row r="26" spans="1:6" ht="18.75" customHeight="1">
      <c r="A26" s="127"/>
      <c r="B26" s="127"/>
      <c r="C26" s="34" t="s">
        <v>4</v>
      </c>
      <c r="D26" s="59">
        <v>0</v>
      </c>
      <c r="E26" s="25">
        <v>0</v>
      </c>
      <c r="F26" s="10"/>
    </row>
    <row r="27" spans="1:6" ht="15">
      <c r="A27" s="127" t="s">
        <v>8</v>
      </c>
      <c r="B27" s="127" t="s">
        <v>153</v>
      </c>
      <c r="C27" s="20" t="s">
        <v>1</v>
      </c>
      <c r="D27" s="59">
        <f>D28+D29+D30</f>
        <v>11462433.5</v>
      </c>
      <c r="E27" s="59">
        <f>E28+E29+E30</f>
        <v>3222382.5</v>
      </c>
      <c r="F27" s="10">
        <f>E27/D27*100</f>
        <v>28.112551318182128</v>
      </c>
    </row>
    <row r="28" spans="1:6" ht="29.25" customHeight="1">
      <c r="A28" s="127"/>
      <c r="B28" s="127"/>
      <c r="C28" s="34" t="s">
        <v>7</v>
      </c>
      <c r="D28" s="25">
        <v>10998400</v>
      </c>
      <c r="E28" s="25">
        <v>2758349</v>
      </c>
      <c r="F28" s="10">
        <f>E28/D28*100</f>
        <v>25.079547934244985</v>
      </c>
    </row>
    <row r="29" spans="1:6" ht="15">
      <c r="A29" s="127"/>
      <c r="B29" s="127"/>
      <c r="C29" s="34" t="s">
        <v>2</v>
      </c>
      <c r="D29" s="25">
        <v>464033.5</v>
      </c>
      <c r="E29" s="25">
        <v>464033.5</v>
      </c>
      <c r="F29" s="10">
        <f>E29/D29*100</f>
        <v>100</v>
      </c>
    </row>
    <row r="30" spans="1:6" ht="15" hidden="1">
      <c r="A30" s="127"/>
      <c r="B30" s="127"/>
      <c r="C30" s="34" t="s">
        <v>4</v>
      </c>
      <c r="D30" s="25">
        <v>0</v>
      </c>
      <c r="E30" s="25">
        <v>0</v>
      </c>
      <c r="F30" s="10"/>
    </row>
    <row r="31" spans="1:6" ht="15">
      <c r="A31" s="127" t="s">
        <v>8</v>
      </c>
      <c r="B31" s="127" t="s">
        <v>152</v>
      </c>
      <c r="C31" s="20" t="s">
        <v>1</v>
      </c>
      <c r="D31" s="59">
        <f>D32+D33+D34</f>
        <v>0</v>
      </c>
      <c r="E31" s="59">
        <f>E32+E33+E34</f>
        <v>0</v>
      </c>
      <c r="F31" s="10" t="e">
        <f>E31/D31*100</f>
        <v>#DIV/0!</v>
      </c>
    </row>
    <row r="32" spans="1:6" ht="31.5" customHeight="1">
      <c r="A32" s="127"/>
      <c r="B32" s="127"/>
      <c r="C32" s="34" t="s">
        <v>7</v>
      </c>
      <c r="D32" s="25"/>
      <c r="E32" s="25"/>
      <c r="F32" s="10" t="e">
        <f>E32/D32*100</f>
        <v>#DIV/0!</v>
      </c>
    </row>
    <row r="33" spans="1:6" ht="15">
      <c r="A33" s="127"/>
      <c r="B33" s="127"/>
      <c r="C33" s="34" t="s">
        <v>2</v>
      </c>
      <c r="D33" s="25">
        <v>0</v>
      </c>
      <c r="E33" s="25">
        <v>0</v>
      </c>
      <c r="F33" s="10"/>
    </row>
    <row r="34" spans="1:6" ht="15">
      <c r="A34" s="127"/>
      <c r="B34" s="127"/>
      <c r="C34" s="34" t="s">
        <v>4</v>
      </c>
      <c r="D34" s="25"/>
      <c r="E34" s="25"/>
      <c r="F34" s="10" t="e">
        <f>E34/D34*100</f>
        <v>#DIV/0!</v>
      </c>
    </row>
    <row r="35" spans="1:6" ht="15">
      <c r="A35" s="127" t="s">
        <v>8</v>
      </c>
      <c r="B35" s="127" t="s">
        <v>177</v>
      </c>
      <c r="C35" s="20" t="s">
        <v>1</v>
      </c>
      <c r="D35" s="59">
        <f>D36+D37+D38</f>
        <v>1579707.8</v>
      </c>
      <c r="E35" s="59">
        <f>E36+E37+E38</f>
        <v>1579707.8</v>
      </c>
      <c r="F35" s="10">
        <f>E35/D35*100</f>
        <v>100</v>
      </c>
    </row>
    <row r="36" spans="1:6" ht="30">
      <c r="A36" s="127"/>
      <c r="B36" s="127"/>
      <c r="C36" s="20" t="s">
        <v>7</v>
      </c>
      <c r="D36" s="59"/>
      <c r="E36" s="59"/>
      <c r="F36" s="10" t="e">
        <f>E36/D36*100</f>
        <v>#DIV/0!</v>
      </c>
    </row>
    <row r="37" spans="1:6" ht="15">
      <c r="A37" s="127"/>
      <c r="B37" s="127"/>
      <c r="C37" s="34" t="s">
        <v>2</v>
      </c>
      <c r="D37" s="25">
        <v>1579707.8</v>
      </c>
      <c r="E37" s="25">
        <v>1579707.8</v>
      </c>
      <c r="F37" s="10"/>
    </row>
    <row r="38" spans="1:6" ht="15">
      <c r="A38" s="127"/>
      <c r="B38" s="127"/>
      <c r="C38" s="34" t="s">
        <v>4</v>
      </c>
      <c r="D38" s="25">
        <v>0</v>
      </c>
      <c r="E38" s="25">
        <v>0</v>
      </c>
      <c r="F38" s="10"/>
    </row>
    <row r="39" spans="1:9" ht="15">
      <c r="A39" s="133" t="s">
        <v>143</v>
      </c>
      <c r="B39" s="133" t="s">
        <v>148</v>
      </c>
      <c r="C39" s="39" t="s">
        <v>1</v>
      </c>
      <c r="D39" s="22">
        <f>D40+D41+D42+D43</f>
        <v>26089655.98</v>
      </c>
      <c r="E39" s="22">
        <f>E40+E41+E42+E43</f>
        <v>26038492.3</v>
      </c>
      <c r="F39" s="9">
        <f>E39/D39*100</f>
        <v>99.80389285301722</v>
      </c>
      <c r="G39" s="14">
        <f aca="true" t="shared" si="3" ref="G39:H43">D44+D49+D54+D59+D64</f>
        <v>26089655.98</v>
      </c>
      <c r="H39" s="14">
        <f t="shared" si="3"/>
        <v>26038492.3</v>
      </c>
      <c r="I39" s="1" t="s">
        <v>130</v>
      </c>
    </row>
    <row r="40" spans="1:9" ht="15">
      <c r="A40" s="133"/>
      <c r="B40" s="133"/>
      <c r="C40" s="39" t="s">
        <v>6</v>
      </c>
      <c r="D40" s="22">
        <f>D45+D50+D55+D60+D65</f>
        <v>1854500</v>
      </c>
      <c r="E40" s="22">
        <f>E45+E50+E55+E60+E65</f>
        <v>1854500</v>
      </c>
      <c r="F40" s="9">
        <f>E40/D40*100</f>
        <v>100</v>
      </c>
      <c r="G40" s="14">
        <f t="shared" si="3"/>
        <v>1854500</v>
      </c>
      <c r="H40" s="14">
        <f t="shared" si="3"/>
        <v>1854500</v>
      </c>
      <c r="I40" s="14">
        <f>D40+D41</f>
        <v>1854500</v>
      </c>
    </row>
    <row r="41" spans="1:8" ht="28.5">
      <c r="A41" s="133"/>
      <c r="B41" s="133"/>
      <c r="C41" s="39" t="s">
        <v>7</v>
      </c>
      <c r="D41" s="22">
        <f aca="true" t="shared" si="4" ref="D41:E43">D46+D51+D56+D61+D66</f>
        <v>0</v>
      </c>
      <c r="E41" s="22">
        <f t="shared" si="4"/>
        <v>0</v>
      </c>
      <c r="F41" s="9" t="e">
        <f>E41/D41*100</f>
        <v>#DIV/0!</v>
      </c>
      <c r="G41" s="14">
        <f t="shared" si="3"/>
        <v>0</v>
      </c>
      <c r="H41" s="14">
        <f t="shared" si="3"/>
        <v>0</v>
      </c>
    </row>
    <row r="42" spans="1:8" ht="15">
      <c r="A42" s="133"/>
      <c r="B42" s="133"/>
      <c r="C42" s="39" t="s">
        <v>2</v>
      </c>
      <c r="D42" s="22">
        <f t="shared" si="4"/>
        <v>24235155.98</v>
      </c>
      <c r="E42" s="22">
        <f t="shared" si="4"/>
        <v>24183992.3</v>
      </c>
      <c r="F42" s="9">
        <f>E42/D42*100</f>
        <v>99.78888652483928</v>
      </c>
      <c r="G42" s="14">
        <f t="shared" si="3"/>
        <v>24235155.98</v>
      </c>
      <c r="H42" s="14">
        <f t="shared" si="3"/>
        <v>24183992.3</v>
      </c>
    </row>
    <row r="43" spans="1:8" ht="15">
      <c r="A43" s="133"/>
      <c r="B43" s="133"/>
      <c r="C43" s="39" t="s">
        <v>4</v>
      </c>
      <c r="D43" s="22">
        <f t="shared" si="4"/>
        <v>0</v>
      </c>
      <c r="E43" s="22">
        <f t="shared" si="4"/>
        <v>0</v>
      </c>
      <c r="F43" s="9"/>
      <c r="G43" s="14">
        <f t="shared" si="3"/>
        <v>0</v>
      </c>
      <c r="H43" s="14">
        <f t="shared" si="3"/>
        <v>0</v>
      </c>
    </row>
    <row r="44" spans="1:6" ht="15">
      <c r="A44" s="138" t="s">
        <v>5</v>
      </c>
      <c r="B44" s="127" t="s">
        <v>151</v>
      </c>
      <c r="C44" s="37" t="s">
        <v>1</v>
      </c>
      <c r="D44" s="25">
        <f>SUM(D45:D48)</f>
        <v>41960</v>
      </c>
      <c r="E44" s="25">
        <f>SUM(E45:E48)</f>
        <v>41960</v>
      </c>
      <c r="F44" s="10">
        <f>E44/D44*100</f>
        <v>100</v>
      </c>
    </row>
    <row r="45" spans="1:6" ht="15">
      <c r="A45" s="138"/>
      <c r="B45" s="127"/>
      <c r="C45" s="37" t="s">
        <v>6</v>
      </c>
      <c r="D45" s="25">
        <v>0</v>
      </c>
      <c r="E45" s="25">
        <v>0</v>
      </c>
      <c r="F45" s="10"/>
    </row>
    <row r="46" spans="1:6" ht="30">
      <c r="A46" s="138"/>
      <c r="B46" s="127"/>
      <c r="C46" s="37" t="s">
        <v>7</v>
      </c>
      <c r="D46" s="25"/>
      <c r="E46" s="25"/>
      <c r="F46" s="16" t="e">
        <f>E46/D46*100</f>
        <v>#DIV/0!</v>
      </c>
    </row>
    <row r="47" spans="1:6" ht="15">
      <c r="A47" s="138"/>
      <c r="B47" s="127"/>
      <c r="C47" s="37" t="s">
        <v>2</v>
      </c>
      <c r="D47" s="25">
        <v>41960</v>
      </c>
      <c r="E47" s="25">
        <v>41960</v>
      </c>
      <c r="F47" s="10"/>
    </row>
    <row r="48" spans="1:6" ht="15">
      <c r="A48" s="138"/>
      <c r="B48" s="127"/>
      <c r="C48" s="37" t="s">
        <v>4</v>
      </c>
      <c r="D48" s="25">
        <v>0</v>
      </c>
      <c r="E48" s="25">
        <v>0</v>
      </c>
      <c r="F48" s="10"/>
    </row>
    <row r="49" spans="1:6" ht="15" customHeight="1">
      <c r="A49" s="138" t="s">
        <v>8</v>
      </c>
      <c r="B49" s="127" t="s">
        <v>150</v>
      </c>
      <c r="C49" s="37" t="s">
        <v>1</v>
      </c>
      <c r="D49" s="25">
        <f>D50+D51+D52+D53+D53</f>
        <v>1854500</v>
      </c>
      <c r="E49" s="25">
        <f>SUM(E50:E53)</f>
        <v>1854500</v>
      </c>
      <c r="F49" s="10">
        <f>E49/D49*100</f>
        <v>100</v>
      </c>
    </row>
    <row r="50" spans="1:6" ht="15">
      <c r="A50" s="138"/>
      <c r="B50" s="127"/>
      <c r="C50" s="37" t="s">
        <v>6</v>
      </c>
      <c r="D50" s="25">
        <v>1854500</v>
      </c>
      <c r="E50" s="25">
        <v>1854500</v>
      </c>
      <c r="F50" s="10"/>
    </row>
    <row r="51" spans="1:6" ht="30">
      <c r="A51" s="138"/>
      <c r="B51" s="127"/>
      <c r="C51" s="37" t="s">
        <v>7</v>
      </c>
      <c r="D51" s="60">
        <v>0</v>
      </c>
      <c r="E51" s="25">
        <v>0</v>
      </c>
      <c r="F51" s="16" t="e">
        <f>E51/D51*100</f>
        <v>#DIV/0!</v>
      </c>
    </row>
    <row r="52" spans="1:6" ht="15">
      <c r="A52" s="138"/>
      <c r="B52" s="127"/>
      <c r="C52" s="37" t="s">
        <v>2</v>
      </c>
      <c r="D52" s="25">
        <v>0</v>
      </c>
      <c r="E52" s="25">
        <v>0</v>
      </c>
      <c r="F52" s="10"/>
    </row>
    <row r="53" spans="1:6" ht="15">
      <c r="A53" s="138"/>
      <c r="B53" s="127"/>
      <c r="C53" s="37" t="s">
        <v>4</v>
      </c>
      <c r="D53" s="25">
        <v>0</v>
      </c>
      <c r="E53" s="25">
        <v>0</v>
      </c>
      <c r="F53" s="10"/>
    </row>
    <row r="54" spans="1:6" ht="15" customHeight="1">
      <c r="A54" s="138" t="s">
        <v>9</v>
      </c>
      <c r="B54" s="127" t="s">
        <v>149</v>
      </c>
      <c r="C54" s="37" t="s">
        <v>1</v>
      </c>
      <c r="D54" s="25">
        <f>SUM(D55:D58)</f>
        <v>24193195.98</v>
      </c>
      <c r="E54" s="25">
        <f>SUM(E55:E58)</f>
        <v>24142032.3</v>
      </c>
      <c r="F54" s="16">
        <f>E54/D54*100</f>
        <v>99.78852037555396</v>
      </c>
    </row>
    <row r="55" spans="1:6" ht="15">
      <c r="A55" s="138"/>
      <c r="B55" s="127"/>
      <c r="C55" s="37" t="s">
        <v>6</v>
      </c>
      <c r="D55" s="25">
        <v>0</v>
      </c>
      <c r="E55" s="25">
        <v>0</v>
      </c>
      <c r="F55" s="16"/>
    </row>
    <row r="56" spans="1:6" ht="30">
      <c r="A56" s="138"/>
      <c r="B56" s="127"/>
      <c r="C56" s="37" t="s">
        <v>7</v>
      </c>
      <c r="D56" s="25">
        <v>0</v>
      </c>
      <c r="E56" s="25">
        <v>0</v>
      </c>
      <c r="F56" s="16" t="e">
        <f>E56/D56*100</f>
        <v>#DIV/0!</v>
      </c>
    </row>
    <row r="57" spans="1:6" ht="15">
      <c r="A57" s="138"/>
      <c r="B57" s="127"/>
      <c r="C57" s="37" t="s">
        <v>2</v>
      </c>
      <c r="D57" s="25">
        <v>24193195.98</v>
      </c>
      <c r="E57" s="25">
        <v>24142032.3</v>
      </c>
      <c r="F57" s="16">
        <f>E57/D57*100</f>
        <v>99.78852037555396</v>
      </c>
    </row>
    <row r="58" spans="1:6" ht="15">
      <c r="A58" s="138"/>
      <c r="B58" s="127"/>
      <c r="C58" s="37" t="s">
        <v>4</v>
      </c>
      <c r="D58" s="25">
        <v>0</v>
      </c>
      <c r="E58" s="25">
        <v>0</v>
      </c>
      <c r="F58" s="10"/>
    </row>
    <row r="59" spans="1:6" ht="15" customHeight="1" hidden="1">
      <c r="A59" s="138" t="s">
        <v>9</v>
      </c>
      <c r="B59" s="127"/>
      <c r="C59" s="37" t="s">
        <v>1</v>
      </c>
      <c r="D59" s="25">
        <f>SUM(D60:D63)</f>
        <v>0</v>
      </c>
      <c r="E59" s="25">
        <f>SUM(E60:E63)</f>
        <v>0</v>
      </c>
      <c r="F59" s="10" t="e">
        <f>E59/D59*100</f>
        <v>#DIV/0!</v>
      </c>
    </row>
    <row r="60" spans="1:6" ht="15" hidden="1">
      <c r="A60" s="138"/>
      <c r="B60" s="127"/>
      <c r="C60" s="37" t="s">
        <v>6</v>
      </c>
      <c r="D60" s="25"/>
      <c r="E60" s="25"/>
      <c r="F60" s="10" t="e">
        <f>E60/D60*100</f>
        <v>#DIV/0!</v>
      </c>
    </row>
    <row r="61" spans="1:6" ht="30" hidden="1">
      <c r="A61" s="138"/>
      <c r="B61" s="127"/>
      <c r="C61" s="37" t="s">
        <v>7</v>
      </c>
      <c r="D61" s="25"/>
      <c r="E61" s="25"/>
      <c r="F61" s="16" t="e">
        <f>E61/D61*100</f>
        <v>#DIV/0!</v>
      </c>
    </row>
    <row r="62" spans="1:6" ht="15" hidden="1">
      <c r="A62" s="138"/>
      <c r="B62" s="127"/>
      <c r="C62" s="37" t="s">
        <v>2</v>
      </c>
      <c r="D62" s="25">
        <v>0</v>
      </c>
      <c r="E62" s="25">
        <v>0</v>
      </c>
      <c r="F62" s="10"/>
    </row>
    <row r="63" spans="1:6" ht="15" hidden="1">
      <c r="A63" s="138"/>
      <c r="B63" s="127"/>
      <c r="C63" s="37" t="s">
        <v>4</v>
      </c>
      <c r="D63" s="25">
        <v>0</v>
      </c>
      <c r="E63" s="25">
        <v>0</v>
      </c>
      <c r="F63" s="10"/>
    </row>
    <row r="64" spans="1:6" ht="15" hidden="1">
      <c r="A64" s="138" t="s">
        <v>9</v>
      </c>
      <c r="B64" s="127"/>
      <c r="C64" s="37" t="s">
        <v>1</v>
      </c>
      <c r="D64" s="25">
        <f>SUM(D65:D68)</f>
        <v>0</v>
      </c>
      <c r="E64" s="25">
        <f>SUM(E65:E68)</f>
        <v>0</v>
      </c>
      <c r="F64" s="10" t="e">
        <f>E64/D64*100</f>
        <v>#DIV/0!</v>
      </c>
    </row>
    <row r="65" spans="1:6" ht="15" hidden="1">
      <c r="A65" s="138"/>
      <c r="B65" s="127"/>
      <c r="C65" s="37" t="s">
        <v>6</v>
      </c>
      <c r="D65" s="25"/>
      <c r="E65" s="25"/>
      <c r="F65" s="16" t="e">
        <f>E65/D65*100</f>
        <v>#DIV/0!</v>
      </c>
    </row>
    <row r="66" spans="1:6" ht="30" hidden="1">
      <c r="A66" s="138"/>
      <c r="B66" s="127"/>
      <c r="C66" s="37" t="s">
        <v>7</v>
      </c>
      <c r="D66" s="25"/>
      <c r="E66" s="24"/>
      <c r="F66" s="16" t="e">
        <f>E66/D66*100</f>
        <v>#DIV/0!</v>
      </c>
    </row>
    <row r="67" spans="1:6" ht="15" hidden="1">
      <c r="A67" s="138"/>
      <c r="B67" s="127"/>
      <c r="C67" s="37" t="s">
        <v>2</v>
      </c>
      <c r="D67" s="25">
        <v>0</v>
      </c>
      <c r="E67" s="25">
        <v>0</v>
      </c>
      <c r="F67" s="10"/>
    </row>
    <row r="68" spans="1:6" ht="15" hidden="1">
      <c r="A68" s="138"/>
      <c r="B68" s="127"/>
      <c r="C68" s="37" t="s">
        <v>4</v>
      </c>
      <c r="D68" s="25">
        <v>0</v>
      </c>
      <c r="E68" s="25">
        <v>0</v>
      </c>
      <c r="F68" s="10"/>
    </row>
    <row r="69" spans="1:9" ht="15">
      <c r="A69" s="133" t="s">
        <v>143</v>
      </c>
      <c r="B69" s="133" t="s">
        <v>195</v>
      </c>
      <c r="C69" s="35" t="s">
        <v>1</v>
      </c>
      <c r="D69" s="58">
        <f>+D70+D71+D72+D73</f>
        <v>14191198.18</v>
      </c>
      <c r="E69" s="58">
        <f>+E70+E71+E72+E73</f>
        <v>14191198</v>
      </c>
      <c r="F69" s="9">
        <f aca="true" t="shared" si="5" ref="F69:F78">E69/D69*100</f>
        <v>99.99999873160816</v>
      </c>
      <c r="G69" s="15">
        <f aca="true" t="shared" si="6" ref="G69:H73">D74+D79+D84+D89+D94+D99+D104+D109+D114+D119+D124+D129+D134</f>
        <v>14191198.18</v>
      </c>
      <c r="H69" s="15">
        <f t="shared" si="6"/>
        <v>14191198</v>
      </c>
      <c r="I69" s="1" t="s">
        <v>130</v>
      </c>
    </row>
    <row r="70" spans="1:9" ht="15">
      <c r="A70" s="133"/>
      <c r="B70" s="133"/>
      <c r="C70" s="39" t="s">
        <v>6</v>
      </c>
      <c r="D70" s="58">
        <f aca="true" t="shared" si="7" ref="D70:E73">D75+D80+D85+D90+D95+D100+D105+D110+D115+D120+D135+D125+D130</f>
        <v>7806284.51</v>
      </c>
      <c r="E70" s="58">
        <f t="shared" si="7"/>
        <v>7806284.51</v>
      </c>
      <c r="F70" s="9">
        <f t="shared" si="5"/>
        <v>100</v>
      </c>
      <c r="G70" s="15">
        <f t="shared" si="6"/>
        <v>7806284.51</v>
      </c>
      <c r="H70" s="15">
        <f t="shared" si="6"/>
        <v>7806284.51</v>
      </c>
      <c r="I70" s="14">
        <f>D70+D71</f>
        <v>12782569.18</v>
      </c>
    </row>
    <row r="71" spans="1:8" ht="28.5">
      <c r="A71" s="133"/>
      <c r="B71" s="133"/>
      <c r="C71" s="39" t="s">
        <v>7</v>
      </c>
      <c r="D71" s="58">
        <f t="shared" si="7"/>
        <v>4976284.67</v>
      </c>
      <c r="E71" s="58">
        <f t="shared" si="7"/>
        <v>4976284.67</v>
      </c>
      <c r="F71" s="9">
        <f t="shared" si="5"/>
        <v>100</v>
      </c>
      <c r="G71" s="15">
        <f t="shared" si="6"/>
        <v>4976284.67</v>
      </c>
      <c r="H71" s="15">
        <f t="shared" si="6"/>
        <v>4976284.67</v>
      </c>
    </row>
    <row r="72" spans="1:8" ht="15">
      <c r="A72" s="133"/>
      <c r="B72" s="133"/>
      <c r="C72" s="39" t="s">
        <v>2</v>
      </c>
      <c r="D72" s="58">
        <f t="shared" si="7"/>
        <v>1408629</v>
      </c>
      <c r="E72" s="58">
        <f t="shared" si="7"/>
        <v>1408628.82</v>
      </c>
      <c r="F72" s="9">
        <f t="shared" si="5"/>
        <v>99.99998722161763</v>
      </c>
      <c r="G72" s="15">
        <f t="shared" si="6"/>
        <v>1408629</v>
      </c>
      <c r="H72" s="15">
        <f t="shared" si="6"/>
        <v>1408628.82</v>
      </c>
    </row>
    <row r="73" spans="1:8" ht="15">
      <c r="A73" s="133"/>
      <c r="B73" s="133"/>
      <c r="C73" s="35" t="s">
        <v>4</v>
      </c>
      <c r="D73" s="58">
        <f t="shared" si="7"/>
        <v>0</v>
      </c>
      <c r="E73" s="58">
        <f t="shared" si="7"/>
        <v>0</v>
      </c>
      <c r="F73" s="9" t="e">
        <f t="shared" si="5"/>
        <v>#DIV/0!</v>
      </c>
      <c r="G73" s="15">
        <f t="shared" si="6"/>
        <v>0</v>
      </c>
      <c r="H73" s="15">
        <f t="shared" si="6"/>
        <v>0</v>
      </c>
    </row>
    <row r="74" spans="1:6" s="99" customFormat="1" ht="15">
      <c r="A74" s="157" t="s">
        <v>9</v>
      </c>
      <c r="B74" s="157" t="s">
        <v>196</v>
      </c>
      <c r="C74" s="55" t="s">
        <v>1</v>
      </c>
      <c r="D74" s="59">
        <f>SUM(D75:D78)</f>
        <v>11299408.18</v>
      </c>
      <c r="E74" s="59">
        <f>E75+E76+E77+E78</f>
        <v>11299408</v>
      </c>
      <c r="F74" s="98">
        <f t="shared" si="5"/>
        <v>99.99999840699621</v>
      </c>
    </row>
    <row r="75" spans="1:6" s="99" customFormat="1" ht="60">
      <c r="A75" s="157"/>
      <c r="B75" s="157"/>
      <c r="C75" s="55" t="s">
        <v>10</v>
      </c>
      <c r="D75" s="59">
        <v>5994096.11</v>
      </c>
      <c r="E75" s="59">
        <v>5994096.11</v>
      </c>
      <c r="F75" s="98">
        <f t="shared" si="5"/>
        <v>100</v>
      </c>
    </row>
    <row r="76" spans="1:6" s="99" customFormat="1" ht="30">
      <c r="A76" s="157"/>
      <c r="B76" s="157"/>
      <c r="C76" s="55" t="s">
        <v>7</v>
      </c>
      <c r="D76" s="59">
        <v>3896683.07</v>
      </c>
      <c r="E76" s="59">
        <v>3896683.07</v>
      </c>
      <c r="F76" s="98">
        <f t="shared" si="5"/>
        <v>100</v>
      </c>
    </row>
    <row r="77" spans="1:6" s="99" customFormat="1" ht="15">
      <c r="A77" s="157"/>
      <c r="B77" s="157"/>
      <c r="C77" s="55" t="s">
        <v>2</v>
      </c>
      <c r="D77" s="59">
        <v>1408629</v>
      </c>
      <c r="E77" s="59">
        <v>1408628.82</v>
      </c>
      <c r="F77" s="98">
        <f t="shared" si="5"/>
        <v>99.99998722161763</v>
      </c>
    </row>
    <row r="78" spans="1:6" s="99" customFormat="1" ht="15">
      <c r="A78" s="157"/>
      <c r="B78" s="157"/>
      <c r="C78" s="41" t="s">
        <v>4</v>
      </c>
      <c r="D78" s="59"/>
      <c r="E78" s="59"/>
      <c r="F78" s="98" t="e">
        <f t="shared" si="5"/>
        <v>#DIV/0!</v>
      </c>
    </row>
    <row r="79" spans="1:6" s="99" customFormat="1" ht="15">
      <c r="A79" s="157" t="s">
        <v>5</v>
      </c>
      <c r="B79" s="157" t="s">
        <v>197</v>
      </c>
      <c r="C79" s="41" t="s">
        <v>1</v>
      </c>
      <c r="D79" s="59">
        <f>SUM(D80:D83)</f>
        <v>2891790</v>
      </c>
      <c r="E79" s="59">
        <f>E80+E81+E82+E83</f>
        <v>2891790</v>
      </c>
      <c r="F79" s="98">
        <f aca="true" t="shared" si="8" ref="F79:F84">E79/D79*100</f>
        <v>100</v>
      </c>
    </row>
    <row r="80" spans="1:6" s="99" customFormat="1" ht="15">
      <c r="A80" s="157"/>
      <c r="B80" s="157"/>
      <c r="C80" s="55" t="s">
        <v>6</v>
      </c>
      <c r="D80" s="100">
        <v>1812188.4</v>
      </c>
      <c r="E80" s="100">
        <v>1812188.4</v>
      </c>
      <c r="F80" s="98">
        <f t="shared" si="8"/>
        <v>100</v>
      </c>
    </row>
    <row r="81" spans="1:6" s="99" customFormat="1" ht="30">
      <c r="A81" s="157"/>
      <c r="B81" s="157"/>
      <c r="C81" s="55" t="s">
        <v>7</v>
      </c>
      <c r="D81" s="100">
        <v>1079601.6</v>
      </c>
      <c r="E81" s="100">
        <v>1079601.6</v>
      </c>
      <c r="F81" s="98">
        <f t="shared" si="8"/>
        <v>100</v>
      </c>
    </row>
    <row r="82" spans="1:6" s="99" customFormat="1" ht="15">
      <c r="A82" s="157"/>
      <c r="B82" s="157"/>
      <c r="C82" s="55" t="s">
        <v>2</v>
      </c>
      <c r="D82" s="100">
        <v>0</v>
      </c>
      <c r="E82" s="100">
        <v>0</v>
      </c>
      <c r="F82" s="98" t="e">
        <f t="shared" si="8"/>
        <v>#DIV/0!</v>
      </c>
    </row>
    <row r="83" spans="1:6" s="99" customFormat="1" ht="15">
      <c r="A83" s="157"/>
      <c r="B83" s="157"/>
      <c r="C83" s="55" t="s">
        <v>4</v>
      </c>
      <c r="D83" s="59"/>
      <c r="E83" s="59"/>
      <c r="F83" s="98" t="e">
        <f t="shared" si="8"/>
        <v>#DIV/0!</v>
      </c>
    </row>
    <row r="84" spans="1:7" ht="15" hidden="1">
      <c r="A84" s="156" t="s">
        <v>9</v>
      </c>
      <c r="B84" s="156" t="s">
        <v>87</v>
      </c>
      <c r="C84" s="96" t="s">
        <v>1</v>
      </c>
      <c r="D84" s="93">
        <f>D85+D86+D87+D88</f>
        <v>0</v>
      </c>
      <c r="E84" s="93">
        <f>E85+E86+E87+E88</f>
        <v>0</v>
      </c>
      <c r="F84" s="94" t="e">
        <f t="shared" si="8"/>
        <v>#DIV/0!</v>
      </c>
      <c r="G84" s="95"/>
    </row>
    <row r="85" spans="1:7" ht="15" hidden="1">
      <c r="A85" s="156"/>
      <c r="B85" s="156"/>
      <c r="C85" s="92" t="s">
        <v>6</v>
      </c>
      <c r="D85" s="93"/>
      <c r="E85" s="93"/>
      <c r="F85" s="94"/>
      <c r="G85" s="95"/>
    </row>
    <row r="86" spans="1:7" ht="30" hidden="1">
      <c r="A86" s="156"/>
      <c r="B86" s="156"/>
      <c r="C86" s="92" t="s">
        <v>11</v>
      </c>
      <c r="D86" s="93"/>
      <c r="E86" s="93"/>
      <c r="F86" s="94" t="e">
        <f aca="true" t="shared" si="9" ref="F86:F94">E86/D86*100</f>
        <v>#DIV/0!</v>
      </c>
      <c r="G86" s="95"/>
    </row>
    <row r="87" spans="1:7" ht="15" hidden="1">
      <c r="A87" s="156"/>
      <c r="B87" s="156"/>
      <c r="C87" s="92" t="s">
        <v>2</v>
      </c>
      <c r="D87" s="93"/>
      <c r="E87" s="93"/>
      <c r="F87" s="94" t="e">
        <f t="shared" si="9"/>
        <v>#DIV/0!</v>
      </c>
      <c r="G87" s="95"/>
    </row>
    <row r="88" spans="1:7" ht="15" hidden="1">
      <c r="A88" s="156"/>
      <c r="B88" s="156"/>
      <c r="C88" s="96" t="s">
        <v>4</v>
      </c>
      <c r="D88" s="93"/>
      <c r="E88" s="93"/>
      <c r="F88" s="94" t="e">
        <f t="shared" si="9"/>
        <v>#DIV/0!</v>
      </c>
      <c r="G88" s="95"/>
    </row>
    <row r="89" spans="1:7" ht="15" hidden="1">
      <c r="A89" s="156" t="s">
        <v>9</v>
      </c>
      <c r="B89" s="156" t="s">
        <v>155</v>
      </c>
      <c r="C89" s="92" t="s">
        <v>1</v>
      </c>
      <c r="D89" s="93">
        <f>D90+D91+D92+D93</f>
        <v>0</v>
      </c>
      <c r="E89" s="93">
        <f>E90+E91+E92+E93</f>
        <v>0</v>
      </c>
      <c r="F89" s="94" t="e">
        <f t="shared" si="9"/>
        <v>#DIV/0!</v>
      </c>
      <c r="G89" s="95"/>
    </row>
    <row r="90" spans="1:7" ht="15" hidden="1">
      <c r="A90" s="156"/>
      <c r="B90" s="156"/>
      <c r="C90" s="92" t="s">
        <v>6</v>
      </c>
      <c r="D90" s="93"/>
      <c r="E90" s="93"/>
      <c r="F90" s="94" t="e">
        <f t="shared" si="9"/>
        <v>#DIV/0!</v>
      </c>
      <c r="G90" s="95"/>
    </row>
    <row r="91" spans="1:7" ht="30" hidden="1">
      <c r="A91" s="156"/>
      <c r="B91" s="156"/>
      <c r="C91" s="92" t="s">
        <v>7</v>
      </c>
      <c r="D91" s="93">
        <v>0</v>
      </c>
      <c r="E91" s="93">
        <v>0</v>
      </c>
      <c r="F91" s="94" t="e">
        <f t="shared" si="9"/>
        <v>#DIV/0!</v>
      </c>
      <c r="G91" s="95"/>
    </row>
    <row r="92" spans="1:7" ht="15" hidden="1">
      <c r="A92" s="156"/>
      <c r="B92" s="156"/>
      <c r="C92" s="92" t="s">
        <v>2</v>
      </c>
      <c r="D92" s="93"/>
      <c r="E92" s="93"/>
      <c r="F92" s="94" t="e">
        <f t="shared" si="9"/>
        <v>#DIV/0!</v>
      </c>
      <c r="G92" s="95"/>
    </row>
    <row r="93" spans="1:7" ht="15" hidden="1">
      <c r="A93" s="156"/>
      <c r="B93" s="156"/>
      <c r="C93" s="92" t="s">
        <v>4</v>
      </c>
      <c r="D93" s="93"/>
      <c r="E93" s="93"/>
      <c r="F93" s="94" t="e">
        <f t="shared" si="9"/>
        <v>#DIV/0!</v>
      </c>
      <c r="G93" s="95"/>
    </row>
    <row r="94" spans="1:7" ht="15" hidden="1">
      <c r="A94" s="156" t="s">
        <v>9</v>
      </c>
      <c r="B94" s="156" t="s">
        <v>178</v>
      </c>
      <c r="C94" s="96" t="s">
        <v>1</v>
      </c>
      <c r="D94" s="93">
        <f>SUM(D95:D98)</f>
        <v>0</v>
      </c>
      <c r="E94" s="93">
        <f>SUM(E95:E98)</f>
        <v>0</v>
      </c>
      <c r="F94" s="97" t="e">
        <f t="shared" si="9"/>
        <v>#DIV/0!</v>
      </c>
      <c r="G94" s="95"/>
    </row>
    <row r="95" spans="1:7" ht="15" hidden="1">
      <c r="A95" s="156"/>
      <c r="B95" s="156"/>
      <c r="C95" s="92" t="s">
        <v>6</v>
      </c>
      <c r="D95" s="93">
        <v>0</v>
      </c>
      <c r="E95" s="93">
        <v>0</v>
      </c>
      <c r="F95" s="97"/>
      <c r="G95" s="95"/>
    </row>
    <row r="96" spans="1:7" ht="30" hidden="1">
      <c r="A96" s="156"/>
      <c r="B96" s="156"/>
      <c r="C96" s="92" t="s">
        <v>7</v>
      </c>
      <c r="D96" s="93"/>
      <c r="E96" s="93"/>
      <c r="F96" s="97" t="e">
        <f>E96/D96*100</f>
        <v>#DIV/0!</v>
      </c>
      <c r="G96" s="95"/>
    </row>
    <row r="97" spans="1:7" ht="15" hidden="1">
      <c r="A97" s="156"/>
      <c r="B97" s="156"/>
      <c r="C97" s="96" t="s">
        <v>2</v>
      </c>
      <c r="D97" s="93">
        <v>0</v>
      </c>
      <c r="E97" s="93">
        <v>0</v>
      </c>
      <c r="F97" s="97" t="e">
        <f>E97/D97*100</f>
        <v>#DIV/0!</v>
      </c>
      <c r="G97" s="95"/>
    </row>
    <row r="98" spans="1:7" ht="15" hidden="1">
      <c r="A98" s="156"/>
      <c r="B98" s="156"/>
      <c r="C98" s="92" t="s">
        <v>4</v>
      </c>
      <c r="D98" s="93">
        <v>0</v>
      </c>
      <c r="E98" s="93">
        <v>0</v>
      </c>
      <c r="F98" s="97"/>
      <c r="G98" s="95"/>
    </row>
    <row r="99" spans="1:7" ht="15" hidden="1">
      <c r="A99" s="156" t="s">
        <v>9</v>
      </c>
      <c r="B99" s="156" t="s">
        <v>88</v>
      </c>
      <c r="C99" s="96" t="s">
        <v>1</v>
      </c>
      <c r="D99" s="93">
        <f>SUM(D100:D103)</f>
        <v>0</v>
      </c>
      <c r="E99" s="93">
        <f>SUM(E100:E103)</f>
        <v>0</v>
      </c>
      <c r="F99" s="97" t="e">
        <f>E99/D99*100</f>
        <v>#DIV/0!</v>
      </c>
      <c r="G99" s="95"/>
    </row>
    <row r="100" spans="1:7" ht="15" hidden="1">
      <c r="A100" s="156"/>
      <c r="B100" s="156"/>
      <c r="C100" s="92" t="s">
        <v>6</v>
      </c>
      <c r="D100" s="93">
        <v>0</v>
      </c>
      <c r="E100" s="93">
        <v>0</v>
      </c>
      <c r="F100" s="97"/>
      <c r="G100" s="95"/>
    </row>
    <row r="101" spans="1:7" ht="30" hidden="1">
      <c r="A101" s="156"/>
      <c r="B101" s="156"/>
      <c r="C101" s="92" t="s">
        <v>7</v>
      </c>
      <c r="D101" s="93">
        <v>0</v>
      </c>
      <c r="E101" s="93">
        <v>0</v>
      </c>
      <c r="F101" s="97"/>
      <c r="G101" s="95"/>
    </row>
    <row r="102" spans="1:7" ht="15" hidden="1">
      <c r="A102" s="156"/>
      <c r="B102" s="156"/>
      <c r="C102" s="96" t="s">
        <v>2</v>
      </c>
      <c r="D102" s="93">
        <v>0</v>
      </c>
      <c r="E102" s="93">
        <v>0</v>
      </c>
      <c r="F102" s="97"/>
      <c r="G102" s="95"/>
    </row>
    <row r="103" spans="1:7" ht="15" hidden="1">
      <c r="A103" s="156"/>
      <c r="B103" s="156"/>
      <c r="C103" s="96" t="s">
        <v>4</v>
      </c>
      <c r="D103" s="93"/>
      <c r="E103" s="93"/>
      <c r="F103" s="97" t="e">
        <f>E103/D103*100</f>
        <v>#DIV/0!</v>
      </c>
      <c r="G103" s="95"/>
    </row>
    <row r="104" spans="1:7" ht="15" hidden="1">
      <c r="A104" s="156" t="s">
        <v>9</v>
      </c>
      <c r="B104" s="156" t="s">
        <v>156</v>
      </c>
      <c r="C104" s="92" t="s">
        <v>1</v>
      </c>
      <c r="D104" s="93">
        <f>SUM(D105:D108)</f>
        <v>0</v>
      </c>
      <c r="E104" s="93">
        <f>SUM(E105:E108)</f>
        <v>0</v>
      </c>
      <c r="F104" s="97" t="e">
        <f>E104/D104*100</f>
        <v>#DIV/0!</v>
      </c>
      <c r="G104" s="95"/>
    </row>
    <row r="105" spans="1:7" ht="15" hidden="1">
      <c r="A105" s="156"/>
      <c r="B105" s="156"/>
      <c r="C105" s="92" t="s">
        <v>6</v>
      </c>
      <c r="D105" s="93"/>
      <c r="E105" s="93"/>
      <c r="F105" s="97" t="e">
        <f>E105/D105*100</f>
        <v>#DIV/0!</v>
      </c>
      <c r="G105" s="95"/>
    </row>
    <row r="106" spans="1:7" ht="30" hidden="1">
      <c r="A106" s="156"/>
      <c r="B106" s="156"/>
      <c r="C106" s="92" t="s">
        <v>7</v>
      </c>
      <c r="D106" s="93">
        <v>0</v>
      </c>
      <c r="E106" s="93">
        <v>0</v>
      </c>
      <c r="F106" s="97" t="e">
        <f>E106/D106*100</f>
        <v>#DIV/0!</v>
      </c>
      <c r="G106" s="95"/>
    </row>
    <row r="107" spans="1:7" ht="15" hidden="1">
      <c r="A107" s="156"/>
      <c r="B107" s="156"/>
      <c r="C107" s="96" t="s">
        <v>2</v>
      </c>
      <c r="D107" s="93">
        <v>0</v>
      </c>
      <c r="E107" s="93">
        <v>0</v>
      </c>
      <c r="F107" s="97"/>
      <c r="G107" s="95"/>
    </row>
    <row r="108" spans="1:7" ht="15" hidden="1">
      <c r="A108" s="156"/>
      <c r="B108" s="156"/>
      <c r="C108" s="96" t="s">
        <v>4</v>
      </c>
      <c r="D108" s="93">
        <v>0</v>
      </c>
      <c r="E108" s="93">
        <v>0</v>
      </c>
      <c r="F108" s="97"/>
      <c r="G108" s="95"/>
    </row>
    <row r="109" spans="1:6" ht="15" hidden="1">
      <c r="A109" s="130" t="s">
        <v>9</v>
      </c>
      <c r="B109" s="130" t="s">
        <v>157</v>
      </c>
      <c r="C109" s="38" t="s">
        <v>1</v>
      </c>
      <c r="D109" s="25">
        <f>SUM(D110:D113)</f>
        <v>0</v>
      </c>
      <c r="E109" s="25">
        <f>SUM(E110:E113)</f>
        <v>0</v>
      </c>
      <c r="F109" s="21" t="e">
        <f>E109/D109*100</f>
        <v>#DIV/0!</v>
      </c>
    </row>
    <row r="110" spans="1:6" ht="15" hidden="1">
      <c r="A110" s="130"/>
      <c r="B110" s="130"/>
      <c r="C110" s="40" t="s">
        <v>6</v>
      </c>
      <c r="D110" s="25">
        <v>0</v>
      </c>
      <c r="E110" s="25">
        <v>0</v>
      </c>
      <c r="F110" s="21"/>
    </row>
    <row r="111" spans="1:6" ht="30" hidden="1">
      <c r="A111" s="130"/>
      <c r="B111" s="130"/>
      <c r="C111" s="40" t="s">
        <v>11</v>
      </c>
      <c r="D111" s="25"/>
      <c r="E111" s="25"/>
      <c r="F111" s="21" t="e">
        <f>E111/D111*100</f>
        <v>#DIV/0!</v>
      </c>
    </row>
    <row r="112" spans="1:6" ht="15" hidden="1">
      <c r="A112" s="130"/>
      <c r="B112" s="130"/>
      <c r="C112" s="38" t="s">
        <v>2</v>
      </c>
      <c r="D112" s="25"/>
      <c r="E112" s="25"/>
      <c r="F112" s="21" t="e">
        <f>E112/D112*100</f>
        <v>#DIV/0!</v>
      </c>
    </row>
    <row r="113" spans="1:6" ht="15" hidden="1">
      <c r="A113" s="130"/>
      <c r="B113" s="130"/>
      <c r="C113" s="38" t="s">
        <v>4</v>
      </c>
      <c r="D113" s="25"/>
      <c r="E113" s="25"/>
      <c r="F113" s="21" t="e">
        <f>E113/D113*100</f>
        <v>#DIV/0!</v>
      </c>
    </row>
    <row r="114" spans="1:6" ht="15" hidden="1">
      <c r="A114" s="130" t="s">
        <v>9</v>
      </c>
      <c r="B114" s="130" t="s">
        <v>89</v>
      </c>
      <c r="C114" s="38" t="s">
        <v>1</v>
      </c>
      <c r="D114" s="25">
        <f>SUM(D115:D118)</f>
        <v>0</v>
      </c>
      <c r="E114" s="25">
        <f>E115+E116+E117+E118</f>
        <v>0</v>
      </c>
      <c r="F114" s="21" t="e">
        <f>E114/D114*100</f>
        <v>#DIV/0!</v>
      </c>
    </row>
    <row r="115" spans="1:6" ht="15" hidden="1">
      <c r="A115" s="130"/>
      <c r="B115" s="130"/>
      <c r="C115" s="40" t="s">
        <v>6</v>
      </c>
      <c r="D115" s="25">
        <v>0</v>
      </c>
      <c r="E115" s="25">
        <v>0</v>
      </c>
      <c r="F115" s="21"/>
    </row>
    <row r="116" spans="1:6" ht="30" hidden="1">
      <c r="A116" s="130"/>
      <c r="B116" s="130"/>
      <c r="C116" s="23" t="s">
        <v>7</v>
      </c>
      <c r="D116" s="25">
        <v>0</v>
      </c>
      <c r="E116" s="25">
        <v>0</v>
      </c>
      <c r="F116" s="21"/>
    </row>
    <row r="117" spans="1:6" ht="15" hidden="1">
      <c r="A117" s="130"/>
      <c r="B117" s="130"/>
      <c r="C117" s="23" t="s">
        <v>2</v>
      </c>
      <c r="D117" s="25">
        <v>0</v>
      </c>
      <c r="E117" s="25">
        <v>0</v>
      </c>
      <c r="F117" s="21"/>
    </row>
    <row r="118" spans="1:6" ht="15" hidden="1">
      <c r="A118" s="130"/>
      <c r="B118" s="130"/>
      <c r="C118" s="38" t="s">
        <v>4</v>
      </c>
      <c r="D118" s="25"/>
      <c r="E118" s="25"/>
      <c r="F118" s="21" t="e">
        <f aca="true" t="shared" si="10" ref="F118:F124">E118/D118*100</f>
        <v>#DIV/0!</v>
      </c>
    </row>
    <row r="119" spans="1:6" ht="15" hidden="1">
      <c r="A119" s="130" t="s">
        <v>12</v>
      </c>
      <c r="B119" s="130" t="s">
        <v>90</v>
      </c>
      <c r="C119" s="38" t="s">
        <v>1</v>
      </c>
      <c r="D119" s="25">
        <f>SUM(D120:D123)</f>
        <v>0</v>
      </c>
      <c r="E119" s="25">
        <f>SUM(E120:E123)</f>
        <v>0</v>
      </c>
      <c r="F119" s="21" t="e">
        <f t="shared" si="10"/>
        <v>#DIV/0!</v>
      </c>
    </row>
    <row r="120" spans="1:6" ht="64.5" customHeight="1" hidden="1">
      <c r="A120" s="130"/>
      <c r="B120" s="130"/>
      <c r="C120" s="23" t="s">
        <v>13</v>
      </c>
      <c r="D120" s="25"/>
      <c r="E120" s="25"/>
      <c r="F120" s="21" t="e">
        <f t="shared" si="10"/>
        <v>#DIV/0!</v>
      </c>
    </row>
    <row r="121" spans="1:6" ht="30" hidden="1">
      <c r="A121" s="130"/>
      <c r="B121" s="130"/>
      <c r="C121" s="23" t="s">
        <v>7</v>
      </c>
      <c r="D121" s="25"/>
      <c r="E121" s="25"/>
      <c r="F121" s="21" t="e">
        <f t="shared" si="10"/>
        <v>#DIV/0!</v>
      </c>
    </row>
    <row r="122" spans="1:6" ht="15" hidden="1">
      <c r="A122" s="130"/>
      <c r="B122" s="130"/>
      <c r="C122" s="23" t="s">
        <v>2</v>
      </c>
      <c r="D122" s="25"/>
      <c r="E122" s="25"/>
      <c r="F122" s="21" t="e">
        <f t="shared" si="10"/>
        <v>#DIV/0!</v>
      </c>
    </row>
    <row r="123" spans="1:6" ht="15" hidden="1">
      <c r="A123" s="130"/>
      <c r="B123" s="130"/>
      <c r="C123" s="40" t="s">
        <v>4</v>
      </c>
      <c r="D123" s="25"/>
      <c r="E123" s="25"/>
      <c r="F123" s="21" t="e">
        <f t="shared" si="10"/>
        <v>#DIV/0!</v>
      </c>
    </row>
    <row r="124" spans="1:6" ht="15" hidden="1">
      <c r="A124" s="166" t="s">
        <v>9</v>
      </c>
      <c r="B124" s="166" t="s">
        <v>109</v>
      </c>
      <c r="C124" s="30" t="s">
        <v>1</v>
      </c>
      <c r="D124" s="25">
        <f>SUM(D125:D128)</f>
        <v>0</v>
      </c>
      <c r="E124" s="25">
        <f>SUM(E125:E128)</f>
        <v>0</v>
      </c>
      <c r="F124" s="21" t="e">
        <f t="shared" si="10"/>
        <v>#DIV/0!</v>
      </c>
    </row>
    <row r="125" spans="1:6" ht="15" hidden="1">
      <c r="A125" s="167"/>
      <c r="B125" s="167"/>
      <c r="C125" s="33" t="s">
        <v>6</v>
      </c>
      <c r="D125" s="25">
        <v>0</v>
      </c>
      <c r="E125" s="25">
        <v>0</v>
      </c>
      <c r="F125" s="21"/>
    </row>
    <row r="126" spans="1:6" ht="30" hidden="1">
      <c r="A126" s="167"/>
      <c r="B126" s="167"/>
      <c r="C126" s="23" t="s">
        <v>7</v>
      </c>
      <c r="D126" s="25"/>
      <c r="E126" s="25"/>
      <c r="F126" s="21" t="e">
        <f>E126/D126*100</f>
        <v>#DIV/0!</v>
      </c>
    </row>
    <row r="127" spans="1:6" ht="15" hidden="1">
      <c r="A127" s="167"/>
      <c r="B127" s="167"/>
      <c r="C127" s="23" t="s">
        <v>2</v>
      </c>
      <c r="D127" s="25"/>
      <c r="E127" s="25"/>
      <c r="F127" s="21" t="e">
        <f>E127/D127*100</f>
        <v>#DIV/0!</v>
      </c>
    </row>
    <row r="128" spans="1:6" ht="15" hidden="1">
      <c r="A128" s="167"/>
      <c r="B128" s="167"/>
      <c r="C128" s="30" t="s">
        <v>4</v>
      </c>
      <c r="D128" s="25"/>
      <c r="E128" s="25"/>
      <c r="F128" s="21" t="e">
        <f>E128/D128*100</f>
        <v>#DIV/0!</v>
      </c>
    </row>
    <row r="129" spans="1:6" ht="15" hidden="1">
      <c r="A129" s="166" t="s">
        <v>9</v>
      </c>
      <c r="B129" s="166" t="s">
        <v>110</v>
      </c>
      <c r="C129" s="30" t="s">
        <v>1</v>
      </c>
      <c r="D129" s="25">
        <f>SUM(D130:D133)</f>
        <v>0</v>
      </c>
      <c r="E129" s="25">
        <f>SUM(E130:E133)</f>
        <v>0</v>
      </c>
      <c r="F129" s="21" t="e">
        <f>E129/D129*100</f>
        <v>#DIV/0!</v>
      </c>
    </row>
    <row r="130" spans="1:6" ht="15" hidden="1">
      <c r="A130" s="167"/>
      <c r="B130" s="167"/>
      <c r="C130" s="33" t="s">
        <v>6</v>
      </c>
      <c r="D130" s="25">
        <v>0</v>
      </c>
      <c r="E130" s="25">
        <v>0</v>
      </c>
      <c r="F130" s="21"/>
    </row>
    <row r="131" spans="1:6" ht="30" hidden="1">
      <c r="A131" s="167"/>
      <c r="B131" s="167"/>
      <c r="C131" s="23" t="s">
        <v>7</v>
      </c>
      <c r="D131" s="25">
        <v>0</v>
      </c>
      <c r="E131" s="25">
        <v>0</v>
      </c>
      <c r="F131" s="21"/>
    </row>
    <row r="132" spans="1:6" ht="15" hidden="1">
      <c r="A132" s="167"/>
      <c r="B132" s="167"/>
      <c r="C132" s="23" t="s">
        <v>2</v>
      </c>
      <c r="D132" s="25">
        <v>0</v>
      </c>
      <c r="E132" s="25">
        <v>0</v>
      </c>
      <c r="F132" s="21"/>
    </row>
    <row r="133" spans="1:6" ht="15" hidden="1">
      <c r="A133" s="167"/>
      <c r="B133" s="167"/>
      <c r="C133" s="30" t="s">
        <v>4</v>
      </c>
      <c r="D133" s="25"/>
      <c r="E133" s="25"/>
      <c r="F133" s="21" t="e">
        <f>E133/D133*100</f>
        <v>#DIV/0!</v>
      </c>
    </row>
    <row r="134" spans="1:6" ht="15" hidden="1">
      <c r="A134" s="130" t="s">
        <v>9</v>
      </c>
      <c r="B134" s="130" t="s">
        <v>118</v>
      </c>
      <c r="C134" s="23" t="s">
        <v>1</v>
      </c>
      <c r="D134" s="25">
        <f>SUM(D135:D138)</f>
        <v>0</v>
      </c>
      <c r="E134" s="25">
        <f>E135+E136+E137+E138</f>
        <v>0</v>
      </c>
      <c r="F134" s="21" t="e">
        <f>E134/D134*100</f>
        <v>#DIV/0!</v>
      </c>
    </row>
    <row r="135" spans="1:6" ht="15" hidden="1">
      <c r="A135" s="130"/>
      <c r="B135" s="130"/>
      <c r="C135" s="33" t="s">
        <v>6</v>
      </c>
      <c r="D135" s="25">
        <v>0</v>
      </c>
      <c r="E135" s="25">
        <v>0</v>
      </c>
      <c r="F135" s="21"/>
    </row>
    <row r="136" spans="1:6" ht="30" hidden="1">
      <c r="A136" s="130"/>
      <c r="B136" s="130"/>
      <c r="C136" s="23" t="s">
        <v>7</v>
      </c>
      <c r="D136" s="25"/>
      <c r="E136" s="25"/>
      <c r="F136" s="21" t="e">
        <f>E136/D136*100</f>
        <v>#DIV/0!</v>
      </c>
    </row>
    <row r="137" spans="1:6" ht="15" hidden="1">
      <c r="A137" s="130"/>
      <c r="B137" s="130"/>
      <c r="C137" s="23" t="s">
        <v>2</v>
      </c>
      <c r="D137" s="25">
        <v>0</v>
      </c>
      <c r="E137" s="25">
        <v>0</v>
      </c>
      <c r="F137" s="21"/>
    </row>
    <row r="138" spans="1:6" ht="15" hidden="1">
      <c r="A138" s="130"/>
      <c r="B138" s="130"/>
      <c r="C138" s="33" t="s">
        <v>4</v>
      </c>
      <c r="D138" s="25">
        <v>0</v>
      </c>
      <c r="E138" s="25">
        <v>0</v>
      </c>
      <c r="F138" s="21"/>
    </row>
    <row r="139" spans="1:8" ht="15">
      <c r="A139" s="148" t="s">
        <v>143</v>
      </c>
      <c r="B139" s="148" t="s">
        <v>111</v>
      </c>
      <c r="C139" s="27" t="s">
        <v>1</v>
      </c>
      <c r="D139" s="58">
        <f>SUM(D140:D144)</f>
        <v>205400</v>
      </c>
      <c r="E139" s="58">
        <f>SUM(E140:E144)</f>
        <v>205400</v>
      </c>
      <c r="F139" s="17">
        <f aca="true" t="shared" si="11" ref="F139:F144">E139/D139*100</f>
        <v>100</v>
      </c>
      <c r="G139" s="14">
        <f aca="true" t="shared" si="12" ref="G139:H141">D145+D150+D156+D161</f>
        <v>205400</v>
      </c>
      <c r="H139" s="14">
        <f t="shared" si="12"/>
        <v>205400</v>
      </c>
    </row>
    <row r="140" spans="1:9" ht="15">
      <c r="A140" s="148"/>
      <c r="B140" s="148"/>
      <c r="C140" s="27" t="s">
        <v>6</v>
      </c>
      <c r="D140" s="58">
        <f>D146+D151+D157+D162</f>
        <v>0</v>
      </c>
      <c r="E140" s="58">
        <f>E146+E151+E157+E162</f>
        <v>0</v>
      </c>
      <c r="F140" s="17" t="e">
        <f t="shared" si="11"/>
        <v>#DIV/0!</v>
      </c>
      <c r="G140" s="14">
        <f t="shared" si="12"/>
        <v>0</v>
      </c>
      <c r="H140" s="14">
        <f t="shared" si="12"/>
        <v>0</v>
      </c>
      <c r="I140" s="1" t="s">
        <v>130</v>
      </c>
    </row>
    <row r="141" spans="1:9" ht="28.5">
      <c r="A141" s="148"/>
      <c r="B141" s="148"/>
      <c r="C141" s="27" t="s">
        <v>7</v>
      </c>
      <c r="D141" s="58">
        <f>D147+D152+D158+D163</f>
        <v>55400</v>
      </c>
      <c r="E141" s="58">
        <f>E147+E152+E158+E163</f>
        <v>55400</v>
      </c>
      <c r="F141" s="17">
        <f t="shared" si="11"/>
        <v>100</v>
      </c>
      <c r="G141" s="14">
        <f t="shared" si="12"/>
        <v>55400</v>
      </c>
      <c r="H141" s="14">
        <f t="shared" si="12"/>
        <v>55400</v>
      </c>
      <c r="I141" s="14">
        <f>D140+D141+D143</f>
        <v>55400</v>
      </c>
    </row>
    <row r="142" spans="1:8" ht="15">
      <c r="A142" s="148"/>
      <c r="B142" s="148"/>
      <c r="C142" s="27" t="s">
        <v>2</v>
      </c>
      <c r="D142" s="58">
        <f>D148+D153+D159</f>
        <v>150000</v>
      </c>
      <c r="E142" s="58">
        <f>E148+E153+E159</f>
        <v>150000</v>
      </c>
      <c r="F142" s="17">
        <f t="shared" si="11"/>
        <v>100</v>
      </c>
      <c r="G142" s="14">
        <f>D148+D153+D159</f>
        <v>150000</v>
      </c>
      <c r="H142" s="14">
        <f>E148+E153+E159</f>
        <v>150000</v>
      </c>
    </row>
    <row r="143" spans="1:8" ht="42.75">
      <c r="A143" s="148"/>
      <c r="B143" s="148"/>
      <c r="C143" s="27" t="s">
        <v>14</v>
      </c>
      <c r="D143" s="58">
        <f>D154</f>
        <v>0</v>
      </c>
      <c r="E143" s="58">
        <f>E154</f>
        <v>0</v>
      </c>
      <c r="F143" s="17" t="e">
        <f t="shared" si="11"/>
        <v>#DIV/0!</v>
      </c>
      <c r="G143" s="15">
        <f>D154</f>
        <v>0</v>
      </c>
      <c r="H143" s="15">
        <f>E154</f>
        <v>0</v>
      </c>
    </row>
    <row r="144" spans="1:8" ht="15">
      <c r="A144" s="148"/>
      <c r="B144" s="148"/>
      <c r="C144" s="27" t="s">
        <v>4</v>
      </c>
      <c r="D144" s="58">
        <f>D149+D155+D160</f>
        <v>0</v>
      </c>
      <c r="E144" s="58">
        <f>E149+E155+E160</f>
        <v>0</v>
      </c>
      <c r="F144" s="17" t="e">
        <f t="shared" si="11"/>
        <v>#DIV/0!</v>
      </c>
      <c r="G144" s="15">
        <f>D149+D155+D160</f>
        <v>0</v>
      </c>
      <c r="H144" s="15">
        <f>E149+E155+E160</f>
        <v>0</v>
      </c>
    </row>
    <row r="145" spans="1:6" ht="15">
      <c r="A145" s="138" t="s">
        <v>5</v>
      </c>
      <c r="B145" s="127" t="s">
        <v>186</v>
      </c>
      <c r="C145" s="26" t="s">
        <v>1</v>
      </c>
      <c r="D145" s="25">
        <f>SUM(D146:D149)</f>
        <v>150000</v>
      </c>
      <c r="E145" s="25">
        <f>SUM(E146:E149)</f>
        <v>150000</v>
      </c>
      <c r="F145" s="16">
        <f aca="true" t="shared" si="13" ref="F145:F163">E145/D145*100</f>
        <v>100</v>
      </c>
    </row>
    <row r="146" spans="1:6" ht="15">
      <c r="A146" s="138"/>
      <c r="B146" s="127"/>
      <c r="C146" s="26" t="s">
        <v>6</v>
      </c>
      <c r="D146" s="60"/>
      <c r="E146" s="25"/>
      <c r="F146" s="16" t="e">
        <f t="shared" si="13"/>
        <v>#DIV/0!</v>
      </c>
    </row>
    <row r="147" spans="1:6" ht="30">
      <c r="A147" s="138"/>
      <c r="B147" s="127"/>
      <c r="C147" s="26" t="s">
        <v>7</v>
      </c>
      <c r="D147" s="25"/>
      <c r="E147" s="25"/>
      <c r="F147" s="16" t="e">
        <f t="shared" si="13"/>
        <v>#DIV/0!</v>
      </c>
    </row>
    <row r="148" spans="1:6" ht="15">
      <c r="A148" s="138"/>
      <c r="B148" s="127"/>
      <c r="C148" s="26" t="s">
        <v>2</v>
      </c>
      <c r="D148" s="61">
        <v>150000</v>
      </c>
      <c r="E148" s="25">
        <v>150000</v>
      </c>
      <c r="F148" s="16">
        <f t="shared" si="13"/>
        <v>100</v>
      </c>
    </row>
    <row r="149" spans="1:6" ht="15">
      <c r="A149" s="138"/>
      <c r="B149" s="127"/>
      <c r="C149" s="26" t="s">
        <v>4</v>
      </c>
      <c r="D149" s="25"/>
      <c r="E149" s="25"/>
      <c r="F149" s="16" t="e">
        <f t="shared" si="13"/>
        <v>#DIV/0!</v>
      </c>
    </row>
    <row r="150" spans="1:6" ht="15">
      <c r="A150" s="138" t="s">
        <v>5</v>
      </c>
      <c r="B150" s="127" t="s">
        <v>187</v>
      </c>
      <c r="C150" s="26" t="s">
        <v>1</v>
      </c>
      <c r="D150" s="25">
        <f>SUM(D151:D155)</f>
        <v>55400</v>
      </c>
      <c r="E150" s="25">
        <f>SUM(E151:E155)</f>
        <v>55400</v>
      </c>
      <c r="F150" s="16">
        <f t="shared" si="13"/>
        <v>100</v>
      </c>
    </row>
    <row r="151" spans="1:6" ht="15">
      <c r="A151" s="138"/>
      <c r="B151" s="127"/>
      <c r="C151" s="26" t="s">
        <v>6</v>
      </c>
      <c r="D151" s="25">
        <v>0</v>
      </c>
      <c r="E151" s="25">
        <v>0</v>
      </c>
      <c r="F151" s="16"/>
    </row>
    <row r="152" spans="1:6" ht="30">
      <c r="A152" s="138"/>
      <c r="B152" s="127"/>
      <c r="C152" s="26" t="s">
        <v>7</v>
      </c>
      <c r="D152" s="25">
        <v>55400</v>
      </c>
      <c r="E152" s="25">
        <v>55400</v>
      </c>
      <c r="F152" s="16">
        <f t="shared" si="13"/>
        <v>100</v>
      </c>
    </row>
    <row r="153" spans="1:6" ht="15">
      <c r="A153" s="138"/>
      <c r="B153" s="127"/>
      <c r="C153" s="26" t="s">
        <v>2</v>
      </c>
      <c r="D153" s="25">
        <v>0</v>
      </c>
      <c r="E153" s="25">
        <v>0</v>
      </c>
      <c r="F153" s="16"/>
    </row>
    <row r="154" spans="1:6" ht="45">
      <c r="A154" s="138"/>
      <c r="B154" s="127"/>
      <c r="C154" s="26" t="s">
        <v>14</v>
      </c>
      <c r="D154" s="25"/>
      <c r="E154" s="25"/>
      <c r="F154" s="16" t="e">
        <f t="shared" si="13"/>
        <v>#DIV/0!</v>
      </c>
    </row>
    <row r="155" spans="1:6" ht="15">
      <c r="A155" s="138"/>
      <c r="B155" s="127"/>
      <c r="C155" s="26" t="s">
        <v>4</v>
      </c>
      <c r="D155" s="25"/>
      <c r="E155" s="25"/>
      <c r="F155" s="16" t="e">
        <f t="shared" si="13"/>
        <v>#DIV/0!</v>
      </c>
    </row>
    <row r="156" spans="1:6" ht="15" hidden="1">
      <c r="A156" s="138" t="s">
        <v>9</v>
      </c>
      <c r="B156" s="127" t="s">
        <v>132</v>
      </c>
      <c r="C156" s="26" t="s">
        <v>1</v>
      </c>
      <c r="D156" s="25">
        <f>SUM(D157:D160)</f>
        <v>0</v>
      </c>
      <c r="E156" s="25">
        <f>SUM(E157:E160)</f>
        <v>0</v>
      </c>
      <c r="F156" s="16" t="e">
        <f t="shared" si="13"/>
        <v>#DIV/0!</v>
      </c>
    </row>
    <row r="157" spans="1:6" ht="15" hidden="1">
      <c r="A157" s="138"/>
      <c r="B157" s="127"/>
      <c r="C157" s="26" t="s">
        <v>6</v>
      </c>
      <c r="D157" s="25">
        <v>0</v>
      </c>
      <c r="E157" s="25">
        <v>0</v>
      </c>
      <c r="F157" s="16"/>
    </row>
    <row r="158" spans="1:6" ht="30" hidden="1">
      <c r="A158" s="138"/>
      <c r="B158" s="127"/>
      <c r="C158" s="26" t="s">
        <v>7</v>
      </c>
      <c r="D158" s="25"/>
      <c r="E158" s="25"/>
      <c r="F158" s="16" t="e">
        <f t="shared" si="13"/>
        <v>#DIV/0!</v>
      </c>
    </row>
    <row r="159" spans="1:6" ht="15" hidden="1">
      <c r="A159" s="138"/>
      <c r="B159" s="127"/>
      <c r="C159" s="26" t="s">
        <v>2</v>
      </c>
      <c r="D159" s="25">
        <v>0</v>
      </c>
      <c r="E159" s="25">
        <v>0</v>
      </c>
      <c r="F159" s="16"/>
    </row>
    <row r="160" spans="1:6" ht="15" hidden="1">
      <c r="A160" s="138"/>
      <c r="B160" s="127"/>
      <c r="C160" s="26" t="s">
        <v>4</v>
      </c>
      <c r="D160" s="25">
        <v>0</v>
      </c>
      <c r="E160" s="25">
        <v>0</v>
      </c>
      <c r="F160" s="16"/>
    </row>
    <row r="161" spans="1:6" ht="15" hidden="1">
      <c r="A161" s="138" t="s">
        <v>5</v>
      </c>
      <c r="B161" s="138" t="s">
        <v>117</v>
      </c>
      <c r="C161" s="26" t="s">
        <v>1</v>
      </c>
      <c r="D161" s="25">
        <f>SUM(D162:D163)</f>
        <v>0</v>
      </c>
      <c r="E161" s="25">
        <f>SUM(E162:E163)</f>
        <v>0</v>
      </c>
      <c r="F161" s="16" t="e">
        <f t="shared" si="13"/>
        <v>#DIV/0!</v>
      </c>
    </row>
    <row r="162" spans="1:6" ht="15" hidden="1">
      <c r="A162" s="155"/>
      <c r="B162" s="155"/>
      <c r="C162" s="26" t="s">
        <v>6</v>
      </c>
      <c r="D162" s="25">
        <v>0</v>
      </c>
      <c r="E162" s="25">
        <v>0</v>
      </c>
      <c r="F162" s="16"/>
    </row>
    <row r="163" spans="1:6" ht="30" hidden="1">
      <c r="A163" s="155"/>
      <c r="B163" s="155"/>
      <c r="C163" s="26" t="s">
        <v>7</v>
      </c>
      <c r="D163" s="61"/>
      <c r="E163" s="25"/>
      <c r="F163" s="16" t="e">
        <f t="shared" si="13"/>
        <v>#DIV/0!</v>
      </c>
    </row>
    <row r="164" spans="1:9" ht="15" hidden="1">
      <c r="A164" s="148" t="s">
        <v>144</v>
      </c>
      <c r="B164" s="148" t="s">
        <v>133</v>
      </c>
      <c r="C164" s="28" t="s">
        <v>1</v>
      </c>
      <c r="D164" s="62">
        <f>D165+D166+D167+D168</f>
        <v>0</v>
      </c>
      <c r="E164" s="62">
        <f>E165+E166+E167+E168</f>
        <v>0</v>
      </c>
      <c r="F164" s="17" t="e">
        <f>E164/D164*100</f>
        <v>#DIV/0!</v>
      </c>
      <c r="G164" s="14">
        <f aca="true" t="shared" si="14" ref="G164:H168">D169+D194+D254+D269+D304+D324+D339+D369+D389+D414+D434+D439</f>
        <v>0</v>
      </c>
      <c r="H164" s="14">
        <f t="shared" si="14"/>
        <v>0</v>
      </c>
      <c r="I164" s="1" t="s">
        <v>130</v>
      </c>
    </row>
    <row r="165" spans="1:9" ht="15" hidden="1">
      <c r="A165" s="148"/>
      <c r="B165" s="148"/>
      <c r="C165" s="28" t="s">
        <v>6</v>
      </c>
      <c r="D165" s="62">
        <f aca="true" t="shared" si="15" ref="D165:E168">D170+D195+D255+D270+D305+D325+D340+D370+D390+D415+D435+D440</f>
        <v>0</v>
      </c>
      <c r="E165" s="62">
        <f t="shared" si="15"/>
        <v>0</v>
      </c>
      <c r="F165" s="17" t="e">
        <f>E165/D165*100</f>
        <v>#DIV/0!</v>
      </c>
      <c r="G165" s="14">
        <f t="shared" si="14"/>
        <v>0</v>
      </c>
      <c r="H165" s="14">
        <f t="shared" si="14"/>
        <v>0</v>
      </c>
      <c r="I165" s="14">
        <f>D165+D166+D167</f>
        <v>0</v>
      </c>
    </row>
    <row r="166" spans="1:8" ht="28.5" hidden="1">
      <c r="A166" s="148"/>
      <c r="B166" s="148"/>
      <c r="C166" s="28" t="s">
        <v>7</v>
      </c>
      <c r="D166" s="62">
        <f t="shared" si="15"/>
        <v>0</v>
      </c>
      <c r="E166" s="62">
        <f t="shared" si="15"/>
        <v>0</v>
      </c>
      <c r="F166" s="17" t="e">
        <f>E166/D166*100</f>
        <v>#DIV/0!</v>
      </c>
      <c r="G166" s="14">
        <f t="shared" si="14"/>
        <v>0</v>
      </c>
      <c r="H166" s="14">
        <f t="shared" si="14"/>
        <v>0</v>
      </c>
    </row>
    <row r="167" spans="1:8" ht="43.5" customHeight="1" hidden="1">
      <c r="A167" s="148"/>
      <c r="B167" s="148"/>
      <c r="C167" s="28" t="s">
        <v>14</v>
      </c>
      <c r="D167" s="62">
        <f t="shared" si="15"/>
        <v>0</v>
      </c>
      <c r="E167" s="62">
        <f t="shared" si="15"/>
        <v>0</v>
      </c>
      <c r="F167" s="17" t="e">
        <f>E167/D167*100</f>
        <v>#DIV/0!</v>
      </c>
      <c r="G167" s="14">
        <f t="shared" si="14"/>
        <v>0</v>
      </c>
      <c r="H167" s="14">
        <f t="shared" si="14"/>
        <v>0</v>
      </c>
    </row>
    <row r="168" spans="1:8" ht="15" hidden="1">
      <c r="A168" s="148"/>
      <c r="B168" s="148"/>
      <c r="C168" s="28" t="s">
        <v>4</v>
      </c>
      <c r="D168" s="62">
        <f t="shared" si="15"/>
        <v>0</v>
      </c>
      <c r="E168" s="62">
        <f t="shared" si="15"/>
        <v>0</v>
      </c>
      <c r="F168" s="17"/>
      <c r="G168" s="14">
        <f t="shared" si="14"/>
        <v>0</v>
      </c>
      <c r="H168" s="14">
        <f t="shared" si="14"/>
        <v>0</v>
      </c>
    </row>
    <row r="169" spans="1:6" ht="15" hidden="1">
      <c r="A169" s="129" t="s">
        <v>5</v>
      </c>
      <c r="B169" s="130" t="s">
        <v>15</v>
      </c>
      <c r="C169" s="30" t="s">
        <v>1</v>
      </c>
      <c r="D169" s="63">
        <f>D170+D171+D172+D173</f>
        <v>0</v>
      </c>
      <c r="E169" s="63">
        <f>E170+E171+E172+E173</f>
        <v>0</v>
      </c>
      <c r="F169" s="16" t="e">
        <f aca="true" t="shared" si="16" ref="F169:F196">E169/D169*100</f>
        <v>#DIV/0!</v>
      </c>
    </row>
    <row r="170" spans="1:6" ht="15.75" customHeight="1" hidden="1">
      <c r="A170" s="129"/>
      <c r="B170" s="130"/>
      <c r="C170" s="30" t="s">
        <v>6</v>
      </c>
      <c r="D170" s="64"/>
      <c r="E170" s="63"/>
      <c r="F170" s="16"/>
    </row>
    <row r="171" spans="1:6" ht="30" hidden="1">
      <c r="A171" s="129"/>
      <c r="B171" s="130"/>
      <c r="C171" s="30" t="s">
        <v>7</v>
      </c>
      <c r="D171" s="63"/>
      <c r="E171" s="63"/>
      <c r="F171" s="16" t="e">
        <f t="shared" si="16"/>
        <v>#DIV/0!</v>
      </c>
    </row>
    <row r="172" spans="1:6" ht="45" hidden="1">
      <c r="A172" s="129"/>
      <c r="B172" s="130"/>
      <c r="C172" s="30" t="s">
        <v>14</v>
      </c>
      <c r="D172" s="63">
        <v>0</v>
      </c>
      <c r="E172" s="63">
        <v>0</v>
      </c>
      <c r="F172" s="16"/>
    </row>
    <row r="173" spans="1:6" ht="15" hidden="1">
      <c r="A173" s="129"/>
      <c r="B173" s="130"/>
      <c r="C173" s="30" t="s">
        <v>4</v>
      </c>
      <c r="D173" s="63">
        <v>0</v>
      </c>
      <c r="E173" s="63">
        <v>0</v>
      </c>
      <c r="F173" s="16"/>
    </row>
    <row r="174" spans="1:6" ht="15" hidden="1">
      <c r="A174" s="129" t="s">
        <v>16</v>
      </c>
      <c r="B174" s="130" t="s">
        <v>17</v>
      </c>
      <c r="C174" s="30" t="s">
        <v>1</v>
      </c>
      <c r="D174" s="63">
        <v>260529.06</v>
      </c>
      <c r="E174" s="63">
        <v>259562.88</v>
      </c>
      <c r="F174" s="16">
        <f t="shared" si="16"/>
        <v>99.62914693662196</v>
      </c>
    </row>
    <row r="175" spans="1:6" ht="15" hidden="1">
      <c r="A175" s="129"/>
      <c r="B175" s="130"/>
      <c r="C175" s="30" t="s">
        <v>6</v>
      </c>
      <c r="D175" s="64">
        <v>1087.5</v>
      </c>
      <c r="E175" s="64">
        <v>1356.4</v>
      </c>
      <c r="F175" s="16">
        <f t="shared" si="16"/>
        <v>124.7264367816092</v>
      </c>
    </row>
    <row r="176" spans="1:6" ht="30" hidden="1">
      <c r="A176" s="129"/>
      <c r="B176" s="130"/>
      <c r="C176" s="30" t="s">
        <v>7</v>
      </c>
      <c r="D176" s="64">
        <v>229027.62</v>
      </c>
      <c r="E176" s="64">
        <v>229027.62</v>
      </c>
      <c r="F176" s="16">
        <f t="shared" si="16"/>
        <v>100</v>
      </c>
    </row>
    <row r="177" spans="1:6" ht="45" hidden="1">
      <c r="A177" s="129"/>
      <c r="B177" s="130"/>
      <c r="C177" s="30" t="s">
        <v>14</v>
      </c>
      <c r="D177" s="64">
        <v>30413.94</v>
      </c>
      <c r="E177" s="64">
        <v>29178.86</v>
      </c>
      <c r="F177" s="16">
        <f t="shared" si="16"/>
        <v>95.93909897895504</v>
      </c>
    </row>
    <row r="178" spans="1:6" ht="15" hidden="1">
      <c r="A178" s="129"/>
      <c r="B178" s="130"/>
      <c r="C178" s="30" t="s">
        <v>4</v>
      </c>
      <c r="D178" s="64">
        <v>0</v>
      </c>
      <c r="E178" s="64">
        <v>0</v>
      </c>
      <c r="F178" s="16" t="e">
        <f t="shared" si="16"/>
        <v>#DIV/0!</v>
      </c>
    </row>
    <row r="179" spans="1:6" ht="15" hidden="1">
      <c r="A179" s="129" t="s">
        <v>18</v>
      </c>
      <c r="B179" s="130" t="s">
        <v>19</v>
      </c>
      <c r="C179" s="30" t="s">
        <v>1</v>
      </c>
      <c r="D179" s="63">
        <v>503</v>
      </c>
      <c r="E179" s="63">
        <v>502.63</v>
      </c>
      <c r="F179" s="16">
        <f t="shared" si="16"/>
        <v>99.92644135188866</v>
      </c>
    </row>
    <row r="180" spans="1:6" ht="15" hidden="1">
      <c r="A180" s="129"/>
      <c r="B180" s="130"/>
      <c r="C180" s="30" t="s">
        <v>6</v>
      </c>
      <c r="D180" s="64">
        <v>0</v>
      </c>
      <c r="E180" s="64">
        <v>0</v>
      </c>
      <c r="F180" s="16" t="e">
        <f t="shared" si="16"/>
        <v>#DIV/0!</v>
      </c>
    </row>
    <row r="181" spans="1:6" ht="30" hidden="1">
      <c r="A181" s="129"/>
      <c r="B181" s="130"/>
      <c r="C181" s="30" t="s">
        <v>7</v>
      </c>
      <c r="D181" s="64">
        <v>503</v>
      </c>
      <c r="E181" s="64">
        <v>502.63</v>
      </c>
      <c r="F181" s="16">
        <f t="shared" si="16"/>
        <v>99.92644135188866</v>
      </c>
    </row>
    <row r="182" spans="1:6" ht="45" hidden="1">
      <c r="A182" s="129"/>
      <c r="B182" s="130"/>
      <c r="C182" s="30" t="s">
        <v>14</v>
      </c>
      <c r="D182" s="64">
        <v>0</v>
      </c>
      <c r="E182" s="64">
        <v>0</v>
      </c>
      <c r="F182" s="16" t="e">
        <f t="shared" si="16"/>
        <v>#DIV/0!</v>
      </c>
    </row>
    <row r="183" spans="1:6" ht="15" hidden="1">
      <c r="A183" s="129"/>
      <c r="B183" s="130"/>
      <c r="C183" s="30" t="s">
        <v>4</v>
      </c>
      <c r="D183" s="64">
        <v>0</v>
      </c>
      <c r="E183" s="64">
        <v>0</v>
      </c>
      <c r="F183" s="16" t="e">
        <f t="shared" si="16"/>
        <v>#DIV/0!</v>
      </c>
    </row>
    <row r="184" spans="1:6" ht="15" hidden="1">
      <c r="A184" s="129" t="s">
        <v>20</v>
      </c>
      <c r="B184" s="130" t="s">
        <v>21</v>
      </c>
      <c r="C184" s="30" t="s">
        <v>1</v>
      </c>
      <c r="D184" s="63">
        <v>0</v>
      </c>
      <c r="E184" s="63">
        <v>0</v>
      </c>
      <c r="F184" s="16" t="e">
        <f t="shared" si="16"/>
        <v>#DIV/0!</v>
      </c>
    </row>
    <row r="185" spans="1:6" ht="15" hidden="1">
      <c r="A185" s="129"/>
      <c r="B185" s="130"/>
      <c r="C185" s="30" t="s">
        <v>6</v>
      </c>
      <c r="D185" s="64">
        <v>0</v>
      </c>
      <c r="E185" s="64">
        <v>0</v>
      </c>
      <c r="F185" s="16" t="e">
        <f t="shared" si="16"/>
        <v>#DIV/0!</v>
      </c>
    </row>
    <row r="186" spans="1:6" ht="30" hidden="1">
      <c r="A186" s="129"/>
      <c r="B186" s="130"/>
      <c r="C186" s="30" t="s">
        <v>7</v>
      </c>
      <c r="D186" s="64">
        <v>0</v>
      </c>
      <c r="E186" s="64">
        <v>0</v>
      </c>
      <c r="F186" s="16" t="e">
        <f t="shared" si="16"/>
        <v>#DIV/0!</v>
      </c>
    </row>
    <row r="187" spans="1:6" ht="45" hidden="1">
      <c r="A187" s="129"/>
      <c r="B187" s="130"/>
      <c r="C187" s="30" t="s">
        <v>14</v>
      </c>
      <c r="D187" s="64">
        <v>0</v>
      </c>
      <c r="E187" s="64">
        <v>0</v>
      </c>
      <c r="F187" s="16" t="e">
        <f t="shared" si="16"/>
        <v>#DIV/0!</v>
      </c>
    </row>
    <row r="188" spans="1:6" ht="15" hidden="1">
      <c r="A188" s="129"/>
      <c r="B188" s="130"/>
      <c r="C188" s="30" t="s">
        <v>4</v>
      </c>
      <c r="D188" s="64">
        <v>0</v>
      </c>
      <c r="E188" s="64">
        <v>0</v>
      </c>
      <c r="F188" s="16" t="e">
        <f t="shared" si="16"/>
        <v>#DIV/0!</v>
      </c>
    </row>
    <row r="189" spans="1:6" ht="15" hidden="1">
      <c r="A189" s="129" t="s">
        <v>22</v>
      </c>
      <c r="B189" s="130" t="s">
        <v>23</v>
      </c>
      <c r="C189" s="30" t="s">
        <v>1</v>
      </c>
      <c r="D189" s="63">
        <v>4150480.23</v>
      </c>
      <c r="E189" s="63">
        <v>4480610.84</v>
      </c>
      <c r="F189" s="16">
        <f t="shared" si="16"/>
        <v>107.95403403234619</v>
      </c>
    </row>
    <row r="190" spans="1:6" ht="15" hidden="1">
      <c r="A190" s="129"/>
      <c r="B190" s="130"/>
      <c r="C190" s="30" t="s">
        <v>6</v>
      </c>
      <c r="D190" s="64">
        <v>6075</v>
      </c>
      <c r="E190" s="64">
        <v>6075</v>
      </c>
      <c r="F190" s="16">
        <f t="shared" si="16"/>
        <v>100</v>
      </c>
    </row>
    <row r="191" spans="1:6" ht="30" hidden="1">
      <c r="A191" s="129"/>
      <c r="B191" s="130"/>
      <c r="C191" s="30" t="s">
        <v>7</v>
      </c>
      <c r="D191" s="64">
        <v>23600.7</v>
      </c>
      <c r="E191" s="64">
        <v>23590.7</v>
      </c>
      <c r="F191" s="16">
        <f t="shared" si="16"/>
        <v>99.95762837542954</v>
      </c>
    </row>
    <row r="192" spans="1:6" ht="45" hidden="1">
      <c r="A192" s="129"/>
      <c r="B192" s="130"/>
      <c r="C192" s="30" t="s">
        <v>14</v>
      </c>
      <c r="D192" s="64">
        <v>4120804.53</v>
      </c>
      <c r="E192" s="64">
        <v>4450945.14</v>
      </c>
      <c r="F192" s="16">
        <f t="shared" si="16"/>
        <v>108.01155715095274</v>
      </c>
    </row>
    <row r="193" spans="1:6" ht="15" hidden="1">
      <c r="A193" s="129"/>
      <c r="B193" s="130"/>
      <c r="C193" s="30" t="s">
        <v>4</v>
      </c>
      <c r="D193" s="64">
        <v>0</v>
      </c>
      <c r="E193" s="64">
        <v>0</v>
      </c>
      <c r="F193" s="16" t="e">
        <f t="shared" si="16"/>
        <v>#DIV/0!</v>
      </c>
    </row>
    <row r="194" spans="1:6" ht="15" hidden="1">
      <c r="A194" s="129" t="s">
        <v>5</v>
      </c>
      <c r="B194" s="130" t="s">
        <v>24</v>
      </c>
      <c r="C194" s="30" t="s">
        <v>1</v>
      </c>
      <c r="D194" s="64">
        <f>D195+D196+D197+D198</f>
        <v>0</v>
      </c>
      <c r="E194" s="64">
        <f>E195+E196+E197+E198</f>
        <v>0</v>
      </c>
      <c r="F194" s="16" t="e">
        <f t="shared" si="16"/>
        <v>#DIV/0!</v>
      </c>
    </row>
    <row r="195" spans="1:6" ht="15" hidden="1">
      <c r="A195" s="129"/>
      <c r="B195" s="130"/>
      <c r="C195" s="30" t="s">
        <v>6</v>
      </c>
      <c r="D195" s="64"/>
      <c r="E195" s="64"/>
      <c r="F195" s="16" t="e">
        <f t="shared" si="16"/>
        <v>#DIV/0!</v>
      </c>
    </row>
    <row r="196" spans="1:6" ht="30" hidden="1">
      <c r="A196" s="129"/>
      <c r="B196" s="130"/>
      <c r="C196" s="30" t="s">
        <v>7</v>
      </c>
      <c r="D196" s="64"/>
      <c r="E196" s="64"/>
      <c r="F196" s="16" t="e">
        <f t="shared" si="16"/>
        <v>#DIV/0!</v>
      </c>
    </row>
    <row r="197" spans="1:6" ht="45" hidden="1">
      <c r="A197" s="129"/>
      <c r="B197" s="130"/>
      <c r="C197" s="30" t="s">
        <v>14</v>
      </c>
      <c r="D197" s="64">
        <v>0</v>
      </c>
      <c r="E197" s="64">
        <v>0</v>
      </c>
      <c r="F197" s="16"/>
    </row>
    <row r="198" spans="1:6" ht="15" hidden="1">
      <c r="A198" s="129"/>
      <c r="B198" s="130"/>
      <c r="C198" s="30" t="s">
        <v>4</v>
      </c>
      <c r="D198" s="64">
        <v>0</v>
      </c>
      <c r="E198" s="64">
        <v>0</v>
      </c>
      <c r="F198" s="16"/>
    </row>
    <row r="199" spans="1:6" ht="15" hidden="1">
      <c r="A199" s="129" t="s">
        <v>16</v>
      </c>
      <c r="B199" s="130" t="s">
        <v>25</v>
      </c>
      <c r="C199" s="30" t="s">
        <v>1</v>
      </c>
      <c r="D199" s="63">
        <v>280625.2</v>
      </c>
      <c r="E199" s="63">
        <v>280295.45999999996</v>
      </c>
      <c r="F199" s="16"/>
    </row>
    <row r="200" spans="1:6" ht="15" hidden="1">
      <c r="A200" s="129"/>
      <c r="B200" s="130"/>
      <c r="C200" s="30" t="s">
        <v>6</v>
      </c>
      <c r="D200" s="64">
        <v>19186.1</v>
      </c>
      <c r="E200" s="64">
        <v>19186.1</v>
      </c>
      <c r="F200" s="16"/>
    </row>
    <row r="201" spans="1:6" ht="30" hidden="1">
      <c r="A201" s="129"/>
      <c r="B201" s="130"/>
      <c r="C201" s="30" t="s">
        <v>7</v>
      </c>
      <c r="D201" s="64">
        <v>261439.1</v>
      </c>
      <c r="E201" s="64">
        <v>261109.36</v>
      </c>
      <c r="F201" s="16"/>
    </row>
    <row r="202" spans="1:6" ht="45" hidden="1">
      <c r="A202" s="129"/>
      <c r="B202" s="130"/>
      <c r="C202" s="30" t="s">
        <v>14</v>
      </c>
      <c r="D202" s="64">
        <v>0</v>
      </c>
      <c r="E202" s="64">
        <v>0</v>
      </c>
      <c r="F202" s="16"/>
    </row>
    <row r="203" spans="1:6" ht="15" hidden="1">
      <c r="A203" s="129"/>
      <c r="B203" s="130"/>
      <c r="C203" s="30" t="s">
        <v>4</v>
      </c>
      <c r="D203" s="64">
        <v>0</v>
      </c>
      <c r="E203" s="64">
        <v>0</v>
      </c>
      <c r="F203" s="16"/>
    </row>
    <row r="204" spans="1:6" ht="15" hidden="1">
      <c r="A204" s="129" t="s">
        <v>18</v>
      </c>
      <c r="B204" s="130" t="s">
        <v>26</v>
      </c>
      <c r="C204" s="30" t="s">
        <v>1</v>
      </c>
      <c r="D204" s="63">
        <v>97774.2</v>
      </c>
      <c r="E204" s="63">
        <v>97774.2</v>
      </c>
      <c r="F204" s="16"/>
    </row>
    <row r="205" spans="1:6" ht="15" hidden="1">
      <c r="A205" s="129"/>
      <c r="B205" s="130"/>
      <c r="C205" s="30" t="s">
        <v>6</v>
      </c>
      <c r="D205" s="64">
        <v>68547</v>
      </c>
      <c r="E205" s="64">
        <v>68547</v>
      </c>
      <c r="F205" s="16"/>
    </row>
    <row r="206" spans="1:6" ht="30" hidden="1">
      <c r="A206" s="129"/>
      <c r="B206" s="130"/>
      <c r="C206" s="30" t="s">
        <v>7</v>
      </c>
      <c r="D206" s="64">
        <v>29227.2</v>
      </c>
      <c r="E206" s="64">
        <v>29227.2</v>
      </c>
      <c r="F206" s="16"/>
    </row>
    <row r="207" spans="1:6" ht="45" hidden="1">
      <c r="A207" s="129"/>
      <c r="B207" s="130"/>
      <c r="C207" s="30" t="s">
        <v>14</v>
      </c>
      <c r="D207" s="64">
        <v>0</v>
      </c>
      <c r="E207" s="64">
        <v>0</v>
      </c>
      <c r="F207" s="16"/>
    </row>
    <row r="208" spans="1:6" ht="15" hidden="1">
      <c r="A208" s="129"/>
      <c r="B208" s="130"/>
      <c r="C208" s="30" t="s">
        <v>4</v>
      </c>
      <c r="D208" s="64">
        <v>0</v>
      </c>
      <c r="E208" s="64">
        <v>0</v>
      </c>
      <c r="F208" s="16"/>
    </row>
    <row r="209" spans="1:6" ht="15" hidden="1">
      <c r="A209" s="129" t="s">
        <v>20</v>
      </c>
      <c r="B209" s="130" t="s">
        <v>27</v>
      </c>
      <c r="C209" s="30" t="s">
        <v>1</v>
      </c>
      <c r="D209" s="63">
        <v>108787.6</v>
      </c>
      <c r="E209" s="63">
        <v>108787.6</v>
      </c>
      <c r="F209" s="16"/>
    </row>
    <row r="210" spans="1:6" ht="15" hidden="1">
      <c r="A210" s="129"/>
      <c r="B210" s="130"/>
      <c r="C210" s="30" t="s">
        <v>6</v>
      </c>
      <c r="D210" s="64">
        <v>0</v>
      </c>
      <c r="E210" s="64">
        <v>0</v>
      </c>
      <c r="F210" s="16"/>
    </row>
    <row r="211" spans="1:6" ht="30" hidden="1">
      <c r="A211" s="129"/>
      <c r="B211" s="130"/>
      <c r="C211" s="30" t="s">
        <v>7</v>
      </c>
      <c r="D211" s="64">
        <v>108787.6</v>
      </c>
      <c r="E211" s="64">
        <v>108787.6</v>
      </c>
      <c r="F211" s="16"/>
    </row>
    <row r="212" spans="1:6" ht="45" hidden="1">
      <c r="A212" s="129"/>
      <c r="B212" s="130"/>
      <c r="C212" s="30" t="s">
        <v>14</v>
      </c>
      <c r="D212" s="64">
        <v>0</v>
      </c>
      <c r="E212" s="64">
        <v>0</v>
      </c>
      <c r="F212" s="16"/>
    </row>
    <row r="213" spans="1:6" ht="15" hidden="1">
      <c r="A213" s="129"/>
      <c r="B213" s="130"/>
      <c r="C213" s="30" t="s">
        <v>4</v>
      </c>
      <c r="D213" s="64">
        <v>0</v>
      </c>
      <c r="E213" s="64">
        <v>0</v>
      </c>
      <c r="F213" s="16"/>
    </row>
    <row r="214" spans="1:6" ht="15" hidden="1">
      <c r="A214" s="129" t="s">
        <v>22</v>
      </c>
      <c r="B214" s="130" t="s">
        <v>28</v>
      </c>
      <c r="C214" s="30" t="s">
        <v>1</v>
      </c>
      <c r="D214" s="63">
        <v>348998.4</v>
      </c>
      <c r="E214" s="63">
        <v>348998.4</v>
      </c>
      <c r="F214" s="16"/>
    </row>
    <row r="215" spans="1:6" ht="15" hidden="1">
      <c r="A215" s="129"/>
      <c r="B215" s="130"/>
      <c r="C215" s="30" t="s">
        <v>6</v>
      </c>
      <c r="D215" s="64">
        <v>0</v>
      </c>
      <c r="E215" s="64">
        <v>0</v>
      </c>
      <c r="F215" s="16"/>
    </row>
    <row r="216" spans="1:6" ht="30" hidden="1">
      <c r="A216" s="129"/>
      <c r="B216" s="130"/>
      <c r="C216" s="30" t="s">
        <v>7</v>
      </c>
      <c r="D216" s="64">
        <v>348998.4</v>
      </c>
      <c r="E216" s="64">
        <v>348998.4</v>
      </c>
      <c r="F216" s="16"/>
    </row>
    <row r="217" spans="1:6" ht="45" hidden="1">
      <c r="A217" s="129"/>
      <c r="B217" s="130"/>
      <c r="C217" s="30" t="s">
        <v>14</v>
      </c>
      <c r="D217" s="64">
        <v>0</v>
      </c>
      <c r="E217" s="64">
        <v>0</v>
      </c>
      <c r="F217" s="16"/>
    </row>
    <row r="218" spans="1:6" ht="15" hidden="1">
      <c r="A218" s="129"/>
      <c r="B218" s="130"/>
      <c r="C218" s="30" t="s">
        <v>4</v>
      </c>
      <c r="D218" s="64">
        <v>0</v>
      </c>
      <c r="E218" s="64">
        <v>0</v>
      </c>
      <c r="F218" s="16"/>
    </row>
    <row r="219" spans="1:6" ht="15" hidden="1">
      <c r="A219" s="129" t="s">
        <v>29</v>
      </c>
      <c r="B219" s="130" t="s">
        <v>30</v>
      </c>
      <c r="C219" s="30" t="s">
        <v>1</v>
      </c>
      <c r="D219" s="63">
        <v>519475.74</v>
      </c>
      <c r="E219" s="63">
        <v>559262.31</v>
      </c>
      <c r="F219" s="16"/>
    </row>
    <row r="220" spans="1:6" ht="15" hidden="1">
      <c r="A220" s="129"/>
      <c r="B220" s="130"/>
      <c r="C220" s="30" t="s">
        <v>6</v>
      </c>
      <c r="D220" s="64">
        <v>0</v>
      </c>
      <c r="E220" s="64">
        <v>0</v>
      </c>
      <c r="F220" s="16"/>
    </row>
    <row r="221" spans="1:6" ht="30" hidden="1">
      <c r="A221" s="129"/>
      <c r="B221" s="130"/>
      <c r="C221" s="30" t="s">
        <v>7</v>
      </c>
      <c r="D221" s="64">
        <v>13500</v>
      </c>
      <c r="E221" s="64">
        <v>13500</v>
      </c>
      <c r="F221" s="16"/>
    </row>
    <row r="222" spans="1:6" ht="45" hidden="1">
      <c r="A222" s="129"/>
      <c r="B222" s="130"/>
      <c r="C222" s="30" t="s">
        <v>14</v>
      </c>
      <c r="D222" s="64">
        <v>505975.74</v>
      </c>
      <c r="E222" s="64">
        <v>545762.31</v>
      </c>
      <c r="F222" s="16"/>
    </row>
    <row r="223" spans="1:6" ht="15" hidden="1">
      <c r="A223" s="129"/>
      <c r="B223" s="130"/>
      <c r="C223" s="30" t="s">
        <v>4</v>
      </c>
      <c r="D223" s="64">
        <v>0</v>
      </c>
      <c r="E223" s="64">
        <v>0</v>
      </c>
      <c r="F223" s="16"/>
    </row>
    <row r="224" spans="1:6" ht="15" hidden="1">
      <c r="A224" s="129" t="s">
        <v>31</v>
      </c>
      <c r="B224" s="130" t="s">
        <v>32</v>
      </c>
      <c r="C224" s="30" t="s">
        <v>1</v>
      </c>
      <c r="D224" s="63">
        <v>763577.49</v>
      </c>
      <c r="E224" s="63">
        <v>764621.47</v>
      </c>
      <c r="F224" s="16"/>
    </row>
    <row r="225" spans="1:6" ht="15" hidden="1">
      <c r="A225" s="129"/>
      <c r="B225" s="130"/>
      <c r="C225" s="30" t="s">
        <v>6</v>
      </c>
      <c r="D225" s="64">
        <v>0</v>
      </c>
      <c r="E225" s="64">
        <v>0</v>
      </c>
      <c r="F225" s="16"/>
    </row>
    <row r="226" spans="1:6" ht="30" hidden="1">
      <c r="A226" s="129"/>
      <c r="B226" s="130"/>
      <c r="C226" s="30" t="s">
        <v>7</v>
      </c>
      <c r="D226" s="64">
        <v>97584.58</v>
      </c>
      <c r="E226" s="64">
        <v>97579.76</v>
      </c>
      <c r="F226" s="16"/>
    </row>
    <row r="227" spans="1:6" ht="45" hidden="1">
      <c r="A227" s="129"/>
      <c r="B227" s="130"/>
      <c r="C227" s="30" t="s">
        <v>14</v>
      </c>
      <c r="D227" s="64">
        <v>665992.91</v>
      </c>
      <c r="E227" s="64">
        <v>667041.71</v>
      </c>
      <c r="F227" s="16"/>
    </row>
    <row r="228" spans="1:6" ht="15" hidden="1">
      <c r="A228" s="129"/>
      <c r="B228" s="130"/>
      <c r="C228" s="30" t="s">
        <v>4</v>
      </c>
      <c r="D228" s="64">
        <v>0</v>
      </c>
      <c r="E228" s="64">
        <v>0</v>
      </c>
      <c r="F228" s="16"/>
    </row>
    <row r="229" spans="1:6" ht="15" hidden="1">
      <c r="A229" s="129" t="s">
        <v>33</v>
      </c>
      <c r="B229" s="130" t="s">
        <v>34</v>
      </c>
      <c r="C229" s="30" t="s">
        <v>1</v>
      </c>
      <c r="D229" s="63">
        <v>725054.6</v>
      </c>
      <c r="E229" s="63">
        <v>727238.72</v>
      </c>
      <c r="F229" s="16"/>
    </row>
    <row r="230" spans="1:6" ht="15" hidden="1">
      <c r="A230" s="129"/>
      <c r="B230" s="130"/>
      <c r="C230" s="30" t="s">
        <v>6</v>
      </c>
      <c r="D230" s="64">
        <v>0</v>
      </c>
      <c r="E230" s="64">
        <v>0</v>
      </c>
      <c r="F230" s="16"/>
    </row>
    <row r="231" spans="1:6" ht="30" hidden="1">
      <c r="A231" s="129"/>
      <c r="B231" s="130"/>
      <c r="C231" s="30" t="s">
        <v>7</v>
      </c>
      <c r="D231" s="64">
        <v>46959.9</v>
      </c>
      <c r="E231" s="64">
        <v>46959.9</v>
      </c>
      <c r="F231" s="16"/>
    </row>
    <row r="232" spans="1:6" ht="45" hidden="1">
      <c r="A232" s="129"/>
      <c r="B232" s="130"/>
      <c r="C232" s="30" t="s">
        <v>14</v>
      </c>
      <c r="D232" s="64">
        <v>678094.7</v>
      </c>
      <c r="E232" s="64">
        <v>680278.82</v>
      </c>
      <c r="F232" s="16"/>
    </row>
    <row r="233" spans="1:6" ht="15" hidden="1">
      <c r="A233" s="129"/>
      <c r="B233" s="130"/>
      <c r="C233" s="30" t="s">
        <v>4</v>
      </c>
      <c r="D233" s="64">
        <v>0</v>
      </c>
      <c r="E233" s="64">
        <v>0</v>
      </c>
      <c r="F233" s="16"/>
    </row>
    <row r="234" spans="1:6" ht="15" hidden="1">
      <c r="A234" s="129" t="s">
        <v>35</v>
      </c>
      <c r="B234" s="130" t="s">
        <v>36</v>
      </c>
      <c r="C234" s="30" t="s">
        <v>1</v>
      </c>
      <c r="D234" s="63">
        <v>5452.86</v>
      </c>
      <c r="E234" s="63">
        <v>17318.75</v>
      </c>
      <c r="F234" s="16"/>
    </row>
    <row r="235" spans="1:6" ht="15" hidden="1">
      <c r="A235" s="129"/>
      <c r="B235" s="130"/>
      <c r="C235" s="30" t="s">
        <v>6</v>
      </c>
      <c r="D235" s="64">
        <v>0</v>
      </c>
      <c r="E235" s="64">
        <v>0</v>
      </c>
      <c r="F235" s="16"/>
    </row>
    <row r="236" spans="1:6" ht="30" hidden="1">
      <c r="A236" s="129"/>
      <c r="B236" s="130"/>
      <c r="C236" s="30" t="s">
        <v>7</v>
      </c>
      <c r="D236" s="64">
        <v>0</v>
      </c>
      <c r="E236" s="64">
        <v>0</v>
      </c>
      <c r="F236" s="16"/>
    </row>
    <row r="237" spans="1:6" ht="45" hidden="1">
      <c r="A237" s="129"/>
      <c r="B237" s="130"/>
      <c r="C237" s="30" t="s">
        <v>14</v>
      </c>
      <c r="D237" s="64">
        <v>5452.86</v>
      </c>
      <c r="E237" s="64">
        <v>17318.75</v>
      </c>
      <c r="F237" s="16"/>
    </row>
    <row r="238" spans="1:6" ht="15" hidden="1">
      <c r="A238" s="129"/>
      <c r="B238" s="130"/>
      <c r="C238" s="30" t="s">
        <v>4</v>
      </c>
      <c r="D238" s="64">
        <v>0</v>
      </c>
      <c r="E238" s="64">
        <v>0</v>
      </c>
      <c r="F238" s="16"/>
    </row>
    <row r="239" spans="1:6" ht="15" hidden="1">
      <c r="A239" s="129" t="s">
        <v>37</v>
      </c>
      <c r="B239" s="130" t="s">
        <v>38</v>
      </c>
      <c r="C239" s="30" t="s">
        <v>1</v>
      </c>
      <c r="D239" s="63">
        <v>89323.20000000001</v>
      </c>
      <c r="E239" s="63">
        <v>89323.20000000001</v>
      </c>
      <c r="F239" s="16"/>
    </row>
    <row r="240" spans="1:6" ht="15" hidden="1">
      <c r="A240" s="129"/>
      <c r="B240" s="130"/>
      <c r="C240" s="30" t="s">
        <v>6</v>
      </c>
      <c r="D240" s="64">
        <v>21252.6</v>
      </c>
      <c r="E240" s="64">
        <v>21252.6</v>
      </c>
      <c r="F240" s="16"/>
    </row>
    <row r="241" spans="1:6" ht="30" hidden="1">
      <c r="A241" s="129"/>
      <c r="B241" s="130"/>
      <c r="C241" s="30" t="s">
        <v>7</v>
      </c>
      <c r="D241" s="64">
        <v>68070.6</v>
      </c>
      <c r="E241" s="64">
        <v>68070.6</v>
      </c>
      <c r="F241" s="16"/>
    </row>
    <row r="242" spans="1:6" ht="45" hidden="1">
      <c r="A242" s="129"/>
      <c r="B242" s="130"/>
      <c r="C242" s="30" t="s">
        <v>14</v>
      </c>
      <c r="D242" s="64">
        <v>0</v>
      </c>
      <c r="E242" s="64">
        <v>0</v>
      </c>
      <c r="F242" s="16"/>
    </row>
    <row r="243" spans="1:6" ht="15" hidden="1">
      <c r="A243" s="129"/>
      <c r="B243" s="130"/>
      <c r="C243" s="30" t="s">
        <v>4</v>
      </c>
      <c r="D243" s="64">
        <v>0</v>
      </c>
      <c r="E243" s="64">
        <v>0</v>
      </c>
      <c r="F243" s="16"/>
    </row>
    <row r="244" spans="1:6" ht="15" hidden="1">
      <c r="A244" s="129" t="s">
        <v>39</v>
      </c>
      <c r="B244" s="130" t="s">
        <v>40</v>
      </c>
      <c r="C244" s="30" t="s">
        <v>1</v>
      </c>
      <c r="D244" s="63">
        <v>44813</v>
      </c>
      <c r="E244" s="63">
        <v>44813</v>
      </c>
      <c r="F244" s="16"/>
    </row>
    <row r="245" spans="1:6" ht="15" hidden="1">
      <c r="A245" s="129"/>
      <c r="B245" s="130"/>
      <c r="C245" s="30" t="s">
        <v>6</v>
      </c>
      <c r="D245" s="64">
        <v>0</v>
      </c>
      <c r="E245" s="64">
        <v>0</v>
      </c>
      <c r="F245" s="16"/>
    </row>
    <row r="246" spans="1:6" ht="30" hidden="1">
      <c r="A246" s="129"/>
      <c r="B246" s="130"/>
      <c r="C246" s="30" t="s">
        <v>7</v>
      </c>
      <c r="D246" s="64">
        <v>44813</v>
      </c>
      <c r="E246" s="64">
        <v>44813</v>
      </c>
      <c r="F246" s="16"/>
    </row>
    <row r="247" spans="1:6" ht="45" hidden="1">
      <c r="A247" s="129"/>
      <c r="B247" s="130"/>
      <c r="C247" s="30" t="s">
        <v>14</v>
      </c>
      <c r="D247" s="64">
        <v>0</v>
      </c>
      <c r="E247" s="64">
        <v>0</v>
      </c>
      <c r="F247" s="16"/>
    </row>
    <row r="248" spans="1:6" ht="15" hidden="1">
      <c r="A248" s="129"/>
      <c r="B248" s="130"/>
      <c r="C248" s="30" t="s">
        <v>4</v>
      </c>
      <c r="D248" s="64">
        <v>0</v>
      </c>
      <c r="E248" s="64">
        <v>0</v>
      </c>
      <c r="F248" s="16"/>
    </row>
    <row r="249" spans="1:6" ht="15" hidden="1">
      <c r="A249" s="129" t="s">
        <v>41</v>
      </c>
      <c r="B249" s="130" t="s">
        <v>42</v>
      </c>
      <c r="C249" s="30" t="s">
        <v>1</v>
      </c>
      <c r="D249" s="63">
        <v>4437979.4399999995</v>
      </c>
      <c r="E249" s="63">
        <v>4389329.4</v>
      </c>
      <c r="F249" s="16"/>
    </row>
    <row r="250" spans="1:6" ht="15" hidden="1">
      <c r="A250" s="129"/>
      <c r="B250" s="130"/>
      <c r="C250" s="30" t="s">
        <v>6</v>
      </c>
      <c r="D250" s="64">
        <v>0</v>
      </c>
      <c r="E250" s="64">
        <v>0</v>
      </c>
      <c r="F250" s="16"/>
    </row>
    <row r="251" spans="1:6" ht="30" hidden="1">
      <c r="A251" s="129"/>
      <c r="B251" s="130"/>
      <c r="C251" s="30" t="s">
        <v>7</v>
      </c>
      <c r="D251" s="64">
        <v>289821.64</v>
      </c>
      <c r="E251" s="64">
        <v>289652.23</v>
      </c>
      <c r="F251" s="16"/>
    </row>
    <row r="252" spans="1:6" ht="45" hidden="1">
      <c r="A252" s="129"/>
      <c r="B252" s="130"/>
      <c r="C252" s="30" t="s">
        <v>14</v>
      </c>
      <c r="D252" s="64">
        <v>4148157.8</v>
      </c>
      <c r="E252" s="64">
        <v>4099677.17</v>
      </c>
      <c r="F252" s="16"/>
    </row>
    <row r="253" spans="1:6" ht="15" hidden="1">
      <c r="A253" s="129"/>
      <c r="B253" s="130"/>
      <c r="C253" s="30" t="s">
        <v>4</v>
      </c>
      <c r="D253" s="64">
        <v>0</v>
      </c>
      <c r="E253" s="64">
        <v>0</v>
      </c>
      <c r="F253" s="16"/>
    </row>
    <row r="254" spans="1:6" ht="15" hidden="1">
      <c r="A254" s="129" t="s">
        <v>5</v>
      </c>
      <c r="B254" s="130" t="s">
        <v>43</v>
      </c>
      <c r="C254" s="30" t="s">
        <v>1</v>
      </c>
      <c r="D254" s="64">
        <f>D255+D256+D257+D258</f>
        <v>0</v>
      </c>
      <c r="E254" s="64">
        <f>E255+E256+E257+E258</f>
        <v>0</v>
      </c>
      <c r="F254" s="16"/>
    </row>
    <row r="255" spans="1:6" ht="15" hidden="1">
      <c r="A255" s="129"/>
      <c r="B255" s="130"/>
      <c r="C255" s="30" t="s">
        <v>6</v>
      </c>
      <c r="D255" s="64">
        <v>0</v>
      </c>
      <c r="E255" s="64">
        <v>0</v>
      </c>
      <c r="F255" s="16"/>
    </row>
    <row r="256" spans="1:6" ht="30" hidden="1">
      <c r="A256" s="129"/>
      <c r="B256" s="130"/>
      <c r="C256" s="30" t="s">
        <v>7</v>
      </c>
      <c r="D256" s="64">
        <v>0</v>
      </c>
      <c r="E256" s="64">
        <v>0</v>
      </c>
      <c r="F256" s="16"/>
    </row>
    <row r="257" spans="1:6" ht="45" hidden="1">
      <c r="A257" s="129"/>
      <c r="B257" s="130"/>
      <c r="C257" s="30" t="s">
        <v>14</v>
      </c>
      <c r="D257" s="64">
        <v>0</v>
      </c>
      <c r="E257" s="64">
        <v>0</v>
      </c>
      <c r="F257" s="16"/>
    </row>
    <row r="258" spans="1:6" ht="15" hidden="1">
      <c r="A258" s="129"/>
      <c r="B258" s="130"/>
      <c r="C258" s="30" t="s">
        <v>4</v>
      </c>
      <c r="D258" s="64">
        <v>0</v>
      </c>
      <c r="E258" s="64">
        <v>0</v>
      </c>
      <c r="F258" s="16"/>
    </row>
    <row r="259" spans="1:6" ht="15" hidden="1">
      <c r="A259" s="129" t="s">
        <v>16</v>
      </c>
      <c r="B259" s="130" t="s">
        <v>44</v>
      </c>
      <c r="C259" s="30" t="s">
        <v>1</v>
      </c>
      <c r="D259" s="63">
        <v>0</v>
      </c>
      <c r="E259" s="63">
        <v>0</v>
      </c>
      <c r="F259" s="16" t="e">
        <f aca="true" t="shared" si="17" ref="F259:F296">E259/D259*100</f>
        <v>#DIV/0!</v>
      </c>
    </row>
    <row r="260" spans="1:6" ht="15" hidden="1">
      <c r="A260" s="129"/>
      <c r="B260" s="130"/>
      <c r="C260" s="30" t="s">
        <v>6</v>
      </c>
      <c r="D260" s="63">
        <v>0</v>
      </c>
      <c r="E260" s="63">
        <v>0</v>
      </c>
      <c r="F260" s="16" t="e">
        <f t="shared" si="17"/>
        <v>#DIV/0!</v>
      </c>
    </row>
    <row r="261" spans="1:6" ht="30" hidden="1">
      <c r="A261" s="129"/>
      <c r="B261" s="130"/>
      <c r="C261" s="30" t="s">
        <v>7</v>
      </c>
      <c r="D261" s="63">
        <v>0</v>
      </c>
      <c r="E261" s="63">
        <v>0</v>
      </c>
      <c r="F261" s="16" t="e">
        <f t="shared" si="17"/>
        <v>#DIV/0!</v>
      </c>
    </row>
    <row r="262" spans="1:6" ht="45" hidden="1">
      <c r="A262" s="129"/>
      <c r="B262" s="130"/>
      <c r="C262" s="30" t="s">
        <v>14</v>
      </c>
      <c r="D262" s="63">
        <v>0</v>
      </c>
      <c r="E262" s="63">
        <v>0</v>
      </c>
      <c r="F262" s="16" t="e">
        <f t="shared" si="17"/>
        <v>#DIV/0!</v>
      </c>
    </row>
    <row r="263" spans="1:6" ht="15" hidden="1">
      <c r="A263" s="129"/>
      <c r="B263" s="130"/>
      <c r="C263" s="30" t="s">
        <v>4</v>
      </c>
      <c r="D263" s="63">
        <v>0</v>
      </c>
      <c r="E263" s="63">
        <v>0</v>
      </c>
      <c r="F263" s="16" t="e">
        <f t="shared" si="17"/>
        <v>#DIV/0!</v>
      </c>
    </row>
    <row r="264" spans="1:6" ht="15" hidden="1">
      <c r="A264" s="129" t="s">
        <v>18</v>
      </c>
      <c r="B264" s="130" t="s">
        <v>45</v>
      </c>
      <c r="C264" s="30" t="s">
        <v>1</v>
      </c>
      <c r="D264" s="63">
        <v>99961.77</v>
      </c>
      <c r="E264" s="63">
        <v>99995.72</v>
      </c>
      <c r="F264" s="16">
        <f t="shared" si="17"/>
        <v>100.03396298404881</v>
      </c>
    </row>
    <row r="265" spans="1:6" ht="15" hidden="1">
      <c r="A265" s="129"/>
      <c r="B265" s="130"/>
      <c r="C265" s="30" t="s">
        <v>6</v>
      </c>
      <c r="D265" s="63">
        <v>0</v>
      </c>
      <c r="E265" s="63">
        <v>0</v>
      </c>
      <c r="F265" s="16" t="e">
        <f t="shared" si="17"/>
        <v>#DIV/0!</v>
      </c>
    </row>
    <row r="266" spans="1:6" ht="30" hidden="1">
      <c r="A266" s="129"/>
      <c r="B266" s="130"/>
      <c r="C266" s="30" t="s">
        <v>7</v>
      </c>
      <c r="D266" s="63">
        <v>0</v>
      </c>
      <c r="E266" s="63">
        <v>0</v>
      </c>
      <c r="F266" s="16" t="e">
        <f t="shared" si="17"/>
        <v>#DIV/0!</v>
      </c>
    </row>
    <row r="267" spans="1:6" ht="45" hidden="1">
      <c r="A267" s="129"/>
      <c r="B267" s="130"/>
      <c r="C267" s="30" t="s">
        <v>14</v>
      </c>
      <c r="D267" s="63">
        <v>99961.77</v>
      </c>
      <c r="E267" s="63">
        <v>99995.72</v>
      </c>
      <c r="F267" s="16">
        <f t="shared" si="17"/>
        <v>100.03396298404881</v>
      </c>
    </row>
    <row r="268" spans="1:6" ht="15" hidden="1">
      <c r="A268" s="129"/>
      <c r="B268" s="130"/>
      <c r="C268" s="30" t="s">
        <v>4</v>
      </c>
      <c r="D268" s="63">
        <v>0</v>
      </c>
      <c r="E268" s="63">
        <v>0</v>
      </c>
      <c r="F268" s="16" t="e">
        <f t="shared" si="17"/>
        <v>#DIV/0!</v>
      </c>
    </row>
    <row r="269" spans="1:6" ht="15" hidden="1">
      <c r="A269" s="129" t="s">
        <v>5</v>
      </c>
      <c r="B269" s="130" t="s">
        <v>134</v>
      </c>
      <c r="C269" s="30" t="s">
        <v>1</v>
      </c>
      <c r="D269" s="63">
        <f>D270+D271+D272+D273</f>
        <v>0</v>
      </c>
      <c r="E269" s="63">
        <f>E270+E271+E272+E273</f>
        <v>0</v>
      </c>
      <c r="F269" s="16" t="e">
        <f>E269/D269*100</f>
        <v>#DIV/0!</v>
      </c>
    </row>
    <row r="270" spans="1:6" ht="15" hidden="1">
      <c r="A270" s="129"/>
      <c r="B270" s="130"/>
      <c r="C270" s="30" t="s">
        <v>6</v>
      </c>
      <c r="D270" s="63"/>
      <c r="E270" s="63"/>
      <c r="F270" s="16" t="e">
        <f>E270/D270*100</f>
        <v>#DIV/0!</v>
      </c>
    </row>
    <row r="271" spans="1:6" ht="30" hidden="1">
      <c r="A271" s="129"/>
      <c r="B271" s="130"/>
      <c r="C271" s="30" t="s">
        <v>7</v>
      </c>
      <c r="D271" s="64"/>
      <c r="E271" s="63"/>
      <c r="F271" s="16" t="e">
        <f t="shared" si="17"/>
        <v>#DIV/0!</v>
      </c>
    </row>
    <row r="272" spans="1:6" ht="45" hidden="1">
      <c r="A272" s="129"/>
      <c r="B272" s="130"/>
      <c r="C272" s="30" t="s">
        <v>14</v>
      </c>
      <c r="D272" s="63">
        <v>0</v>
      </c>
      <c r="E272" s="63">
        <v>0</v>
      </c>
      <c r="F272" s="16"/>
    </row>
    <row r="273" spans="1:6" ht="15" hidden="1">
      <c r="A273" s="129"/>
      <c r="B273" s="130"/>
      <c r="C273" s="30" t="s">
        <v>4</v>
      </c>
      <c r="D273" s="63">
        <v>0</v>
      </c>
      <c r="E273" s="63">
        <v>0</v>
      </c>
      <c r="F273" s="16"/>
    </row>
    <row r="274" spans="1:6" ht="15" hidden="1">
      <c r="A274" s="129" t="s">
        <v>46</v>
      </c>
      <c r="B274" s="130" t="s">
        <v>47</v>
      </c>
      <c r="C274" s="30" t="s">
        <v>1</v>
      </c>
      <c r="D274" s="63">
        <v>1056602.26</v>
      </c>
      <c r="E274" s="63">
        <v>1055572.14</v>
      </c>
      <c r="F274" s="16">
        <f t="shared" si="17"/>
        <v>99.90250636034035</v>
      </c>
    </row>
    <row r="275" spans="1:6" ht="15" hidden="1">
      <c r="A275" s="129"/>
      <c r="B275" s="130"/>
      <c r="C275" s="30" t="s">
        <v>6</v>
      </c>
      <c r="D275" s="64">
        <v>0</v>
      </c>
      <c r="E275" s="64">
        <v>0</v>
      </c>
      <c r="F275" s="16" t="e">
        <f t="shared" si="17"/>
        <v>#DIV/0!</v>
      </c>
    </row>
    <row r="276" spans="1:6" ht="30" hidden="1">
      <c r="A276" s="129"/>
      <c r="B276" s="130"/>
      <c r="C276" s="30" t="s">
        <v>7</v>
      </c>
      <c r="D276" s="64">
        <v>468.2</v>
      </c>
      <c r="E276" s="64">
        <v>468.2</v>
      </c>
      <c r="F276" s="16">
        <f t="shared" si="17"/>
        <v>100</v>
      </c>
    </row>
    <row r="277" spans="1:6" ht="45" hidden="1">
      <c r="A277" s="129"/>
      <c r="B277" s="130"/>
      <c r="C277" s="30" t="s">
        <v>14</v>
      </c>
      <c r="D277" s="64">
        <v>1056134.06</v>
      </c>
      <c r="E277" s="64">
        <v>1055103.94</v>
      </c>
      <c r="F277" s="16">
        <f t="shared" si="17"/>
        <v>99.90246313995402</v>
      </c>
    </row>
    <row r="278" spans="1:6" ht="15" hidden="1">
      <c r="A278" s="129"/>
      <c r="B278" s="130"/>
      <c r="C278" s="30" t="s">
        <v>4</v>
      </c>
      <c r="D278" s="63">
        <v>0</v>
      </c>
      <c r="E278" s="63">
        <v>0</v>
      </c>
      <c r="F278" s="16" t="e">
        <f t="shared" si="17"/>
        <v>#DIV/0!</v>
      </c>
    </row>
    <row r="279" spans="1:6" ht="15" hidden="1">
      <c r="A279" s="129" t="s">
        <v>18</v>
      </c>
      <c r="B279" s="130" t="s">
        <v>48</v>
      </c>
      <c r="C279" s="30" t="s">
        <v>1</v>
      </c>
      <c r="D279" s="63">
        <v>1228737.49</v>
      </c>
      <c r="E279" s="63">
        <v>1406592.62</v>
      </c>
      <c r="F279" s="16">
        <f t="shared" si="17"/>
        <v>114.47462386778808</v>
      </c>
    </row>
    <row r="280" spans="1:6" ht="15" hidden="1">
      <c r="A280" s="129"/>
      <c r="B280" s="130"/>
      <c r="C280" s="30" t="s">
        <v>6</v>
      </c>
      <c r="D280" s="64">
        <v>0</v>
      </c>
      <c r="E280" s="64">
        <v>0</v>
      </c>
      <c r="F280" s="16" t="e">
        <f t="shared" si="17"/>
        <v>#DIV/0!</v>
      </c>
    </row>
    <row r="281" spans="1:6" ht="30" hidden="1">
      <c r="A281" s="129"/>
      <c r="B281" s="130"/>
      <c r="C281" s="30" t="s">
        <v>7</v>
      </c>
      <c r="D281" s="64">
        <v>2220</v>
      </c>
      <c r="E281" s="64">
        <v>2220</v>
      </c>
      <c r="F281" s="16">
        <f t="shared" si="17"/>
        <v>100</v>
      </c>
    </row>
    <row r="282" spans="1:6" ht="45" hidden="1">
      <c r="A282" s="129"/>
      <c r="B282" s="130"/>
      <c r="C282" s="30" t="s">
        <v>14</v>
      </c>
      <c r="D282" s="64">
        <v>1226517.49</v>
      </c>
      <c r="E282" s="64">
        <v>1404372.62</v>
      </c>
      <c r="F282" s="16">
        <f t="shared" si="17"/>
        <v>114.50082297644204</v>
      </c>
    </row>
    <row r="283" spans="1:6" ht="15" hidden="1">
      <c r="A283" s="129"/>
      <c r="B283" s="130"/>
      <c r="C283" s="30" t="s">
        <v>4</v>
      </c>
      <c r="D283" s="64">
        <v>0</v>
      </c>
      <c r="E283" s="64">
        <v>0</v>
      </c>
      <c r="F283" s="16" t="e">
        <f t="shared" si="17"/>
        <v>#DIV/0!</v>
      </c>
    </row>
    <row r="284" spans="1:6" ht="15" hidden="1">
      <c r="A284" s="129" t="s">
        <v>49</v>
      </c>
      <c r="B284" s="130" t="s">
        <v>50</v>
      </c>
      <c r="C284" s="30" t="s">
        <v>1</v>
      </c>
      <c r="D284" s="63">
        <v>141438.77000000002</v>
      </c>
      <c r="E284" s="63">
        <v>254632.72</v>
      </c>
      <c r="F284" s="16">
        <f t="shared" si="17"/>
        <v>180.03035518479123</v>
      </c>
    </row>
    <row r="285" spans="1:6" ht="15" hidden="1">
      <c r="A285" s="129"/>
      <c r="B285" s="130"/>
      <c r="C285" s="30" t="s">
        <v>6</v>
      </c>
      <c r="D285" s="64">
        <v>0</v>
      </c>
      <c r="E285" s="64">
        <v>0</v>
      </c>
      <c r="F285" s="16" t="e">
        <f t="shared" si="17"/>
        <v>#DIV/0!</v>
      </c>
    </row>
    <row r="286" spans="1:6" ht="30" hidden="1">
      <c r="A286" s="129"/>
      <c r="B286" s="130"/>
      <c r="C286" s="30" t="s">
        <v>7</v>
      </c>
      <c r="D286" s="64">
        <v>2157.6</v>
      </c>
      <c r="E286" s="64">
        <v>2157.6</v>
      </c>
      <c r="F286" s="16">
        <f t="shared" si="17"/>
        <v>100</v>
      </c>
    </row>
    <row r="287" spans="1:6" ht="45" hidden="1">
      <c r="A287" s="129"/>
      <c r="B287" s="130"/>
      <c r="C287" s="30" t="s">
        <v>14</v>
      </c>
      <c r="D287" s="64">
        <v>139281.17</v>
      </c>
      <c r="E287" s="64">
        <v>252475.12</v>
      </c>
      <c r="F287" s="16">
        <f t="shared" si="17"/>
        <v>181.2701027712504</v>
      </c>
    </row>
    <row r="288" spans="1:6" ht="15" hidden="1">
      <c r="A288" s="129"/>
      <c r="B288" s="130"/>
      <c r="C288" s="30" t="s">
        <v>4</v>
      </c>
      <c r="D288" s="64">
        <v>0</v>
      </c>
      <c r="E288" s="64">
        <v>0</v>
      </c>
      <c r="F288" s="16" t="e">
        <f t="shared" si="17"/>
        <v>#DIV/0!</v>
      </c>
    </row>
    <row r="289" spans="1:6" ht="15" hidden="1">
      <c r="A289" s="129" t="s">
        <v>51</v>
      </c>
      <c r="B289" s="130" t="s">
        <v>52</v>
      </c>
      <c r="C289" s="30" t="s">
        <v>1</v>
      </c>
      <c r="D289" s="63">
        <v>653840.42</v>
      </c>
      <c r="E289" s="63">
        <v>648661.49</v>
      </c>
      <c r="F289" s="16">
        <f t="shared" si="17"/>
        <v>99.20792140687783</v>
      </c>
    </row>
    <row r="290" spans="1:6" ht="15" hidden="1">
      <c r="A290" s="129"/>
      <c r="B290" s="130"/>
      <c r="C290" s="30" t="s">
        <v>6</v>
      </c>
      <c r="D290" s="64">
        <v>0</v>
      </c>
      <c r="E290" s="64">
        <v>0</v>
      </c>
      <c r="F290" s="16" t="e">
        <f t="shared" si="17"/>
        <v>#DIV/0!</v>
      </c>
    </row>
    <row r="291" spans="1:6" ht="30" hidden="1">
      <c r="A291" s="129"/>
      <c r="B291" s="130"/>
      <c r="C291" s="30" t="s">
        <v>7</v>
      </c>
      <c r="D291" s="64">
        <v>27230.5</v>
      </c>
      <c r="E291" s="64">
        <v>27230.5</v>
      </c>
      <c r="F291" s="16">
        <f t="shared" si="17"/>
        <v>100</v>
      </c>
    </row>
    <row r="292" spans="1:6" ht="45" hidden="1">
      <c r="A292" s="129"/>
      <c r="B292" s="130"/>
      <c r="C292" s="30" t="s">
        <v>14</v>
      </c>
      <c r="D292" s="64">
        <v>626609.92</v>
      </c>
      <c r="E292" s="64">
        <v>621430.99</v>
      </c>
      <c r="F292" s="16">
        <f t="shared" si="17"/>
        <v>99.17350015780151</v>
      </c>
    </row>
    <row r="293" spans="1:6" ht="15" hidden="1">
      <c r="A293" s="129"/>
      <c r="B293" s="130"/>
      <c r="C293" s="30" t="s">
        <v>4</v>
      </c>
      <c r="D293" s="64">
        <v>0</v>
      </c>
      <c r="E293" s="64">
        <v>0</v>
      </c>
      <c r="F293" s="16" t="e">
        <f t="shared" si="17"/>
        <v>#DIV/0!</v>
      </c>
    </row>
    <row r="294" spans="1:6" ht="15" hidden="1">
      <c r="A294" s="129" t="s">
        <v>53</v>
      </c>
      <c r="B294" s="130" t="s">
        <v>54</v>
      </c>
      <c r="C294" s="30" t="s">
        <v>1</v>
      </c>
      <c r="D294" s="63">
        <v>0</v>
      </c>
      <c r="E294" s="63">
        <v>0</v>
      </c>
      <c r="F294" s="16" t="e">
        <f t="shared" si="17"/>
        <v>#DIV/0!</v>
      </c>
    </row>
    <row r="295" spans="1:6" ht="15" hidden="1">
      <c r="A295" s="129"/>
      <c r="B295" s="130"/>
      <c r="C295" s="30" t="s">
        <v>6</v>
      </c>
      <c r="D295" s="64">
        <v>0</v>
      </c>
      <c r="E295" s="64">
        <v>0</v>
      </c>
      <c r="F295" s="16" t="e">
        <f t="shared" si="17"/>
        <v>#DIV/0!</v>
      </c>
    </row>
    <row r="296" spans="1:6" ht="30" hidden="1">
      <c r="A296" s="129"/>
      <c r="B296" s="130"/>
      <c r="C296" s="30" t="s">
        <v>7</v>
      </c>
      <c r="D296" s="64">
        <v>0</v>
      </c>
      <c r="E296" s="64">
        <v>0</v>
      </c>
      <c r="F296" s="16" t="e">
        <f t="shared" si="17"/>
        <v>#DIV/0!</v>
      </c>
    </row>
    <row r="297" spans="1:6" ht="45" hidden="1">
      <c r="A297" s="129"/>
      <c r="B297" s="130"/>
      <c r="C297" s="30" t="s">
        <v>14</v>
      </c>
      <c r="D297" s="64">
        <v>0</v>
      </c>
      <c r="E297" s="64">
        <v>0</v>
      </c>
      <c r="F297" s="16" t="e">
        <f aca="true" t="shared" si="18" ref="F297:F360">E297/D297*100</f>
        <v>#DIV/0!</v>
      </c>
    </row>
    <row r="298" spans="1:6" ht="15" hidden="1">
      <c r="A298" s="129"/>
      <c r="B298" s="130"/>
      <c r="C298" s="30" t="s">
        <v>4</v>
      </c>
      <c r="D298" s="64">
        <v>0</v>
      </c>
      <c r="E298" s="64">
        <v>0</v>
      </c>
      <c r="F298" s="16" t="e">
        <f t="shared" si="18"/>
        <v>#DIV/0!</v>
      </c>
    </row>
    <row r="299" spans="1:6" ht="15" hidden="1">
      <c r="A299" s="129" t="s">
        <v>55</v>
      </c>
      <c r="B299" s="130" t="s">
        <v>56</v>
      </c>
      <c r="C299" s="30" t="s">
        <v>1</v>
      </c>
      <c r="D299" s="63">
        <v>0</v>
      </c>
      <c r="E299" s="63">
        <v>0</v>
      </c>
      <c r="F299" s="16" t="e">
        <f t="shared" si="18"/>
        <v>#DIV/0!</v>
      </c>
    </row>
    <row r="300" spans="1:6" ht="15" hidden="1">
      <c r="A300" s="129"/>
      <c r="B300" s="130"/>
      <c r="C300" s="30" t="s">
        <v>6</v>
      </c>
      <c r="D300" s="64">
        <v>0</v>
      </c>
      <c r="E300" s="64">
        <v>0</v>
      </c>
      <c r="F300" s="16" t="e">
        <f t="shared" si="18"/>
        <v>#DIV/0!</v>
      </c>
    </row>
    <row r="301" spans="1:6" ht="30" hidden="1">
      <c r="A301" s="129"/>
      <c r="B301" s="130"/>
      <c r="C301" s="30" t="s">
        <v>7</v>
      </c>
      <c r="D301" s="64">
        <v>0</v>
      </c>
      <c r="E301" s="64">
        <v>0</v>
      </c>
      <c r="F301" s="16" t="e">
        <f t="shared" si="18"/>
        <v>#DIV/0!</v>
      </c>
    </row>
    <row r="302" spans="1:6" ht="45" hidden="1">
      <c r="A302" s="129"/>
      <c r="B302" s="130"/>
      <c r="C302" s="30" t="s">
        <v>14</v>
      </c>
      <c r="D302" s="64">
        <v>0</v>
      </c>
      <c r="E302" s="64">
        <v>0</v>
      </c>
      <c r="F302" s="16" t="e">
        <f t="shared" si="18"/>
        <v>#DIV/0!</v>
      </c>
    </row>
    <row r="303" spans="1:6" ht="15" hidden="1">
      <c r="A303" s="129"/>
      <c r="B303" s="130"/>
      <c r="C303" s="30" t="s">
        <v>4</v>
      </c>
      <c r="D303" s="64">
        <v>0</v>
      </c>
      <c r="E303" s="64">
        <v>0</v>
      </c>
      <c r="F303" s="16" t="e">
        <f t="shared" si="18"/>
        <v>#DIV/0!</v>
      </c>
    </row>
    <row r="304" spans="1:6" ht="15" hidden="1">
      <c r="A304" s="129" t="s">
        <v>5</v>
      </c>
      <c r="B304" s="130" t="s">
        <v>57</v>
      </c>
      <c r="C304" s="30" t="s">
        <v>1</v>
      </c>
      <c r="D304" s="64">
        <f>D305+D306+D307+D308</f>
        <v>0</v>
      </c>
      <c r="E304" s="64">
        <f>E305+E306+E307+E308</f>
        <v>0</v>
      </c>
      <c r="F304" s="16" t="e">
        <f t="shared" si="18"/>
        <v>#DIV/0!</v>
      </c>
    </row>
    <row r="305" spans="1:6" ht="15" hidden="1">
      <c r="A305" s="129"/>
      <c r="B305" s="130"/>
      <c r="C305" s="30" t="s">
        <v>6</v>
      </c>
      <c r="D305" s="64"/>
      <c r="E305" s="64"/>
      <c r="F305" s="16"/>
    </row>
    <row r="306" spans="1:6" ht="30" hidden="1">
      <c r="A306" s="129"/>
      <c r="B306" s="130"/>
      <c r="C306" s="30" t="s">
        <v>7</v>
      </c>
      <c r="D306" s="64"/>
      <c r="E306" s="64"/>
      <c r="F306" s="16" t="e">
        <f t="shared" si="18"/>
        <v>#DIV/0!</v>
      </c>
    </row>
    <row r="307" spans="1:6" ht="45" hidden="1">
      <c r="A307" s="129"/>
      <c r="B307" s="130"/>
      <c r="C307" s="30" t="s">
        <v>14</v>
      </c>
      <c r="D307" s="64">
        <v>0</v>
      </c>
      <c r="E307" s="64">
        <v>0</v>
      </c>
      <c r="F307" s="16"/>
    </row>
    <row r="308" spans="1:6" ht="15" hidden="1">
      <c r="A308" s="129"/>
      <c r="B308" s="130"/>
      <c r="C308" s="30" t="s">
        <v>4</v>
      </c>
      <c r="D308" s="64">
        <v>0</v>
      </c>
      <c r="E308" s="64">
        <v>0</v>
      </c>
      <c r="F308" s="16"/>
    </row>
    <row r="309" spans="1:6" ht="15" hidden="1">
      <c r="A309" s="129" t="s">
        <v>46</v>
      </c>
      <c r="B309" s="130" t="s">
        <v>58</v>
      </c>
      <c r="C309" s="30" t="s">
        <v>1</v>
      </c>
      <c r="D309" s="63"/>
      <c r="E309" s="63"/>
      <c r="F309" s="16" t="e">
        <f t="shared" si="18"/>
        <v>#DIV/0!</v>
      </c>
    </row>
    <row r="310" spans="1:6" ht="15" hidden="1">
      <c r="A310" s="129"/>
      <c r="B310" s="130"/>
      <c r="C310" s="30" t="s">
        <v>6</v>
      </c>
      <c r="D310" s="63"/>
      <c r="E310" s="63"/>
      <c r="F310" s="16" t="e">
        <f t="shared" si="18"/>
        <v>#DIV/0!</v>
      </c>
    </row>
    <row r="311" spans="1:6" ht="30" hidden="1">
      <c r="A311" s="129"/>
      <c r="B311" s="130"/>
      <c r="C311" s="30" t="s">
        <v>7</v>
      </c>
      <c r="D311" s="63"/>
      <c r="E311" s="63"/>
      <c r="F311" s="16" t="e">
        <f t="shared" si="18"/>
        <v>#DIV/0!</v>
      </c>
    </row>
    <row r="312" spans="1:6" ht="45" hidden="1">
      <c r="A312" s="129"/>
      <c r="B312" s="130"/>
      <c r="C312" s="30" t="s">
        <v>14</v>
      </c>
      <c r="D312" s="63"/>
      <c r="E312" s="63"/>
      <c r="F312" s="16" t="e">
        <f t="shared" si="18"/>
        <v>#DIV/0!</v>
      </c>
    </row>
    <row r="313" spans="1:6" ht="15" hidden="1">
      <c r="A313" s="129"/>
      <c r="B313" s="130"/>
      <c r="C313" s="30" t="s">
        <v>4</v>
      </c>
      <c r="D313" s="63"/>
      <c r="E313" s="63"/>
      <c r="F313" s="16" t="e">
        <f t="shared" si="18"/>
        <v>#DIV/0!</v>
      </c>
    </row>
    <row r="314" spans="1:6" ht="15" hidden="1">
      <c r="A314" s="129" t="s">
        <v>59</v>
      </c>
      <c r="B314" s="130" t="s">
        <v>60</v>
      </c>
      <c r="C314" s="30" t="s">
        <v>1</v>
      </c>
      <c r="D314" s="63"/>
      <c r="E314" s="63"/>
      <c r="F314" s="16" t="e">
        <f t="shared" si="18"/>
        <v>#DIV/0!</v>
      </c>
    </row>
    <row r="315" spans="1:6" ht="15" hidden="1">
      <c r="A315" s="129"/>
      <c r="B315" s="130"/>
      <c r="C315" s="30" t="s">
        <v>6</v>
      </c>
      <c r="D315" s="63"/>
      <c r="E315" s="63"/>
      <c r="F315" s="16" t="e">
        <f t="shared" si="18"/>
        <v>#DIV/0!</v>
      </c>
    </row>
    <row r="316" spans="1:6" ht="30" hidden="1">
      <c r="A316" s="129"/>
      <c r="B316" s="130"/>
      <c r="C316" s="30" t="s">
        <v>7</v>
      </c>
      <c r="D316" s="63"/>
      <c r="E316" s="63"/>
      <c r="F316" s="16" t="e">
        <f t="shared" si="18"/>
        <v>#DIV/0!</v>
      </c>
    </row>
    <row r="317" spans="1:6" ht="45" hidden="1">
      <c r="A317" s="129"/>
      <c r="B317" s="130"/>
      <c r="C317" s="30" t="s">
        <v>14</v>
      </c>
      <c r="D317" s="63"/>
      <c r="E317" s="63"/>
      <c r="F317" s="16" t="e">
        <f t="shared" si="18"/>
        <v>#DIV/0!</v>
      </c>
    </row>
    <row r="318" spans="1:6" ht="15" hidden="1">
      <c r="A318" s="129"/>
      <c r="B318" s="130"/>
      <c r="C318" s="30" t="s">
        <v>4</v>
      </c>
      <c r="D318" s="63"/>
      <c r="E318" s="63"/>
      <c r="F318" s="16" t="e">
        <f t="shared" si="18"/>
        <v>#DIV/0!</v>
      </c>
    </row>
    <row r="319" spans="1:6" ht="15" hidden="1">
      <c r="A319" s="129" t="s">
        <v>49</v>
      </c>
      <c r="B319" s="130" t="s">
        <v>61</v>
      </c>
      <c r="C319" s="30" t="s">
        <v>1</v>
      </c>
      <c r="D319" s="63"/>
      <c r="E319" s="63"/>
      <c r="F319" s="16" t="e">
        <f t="shared" si="18"/>
        <v>#DIV/0!</v>
      </c>
    </row>
    <row r="320" spans="1:6" ht="15" hidden="1">
      <c r="A320" s="129"/>
      <c r="B320" s="130"/>
      <c r="C320" s="30" t="s">
        <v>6</v>
      </c>
      <c r="D320" s="63"/>
      <c r="E320" s="63"/>
      <c r="F320" s="16" t="e">
        <f t="shared" si="18"/>
        <v>#DIV/0!</v>
      </c>
    </row>
    <row r="321" spans="1:6" ht="30" hidden="1">
      <c r="A321" s="129"/>
      <c r="B321" s="130"/>
      <c r="C321" s="30" t="s">
        <v>7</v>
      </c>
      <c r="D321" s="63"/>
      <c r="E321" s="63"/>
      <c r="F321" s="16" t="e">
        <f t="shared" si="18"/>
        <v>#DIV/0!</v>
      </c>
    </row>
    <row r="322" spans="1:6" ht="45" hidden="1">
      <c r="A322" s="129"/>
      <c r="B322" s="130"/>
      <c r="C322" s="30" t="s">
        <v>14</v>
      </c>
      <c r="D322" s="63"/>
      <c r="E322" s="63"/>
      <c r="F322" s="16" t="e">
        <f t="shared" si="18"/>
        <v>#DIV/0!</v>
      </c>
    </row>
    <row r="323" spans="1:6" ht="15" hidden="1">
      <c r="A323" s="129"/>
      <c r="B323" s="130"/>
      <c r="C323" s="30" t="s">
        <v>4</v>
      </c>
      <c r="D323" s="63"/>
      <c r="E323" s="63"/>
      <c r="F323" s="16" t="e">
        <f t="shared" si="18"/>
        <v>#DIV/0!</v>
      </c>
    </row>
    <row r="324" spans="1:6" ht="15" hidden="1">
      <c r="A324" s="129" t="s">
        <v>5</v>
      </c>
      <c r="B324" s="130" t="s">
        <v>62</v>
      </c>
      <c r="C324" s="30" t="s">
        <v>1</v>
      </c>
      <c r="D324" s="63">
        <f>D325+D326+D327+D328</f>
        <v>0</v>
      </c>
      <c r="E324" s="63">
        <f>E325+E326+E327+E328</f>
        <v>0</v>
      </c>
      <c r="F324" s="16" t="e">
        <f t="shared" si="18"/>
        <v>#DIV/0!</v>
      </c>
    </row>
    <row r="325" spans="1:6" ht="15" hidden="1">
      <c r="A325" s="129"/>
      <c r="B325" s="130"/>
      <c r="C325" s="30" t="s">
        <v>6</v>
      </c>
      <c r="D325" s="63"/>
      <c r="E325" s="63"/>
      <c r="F325" s="16"/>
    </row>
    <row r="326" spans="1:6" ht="30" hidden="1">
      <c r="A326" s="129"/>
      <c r="B326" s="130"/>
      <c r="C326" s="30" t="s">
        <v>7</v>
      </c>
      <c r="D326" s="64"/>
      <c r="E326" s="63"/>
      <c r="F326" s="16" t="e">
        <f>E326/D326*100</f>
        <v>#DIV/0!</v>
      </c>
    </row>
    <row r="327" spans="1:6" ht="45" hidden="1">
      <c r="A327" s="129"/>
      <c r="B327" s="130"/>
      <c r="C327" s="30" t="s">
        <v>14</v>
      </c>
      <c r="D327" s="63">
        <v>0</v>
      </c>
      <c r="E327" s="63">
        <v>0</v>
      </c>
      <c r="F327" s="16"/>
    </row>
    <row r="328" spans="1:6" ht="15" hidden="1">
      <c r="A328" s="129"/>
      <c r="B328" s="130"/>
      <c r="C328" s="30" t="s">
        <v>4</v>
      </c>
      <c r="D328" s="63">
        <v>0</v>
      </c>
      <c r="E328" s="63">
        <v>0</v>
      </c>
      <c r="F328" s="16"/>
    </row>
    <row r="329" spans="1:6" ht="15" hidden="1">
      <c r="A329" s="129" t="s">
        <v>46</v>
      </c>
      <c r="B329" s="130" t="s">
        <v>63</v>
      </c>
      <c r="C329" s="30" t="s">
        <v>1</v>
      </c>
      <c r="D329" s="63"/>
      <c r="E329" s="63"/>
      <c r="F329" s="16" t="e">
        <f t="shared" si="18"/>
        <v>#DIV/0!</v>
      </c>
    </row>
    <row r="330" spans="1:6" ht="15" hidden="1">
      <c r="A330" s="129"/>
      <c r="B330" s="130"/>
      <c r="C330" s="30" t="s">
        <v>6</v>
      </c>
      <c r="D330" s="63"/>
      <c r="E330" s="63"/>
      <c r="F330" s="16" t="e">
        <f t="shared" si="18"/>
        <v>#DIV/0!</v>
      </c>
    </row>
    <row r="331" spans="1:6" ht="30" hidden="1">
      <c r="A331" s="129"/>
      <c r="B331" s="130"/>
      <c r="C331" s="30" t="s">
        <v>7</v>
      </c>
      <c r="D331" s="63"/>
      <c r="E331" s="63"/>
      <c r="F331" s="16" t="e">
        <f t="shared" si="18"/>
        <v>#DIV/0!</v>
      </c>
    </row>
    <row r="332" spans="1:6" ht="45" hidden="1">
      <c r="A332" s="129"/>
      <c r="B332" s="130"/>
      <c r="C332" s="30" t="s">
        <v>14</v>
      </c>
      <c r="D332" s="63"/>
      <c r="E332" s="63"/>
      <c r="F332" s="16" t="e">
        <f t="shared" si="18"/>
        <v>#DIV/0!</v>
      </c>
    </row>
    <row r="333" spans="1:6" ht="15" hidden="1">
      <c r="A333" s="129"/>
      <c r="B333" s="130"/>
      <c r="C333" s="30" t="s">
        <v>4</v>
      </c>
      <c r="D333" s="63"/>
      <c r="E333" s="63"/>
      <c r="F333" s="16" t="e">
        <f t="shared" si="18"/>
        <v>#DIV/0!</v>
      </c>
    </row>
    <row r="334" spans="1:6" ht="15" hidden="1">
      <c r="A334" s="129" t="s">
        <v>59</v>
      </c>
      <c r="B334" s="130" t="s">
        <v>64</v>
      </c>
      <c r="C334" s="30" t="s">
        <v>1</v>
      </c>
      <c r="D334" s="63"/>
      <c r="E334" s="63"/>
      <c r="F334" s="16" t="e">
        <f t="shared" si="18"/>
        <v>#DIV/0!</v>
      </c>
    </row>
    <row r="335" spans="1:6" ht="15" hidden="1">
      <c r="A335" s="129"/>
      <c r="B335" s="130"/>
      <c r="C335" s="30" t="s">
        <v>6</v>
      </c>
      <c r="D335" s="63"/>
      <c r="E335" s="63"/>
      <c r="F335" s="16" t="e">
        <f t="shared" si="18"/>
        <v>#DIV/0!</v>
      </c>
    </row>
    <row r="336" spans="1:6" ht="30" hidden="1">
      <c r="A336" s="129"/>
      <c r="B336" s="130"/>
      <c r="C336" s="30" t="s">
        <v>7</v>
      </c>
      <c r="D336" s="63"/>
      <c r="E336" s="63"/>
      <c r="F336" s="16" t="e">
        <f t="shared" si="18"/>
        <v>#DIV/0!</v>
      </c>
    </row>
    <row r="337" spans="1:6" ht="45" hidden="1">
      <c r="A337" s="129"/>
      <c r="B337" s="130"/>
      <c r="C337" s="30" t="s">
        <v>14</v>
      </c>
      <c r="D337" s="63"/>
      <c r="E337" s="63"/>
      <c r="F337" s="16" t="e">
        <f t="shared" si="18"/>
        <v>#DIV/0!</v>
      </c>
    </row>
    <row r="338" spans="1:6" ht="15" hidden="1">
      <c r="A338" s="129"/>
      <c r="B338" s="130"/>
      <c r="C338" s="30" t="s">
        <v>4</v>
      </c>
      <c r="D338" s="63"/>
      <c r="E338" s="63"/>
      <c r="F338" s="16" t="e">
        <f t="shared" si="18"/>
        <v>#DIV/0!</v>
      </c>
    </row>
    <row r="339" spans="1:6" ht="15" hidden="1">
      <c r="A339" s="129" t="s">
        <v>5</v>
      </c>
      <c r="B339" s="130" t="s">
        <v>65</v>
      </c>
      <c r="C339" s="30" t="s">
        <v>1</v>
      </c>
      <c r="D339" s="63">
        <f>D340+D341+D342+D343</f>
        <v>0</v>
      </c>
      <c r="E339" s="63">
        <f>E340+E341+E342+E343</f>
        <v>0</v>
      </c>
      <c r="F339" s="16" t="e">
        <f t="shared" si="18"/>
        <v>#DIV/0!</v>
      </c>
    </row>
    <row r="340" spans="1:6" ht="15" hidden="1">
      <c r="A340" s="129"/>
      <c r="B340" s="130"/>
      <c r="C340" s="30" t="s">
        <v>6</v>
      </c>
      <c r="D340" s="63">
        <v>0</v>
      </c>
      <c r="E340" s="63">
        <v>0</v>
      </c>
      <c r="F340" s="16"/>
    </row>
    <row r="341" spans="1:6" ht="30" hidden="1">
      <c r="A341" s="129"/>
      <c r="B341" s="130"/>
      <c r="C341" s="30" t="s">
        <v>7</v>
      </c>
      <c r="D341" s="63"/>
      <c r="E341" s="63"/>
      <c r="F341" s="16" t="e">
        <f t="shared" si="18"/>
        <v>#DIV/0!</v>
      </c>
    </row>
    <row r="342" spans="1:6" ht="45" hidden="1">
      <c r="A342" s="129"/>
      <c r="B342" s="130"/>
      <c r="C342" s="41" t="s">
        <v>136</v>
      </c>
      <c r="D342" s="64"/>
      <c r="E342" s="63"/>
      <c r="F342" s="16" t="e">
        <f t="shared" si="18"/>
        <v>#DIV/0!</v>
      </c>
    </row>
    <row r="343" spans="1:6" ht="15" hidden="1">
      <c r="A343" s="129"/>
      <c r="B343" s="130"/>
      <c r="C343" s="30" t="s">
        <v>4</v>
      </c>
      <c r="D343" s="63">
        <v>0</v>
      </c>
      <c r="E343" s="63">
        <v>0</v>
      </c>
      <c r="F343" s="16"/>
    </row>
    <row r="344" spans="1:6" ht="15" hidden="1">
      <c r="A344" s="129" t="s">
        <v>46</v>
      </c>
      <c r="B344" s="130" t="s">
        <v>66</v>
      </c>
      <c r="C344" s="30" t="s">
        <v>1</v>
      </c>
      <c r="D344" s="63"/>
      <c r="E344" s="63"/>
      <c r="F344" s="16" t="e">
        <f t="shared" si="18"/>
        <v>#DIV/0!</v>
      </c>
    </row>
    <row r="345" spans="1:6" ht="15" hidden="1">
      <c r="A345" s="129"/>
      <c r="B345" s="130"/>
      <c r="C345" s="30" t="s">
        <v>6</v>
      </c>
      <c r="D345" s="63"/>
      <c r="E345" s="63"/>
      <c r="F345" s="16" t="e">
        <f t="shared" si="18"/>
        <v>#DIV/0!</v>
      </c>
    </row>
    <row r="346" spans="1:6" ht="30" hidden="1">
      <c r="A346" s="129"/>
      <c r="B346" s="130"/>
      <c r="C346" s="30" t="s">
        <v>7</v>
      </c>
      <c r="D346" s="63"/>
      <c r="E346" s="63"/>
      <c r="F346" s="16" t="e">
        <f t="shared" si="18"/>
        <v>#DIV/0!</v>
      </c>
    </row>
    <row r="347" spans="1:6" ht="45" hidden="1">
      <c r="A347" s="129"/>
      <c r="B347" s="130"/>
      <c r="C347" s="30" t="s">
        <v>14</v>
      </c>
      <c r="D347" s="63"/>
      <c r="E347" s="63"/>
      <c r="F347" s="16" t="e">
        <f t="shared" si="18"/>
        <v>#DIV/0!</v>
      </c>
    </row>
    <row r="348" spans="1:6" ht="15" hidden="1">
      <c r="A348" s="129"/>
      <c r="B348" s="130"/>
      <c r="C348" s="30" t="s">
        <v>4</v>
      </c>
      <c r="D348" s="63"/>
      <c r="E348" s="63"/>
      <c r="F348" s="16" t="e">
        <f t="shared" si="18"/>
        <v>#DIV/0!</v>
      </c>
    </row>
    <row r="349" spans="1:6" ht="15" hidden="1">
      <c r="A349" s="129" t="s">
        <v>59</v>
      </c>
      <c r="B349" s="130" t="s">
        <v>67</v>
      </c>
      <c r="C349" s="30" t="s">
        <v>1</v>
      </c>
      <c r="D349" s="63"/>
      <c r="E349" s="63"/>
      <c r="F349" s="16" t="e">
        <f t="shared" si="18"/>
        <v>#DIV/0!</v>
      </c>
    </row>
    <row r="350" spans="1:6" ht="15" hidden="1">
      <c r="A350" s="129"/>
      <c r="B350" s="130"/>
      <c r="C350" s="30" t="s">
        <v>6</v>
      </c>
      <c r="D350" s="63"/>
      <c r="E350" s="63"/>
      <c r="F350" s="16" t="e">
        <f t="shared" si="18"/>
        <v>#DIV/0!</v>
      </c>
    </row>
    <row r="351" spans="1:6" ht="30" hidden="1">
      <c r="A351" s="129"/>
      <c r="B351" s="130"/>
      <c r="C351" s="30" t="s">
        <v>7</v>
      </c>
      <c r="D351" s="63"/>
      <c r="E351" s="63"/>
      <c r="F351" s="16" t="e">
        <f t="shared" si="18"/>
        <v>#DIV/0!</v>
      </c>
    </row>
    <row r="352" spans="1:6" ht="45" hidden="1">
      <c r="A352" s="129"/>
      <c r="B352" s="130"/>
      <c r="C352" s="30" t="s">
        <v>14</v>
      </c>
      <c r="D352" s="63"/>
      <c r="E352" s="63"/>
      <c r="F352" s="16" t="e">
        <f t="shared" si="18"/>
        <v>#DIV/0!</v>
      </c>
    </row>
    <row r="353" spans="1:6" ht="15" hidden="1">
      <c r="A353" s="129"/>
      <c r="B353" s="130"/>
      <c r="C353" s="30" t="s">
        <v>4</v>
      </c>
      <c r="D353" s="63"/>
      <c r="E353" s="63"/>
      <c r="F353" s="16" t="e">
        <f t="shared" si="18"/>
        <v>#DIV/0!</v>
      </c>
    </row>
    <row r="354" spans="1:6" ht="15" hidden="1">
      <c r="A354" s="129" t="s">
        <v>20</v>
      </c>
      <c r="B354" s="130" t="s">
        <v>68</v>
      </c>
      <c r="C354" s="30" t="s">
        <v>1</v>
      </c>
      <c r="D354" s="63"/>
      <c r="E354" s="63"/>
      <c r="F354" s="16" t="e">
        <f t="shared" si="18"/>
        <v>#DIV/0!</v>
      </c>
    </row>
    <row r="355" spans="1:6" ht="15" hidden="1">
      <c r="A355" s="129"/>
      <c r="B355" s="130"/>
      <c r="C355" s="30" t="s">
        <v>6</v>
      </c>
      <c r="D355" s="63"/>
      <c r="E355" s="63"/>
      <c r="F355" s="16" t="e">
        <f t="shared" si="18"/>
        <v>#DIV/0!</v>
      </c>
    </row>
    <row r="356" spans="1:6" ht="30" hidden="1">
      <c r="A356" s="129"/>
      <c r="B356" s="130"/>
      <c r="C356" s="30" t="s">
        <v>7</v>
      </c>
      <c r="D356" s="63"/>
      <c r="E356" s="63"/>
      <c r="F356" s="16" t="e">
        <f t="shared" si="18"/>
        <v>#DIV/0!</v>
      </c>
    </row>
    <row r="357" spans="1:6" ht="45" hidden="1">
      <c r="A357" s="129"/>
      <c r="B357" s="130"/>
      <c r="C357" s="30" t="s">
        <v>14</v>
      </c>
      <c r="D357" s="63"/>
      <c r="E357" s="63"/>
      <c r="F357" s="16" t="e">
        <f t="shared" si="18"/>
        <v>#DIV/0!</v>
      </c>
    </row>
    <row r="358" spans="1:6" ht="15" hidden="1">
      <c r="A358" s="129"/>
      <c r="B358" s="130"/>
      <c r="C358" s="30" t="s">
        <v>4</v>
      </c>
      <c r="D358" s="63"/>
      <c r="E358" s="63"/>
      <c r="F358" s="16" t="e">
        <f t="shared" si="18"/>
        <v>#DIV/0!</v>
      </c>
    </row>
    <row r="359" spans="1:6" ht="15" hidden="1">
      <c r="A359" s="129" t="s">
        <v>51</v>
      </c>
      <c r="B359" s="130" t="s">
        <v>69</v>
      </c>
      <c r="C359" s="30" t="s">
        <v>1</v>
      </c>
      <c r="D359" s="63"/>
      <c r="E359" s="63"/>
      <c r="F359" s="16" t="e">
        <f t="shared" si="18"/>
        <v>#DIV/0!</v>
      </c>
    </row>
    <row r="360" spans="1:6" ht="15" hidden="1">
      <c r="A360" s="129"/>
      <c r="B360" s="130"/>
      <c r="C360" s="30" t="s">
        <v>6</v>
      </c>
      <c r="D360" s="63"/>
      <c r="E360" s="63"/>
      <c r="F360" s="16" t="e">
        <f t="shared" si="18"/>
        <v>#DIV/0!</v>
      </c>
    </row>
    <row r="361" spans="1:6" ht="30" hidden="1">
      <c r="A361" s="129"/>
      <c r="B361" s="130"/>
      <c r="C361" s="30" t="s">
        <v>7</v>
      </c>
      <c r="D361" s="63"/>
      <c r="E361" s="63"/>
      <c r="F361" s="16" t="e">
        <f aca="true" t="shared" si="19" ref="F361:F424">E361/D361*100</f>
        <v>#DIV/0!</v>
      </c>
    </row>
    <row r="362" spans="1:6" ht="45" hidden="1">
      <c r="A362" s="129"/>
      <c r="B362" s="130"/>
      <c r="C362" s="30" t="s">
        <v>14</v>
      </c>
      <c r="D362" s="63"/>
      <c r="E362" s="63"/>
      <c r="F362" s="16" t="e">
        <f t="shared" si="19"/>
        <v>#DIV/0!</v>
      </c>
    </row>
    <row r="363" spans="1:6" ht="15" hidden="1">
      <c r="A363" s="129"/>
      <c r="B363" s="130"/>
      <c r="C363" s="30" t="s">
        <v>4</v>
      </c>
      <c r="D363" s="63"/>
      <c r="E363" s="63"/>
      <c r="F363" s="16" t="e">
        <f t="shared" si="19"/>
        <v>#DIV/0!</v>
      </c>
    </row>
    <row r="364" spans="1:6" ht="15" hidden="1">
      <c r="A364" s="129" t="s">
        <v>53</v>
      </c>
      <c r="B364" s="130" t="s">
        <v>70</v>
      </c>
      <c r="C364" s="30" t="s">
        <v>1</v>
      </c>
      <c r="D364" s="63"/>
      <c r="E364" s="63"/>
      <c r="F364" s="16" t="e">
        <f t="shared" si="19"/>
        <v>#DIV/0!</v>
      </c>
    </row>
    <row r="365" spans="1:6" ht="15" hidden="1">
      <c r="A365" s="129"/>
      <c r="B365" s="130"/>
      <c r="C365" s="30" t="s">
        <v>6</v>
      </c>
      <c r="D365" s="63"/>
      <c r="E365" s="63"/>
      <c r="F365" s="16" t="e">
        <f t="shared" si="19"/>
        <v>#DIV/0!</v>
      </c>
    </row>
    <row r="366" spans="1:6" ht="30" hidden="1">
      <c r="A366" s="129"/>
      <c r="B366" s="130"/>
      <c r="C366" s="30" t="s">
        <v>7</v>
      </c>
      <c r="D366" s="63"/>
      <c r="E366" s="63"/>
      <c r="F366" s="16" t="e">
        <f t="shared" si="19"/>
        <v>#DIV/0!</v>
      </c>
    </row>
    <row r="367" spans="1:6" ht="45" hidden="1">
      <c r="A367" s="129"/>
      <c r="B367" s="130"/>
      <c r="C367" s="30" t="s">
        <v>14</v>
      </c>
      <c r="D367" s="63"/>
      <c r="E367" s="63"/>
      <c r="F367" s="16" t="e">
        <f t="shared" si="19"/>
        <v>#DIV/0!</v>
      </c>
    </row>
    <row r="368" spans="1:6" ht="15" hidden="1">
      <c r="A368" s="129"/>
      <c r="B368" s="130"/>
      <c r="C368" s="30" t="s">
        <v>4</v>
      </c>
      <c r="D368" s="63"/>
      <c r="E368" s="63"/>
      <c r="F368" s="16" t="e">
        <f t="shared" si="19"/>
        <v>#DIV/0!</v>
      </c>
    </row>
    <row r="369" spans="1:6" ht="15" hidden="1">
      <c r="A369" s="129" t="s">
        <v>9</v>
      </c>
      <c r="B369" s="130" t="s">
        <v>71</v>
      </c>
      <c r="C369" s="30" t="s">
        <v>1</v>
      </c>
      <c r="D369" s="63">
        <f>D370+D371+D372+D373</f>
        <v>0</v>
      </c>
      <c r="E369" s="63">
        <f>E370+E371+E372+E373</f>
        <v>0</v>
      </c>
      <c r="F369" s="16" t="e">
        <f t="shared" si="19"/>
        <v>#DIV/0!</v>
      </c>
    </row>
    <row r="370" spans="1:6" ht="15" hidden="1">
      <c r="A370" s="129"/>
      <c r="B370" s="130"/>
      <c r="C370" s="30" t="s">
        <v>6</v>
      </c>
      <c r="D370" s="64"/>
      <c r="E370" s="63"/>
      <c r="F370" s="16" t="e">
        <f t="shared" si="19"/>
        <v>#DIV/0!</v>
      </c>
    </row>
    <row r="371" spans="1:6" ht="30" hidden="1">
      <c r="A371" s="129"/>
      <c r="B371" s="130"/>
      <c r="C371" s="30" t="s">
        <v>7</v>
      </c>
      <c r="D371" s="63"/>
      <c r="E371" s="63"/>
      <c r="F371" s="16" t="e">
        <f t="shared" si="19"/>
        <v>#DIV/0!</v>
      </c>
    </row>
    <row r="372" spans="1:6" ht="45" hidden="1">
      <c r="A372" s="129"/>
      <c r="B372" s="130"/>
      <c r="C372" s="30" t="s">
        <v>14</v>
      </c>
      <c r="D372" s="63">
        <v>0</v>
      </c>
      <c r="E372" s="63">
        <v>0</v>
      </c>
      <c r="F372" s="16"/>
    </row>
    <row r="373" spans="1:6" ht="15" hidden="1">
      <c r="A373" s="129"/>
      <c r="B373" s="130"/>
      <c r="C373" s="30" t="s">
        <v>4</v>
      </c>
      <c r="D373" s="63">
        <v>0</v>
      </c>
      <c r="E373" s="63">
        <v>0</v>
      </c>
      <c r="F373" s="16"/>
    </row>
    <row r="374" spans="1:6" ht="15" hidden="1">
      <c r="A374" s="129" t="s">
        <v>46</v>
      </c>
      <c r="B374" s="130" t="s">
        <v>72</v>
      </c>
      <c r="C374" s="30" t="s">
        <v>1</v>
      </c>
      <c r="D374" s="63"/>
      <c r="E374" s="63"/>
      <c r="F374" s="16" t="e">
        <f t="shared" si="19"/>
        <v>#DIV/0!</v>
      </c>
    </row>
    <row r="375" spans="1:6" ht="15" hidden="1">
      <c r="A375" s="129"/>
      <c r="B375" s="130"/>
      <c r="C375" s="30" t="s">
        <v>6</v>
      </c>
      <c r="D375" s="63"/>
      <c r="E375" s="63"/>
      <c r="F375" s="16" t="e">
        <f t="shared" si="19"/>
        <v>#DIV/0!</v>
      </c>
    </row>
    <row r="376" spans="1:6" ht="30" hidden="1">
      <c r="A376" s="129"/>
      <c r="B376" s="130"/>
      <c r="C376" s="30" t="s">
        <v>7</v>
      </c>
      <c r="D376" s="63"/>
      <c r="E376" s="63"/>
      <c r="F376" s="16" t="e">
        <f t="shared" si="19"/>
        <v>#DIV/0!</v>
      </c>
    </row>
    <row r="377" spans="1:6" ht="45" hidden="1">
      <c r="A377" s="129"/>
      <c r="B377" s="130"/>
      <c r="C377" s="30" t="s">
        <v>14</v>
      </c>
      <c r="D377" s="63"/>
      <c r="E377" s="63"/>
      <c r="F377" s="16" t="e">
        <f t="shared" si="19"/>
        <v>#DIV/0!</v>
      </c>
    </row>
    <row r="378" spans="1:6" ht="15" hidden="1">
      <c r="A378" s="129"/>
      <c r="B378" s="130"/>
      <c r="C378" s="30" t="s">
        <v>4</v>
      </c>
      <c r="D378" s="63"/>
      <c r="E378" s="63"/>
      <c r="F378" s="16" t="e">
        <f t="shared" si="19"/>
        <v>#DIV/0!</v>
      </c>
    </row>
    <row r="379" spans="1:6" ht="15" hidden="1">
      <c r="A379" s="129" t="s">
        <v>59</v>
      </c>
      <c r="B379" s="130" t="s">
        <v>73</v>
      </c>
      <c r="C379" s="30" t="s">
        <v>1</v>
      </c>
      <c r="D379" s="63"/>
      <c r="E379" s="63"/>
      <c r="F379" s="16" t="e">
        <f t="shared" si="19"/>
        <v>#DIV/0!</v>
      </c>
    </row>
    <row r="380" spans="1:6" ht="15" hidden="1">
      <c r="A380" s="129"/>
      <c r="B380" s="130"/>
      <c r="C380" s="30" t="s">
        <v>6</v>
      </c>
      <c r="D380" s="63"/>
      <c r="E380" s="63"/>
      <c r="F380" s="16" t="e">
        <f t="shared" si="19"/>
        <v>#DIV/0!</v>
      </c>
    </row>
    <row r="381" spans="1:6" ht="30" hidden="1">
      <c r="A381" s="129"/>
      <c r="B381" s="130"/>
      <c r="C381" s="30" t="s">
        <v>7</v>
      </c>
      <c r="D381" s="63"/>
      <c r="E381" s="63"/>
      <c r="F381" s="16" t="e">
        <f t="shared" si="19"/>
        <v>#DIV/0!</v>
      </c>
    </row>
    <row r="382" spans="1:6" ht="45" hidden="1">
      <c r="A382" s="129"/>
      <c r="B382" s="130"/>
      <c r="C382" s="30" t="s">
        <v>14</v>
      </c>
      <c r="D382" s="63"/>
      <c r="E382" s="63"/>
      <c r="F382" s="16" t="e">
        <f t="shared" si="19"/>
        <v>#DIV/0!</v>
      </c>
    </row>
    <row r="383" spans="1:6" ht="15" hidden="1">
      <c r="A383" s="129"/>
      <c r="B383" s="130"/>
      <c r="C383" s="30" t="s">
        <v>4</v>
      </c>
      <c r="D383" s="63"/>
      <c r="E383" s="63"/>
      <c r="F383" s="16" t="e">
        <f t="shared" si="19"/>
        <v>#DIV/0!</v>
      </c>
    </row>
    <row r="384" spans="1:6" ht="15" hidden="1">
      <c r="A384" s="129" t="s">
        <v>49</v>
      </c>
      <c r="B384" s="130" t="s">
        <v>74</v>
      </c>
      <c r="C384" s="30" t="s">
        <v>1</v>
      </c>
      <c r="D384" s="63"/>
      <c r="E384" s="63"/>
      <c r="F384" s="16" t="e">
        <f t="shared" si="19"/>
        <v>#DIV/0!</v>
      </c>
    </row>
    <row r="385" spans="1:6" ht="15" hidden="1">
      <c r="A385" s="129"/>
      <c r="B385" s="130"/>
      <c r="C385" s="30" t="s">
        <v>6</v>
      </c>
      <c r="D385" s="63"/>
      <c r="E385" s="63"/>
      <c r="F385" s="16" t="e">
        <f t="shared" si="19"/>
        <v>#DIV/0!</v>
      </c>
    </row>
    <row r="386" spans="1:6" ht="30" hidden="1">
      <c r="A386" s="129"/>
      <c r="B386" s="130"/>
      <c r="C386" s="30" t="s">
        <v>7</v>
      </c>
      <c r="D386" s="63"/>
      <c r="E386" s="63"/>
      <c r="F386" s="16" t="e">
        <f t="shared" si="19"/>
        <v>#DIV/0!</v>
      </c>
    </row>
    <row r="387" spans="1:6" ht="45" hidden="1">
      <c r="A387" s="129"/>
      <c r="B387" s="130"/>
      <c r="C387" s="30" t="s">
        <v>14</v>
      </c>
      <c r="D387" s="63"/>
      <c r="E387" s="63"/>
      <c r="F387" s="16" t="e">
        <f t="shared" si="19"/>
        <v>#DIV/0!</v>
      </c>
    </row>
    <row r="388" spans="1:6" ht="15" hidden="1">
      <c r="A388" s="129"/>
      <c r="B388" s="130"/>
      <c r="C388" s="30" t="s">
        <v>4</v>
      </c>
      <c r="D388" s="63"/>
      <c r="E388" s="63"/>
      <c r="F388" s="16" t="e">
        <f t="shared" si="19"/>
        <v>#DIV/0!</v>
      </c>
    </row>
    <row r="389" spans="1:6" ht="15" hidden="1">
      <c r="A389" s="129" t="s">
        <v>9</v>
      </c>
      <c r="B389" s="130" t="s">
        <v>135</v>
      </c>
      <c r="C389" s="30" t="s">
        <v>1</v>
      </c>
      <c r="D389" s="63">
        <f>D390+D391+D392+D393</f>
        <v>0</v>
      </c>
      <c r="E389" s="63">
        <f>E390+E391+E392+E393</f>
        <v>0</v>
      </c>
      <c r="F389" s="16" t="e">
        <f t="shared" si="19"/>
        <v>#DIV/0!</v>
      </c>
    </row>
    <row r="390" spans="1:6" ht="15" hidden="1">
      <c r="A390" s="129"/>
      <c r="B390" s="130"/>
      <c r="C390" s="30" t="s">
        <v>6</v>
      </c>
      <c r="D390" s="63">
        <v>0</v>
      </c>
      <c r="E390" s="63">
        <v>0</v>
      </c>
      <c r="F390" s="16"/>
    </row>
    <row r="391" spans="1:6" ht="30" hidden="1">
      <c r="A391" s="129"/>
      <c r="B391" s="130"/>
      <c r="C391" s="30" t="s">
        <v>7</v>
      </c>
      <c r="D391" s="64"/>
      <c r="E391" s="63"/>
      <c r="F391" s="16" t="e">
        <f t="shared" si="19"/>
        <v>#DIV/0!</v>
      </c>
    </row>
    <row r="392" spans="1:6" ht="48.75" customHeight="1" hidden="1">
      <c r="A392" s="129"/>
      <c r="B392" s="130"/>
      <c r="C392" s="30" t="s">
        <v>14</v>
      </c>
      <c r="D392" s="63">
        <v>0</v>
      </c>
      <c r="E392" s="63">
        <v>0</v>
      </c>
      <c r="F392" s="16"/>
    </row>
    <row r="393" spans="1:6" ht="15" hidden="1">
      <c r="A393" s="129"/>
      <c r="B393" s="130"/>
      <c r="C393" s="30" t="s">
        <v>4</v>
      </c>
      <c r="D393" s="63">
        <v>0</v>
      </c>
      <c r="E393" s="63">
        <v>0</v>
      </c>
      <c r="F393" s="16"/>
    </row>
    <row r="394" spans="1:6" ht="15" hidden="1">
      <c r="A394" s="129" t="s">
        <v>46</v>
      </c>
      <c r="B394" s="130" t="s">
        <v>75</v>
      </c>
      <c r="C394" s="30" t="s">
        <v>1</v>
      </c>
      <c r="D394" s="63"/>
      <c r="E394" s="63"/>
      <c r="F394" s="16" t="e">
        <f t="shared" si="19"/>
        <v>#DIV/0!</v>
      </c>
    </row>
    <row r="395" spans="1:6" ht="15" hidden="1">
      <c r="A395" s="129"/>
      <c r="B395" s="130"/>
      <c r="C395" s="30" t="s">
        <v>6</v>
      </c>
      <c r="D395" s="63"/>
      <c r="E395" s="63"/>
      <c r="F395" s="16" t="e">
        <f t="shared" si="19"/>
        <v>#DIV/0!</v>
      </c>
    </row>
    <row r="396" spans="1:6" ht="30" hidden="1">
      <c r="A396" s="129"/>
      <c r="B396" s="130"/>
      <c r="C396" s="30" t="s">
        <v>7</v>
      </c>
      <c r="D396" s="63"/>
      <c r="E396" s="63"/>
      <c r="F396" s="16" t="e">
        <f t="shared" si="19"/>
        <v>#DIV/0!</v>
      </c>
    </row>
    <row r="397" spans="1:6" ht="45" hidden="1">
      <c r="A397" s="129"/>
      <c r="B397" s="130"/>
      <c r="C397" s="30" t="s">
        <v>14</v>
      </c>
      <c r="D397" s="63"/>
      <c r="E397" s="63"/>
      <c r="F397" s="16" t="e">
        <f t="shared" si="19"/>
        <v>#DIV/0!</v>
      </c>
    </row>
    <row r="398" spans="1:6" ht="15" hidden="1">
      <c r="A398" s="129"/>
      <c r="B398" s="130"/>
      <c r="C398" s="30" t="s">
        <v>4</v>
      </c>
      <c r="D398" s="63"/>
      <c r="E398" s="63"/>
      <c r="F398" s="16" t="e">
        <f t="shared" si="19"/>
        <v>#DIV/0!</v>
      </c>
    </row>
    <row r="399" spans="1:6" ht="15" hidden="1">
      <c r="A399" s="129" t="s">
        <v>18</v>
      </c>
      <c r="B399" s="130" t="s">
        <v>76</v>
      </c>
      <c r="C399" s="30" t="s">
        <v>1</v>
      </c>
      <c r="D399" s="63"/>
      <c r="E399" s="63"/>
      <c r="F399" s="16" t="e">
        <f t="shared" si="19"/>
        <v>#DIV/0!</v>
      </c>
    </row>
    <row r="400" spans="1:6" ht="15" hidden="1">
      <c r="A400" s="129"/>
      <c r="B400" s="130"/>
      <c r="C400" s="30" t="s">
        <v>6</v>
      </c>
      <c r="D400" s="63"/>
      <c r="E400" s="63"/>
      <c r="F400" s="16" t="e">
        <f t="shared" si="19"/>
        <v>#DIV/0!</v>
      </c>
    </row>
    <row r="401" spans="1:6" ht="30" hidden="1">
      <c r="A401" s="129"/>
      <c r="B401" s="130"/>
      <c r="C401" s="30" t="s">
        <v>7</v>
      </c>
      <c r="D401" s="63"/>
      <c r="E401" s="63"/>
      <c r="F401" s="16" t="e">
        <f t="shared" si="19"/>
        <v>#DIV/0!</v>
      </c>
    </row>
    <row r="402" spans="1:6" ht="45" hidden="1">
      <c r="A402" s="129"/>
      <c r="B402" s="130"/>
      <c r="C402" s="30" t="s">
        <v>14</v>
      </c>
      <c r="D402" s="63"/>
      <c r="E402" s="63"/>
      <c r="F402" s="16" t="e">
        <f t="shared" si="19"/>
        <v>#DIV/0!</v>
      </c>
    </row>
    <row r="403" spans="1:6" ht="15" hidden="1">
      <c r="A403" s="129"/>
      <c r="B403" s="130"/>
      <c r="C403" s="30" t="s">
        <v>4</v>
      </c>
      <c r="D403" s="63"/>
      <c r="E403" s="63"/>
      <c r="F403" s="16" t="e">
        <f t="shared" si="19"/>
        <v>#DIV/0!</v>
      </c>
    </row>
    <row r="404" spans="1:6" ht="15" hidden="1">
      <c r="A404" s="129" t="s">
        <v>20</v>
      </c>
      <c r="B404" s="130" t="s">
        <v>77</v>
      </c>
      <c r="C404" s="30" t="s">
        <v>1</v>
      </c>
      <c r="D404" s="63"/>
      <c r="E404" s="63"/>
      <c r="F404" s="16" t="e">
        <f t="shared" si="19"/>
        <v>#DIV/0!</v>
      </c>
    </row>
    <row r="405" spans="1:6" ht="15" hidden="1">
      <c r="A405" s="129"/>
      <c r="B405" s="130"/>
      <c r="C405" s="30" t="s">
        <v>6</v>
      </c>
      <c r="D405" s="63"/>
      <c r="E405" s="63"/>
      <c r="F405" s="16" t="e">
        <f t="shared" si="19"/>
        <v>#DIV/0!</v>
      </c>
    </row>
    <row r="406" spans="1:6" ht="30" hidden="1">
      <c r="A406" s="129"/>
      <c r="B406" s="130"/>
      <c r="C406" s="30" t="s">
        <v>7</v>
      </c>
      <c r="D406" s="63"/>
      <c r="E406" s="63"/>
      <c r="F406" s="16" t="e">
        <f t="shared" si="19"/>
        <v>#DIV/0!</v>
      </c>
    </row>
    <row r="407" spans="1:6" ht="45" hidden="1">
      <c r="A407" s="129"/>
      <c r="B407" s="130"/>
      <c r="C407" s="30" t="s">
        <v>14</v>
      </c>
      <c r="D407" s="63"/>
      <c r="E407" s="63"/>
      <c r="F407" s="16" t="e">
        <f t="shared" si="19"/>
        <v>#DIV/0!</v>
      </c>
    </row>
    <row r="408" spans="1:6" ht="15" hidden="1">
      <c r="A408" s="129"/>
      <c r="B408" s="130"/>
      <c r="C408" s="30" t="s">
        <v>4</v>
      </c>
      <c r="D408" s="63"/>
      <c r="E408" s="63"/>
      <c r="F408" s="16" t="e">
        <f t="shared" si="19"/>
        <v>#DIV/0!</v>
      </c>
    </row>
    <row r="409" spans="1:6" ht="15" hidden="1">
      <c r="A409" s="129" t="s">
        <v>22</v>
      </c>
      <c r="B409" s="130" t="s">
        <v>78</v>
      </c>
      <c r="C409" s="30" t="s">
        <v>1</v>
      </c>
      <c r="D409" s="63"/>
      <c r="E409" s="63"/>
      <c r="F409" s="16" t="e">
        <f t="shared" si="19"/>
        <v>#DIV/0!</v>
      </c>
    </row>
    <row r="410" spans="1:6" ht="15" hidden="1">
      <c r="A410" s="129"/>
      <c r="B410" s="130"/>
      <c r="C410" s="30" t="s">
        <v>6</v>
      </c>
      <c r="D410" s="63"/>
      <c r="E410" s="63"/>
      <c r="F410" s="16" t="e">
        <f t="shared" si="19"/>
        <v>#DIV/0!</v>
      </c>
    </row>
    <row r="411" spans="1:6" ht="30" hidden="1">
      <c r="A411" s="129"/>
      <c r="B411" s="130"/>
      <c r="C411" s="30" t="s">
        <v>7</v>
      </c>
      <c r="D411" s="63"/>
      <c r="E411" s="63"/>
      <c r="F411" s="16" t="e">
        <f t="shared" si="19"/>
        <v>#DIV/0!</v>
      </c>
    </row>
    <row r="412" spans="1:6" ht="45" hidden="1">
      <c r="A412" s="129"/>
      <c r="B412" s="130"/>
      <c r="C412" s="30" t="s">
        <v>14</v>
      </c>
      <c r="D412" s="63"/>
      <c r="E412" s="63"/>
      <c r="F412" s="16" t="e">
        <f t="shared" si="19"/>
        <v>#DIV/0!</v>
      </c>
    </row>
    <row r="413" spans="1:6" ht="15" hidden="1">
      <c r="A413" s="129"/>
      <c r="B413" s="130"/>
      <c r="C413" s="30" t="s">
        <v>4</v>
      </c>
      <c r="D413" s="63"/>
      <c r="E413" s="63"/>
      <c r="F413" s="16" t="e">
        <f t="shared" si="19"/>
        <v>#DIV/0!</v>
      </c>
    </row>
    <row r="414" spans="1:6" ht="15" hidden="1">
      <c r="A414" s="129" t="s">
        <v>9</v>
      </c>
      <c r="B414" s="130" t="s">
        <v>79</v>
      </c>
      <c r="C414" s="30" t="s">
        <v>1</v>
      </c>
      <c r="D414" s="63">
        <f>D415+D416+D417+D418</f>
        <v>0</v>
      </c>
      <c r="E414" s="63">
        <f>E415+E416+E417+E418</f>
        <v>0</v>
      </c>
      <c r="F414" s="16" t="e">
        <f t="shared" si="19"/>
        <v>#DIV/0!</v>
      </c>
    </row>
    <row r="415" spans="1:6" ht="15" hidden="1">
      <c r="A415" s="129"/>
      <c r="B415" s="130"/>
      <c r="C415" s="30" t="s">
        <v>6</v>
      </c>
      <c r="D415" s="63"/>
      <c r="E415" s="63"/>
      <c r="F415" s="16" t="e">
        <f t="shared" si="19"/>
        <v>#DIV/0!</v>
      </c>
    </row>
    <row r="416" spans="1:6" ht="30" hidden="1">
      <c r="A416" s="129"/>
      <c r="B416" s="130"/>
      <c r="C416" s="30" t="s">
        <v>7</v>
      </c>
      <c r="D416" s="64"/>
      <c r="E416" s="63"/>
      <c r="F416" s="16" t="e">
        <f t="shared" si="19"/>
        <v>#DIV/0!</v>
      </c>
    </row>
    <row r="417" spans="1:6" ht="45" hidden="1">
      <c r="A417" s="129"/>
      <c r="B417" s="130"/>
      <c r="C417" s="30" t="s">
        <v>14</v>
      </c>
      <c r="D417" s="63">
        <v>0</v>
      </c>
      <c r="E417" s="63">
        <v>0</v>
      </c>
      <c r="F417" s="16"/>
    </row>
    <row r="418" spans="1:6" ht="15" hidden="1">
      <c r="A418" s="129"/>
      <c r="B418" s="130"/>
      <c r="C418" s="30" t="s">
        <v>4</v>
      </c>
      <c r="D418" s="63">
        <v>0</v>
      </c>
      <c r="E418" s="63">
        <v>0</v>
      </c>
      <c r="F418" s="16"/>
    </row>
    <row r="419" spans="1:6" ht="15" hidden="1">
      <c r="A419" s="129" t="s">
        <v>16</v>
      </c>
      <c r="B419" s="130" t="s">
        <v>80</v>
      </c>
      <c r="C419" s="30" t="s">
        <v>1</v>
      </c>
      <c r="D419" s="63"/>
      <c r="E419" s="63"/>
      <c r="F419" s="16" t="e">
        <f t="shared" si="19"/>
        <v>#DIV/0!</v>
      </c>
    </row>
    <row r="420" spans="1:6" ht="15" hidden="1">
      <c r="A420" s="129"/>
      <c r="B420" s="130"/>
      <c r="C420" s="30" t="s">
        <v>6</v>
      </c>
      <c r="D420" s="63"/>
      <c r="E420" s="63"/>
      <c r="F420" s="16" t="e">
        <f t="shared" si="19"/>
        <v>#DIV/0!</v>
      </c>
    </row>
    <row r="421" spans="1:6" ht="30" hidden="1">
      <c r="A421" s="129"/>
      <c r="B421" s="130"/>
      <c r="C421" s="30" t="s">
        <v>7</v>
      </c>
      <c r="D421" s="63"/>
      <c r="E421" s="63"/>
      <c r="F421" s="16" t="e">
        <f t="shared" si="19"/>
        <v>#DIV/0!</v>
      </c>
    </row>
    <row r="422" spans="1:6" ht="45" hidden="1">
      <c r="A422" s="129"/>
      <c r="B422" s="130"/>
      <c r="C422" s="30" t="s">
        <v>14</v>
      </c>
      <c r="D422" s="63"/>
      <c r="E422" s="63"/>
      <c r="F422" s="16" t="e">
        <f t="shared" si="19"/>
        <v>#DIV/0!</v>
      </c>
    </row>
    <row r="423" spans="1:6" ht="15" hidden="1">
      <c r="A423" s="129"/>
      <c r="B423" s="130"/>
      <c r="C423" s="30" t="s">
        <v>4</v>
      </c>
      <c r="D423" s="63"/>
      <c r="E423" s="63"/>
      <c r="F423" s="16" t="e">
        <f t="shared" si="19"/>
        <v>#DIV/0!</v>
      </c>
    </row>
    <row r="424" spans="1:6" ht="15" hidden="1">
      <c r="A424" s="129" t="s">
        <v>18</v>
      </c>
      <c r="B424" s="130" t="s">
        <v>81</v>
      </c>
      <c r="C424" s="30" t="s">
        <v>1</v>
      </c>
      <c r="D424" s="63"/>
      <c r="E424" s="63"/>
      <c r="F424" s="16" t="e">
        <f t="shared" si="19"/>
        <v>#DIV/0!</v>
      </c>
    </row>
    <row r="425" spans="1:6" ht="15" hidden="1">
      <c r="A425" s="129"/>
      <c r="B425" s="130"/>
      <c r="C425" s="30" t="s">
        <v>6</v>
      </c>
      <c r="D425" s="63"/>
      <c r="E425" s="63"/>
      <c r="F425" s="16" t="e">
        <f aca="true" t="shared" si="20" ref="F425:F442">E425/D425*100</f>
        <v>#DIV/0!</v>
      </c>
    </row>
    <row r="426" spans="1:6" ht="30" hidden="1">
      <c r="A426" s="129"/>
      <c r="B426" s="130"/>
      <c r="C426" s="30" t="s">
        <v>7</v>
      </c>
      <c r="D426" s="63"/>
      <c r="E426" s="63"/>
      <c r="F426" s="16" t="e">
        <f t="shared" si="20"/>
        <v>#DIV/0!</v>
      </c>
    </row>
    <row r="427" spans="1:6" ht="45" hidden="1">
      <c r="A427" s="129"/>
      <c r="B427" s="130"/>
      <c r="C427" s="30" t="s">
        <v>14</v>
      </c>
      <c r="D427" s="63"/>
      <c r="E427" s="63"/>
      <c r="F427" s="16" t="e">
        <f t="shared" si="20"/>
        <v>#DIV/0!</v>
      </c>
    </row>
    <row r="428" spans="1:6" ht="15" hidden="1">
      <c r="A428" s="129"/>
      <c r="B428" s="130"/>
      <c r="C428" s="30" t="s">
        <v>4</v>
      </c>
      <c r="D428" s="63"/>
      <c r="E428" s="63"/>
      <c r="F428" s="16" t="e">
        <f t="shared" si="20"/>
        <v>#DIV/0!</v>
      </c>
    </row>
    <row r="429" spans="1:6" ht="15" hidden="1">
      <c r="A429" s="129" t="s">
        <v>20</v>
      </c>
      <c r="B429" s="130" t="s">
        <v>82</v>
      </c>
      <c r="C429" s="30" t="s">
        <v>1</v>
      </c>
      <c r="D429" s="63"/>
      <c r="E429" s="63"/>
      <c r="F429" s="16" t="e">
        <f t="shared" si="20"/>
        <v>#DIV/0!</v>
      </c>
    </row>
    <row r="430" spans="1:6" ht="15" hidden="1">
      <c r="A430" s="129"/>
      <c r="B430" s="130"/>
      <c r="C430" s="30" t="s">
        <v>6</v>
      </c>
      <c r="D430" s="63"/>
      <c r="E430" s="63"/>
      <c r="F430" s="16" t="e">
        <f t="shared" si="20"/>
        <v>#DIV/0!</v>
      </c>
    </row>
    <row r="431" spans="1:6" ht="30" hidden="1">
      <c r="A431" s="129"/>
      <c r="B431" s="130"/>
      <c r="C431" s="30" t="s">
        <v>7</v>
      </c>
      <c r="D431" s="63"/>
      <c r="E431" s="63"/>
      <c r="F431" s="16" t="e">
        <f t="shared" si="20"/>
        <v>#DIV/0!</v>
      </c>
    </row>
    <row r="432" spans="1:6" ht="45" hidden="1">
      <c r="A432" s="129"/>
      <c r="B432" s="130"/>
      <c r="C432" s="30" t="s">
        <v>14</v>
      </c>
      <c r="D432" s="63"/>
      <c r="E432" s="63"/>
      <c r="F432" s="16" t="e">
        <f t="shared" si="20"/>
        <v>#DIV/0!</v>
      </c>
    </row>
    <row r="433" spans="1:6" ht="15" hidden="1">
      <c r="A433" s="129"/>
      <c r="B433" s="130"/>
      <c r="C433" s="30" t="s">
        <v>4</v>
      </c>
      <c r="D433" s="63"/>
      <c r="E433" s="63"/>
      <c r="F433" s="16" t="e">
        <f t="shared" si="20"/>
        <v>#DIV/0!</v>
      </c>
    </row>
    <row r="434" spans="1:6" ht="15" hidden="1">
      <c r="A434" s="129" t="s">
        <v>9</v>
      </c>
      <c r="B434" s="130" t="s">
        <v>112</v>
      </c>
      <c r="C434" s="30" t="s">
        <v>1</v>
      </c>
      <c r="D434" s="63"/>
      <c r="E434" s="63"/>
      <c r="F434" s="16" t="e">
        <f>E434/D434*100</f>
        <v>#DIV/0!</v>
      </c>
    </row>
    <row r="435" spans="1:6" ht="15" hidden="1">
      <c r="A435" s="129"/>
      <c r="B435" s="130"/>
      <c r="C435" s="30" t="s">
        <v>6</v>
      </c>
      <c r="D435" s="63">
        <v>0</v>
      </c>
      <c r="E435" s="63">
        <v>0</v>
      </c>
      <c r="F435" s="16"/>
    </row>
    <row r="436" spans="1:6" ht="30" hidden="1">
      <c r="A436" s="129"/>
      <c r="B436" s="130"/>
      <c r="C436" s="30" t="s">
        <v>7</v>
      </c>
      <c r="D436" s="63">
        <v>0</v>
      </c>
      <c r="E436" s="63">
        <v>0</v>
      </c>
      <c r="F436" s="16"/>
    </row>
    <row r="437" spans="1:6" ht="45" hidden="1">
      <c r="A437" s="129"/>
      <c r="B437" s="130"/>
      <c r="C437" s="30" t="s">
        <v>131</v>
      </c>
      <c r="D437" s="63"/>
      <c r="E437" s="63"/>
      <c r="F437" s="16" t="e">
        <f>E437/D437*100</f>
        <v>#DIV/0!</v>
      </c>
    </row>
    <row r="438" spans="1:6" ht="15" hidden="1">
      <c r="A438" s="129"/>
      <c r="B438" s="130"/>
      <c r="C438" s="30" t="s">
        <v>4</v>
      </c>
      <c r="D438" s="63">
        <v>0</v>
      </c>
      <c r="E438" s="63">
        <v>0</v>
      </c>
      <c r="F438" s="16"/>
    </row>
    <row r="439" spans="1:6" ht="15" hidden="1">
      <c r="A439" s="129" t="s">
        <v>9</v>
      </c>
      <c r="B439" s="130" t="s">
        <v>116</v>
      </c>
      <c r="C439" s="30" t="s">
        <v>1</v>
      </c>
      <c r="D439" s="63">
        <f>D440+D441+D442+D443</f>
        <v>0</v>
      </c>
      <c r="E439" s="63">
        <f>E440+E441+E442+E443</f>
        <v>0</v>
      </c>
      <c r="F439" s="16" t="e">
        <f t="shared" si="20"/>
        <v>#DIV/0!</v>
      </c>
    </row>
    <row r="440" spans="1:6" ht="15" hidden="1">
      <c r="A440" s="129"/>
      <c r="B440" s="130"/>
      <c r="C440" s="30" t="s">
        <v>6</v>
      </c>
      <c r="D440" s="63">
        <v>0</v>
      </c>
      <c r="E440" s="63">
        <v>0</v>
      </c>
      <c r="F440" s="16"/>
    </row>
    <row r="441" spans="1:6" ht="30" hidden="1">
      <c r="A441" s="129"/>
      <c r="B441" s="130"/>
      <c r="C441" s="30" t="s">
        <v>7</v>
      </c>
      <c r="D441" s="64"/>
      <c r="E441" s="63"/>
      <c r="F441" s="16" t="e">
        <f t="shared" si="20"/>
        <v>#DIV/0!</v>
      </c>
    </row>
    <row r="442" spans="1:6" ht="45" hidden="1">
      <c r="A442" s="129"/>
      <c r="B442" s="130"/>
      <c r="C442" s="30" t="s">
        <v>14</v>
      </c>
      <c r="D442" s="64"/>
      <c r="E442" s="63"/>
      <c r="F442" s="16" t="e">
        <f t="shared" si="20"/>
        <v>#DIV/0!</v>
      </c>
    </row>
    <row r="443" spans="1:6" ht="15" hidden="1">
      <c r="A443" s="129"/>
      <c r="B443" s="130"/>
      <c r="C443" s="30" t="s">
        <v>4</v>
      </c>
      <c r="D443" s="63">
        <v>0</v>
      </c>
      <c r="E443" s="63">
        <v>0</v>
      </c>
      <c r="F443" s="16"/>
    </row>
    <row r="444" spans="1:8" ht="15">
      <c r="A444" s="152" t="s">
        <v>143</v>
      </c>
      <c r="B444" s="133" t="s">
        <v>188</v>
      </c>
      <c r="C444" s="27" t="s">
        <v>1</v>
      </c>
      <c r="D444" s="22">
        <f>D445+D446+D447+D448+D449</f>
        <v>497814</v>
      </c>
      <c r="E444" s="22">
        <f>E445+E446+E447+E448+E449</f>
        <v>497814</v>
      </c>
      <c r="F444" s="9">
        <f>E444/D444*100</f>
        <v>100</v>
      </c>
      <c r="G444" s="14">
        <f aca="true" t="shared" si="21" ref="G444:H449">D450+D456+D462+D468</f>
        <v>497814</v>
      </c>
      <c r="H444" s="14">
        <f t="shared" si="21"/>
        <v>497814</v>
      </c>
    </row>
    <row r="445" spans="1:9" ht="15">
      <c r="A445" s="153"/>
      <c r="B445" s="153"/>
      <c r="C445" s="27" t="s">
        <v>6</v>
      </c>
      <c r="D445" s="58">
        <f aca="true" t="shared" si="22" ref="D445:E449">D451+D457+D463+D469</f>
        <v>0</v>
      </c>
      <c r="E445" s="58">
        <f t="shared" si="22"/>
        <v>0</v>
      </c>
      <c r="F445" s="9">
        <v>0</v>
      </c>
      <c r="G445" s="14">
        <f t="shared" si="21"/>
        <v>0</v>
      </c>
      <c r="H445" s="14">
        <f t="shared" si="21"/>
        <v>0</v>
      </c>
      <c r="I445" s="14">
        <v>225374.5</v>
      </c>
    </row>
    <row r="446" spans="1:8" ht="28.5">
      <c r="A446" s="153"/>
      <c r="B446" s="153"/>
      <c r="C446" s="27" t="s">
        <v>7</v>
      </c>
      <c r="D446" s="58">
        <f t="shared" si="22"/>
        <v>0</v>
      </c>
      <c r="E446" s="58">
        <f t="shared" si="22"/>
        <v>0</v>
      </c>
      <c r="F446" s="9" t="e">
        <f>E446/D446*100</f>
        <v>#DIV/0!</v>
      </c>
      <c r="G446" s="14">
        <f t="shared" si="21"/>
        <v>0</v>
      </c>
      <c r="H446" s="14">
        <f t="shared" si="21"/>
        <v>0</v>
      </c>
    </row>
    <row r="447" spans="1:8" ht="15">
      <c r="A447" s="153"/>
      <c r="B447" s="153"/>
      <c r="C447" s="27" t="s">
        <v>2</v>
      </c>
      <c r="D447" s="58">
        <f t="shared" si="22"/>
        <v>497814</v>
      </c>
      <c r="E447" s="58">
        <f t="shared" si="22"/>
        <v>497814</v>
      </c>
      <c r="F447" s="9">
        <v>0</v>
      </c>
      <c r="G447" s="14">
        <f t="shared" si="21"/>
        <v>497814</v>
      </c>
      <c r="H447" s="14">
        <f t="shared" si="21"/>
        <v>497814</v>
      </c>
    </row>
    <row r="448" spans="1:8" ht="42.75">
      <c r="A448" s="153"/>
      <c r="B448" s="153"/>
      <c r="C448" s="27" t="s">
        <v>14</v>
      </c>
      <c r="D448" s="58">
        <f t="shared" si="22"/>
        <v>0</v>
      </c>
      <c r="E448" s="58">
        <f t="shared" si="22"/>
        <v>0</v>
      </c>
      <c r="F448" s="9">
        <v>0</v>
      </c>
      <c r="G448" s="14">
        <f t="shared" si="21"/>
        <v>0</v>
      </c>
      <c r="H448" s="14">
        <f t="shared" si="21"/>
        <v>0</v>
      </c>
    </row>
    <row r="449" spans="1:8" ht="15">
      <c r="A449" s="153"/>
      <c r="B449" s="153"/>
      <c r="C449" s="27" t="s">
        <v>4</v>
      </c>
      <c r="D449" s="58">
        <f t="shared" si="22"/>
        <v>0</v>
      </c>
      <c r="E449" s="58">
        <f t="shared" si="22"/>
        <v>0</v>
      </c>
      <c r="F449" s="9" t="e">
        <f>E449/D449*100</f>
        <v>#DIV/0!</v>
      </c>
      <c r="G449" s="14">
        <f t="shared" si="21"/>
        <v>0</v>
      </c>
      <c r="H449" s="14">
        <f t="shared" si="21"/>
        <v>0</v>
      </c>
    </row>
    <row r="450" spans="1:6" ht="15">
      <c r="A450" s="125" t="s">
        <v>5</v>
      </c>
      <c r="B450" s="125" t="s">
        <v>158</v>
      </c>
      <c r="C450" s="26" t="s">
        <v>1</v>
      </c>
      <c r="D450" s="24">
        <f>D451+D452+D453+D454+D455</f>
        <v>270260</v>
      </c>
      <c r="E450" s="59">
        <f>E451+E452+E453+E454+E455</f>
        <v>270260</v>
      </c>
      <c r="F450" s="10">
        <f>E450/D450*100</f>
        <v>100</v>
      </c>
    </row>
    <row r="451" spans="1:6" ht="15">
      <c r="A451" s="126"/>
      <c r="B451" s="140"/>
      <c r="C451" s="26" t="s">
        <v>6</v>
      </c>
      <c r="D451" s="24">
        <v>0</v>
      </c>
      <c r="E451" s="24"/>
      <c r="F451" s="10"/>
    </row>
    <row r="452" spans="1:6" ht="30">
      <c r="A452" s="126"/>
      <c r="B452" s="140"/>
      <c r="C452" s="26" t="s">
        <v>7</v>
      </c>
      <c r="D452" s="24">
        <v>0</v>
      </c>
      <c r="E452" s="24">
        <v>0</v>
      </c>
      <c r="F452" s="10" t="e">
        <f>E452/D452*100</f>
        <v>#DIV/0!</v>
      </c>
    </row>
    <row r="453" spans="1:6" ht="15">
      <c r="A453" s="126"/>
      <c r="B453" s="140"/>
      <c r="C453" s="26" t="s">
        <v>2</v>
      </c>
      <c r="D453" s="24">
        <v>270260</v>
      </c>
      <c r="E453" s="24">
        <v>270260</v>
      </c>
      <c r="F453" s="10">
        <f>E453/D453*100</f>
        <v>100</v>
      </c>
    </row>
    <row r="454" spans="1:6" ht="45">
      <c r="A454" s="126"/>
      <c r="B454" s="140"/>
      <c r="C454" s="26" t="s">
        <v>14</v>
      </c>
      <c r="D454" s="24">
        <v>0</v>
      </c>
      <c r="E454" s="24">
        <v>0</v>
      </c>
      <c r="F454" s="10" t="e">
        <f>E454/D454*100</f>
        <v>#DIV/0!</v>
      </c>
    </row>
    <row r="455" spans="1:6" ht="18" customHeight="1">
      <c r="A455" s="126"/>
      <c r="B455" s="140"/>
      <c r="C455" s="26" t="s">
        <v>4</v>
      </c>
      <c r="D455" s="24"/>
      <c r="E455" s="59"/>
      <c r="F455" s="10" t="e">
        <f>E455/D455*100</f>
        <v>#DIV/0!</v>
      </c>
    </row>
    <row r="456" spans="1:6" ht="25.5" customHeight="1" hidden="1">
      <c r="A456" s="125" t="s">
        <v>5</v>
      </c>
      <c r="B456" s="125" t="s">
        <v>91</v>
      </c>
      <c r="C456" s="26" t="s">
        <v>1</v>
      </c>
      <c r="D456" s="24">
        <f>D457+D458+D459+D460+D461</f>
        <v>0</v>
      </c>
      <c r="E456" s="24">
        <f>E457+E458+E459+E460+E461</f>
        <v>0</v>
      </c>
      <c r="F456" s="10" t="e">
        <f>E456/D456*100</f>
        <v>#DIV/0!</v>
      </c>
    </row>
    <row r="457" spans="1:6" ht="25.5" customHeight="1" hidden="1">
      <c r="A457" s="126"/>
      <c r="B457" s="140"/>
      <c r="C457" s="26" t="s">
        <v>6</v>
      </c>
      <c r="D457" s="24"/>
      <c r="E457" s="24"/>
      <c r="F457" s="10"/>
    </row>
    <row r="458" spans="1:6" ht="25.5" customHeight="1" hidden="1">
      <c r="A458" s="126"/>
      <c r="B458" s="140"/>
      <c r="C458" s="26" t="s">
        <v>7</v>
      </c>
      <c r="D458" s="60"/>
      <c r="E458" s="24"/>
      <c r="F458" s="10" t="e">
        <f>E458/D458*100</f>
        <v>#DIV/0!</v>
      </c>
    </row>
    <row r="459" spans="1:6" ht="25.5" customHeight="1" hidden="1">
      <c r="A459" s="126"/>
      <c r="B459" s="140"/>
      <c r="C459" s="26" t="s">
        <v>2</v>
      </c>
      <c r="D459" s="24"/>
      <c r="E459" s="24"/>
      <c r="F459" s="10"/>
    </row>
    <row r="460" spans="1:6" ht="25.5" customHeight="1" hidden="1">
      <c r="A460" s="126"/>
      <c r="B460" s="140"/>
      <c r="C460" s="26" t="s">
        <v>14</v>
      </c>
      <c r="D460" s="24">
        <v>0</v>
      </c>
      <c r="E460" s="24">
        <v>0</v>
      </c>
      <c r="F460" s="10"/>
    </row>
    <row r="461" spans="1:6" ht="25.5" customHeight="1" hidden="1">
      <c r="A461" s="126"/>
      <c r="B461" s="140"/>
      <c r="C461" s="26" t="s">
        <v>4</v>
      </c>
      <c r="D461" s="60"/>
      <c r="E461" s="24"/>
      <c r="F461" s="10" t="e">
        <f>E461/D461*100</f>
        <v>#DIV/0!</v>
      </c>
    </row>
    <row r="462" spans="1:6" ht="19.5" customHeight="1">
      <c r="A462" s="125" t="s">
        <v>9</v>
      </c>
      <c r="B462" s="125" t="s">
        <v>189</v>
      </c>
      <c r="C462" s="26" t="s">
        <v>1</v>
      </c>
      <c r="D462" s="24">
        <f>D463+D464+D465+D466+D467</f>
        <v>227554</v>
      </c>
      <c r="E462" s="24">
        <f>E463+E464+E465+E466+E467</f>
        <v>227554</v>
      </c>
      <c r="F462" s="10">
        <f>E462/D462*100</f>
        <v>100</v>
      </c>
    </row>
    <row r="463" spans="1:6" ht="19.5" customHeight="1">
      <c r="A463" s="126"/>
      <c r="B463" s="140"/>
      <c r="C463" s="26" t="s">
        <v>6</v>
      </c>
      <c r="D463" s="24">
        <v>0</v>
      </c>
      <c r="E463" s="24">
        <v>0</v>
      </c>
      <c r="F463" s="10" t="e">
        <f aca="true" t="shared" si="23" ref="F463:F479">E463/D463*100</f>
        <v>#DIV/0!</v>
      </c>
    </row>
    <row r="464" spans="1:6" ht="33" customHeight="1">
      <c r="A464" s="126"/>
      <c r="B464" s="140"/>
      <c r="C464" s="26" t="s">
        <v>7</v>
      </c>
      <c r="D464" s="24"/>
      <c r="E464" s="24"/>
      <c r="F464" s="10" t="e">
        <f t="shared" si="23"/>
        <v>#DIV/0!</v>
      </c>
    </row>
    <row r="465" spans="1:6" ht="18.75" customHeight="1">
      <c r="A465" s="126"/>
      <c r="B465" s="140"/>
      <c r="C465" s="26" t="s">
        <v>2</v>
      </c>
      <c r="D465" s="24">
        <v>227554</v>
      </c>
      <c r="E465" s="24">
        <v>227554</v>
      </c>
      <c r="F465" s="10">
        <f t="shared" si="23"/>
        <v>100</v>
      </c>
    </row>
    <row r="466" spans="1:6" ht="45.75" customHeight="1">
      <c r="A466" s="126"/>
      <c r="B466" s="140"/>
      <c r="C466" s="26" t="s">
        <v>14</v>
      </c>
      <c r="D466" s="24">
        <v>0</v>
      </c>
      <c r="E466" s="24">
        <v>0</v>
      </c>
      <c r="F466" s="10" t="e">
        <f t="shared" si="23"/>
        <v>#DIV/0!</v>
      </c>
    </row>
    <row r="467" spans="1:6" ht="25.5" customHeight="1">
      <c r="A467" s="126"/>
      <c r="B467" s="140"/>
      <c r="C467" s="26" t="s">
        <v>4</v>
      </c>
      <c r="D467" s="24">
        <v>0</v>
      </c>
      <c r="E467" s="24">
        <v>0</v>
      </c>
      <c r="F467" s="10" t="e">
        <f t="shared" si="23"/>
        <v>#DIV/0!</v>
      </c>
    </row>
    <row r="468" spans="1:6" ht="25.5" customHeight="1" hidden="1">
      <c r="A468" s="125" t="s">
        <v>9</v>
      </c>
      <c r="B468" s="125" t="s">
        <v>115</v>
      </c>
      <c r="C468" s="26" t="s">
        <v>1</v>
      </c>
      <c r="D468" s="24">
        <f>SUM(D469:D473)</f>
        <v>0</v>
      </c>
      <c r="E468" s="24">
        <f>SUM(E469:E473)</f>
        <v>0</v>
      </c>
      <c r="F468" s="10" t="e">
        <f t="shared" si="23"/>
        <v>#DIV/0!</v>
      </c>
    </row>
    <row r="469" spans="1:6" ht="25.5" customHeight="1" hidden="1">
      <c r="A469" s="126"/>
      <c r="B469" s="140"/>
      <c r="C469" s="26" t="s">
        <v>6</v>
      </c>
      <c r="D469" s="24">
        <v>0</v>
      </c>
      <c r="E469" s="24">
        <v>0</v>
      </c>
      <c r="F469" s="10" t="e">
        <f t="shared" si="23"/>
        <v>#DIV/0!</v>
      </c>
    </row>
    <row r="470" spans="1:6" ht="25.5" customHeight="1" hidden="1">
      <c r="A470" s="126"/>
      <c r="B470" s="140"/>
      <c r="C470" s="26" t="s">
        <v>7</v>
      </c>
      <c r="D470" s="60"/>
      <c r="E470" s="24"/>
      <c r="F470" s="10" t="e">
        <f t="shared" si="23"/>
        <v>#DIV/0!</v>
      </c>
    </row>
    <row r="471" spans="1:6" ht="25.5" customHeight="1" hidden="1">
      <c r="A471" s="126"/>
      <c r="B471" s="140"/>
      <c r="C471" s="26" t="s">
        <v>2</v>
      </c>
      <c r="D471" s="24">
        <v>0</v>
      </c>
      <c r="E471" s="24">
        <v>0</v>
      </c>
      <c r="F471" s="10" t="e">
        <f t="shared" si="23"/>
        <v>#DIV/0!</v>
      </c>
    </row>
    <row r="472" spans="1:6" ht="25.5" customHeight="1" hidden="1">
      <c r="A472" s="126"/>
      <c r="B472" s="140"/>
      <c r="C472" s="26" t="s">
        <v>14</v>
      </c>
      <c r="D472" s="24">
        <v>0</v>
      </c>
      <c r="E472" s="24">
        <v>0</v>
      </c>
      <c r="F472" s="10" t="e">
        <f t="shared" si="23"/>
        <v>#DIV/0!</v>
      </c>
    </row>
    <row r="473" spans="1:6" ht="25.5" customHeight="1" hidden="1">
      <c r="A473" s="126"/>
      <c r="B473" s="140"/>
      <c r="C473" s="26" t="s">
        <v>4</v>
      </c>
      <c r="D473" s="24">
        <v>0</v>
      </c>
      <c r="E473" s="24">
        <v>0</v>
      </c>
      <c r="F473" s="10" t="e">
        <f t="shared" si="23"/>
        <v>#DIV/0!</v>
      </c>
    </row>
    <row r="474" spans="1:6" ht="25.5" customHeight="1" hidden="1">
      <c r="A474" s="125" t="s">
        <v>5</v>
      </c>
      <c r="B474" s="125"/>
      <c r="C474" s="81" t="s">
        <v>1</v>
      </c>
      <c r="D474" s="24">
        <f>D475+D476+D477+D478+D479</f>
        <v>0</v>
      </c>
      <c r="E474" s="59">
        <f>E475+E476+E477+E478+E479</f>
        <v>0</v>
      </c>
      <c r="F474" s="10" t="e">
        <f t="shared" si="23"/>
        <v>#DIV/0!</v>
      </c>
    </row>
    <row r="475" spans="1:6" ht="15" hidden="1">
      <c r="A475" s="126"/>
      <c r="B475" s="140"/>
      <c r="C475" s="81" t="s">
        <v>6</v>
      </c>
      <c r="D475" s="24">
        <v>0</v>
      </c>
      <c r="E475" s="24"/>
      <c r="F475" s="10" t="e">
        <f t="shared" si="23"/>
        <v>#DIV/0!</v>
      </c>
    </row>
    <row r="476" spans="1:6" ht="30" hidden="1">
      <c r="A476" s="126"/>
      <c r="B476" s="140"/>
      <c r="C476" s="81" t="s">
        <v>7</v>
      </c>
      <c r="D476" s="24"/>
      <c r="E476" s="24"/>
      <c r="F476" s="10" t="e">
        <f t="shared" si="23"/>
        <v>#DIV/0!</v>
      </c>
    </row>
    <row r="477" spans="1:6" ht="15" hidden="1">
      <c r="A477" s="126"/>
      <c r="B477" s="140"/>
      <c r="C477" s="81" t="s">
        <v>2</v>
      </c>
      <c r="D477" s="24"/>
      <c r="E477" s="24"/>
      <c r="F477" s="10" t="e">
        <f t="shared" si="23"/>
        <v>#DIV/0!</v>
      </c>
    </row>
    <row r="478" spans="1:6" ht="45" hidden="1">
      <c r="A478" s="126"/>
      <c r="B478" s="140"/>
      <c r="C478" s="81" t="s">
        <v>14</v>
      </c>
      <c r="D478" s="24">
        <v>0</v>
      </c>
      <c r="E478" s="24">
        <v>0</v>
      </c>
      <c r="F478" s="10" t="e">
        <f t="shared" si="23"/>
        <v>#DIV/0!</v>
      </c>
    </row>
    <row r="479" spans="1:6" ht="15" hidden="1">
      <c r="A479" s="126"/>
      <c r="B479" s="140"/>
      <c r="C479" s="81" t="s">
        <v>4</v>
      </c>
      <c r="D479" s="24"/>
      <c r="E479" s="59"/>
      <c r="F479" s="10" t="e">
        <f t="shared" si="23"/>
        <v>#DIV/0!</v>
      </c>
    </row>
    <row r="480" spans="1:8" ht="15">
      <c r="A480" s="148" t="s">
        <v>143</v>
      </c>
      <c r="B480" s="148" t="s">
        <v>113</v>
      </c>
      <c r="C480" s="32" t="s">
        <v>1</v>
      </c>
      <c r="D480" s="65">
        <f>D481+D482+D483+D484</f>
        <v>25579325.630000003</v>
      </c>
      <c r="E480" s="65">
        <f>E481+E482+E483+E484</f>
        <v>24445193.42</v>
      </c>
      <c r="F480" s="9">
        <f aca="true" t="shared" si="24" ref="F480:F501">E480/D480*100</f>
        <v>95.56621536312176</v>
      </c>
      <c r="G480" s="14">
        <f>D485+D490+D495+D500</f>
        <v>25579325.630000003</v>
      </c>
      <c r="H480" s="14">
        <f>E485+E490+E495+E500</f>
        <v>24445193.42</v>
      </c>
    </row>
    <row r="481" spans="1:9" ht="15">
      <c r="A481" s="148"/>
      <c r="B481" s="148"/>
      <c r="C481" s="32" t="s">
        <v>6</v>
      </c>
      <c r="D481" s="65">
        <f>D486+D491+D496</f>
        <v>1156042.94</v>
      </c>
      <c r="E481" s="65">
        <f>E486+E491+E496</f>
        <v>1156042.94</v>
      </c>
      <c r="F481" s="9">
        <f t="shared" si="24"/>
        <v>100</v>
      </c>
      <c r="G481" s="14">
        <f>D486+D491+D496</f>
        <v>1156042.94</v>
      </c>
      <c r="H481" s="14">
        <f>E486+E491+E496</f>
        <v>1156042.94</v>
      </c>
      <c r="I481" s="1" t="s">
        <v>130</v>
      </c>
    </row>
    <row r="482" spans="1:9" ht="28.5">
      <c r="A482" s="148"/>
      <c r="B482" s="148"/>
      <c r="C482" s="32" t="s">
        <v>7</v>
      </c>
      <c r="D482" s="65">
        <f>D487+D492+D497+D501</f>
        <v>3329557.82</v>
      </c>
      <c r="E482" s="65">
        <f>E487+E492+E497+E501</f>
        <v>3329557.82</v>
      </c>
      <c r="F482" s="9">
        <f t="shared" si="24"/>
        <v>100</v>
      </c>
      <c r="G482" s="14">
        <f>D487+D492+D497+D501</f>
        <v>3329557.82</v>
      </c>
      <c r="H482" s="14">
        <f>E487+E492+E497+E501</f>
        <v>3329557.82</v>
      </c>
      <c r="I482" s="14">
        <f>D481+D482</f>
        <v>4485600.76</v>
      </c>
    </row>
    <row r="483" spans="1:8" ht="15">
      <c r="A483" s="148"/>
      <c r="B483" s="148"/>
      <c r="C483" s="32" t="s">
        <v>2</v>
      </c>
      <c r="D483" s="65">
        <f>D488+D493+D498</f>
        <v>21093724.87</v>
      </c>
      <c r="E483" s="65">
        <f>E488+E493+E498</f>
        <v>19959592.66</v>
      </c>
      <c r="F483" s="9">
        <f t="shared" si="24"/>
        <v>94.62336682122469</v>
      </c>
      <c r="G483" s="14">
        <f>D488+D493+D498</f>
        <v>21093724.87</v>
      </c>
      <c r="H483" s="14">
        <f>E488+E493+E498</f>
        <v>19959592.66</v>
      </c>
    </row>
    <row r="484" spans="1:8" ht="15">
      <c r="A484" s="148"/>
      <c r="B484" s="148"/>
      <c r="C484" s="32" t="s">
        <v>4</v>
      </c>
      <c r="D484" s="65">
        <f>D489+D494+D499</f>
        <v>0</v>
      </c>
      <c r="E484" s="65">
        <f>E489+E494+E499</f>
        <v>0</v>
      </c>
      <c r="F484" s="9" t="e">
        <f t="shared" si="24"/>
        <v>#DIV/0!</v>
      </c>
      <c r="G484" s="14">
        <f>D489+D494+D499</f>
        <v>0</v>
      </c>
      <c r="H484" s="14">
        <f>E489+E494+E499</f>
        <v>0</v>
      </c>
    </row>
    <row r="485" spans="1:6" ht="15">
      <c r="A485" s="138" t="s">
        <v>5</v>
      </c>
      <c r="B485" s="138" t="s">
        <v>159</v>
      </c>
      <c r="C485" s="29" t="s">
        <v>1</v>
      </c>
      <c r="D485" s="66">
        <f>D486+D487+D488+D489</f>
        <v>24810461.630000003</v>
      </c>
      <c r="E485" s="66">
        <f>E486+E487+E488+E489</f>
        <v>23676329.42</v>
      </c>
      <c r="F485" s="10">
        <f t="shared" si="24"/>
        <v>95.428814558498</v>
      </c>
    </row>
    <row r="486" spans="1:6" ht="15">
      <c r="A486" s="138"/>
      <c r="B486" s="138"/>
      <c r="C486" s="29" t="s">
        <v>6</v>
      </c>
      <c r="D486" s="66">
        <v>1156042.94</v>
      </c>
      <c r="E486" s="66">
        <v>1156042.94</v>
      </c>
      <c r="F486" s="10">
        <f t="shared" si="24"/>
        <v>100</v>
      </c>
    </row>
    <row r="487" spans="1:6" ht="30">
      <c r="A487" s="138"/>
      <c r="B487" s="138"/>
      <c r="C487" s="29" t="s">
        <v>7</v>
      </c>
      <c r="D487" s="67">
        <v>3329557.82</v>
      </c>
      <c r="E487" s="66">
        <v>3329557.82</v>
      </c>
      <c r="F487" s="10">
        <f t="shared" si="24"/>
        <v>100</v>
      </c>
    </row>
    <row r="488" spans="1:6" ht="15">
      <c r="A488" s="138"/>
      <c r="B488" s="138"/>
      <c r="C488" s="29" t="s">
        <v>2</v>
      </c>
      <c r="D488" s="66">
        <v>20324860.87</v>
      </c>
      <c r="E488" s="66">
        <v>19190728.66</v>
      </c>
      <c r="F488" s="10">
        <f t="shared" si="24"/>
        <v>94.41997553019412</v>
      </c>
    </row>
    <row r="489" spans="1:6" ht="21.75" customHeight="1">
      <c r="A489" s="138"/>
      <c r="B489" s="138"/>
      <c r="C489" s="29" t="s">
        <v>4</v>
      </c>
      <c r="D489" s="66"/>
      <c r="E489" s="66"/>
      <c r="F489" s="10" t="e">
        <f t="shared" si="24"/>
        <v>#DIV/0!</v>
      </c>
    </row>
    <row r="490" spans="1:6" ht="20.25" customHeight="1">
      <c r="A490" s="138" t="s">
        <v>5</v>
      </c>
      <c r="B490" s="138" t="s">
        <v>181</v>
      </c>
      <c r="C490" s="29" t="s">
        <v>1</v>
      </c>
      <c r="D490" s="66">
        <f>D491+D492+D493+D494</f>
        <v>768864</v>
      </c>
      <c r="E490" s="66">
        <f>E491+E492+E493+E494</f>
        <v>768864</v>
      </c>
      <c r="F490" s="10">
        <f t="shared" si="24"/>
        <v>100</v>
      </c>
    </row>
    <row r="491" spans="1:6" ht="14.25" customHeight="1">
      <c r="A491" s="138"/>
      <c r="B491" s="138"/>
      <c r="C491" s="29" t="s">
        <v>6</v>
      </c>
      <c r="D491" s="66"/>
      <c r="E491" s="66"/>
      <c r="F491" s="10" t="e">
        <f t="shared" si="24"/>
        <v>#DIV/0!</v>
      </c>
    </row>
    <row r="492" spans="1:6" ht="30" customHeight="1">
      <c r="A492" s="138"/>
      <c r="B492" s="138"/>
      <c r="C492" s="29" t="s">
        <v>7</v>
      </c>
      <c r="D492" s="66"/>
      <c r="E492" s="66"/>
      <c r="F492" s="10" t="e">
        <f t="shared" si="24"/>
        <v>#DIV/0!</v>
      </c>
    </row>
    <row r="493" spans="1:6" ht="17.25" customHeight="1">
      <c r="A493" s="138"/>
      <c r="B493" s="138"/>
      <c r="C493" s="29" t="s">
        <v>2</v>
      </c>
      <c r="D493" s="66">
        <v>768864</v>
      </c>
      <c r="E493" s="66">
        <v>768864</v>
      </c>
      <c r="F493" s="10">
        <f t="shared" si="24"/>
        <v>100</v>
      </c>
    </row>
    <row r="494" spans="1:6" ht="13.5" customHeight="1">
      <c r="A494" s="138"/>
      <c r="B494" s="138"/>
      <c r="C494" s="29" t="s">
        <v>4</v>
      </c>
      <c r="D494" s="66"/>
      <c r="E494" s="66"/>
      <c r="F494" s="10" t="e">
        <f t="shared" si="24"/>
        <v>#DIV/0!</v>
      </c>
    </row>
    <row r="495" spans="1:6" ht="18.75" customHeight="1" hidden="1">
      <c r="A495" s="138" t="s">
        <v>5</v>
      </c>
      <c r="B495" s="138" t="s">
        <v>92</v>
      </c>
      <c r="C495" s="29" t="s">
        <v>1</v>
      </c>
      <c r="D495" s="66">
        <f>D496+D497+D498+D499</f>
        <v>0</v>
      </c>
      <c r="E495" s="66">
        <f>E496+E497+E498+E499</f>
        <v>0</v>
      </c>
      <c r="F495" s="10" t="e">
        <f t="shared" si="24"/>
        <v>#DIV/0!</v>
      </c>
    </row>
    <row r="496" spans="1:6" ht="18" customHeight="1" hidden="1">
      <c r="A496" s="138"/>
      <c r="B496" s="138"/>
      <c r="C496" s="29" t="s">
        <v>6</v>
      </c>
      <c r="D496" s="66"/>
      <c r="E496" s="66"/>
      <c r="F496" s="10" t="e">
        <f t="shared" si="24"/>
        <v>#DIV/0!</v>
      </c>
    </row>
    <row r="497" spans="1:6" ht="33.75" customHeight="1" hidden="1">
      <c r="A497" s="138"/>
      <c r="B497" s="138"/>
      <c r="C497" s="29" t="s">
        <v>7</v>
      </c>
      <c r="D497" s="67"/>
      <c r="E497" s="66"/>
      <c r="F497" s="10" t="e">
        <f t="shared" si="24"/>
        <v>#DIV/0!</v>
      </c>
    </row>
    <row r="498" spans="1:6" ht="18" customHeight="1" hidden="1">
      <c r="A498" s="138"/>
      <c r="B498" s="138"/>
      <c r="C498" s="29" t="s">
        <v>2</v>
      </c>
      <c r="D498" s="66"/>
      <c r="E498" s="66"/>
      <c r="F498" s="10" t="e">
        <f t="shared" si="24"/>
        <v>#DIV/0!</v>
      </c>
    </row>
    <row r="499" spans="1:6" ht="18" customHeight="1" hidden="1">
      <c r="A499" s="138"/>
      <c r="B499" s="138"/>
      <c r="C499" s="29" t="s">
        <v>4</v>
      </c>
      <c r="D499" s="66"/>
      <c r="E499" s="66"/>
      <c r="F499" s="10" t="e">
        <f t="shared" si="24"/>
        <v>#DIV/0!</v>
      </c>
    </row>
    <row r="500" spans="1:6" ht="25.5" customHeight="1" hidden="1">
      <c r="A500" s="138" t="s">
        <v>5</v>
      </c>
      <c r="B500" s="138" t="s">
        <v>114</v>
      </c>
      <c r="C500" s="29" t="s">
        <v>1</v>
      </c>
      <c r="D500" s="66">
        <f>D501</f>
        <v>0</v>
      </c>
      <c r="E500" s="66">
        <f>E501</f>
        <v>0</v>
      </c>
      <c r="F500" s="10" t="e">
        <f t="shared" si="24"/>
        <v>#DIV/0!</v>
      </c>
    </row>
    <row r="501" spans="1:6" ht="25.5" customHeight="1" hidden="1">
      <c r="A501" s="138"/>
      <c r="B501" s="138"/>
      <c r="C501" s="29" t="s">
        <v>7</v>
      </c>
      <c r="D501" s="68"/>
      <c r="E501" s="69"/>
      <c r="F501" s="10" t="e">
        <f t="shared" si="24"/>
        <v>#DIV/0!</v>
      </c>
    </row>
    <row r="502" spans="1:9" ht="21.75" customHeight="1">
      <c r="A502" s="152" t="s">
        <v>143</v>
      </c>
      <c r="B502" s="150" t="s">
        <v>137</v>
      </c>
      <c r="C502" s="27" t="s">
        <v>1</v>
      </c>
      <c r="D502" s="70">
        <f>D503+D504+D505+D506+D507</f>
        <v>174478671.23</v>
      </c>
      <c r="E502" s="70">
        <f>E503+E504+E505+E506+E507</f>
        <v>165717639.61</v>
      </c>
      <c r="F502" s="9">
        <f aca="true" t="shared" si="25" ref="F502:F536">E502/D502*100</f>
        <v>94.97873776878374</v>
      </c>
      <c r="G502" s="14">
        <f aca="true" t="shared" si="26" ref="G502:H504">D508+D514+D520+D526+D532</f>
        <v>174478671.22999996</v>
      </c>
      <c r="H502" s="14">
        <f t="shared" si="26"/>
        <v>165717639.60999998</v>
      </c>
      <c r="I502" s="1" t="s">
        <v>130</v>
      </c>
    </row>
    <row r="503" spans="1:9" ht="15">
      <c r="A503" s="153"/>
      <c r="B503" s="154"/>
      <c r="C503" s="27" t="s">
        <v>6</v>
      </c>
      <c r="D503" s="70">
        <f aca="true" t="shared" si="27" ref="D503:E505">D509+D515+D521+D527+D533</f>
        <v>1008477.64</v>
      </c>
      <c r="E503" s="70">
        <f t="shared" si="27"/>
        <v>1008477.64</v>
      </c>
      <c r="F503" s="9">
        <f>E503/D503*100</f>
        <v>100</v>
      </c>
      <c r="G503" s="14">
        <f t="shared" si="26"/>
        <v>1008477.64</v>
      </c>
      <c r="H503" s="14">
        <f t="shared" si="26"/>
        <v>1008477.64</v>
      </c>
      <c r="I503" s="14">
        <f>D503+D504</f>
        <v>142744380.14999998</v>
      </c>
    </row>
    <row r="504" spans="1:8" ht="28.5">
      <c r="A504" s="153"/>
      <c r="B504" s="154"/>
      <c r="C504" s="27" t="s">
        <v>7</v>
      </c>
      <c r="D504" s="70">
        <f t="shared" si="27"/>
        <v>141735902.51</v>
      </c>
      <c r="E504" s="70">
        <f t="shared" si="27"/>
        <v>133003202.51</v>
      </c>
      <c r="F504" s="9">
        <f t="shared" si="25"/>
        <v>93.8387523236155</v>
      </c>
      <c r="G504" s="14">
        <f t="shared" si="26"/>
        <v>141735902.51</v>
      </c>
      <c r="H504" s="14">
        <f t="shared" si="26"/>
        <v>133003202.51</v>
      </c>
    </row>
    <row r="505" spans="1:8" ht="15">
      <c r="A505" s="153"/>
      <c r="B505" s="154"/>
      <c r="C505" s="27" t="s">
        <v>2</v>
      </c>
      <c r="D505" s="70">
        <f t="shared" si="27"/>
        <v>31734291.080000002</v>
      </c>
      <c r="E505" s="70">
        <f t="shared" si="27"/>
        <v>31705959.46</v>
      </c>
      <c r="F505" s="9">
        <f t="shared" si="25"/>
        <v>99.91072237937007</v>
      </c>
      <c r="G505" s="14">
        <f>D511+D517+D523+D529</f>
        <v>30187754.080000002</v>
      </c>
      <c r="H505" s="14">
        <f>E511+E517+E523+E529</f>
        <v>30161838.46</v>
      </c>
    </row>
    <row r="506" spans="1:8" ht="42.75">
      <c r="A506" s="153"/>
      <c r="B506" s="154"/>
      <c r="C506" s="27" t="s">
        <v>14</v>
      </c>
      <c r="D506" s="70">
        <f>D512+D518+D524+D530</f>
        <v>0</v>
      </c>
      <c r="E506" s="70">
        <f>E512+E518+E524+E530</f>
        <v>0</v>
      </c>
      <c r="F506" s="9">
        <v>0</v>
      </c>
      <c r="G506" s="14"/>
      <c r="H506" s="14"/>
    </row>
    <row r="507" spans="1:8" ht="15">
      <c r="A507" s="153"/>
      <c r="B507" s="154"/>
      <c r="C507" s="27" t="s">
        <v>4</v>
      </c>
      <c r="D507" s="70">
        <f>D513+D519+D525+D536</f>
        <v>0</v>
      </c>
      <c r="E507" s="70">
        <f>E513+E519+E525+E536</f>
        <v>0</v>
      </c>
      <c r="F507" s="9" t="e">
        <f t="shared" si="25"/>
        <v>#DIV/0!</v>
      </c>
      <c r="G507" s="14">
        <f>D513+D519+D525+D531+D536</f>
        <v>0</v>
      </c>
      <c r="H507" s="14">
        <f>E513+E519+E525+E531+E536</f>
        <v>0</v>
      </c>
    </row>
    <row r="508" spans="1:6" ht="15">
      <c r="A508" s="125" t="s">
        <v>5</v>
      </c>
      <c r="B508" s="138" t="s">
        <v>160</v>
      </c>
      <c r="C508" s="26" t="s">
        <v>1</v>
      </c>
      <c r="D508" s="71">
        <f>D509+D510+D511+D512+D513</f>
        <v>164042945.46999997</v>
      </c>
      <c r="E508" s="71">
        <f>E509+E510+E511+E512+E513</f>
        <v>155284329.85</v>
      </c>
      <c r="F508" s="10">
        <f t="shared" si="25"/>
        <v>94.66077886195859</v>
      </c>
    </row>
    <row r="509" spans="1:6" ht="15">
      <c r="A509" s="126"/>
      <c r="B509" s="126"/>
      <c r="C509" s="26" t="s">
        <v>6</v>
      </c>
      <c r="D509" s="71">
        <v>1008477.64</v>
      </c>
      <c r="E509" s="71">
        <v>1008477.64</v>
      </c>
      <c r="F509" s="10">
        <f t="shared" si="25"/>
        <v>100</v>
      </c>
    </row>
    <row r="510" spans="1:6" ht="30">
      <c r="A510" s="126"/>
      <c r="B510" s="126"/>
      <c r="C510" s="26" t="s">
        <v>7</v>
      </c>
      <c r="D510" s="71">
        <v>135013502.51</v>
      </c>
      <c r="E510" s="71">
        <v>126280802.51</v>
      </c>
      <c r="F510" s="10">
        <f t="shared" si="25"/>
        <v>93.53198025556505</v>
      </c>
    </row>
    <row r="511" spans="1:6" ht="15">
      <c r="A511" s="126"/>
      <c r="B511" s="126"/>
      <c r="C511" s="26" t="s">
        <v>2</v>
      </c>
      <c r="D511" s="71">
        <v>28020965.32</v>
      </c>
      <c r="E511" s="71">
        <v>27995049.7</v>
      </c>
      <c r="F511" s="10">
        <f t="shared" si="25"/>
        <v>99.90751346463605</v>
      </c>
    </row>
    <row r="512" spans="1:6" ht="45">
      <c r="A512" s="126"/>
      <c r="B512" s="126"/>
      <c r="C512" s="26" t="s">
        <v>14</v>
      </c>
      <c r="D512" s="71">
        <v>0</v>
      </c>
      <c r="E512" s="71">
        <v>0</v>
      </c>
      <c r="F512" s="10"/>
    </row>
    <row r="513" spans="1:6" ht="15">
      <c r="A513" s="126"/>
      <c r="B513" s="126"/>
      <c r="C513" s="26" t="s">
        <v>4</v>
      </c>
      <c r="D513" s="72"/>
      <c r="E513" s="72"/>
      <c r="F513" s="10" t="e">
        <f t="shared" si="25"/>
        <v>#DIV/0!</v>
      </c>
    </row>
    <row r="514" spans="1:6" ht="15" hidden="1">
      <c r="A514" s="125" t="s">
        <v>5</v>
      </c>
      <c r="B514" s="138" t="s">
        <v>83</v>
      </c>
      <c r="C514" s="26" t="s">
        <v>1</v>
      </c>
      <c r="D514" s="73">
        <f>D515+D516+D517+D518+D519</f>
        <v>0</v>
      </c>
      <c r="E514" s="72">
        <f>E515+E516+E517+E518+E519</f>
        <v>0</v>
      </c>
      <c r="F514" s="10" t="e">
        <f t="shared" si="25"/>
        <v>#DIV/0!</v>
      </c>
    </row>
    <row r="515" spans="1:6" ht="15" hidden="1">
      <c r="A515" s="126"/>
      <c r="B515" s="126"/>
      <c r="C515" s="26" t="s">
        <v>6</v>
      </c>
      <c r="D515" s="73"/>
      <c r="E515" s="73"/>
      <c r="F515" s="10" t="e">
        <f t="shared" si="25"/>
        <v>#DIV/0!</v>
      </c>
    </row>
    <row r="516" spans="1:6" ht="30" hidden="1">
      <c r="A516" s="126"/>
      <c r="B516" s="126"/>
      <c r="C516" s="26" t="s">
        <v>7</v>
      </c>
      <c r="D516" s="73"/>
      <c r="E516" s="73"/>
      <c r="F516" s="10" t="e">
        <f t="shared" si="25"/>
        <v>#DIV/0!</v>
      </c>
    </row>
    <row r="517" spans="1:6" ht="15" hidden="1">
      <c r="A517" s="126"/>
      <c r="B517" s="126"/>
      <c r="C517" s="26" t="s">
        <v>2</v>
      </c>
      <c r="D517" s="73">
        <v>0</v>
      </c>
      <c r="E517" s="73">
        <v>0</v>
      </c>
      <c r="F517" s="10"/>
    </row>
    <row r="518" spans="1:6" ht="45" hidden="1">
      <c r="A518" s="126"/>
      <c r="B518" s="126"/>
      <c r="C518" s="26" t="s">
        <v>14</v>
      </c>
      <c r="D518" s="73">
        <v>0</v>
      </c>
      <c r="E518" s="73">
        <v>0</v>
      </c>
      <c r="F518" s="10"/>
    </row>
    <row r="519" spans="1:6" ht="15" hidden="1">
      <c r="A519" s="126"/>
      <c r="B519" s="126"/>
      <c r="C519" s="26" t="s">
        <v>4</v>
      </c>
      <c r="D519" s="73"/>
      <c r="E519" s="73"/>
      <c r="F519" s="10" t="e">
        <f t="shared" si="25"/>
        <v>#DIV/0!</v>
      </c>
    </row>
    <row r="520" spans="1:6" ht="15">
      <c r="A520" s="127" t="s">
        <v>5</v>
      </c>
      <c r="B520" s="151" t="s">
        <v>161</v>
      </c>
      <c r="C520" s="42" t="s">
        <v>1</v>
      </c>
      <c r="D520" s="73">
        <f>D521+D522+D523+D524+D525</f>
        <v>1166288.76</v>
      </c>
      <c r="E520" s="72">
        <f>E521+E522+E523+E524+E525</f>
        <v>1166288.76</v>
      </c>
      <c r="F520" s="10">
        <f>E520/D520*100</f>
        <v>100</v>
      </c>
    </row>
    <row r="521" spans="1:6" ht="15">
      <c r="A521" s="140"/>
      <c r="B521" s="126"/>
      <c r="C521" s="43" t="s">
        <v>6</v>
      </c>
      <c r="D521" s="71"/>
      <c r="E521" s="71"/>
      <c r="F521" s="10"/>
    </row>
    <row r="522" spans="1:6" ht="30">
      <c r="A522" s="140"/>
      <c r="B522" s="126"/>
      <c r="C522" s="43" t="s">
        <v>7</v>
      </c>
      <c r="D522" s="71"/>
      <c r="E522" s="71"/>
      <c r="F522" s="10" t="e">
        <f>E522/D522*100</f>
        <v>#DIV/0!</v>
      </c>
    </row>
    <row r="523" spans="1:6" ht="15">
      <c r="A523" s="140"/>
      <c r="B523" s="126"/>
      <c r="C523" s="43" t="s">
        <v>2</v>
      </c>
      <c r="D523" s="71">
        <v>1166288.76</v>
      </c>
      <c r="E523" s="71">
        <v>1166288.76</v>
      </c>
      <c r="F523" s="10">
        <f>E523/D523*100</f>
        <v>100</v>
      </c>
    </row>
    <row r="524" spans="1:6" ht="17.25" customHeight="1">
      <c r="A524" s="140"/>
      <c r="B524" s="126"/>
      <c r="C524" s="43" t="s">
        <v>14</v>
      </c>
      <c r="D524" s="71">
        <v>0</v>
      </c>
      <c r="E524" s="71">
        <v>0</v>
      </c>
      <c r="F524" s="10"/>
    </row>
    <row r="525" spans="1:6" ht="17.25" customHeight="1">
      <c r="A525" s="140"/>
      <c r="B525" s="126"/>
      <c r="C525" s="43" t="s">
        <v>4</v>
      </c>
      <c r="D525" s="71"/>
      <c r="E525" s="71"/>
      <c r="F525" s="10" t="e">
        <f>E525/D525*100</f>
        <v>#DIV/0!</v>
      </c>
    </row>
    <row r="526" spans="1:6" ht="17.25" customHeight="1">
      <c r="A526" s="127" t="s">
        <v>5</v>
      </c>
      <c r="B526" s="138" t="s">
        <v>190</v>
      </c>
      <c r="C526" s="42" t="s">
        <v>1</v>
      </c>
      <c r="D526" s="71">
        <f>D527+D528+D529+D530+D531</f>
        <v>7146100</v>
      </c>
      <c r="E526" s="71">
        <f>E527+E528+E529+E530+E531</f>
        <v>7146100</v>
      </c>
      <c r="F526" s="10">
        <f>E526/D526*100</f>
        <v>100</v>
      </c>
    </row>
    <row r="527" spans="1:6" ht="17.25" customHeight="1">
      <c r="A527" s="140"/>
      <c r="B527" s="126"/>
      <c r="C527" s="43" t="s">
        <v>6</v>
      </c>
      <c r="D527" s="71"/>
      <c r="E527" s="71"/>
      <c r="F527" s="10" t="e">
        <f>E527/D527*100</f>
        <v>#DIV/0!</v>
      </c>
    </row>
    <row r="528" spans="1:6" ht="17.25" customHeight="1">
      <c r="A528" s="140"/>
      <c r="B528" s="126"/>
      <c r="C528" s="43" t="s">
        <v>7</v>
      </c>
      <c r="D528" s="71">
        <v>6145600</v>
      </c>
      <c r="E528" s="71">
        <v>6145600</v>
      </c>
      <c r="F528" s="10">
        <f>E528/D528*100</f>
        <v>100</v>
      </c>
    </row>
    <row r="529" spans="1:6" ht="17.25" customHeight="1">
      <c r="A529" s="140"/>
      <c r="B529" s="126"/>
      <c r="C529" s="43" t="s">
        <v>2</v>
      </c>
      <c r="D529" s="71">
        <v>1000500</v>
      </c>
      <c r="E529" s="71">
        <v>1000500</v>
      </c>
      <c r="F529" s="10">
        <f>E529/D529*100</f>
        <v>100</v>
      </c>
    </row>
    <row r="530" spans="1:6" ht="17.25" customHeight="1">
      <c r="A530" s="140"/>
      <c r="B530" s="126"/>
      <c r="C530" s="43" t="s">
        <v>14</v>
      </c>
      <c r="D530" s="71">
        <v>0</v>
      </c>
      <c r="E530" s="71">
        <v>0</v>
      </c>
      <c r="F530" s="10"/>
    </row>
    <row r="531" spans="1:6" ht="17.25" customHeight="1">
      <c r="A531" s="140"/>
      <c r="B531" s="126"/>
      <c r="C531" s="43" t="s">
        <v>4</v>
      </c>
      <c r="D531" s="71">
        <v>0</v>
      </c>
      <c r="E531" s="71">
        <v>0</v>
      </c>
      <c r="F531" s="10"/>
    </row>
    <row r="532" spans="1:6" ht="17.25" customHeight="1">
      <c r="A532" s="125" t="s">
        <v>5</v>
      </c>
      <c r="B532" s="125" t="s">
        <v>162</v>
      </c>
      <c r="C532" s="43" t="s">
        <v>1</v>
      </c>
      <c r="D532" s="71">
        <f>D533+D534+D536+D535</f>
        <v>2123337</v>
      </c>
      <c r="E532" s="71">
        <f>E533+E534+E536+E535</f>
        <v>2120921</v>
      </c>
      <c r="F532" s="10">
        <f t="shared" si="25"/>
        <v>99.8862168369882</v>
      </c>
    </row>
    <row r="533" spans="1:6" ht="17.25" customHeight="1">
      <c r="A533" s="125"/>
      <c r="B533" s="125"/>
      <c r="C533" s="43" t="s">
        <v>6</v>
      </c>
      <c r="D533" s="71"/>
      <c r="E533" s="71"/>
      <c r="F533" s="10" t="e">
        <f t="shared" si="25"/>
        <v>#DIV/0!</v>
      </c>
    </row>
    <row r="534" spans="1:6" ht="17.25" customHeight="1">
      <c r="A534" s="125"/>
      <c r="B534" s="125"/>
      <c r="C534" s="43" t="s">
        <v>7</v>
      </c>
      <c r="D534" s="71">
        <v>576800</v>
      </c>
      <c r="E534" s="71">
        <v>576800</v>
      </c>
      <c r="F534" s="10">
        <f t="shared" si="25"/>
        <v>100</v>
      </c>
    </row>
    <row r="535" spans="1:6" ht="15">
      <c r="A535" s="125"/>
      <c r="B535" s="125"/>
      <c r="C535" s="43" t="s">
        <v>2</v>
      </c>
      <c r="D535" s="71">
        <v>1546537</v>
      </c>
      <c r="E535" s="71">
        <v>1544121</v>
      </c>
      <c r="F535" s="10">
        <f>E535/D535*100</f>
        <v>99.84378000655659</v>
      </c>
    </row>
    <row r="536" spans="1:6" ht="15">
      <c r="A536" s="140"/>
      <c r="B536" s="140"/>
      <c r="C536" s="43" t="s">
        <v>4</v>
      </c>
      <c r="D536" s="71"/>
      <c r="E536" s="71"/>
      <c r="F536" s="10" t="e">
        <f t="shared" si="25"/>
        <v>#DIV/0!</v>
      </c>
    </row>
    <row r="537" spans="1:8" ht="15" hidden="1">
      <c r="A537" s="133" t="s">
        <v>143</v>
      </c>
      <c r="B537" s="133" t="s">
        <v>119</v>
      </c>
      <c r="C537" s="44" t="s">
        <v>1</v>
      </c>
      <c r="D537" s="22">
        <f>D538+D539+D540+D541</f>
        <v>0</v>
      </c>
      <c r="E537" s="58">
        <f>E538+E539+E540+E541</f>
        <v>0</v>
      </c>
      <c r="F537" s="9" t="e">
        <f aca="true" t="shared" si="28" ref="F537:F572">E537/D537*100</f>
        <v>#DIV/0!</v>
      </c>
      <c r="G537" s="14">
        <f>D542+D547+D552+D562+D567+D572+D557</f>
        <v>0</v>
      </c>
      <c r="H537" s="14">
        <f>E542+E547+E552+E562+E567+E572+E557</f>
        <v>0</v>
      </c>
    </row>
    <row r="538" spans="1:9" ht="15" hidden="1">
      <c r="A538" s="133"/>
      <c r="B538" s="133"/>
      <c r="C538" s="31" t="s">
        <v>6</v>
      </c>
      <c r="D538" s="22">
        <f>D543+D548+D553+D558+D563+D568</f>
        <v>0</v>
      </c>
      <c r="E538" s="22">
        <f>E543+E548+E553+E558+E563+E568</f>
        <v>0</v>
      </c>
      <c r="F538" s="9" t="e">
        <f t="shared" si="28"/>
        <v>#DIV/0!</v>
      </c>
      <c r="G538" s="14">
        <f>D543+D548+D553+D558+D563+D568</f>
        <v>0</v>
      </c>
      <c r="H538" s="14">
        <f>E543+E548+E553+E558+E563+E568</f>
        <v>0</v>
      </c>
      <c r="I538" s="14">
        <f>D538+D539</f>
        <v>0</v>
      </c>
    </row>
    <row r="539" spans="1:8" ht="28.5" hidden="1">
      <c r="A539" s="133"/>
      <c r="B539" s="133"/>
      <c r="C539" s="31" t="s">
        <v>7</v>
      </c>
      <c r="D539" s="22">
        <f>D544+D549+D554+D559+D564+D569+D573</f>
        <v>0</v>
      </c>
      <c r="E539" s="22">
        <f>E544+E549+E554+E559+E564+E569+E573</f>
        <v>0</v>
      </c>
      <c r="F539" s="9" t="e">
        <f t="shared" si="28"/>
        <v>#DIV/0!</v>
      </c>
      <c r="G539" s="14">
        <f>D544+D549+D554+D559+D564+D569+D573</f>
        <v>0</v>
      </c>
      <c r="H539" s="14">
        <f>E544+E549+E554+E559+E564+E569+E573</f>
        <v>0</v>
      </c>
    </row>
    <row r="540" spans="1:8" ht="15" hidden="1">
      <c r="A540" s="133"/>
      <c r="B540" s="133"/>
      <c r="C540" s="31" t="s">
        <v>2</v>
      </c>
      <c r="D540" s="22">
        <f>D545+D550+D555+D560+D565+D570+D574</f>
        <v>0</v>
      </c>
      <c r="E540" s="22">
        <f>E545+E550+E555+E560+E565+E570+E574</f>
        <v>0</v>
      </c>
      <c r="F540" s="9" t="e">
        <f t="shared" si="28"/>
        <v>#DIV/0!</v>
      </c>
      <c r="G540" s="14">
        <f>D545+D550+D555+D560+D565+D570+D574</f>
        <v>0</v>
      </c>
      <c r="H540" s="14">
        <f>E545+E550+E555+E560+E565+E570+E574</f>
        <v>0</v>
      </c>
    </row>
    <row r="541" spans="1:8" ht="15" hidden="1">
      <c r="A541" s="133"/>
      <c r="B541" s="133"/>
      <c r="C541" s="31" t="s">
        <v>4</v>
      </c>
      <c r="D541" s="22">
        <f>D546+D551+D556+D561+D566+D571</f>
        <v>0</v>
      </c>
      <c r="E541" s="22">
        <f>E546+E551+E556+E561+E566+E571</f>
        <v>0</v>
      </c>
      <c r="F541" s="9" t="e">
        <f t="shared" si="28"/>
        <v>#DIV/0!</v>
      </c>
      <c r="G541" s="14">
        <f>D546+D551+D556+D561+D566+D571</f>
        <v>0</v>
      </c>
      <c r="H541" s="14">
        <f>E546+E551+E556+E561+E566+E571</f>
        <v>0</v>
      </c>
    </row>
    <row r="542" spans="1:6" ht="15" hidden="1">
      <c r="A542" s="129" t="s">
        <v>5</v>
      </c>
      <c r="B542" s="130" t="s">
        <v>93</v>
      </c>
      <c r="C542" s="45" t="s">
        <v>1</v>
      </c>
      <c r="D542" s="71">
        <f>D543+D544+D545+D546</f>
        <v>0</v>
      </c>
      <c r="E542" s="71">
        <f>E543+E544+E545+E546</f>
        <v>0</v>
      </c>
      <c r="F542" s="10" t="e">
        <f>E542/D542*100</f>
        <v>#DIV/0!</v>
      </c>
    </row>
    <row r="543" spans="1:6" ht="15" hidden="1">
      <c r="A543" s="129"/>
      <c r="B543" s="130"/>
      <c r="C543" s="33" t="s">
        <v>6</v>
      </c>
      <c r="D543" s="71">
        <v>0</v>
      </c>
      <c r="E543" s="71">
        <v>0</v>
      </c>
      <c r="F543" s="10"/>
    </row>
    <row r="544" spans="1:6" ht="30" hidden="1">
      <c r="A544" s="129"/>
      <c r="B544" s="130"/>
      <c r="C544" s="33" t="s">
        <v>7</v>
      </c>
      <c r="D544" s="71">
        <v>0</v>
      </c>
      <c r="E544" s="71">
        <v>0</v>
      </c>
      <c r="F544" s="10" t="e">
        <f>E544/D544*100</f>
        <v>#DIV/0!</v>
      </c>
    </row>
    <row r="545" spans="1:6" ht="15" hidden="1">
      <c r="A545" s="129"/>
      <c r="B545" s="130"/>
      <c r="C545" s="33" t="s">
        <v>2</v>
      </c>
      <c r="D545" s="71">
        <v>0</v>
      </c>
      <c r="E545" s="71">
        <v>0</v>
      </c>
      <c r="F545" s="10"/>
    </row>
    <row r="546" spans="1:6" ht="15" hidden="1">
      <c r="A546" s="129"/>
      <c r="B546" s="130"/>
      <c r="C546" s="33" t="s">
        <v>4</v>
      </c>
      <c r="D546" s="71">
        <v>0</v>
      </c>
      <c r="E546" s="71">
        <v>0</v>
      </c>
      <c r="F546" s="10"/>
    </row>
    <row r="547" spans="1:6" ht="15" hidden="1">
      <c r="A547" s="129" t="s">
        <v>5</v>
      </c>
      <c r="B547" s="130" t="s">
        <v>121</v>
      </c>
      <c r="C547" s="45" t="s">
        <v>1</v>
      </c>
      <c r="D547" s="71">
        <f>D548+D549+D550+D551</f>
        <v>0</v>
      </c>
      <c r="E547" s="71">
        <f>E548+E549+E550+E551</f>
        <v>0</v>
      </c>
      <c r="F547" s="10" t="e">
        <f t="shared" si="28"/>
        <v>#DIV/0!</v>
      </c>
    </row>
    <row r="548" spans="1:6" ht="15" hidden="1">
      <c r="A548" s="129"/>
      <c r="B548" s="130"/>
      <c r="C548" s="33" t="s">
        <v>6</v>
      </c>
      <c r="D548" s="71">
        <v>0</v>
      </c>
      <c r="E548" s="71">
        <v>0</v>
      </c>
      <c r="F548" s="10"/>
    </row>
    <row r="549" spans="1:6" ht="30" hidden="1">
      <c r="A549" s="129"/>
      <c r="B549" s="130"/>
      <c r="C549" s="33" t="s">
        <v>7</v>
      </c>
      <c r="D549" s="71"/>
      <c r="E549" s="71"/>
      <c r="F549" s="10" t="e">
        <f t="shared" si="28"/>
        <v>#DIV/0!</v>
      </c>
    </row>
    <row r="550" spans="1:6" ht="15" hidden="1">
      <c r="A550" s="129"/>
      <c r="B550" s="130"/>
      <c r="C550" s="33" t="s">
        <v>2</v>
      </c>
      <c r="D550" s="71"/>
      <c r="E550" s="71"/>
      <c r="F550" s="10" t="e">
        <f t="shared" si="28"/>
        <v>#DIV/0!</v>
      </c>
    </row>
    <row r="551" spans="1:6" ht="15" hidden="1">
      <c r="A551" s="129"/>
      <c r="B551" s="130"/>
      <c r="C551" s="33" t="s">
        <v>4</v>
      </c>
      <c r="D551" s="71"/>
      <c r="E551" s="71"/>
      <c r="F551" s="10" t="e">
        <f t="shared" si="28"/>
        <v>#DIV/0!</v>
      </c>
    </row>
    <row r="552" spans="1:6" ht="15" hidden="1">
      <c r="A552" s="129" t="s">
        <v>5</v>
      </c>
      <c r="B552" s="130" t="s">
        <v>94</v>
      </c>
      <c r="C552" s="45" t="s">
        <v>1</v>
      </c>
      <c r="D552" s="71">
        <f>D553+D554+D555+D556</f>
        <v>0</v>
      </c>
      <c r="E552" s="71">
        <f>E553+E554+E555+E556</f>
        <v>0</v>
      </c>
      <c r="F552" s="10" t="e">
        <f t="shared" si="28"/>
        <v>#DIV/0!</v>
      </c>
    </row>
    <row r="553" spans="1:6" ht="15" hidden="1">
      <c r="A553" s="129"/>
      <c r="B553" s="130"/>
      <c r="C553" s="33" t="s">
        <v>6</v>
      </c>
      <c r="D553" s="71"/>
      <c r="E553" s="71"/>
      <c r="F553" s="10" t="e">
        <f t="shared" si="28"/>
        <v>#DIV/0!</v>
      </c>
    </row>
    <row r="554" spans="1:6" ht="30" hidden="1">
      <c r="A554" s="129"/>
      <c r="B554" s="130"/>
      <c r="C554" s="33" t="s">
        <v>7</v>
      </c>
      <c r="D554" s="71"/>
      <c r="E554" s="71"/>
      <c r="F554" s="10" t="e">
        <f t="shared" si="28"/>
        <v>#DIV/0!</v>
      </c>
    </row>
    <row r="555" spans="1:6" ht="15" hidden="1">
      <c r="A555" s="129"/>
      <c r="B555" s="130"/>
      <c r="C555" s="33" t="s">
        <v>2</v>
      </c>
      <c r="D555" s="71"/>
      <c r="E555" s="71"/>
      <c r="F555" s="10"/>
    </row>
    <row r="556" spans="1:6" ht="15" hidden="1">
      <c r="A556" s="129"/>
      <c r="B556" s="130"/>
      <c r="C556" s="33" t="s">
        <v>4</v>
      </c>
      <c r="D556" s="71"/>
      <c r="E556" s="71"/>
      <c r="F556" s="10" t="e">
        <f t="shared" si="28"/>
        <v>#DIV/0!</v>
      </c>
    </row>
    <row r="557" spans="1:6" ht="15" hidden="1">
      <c r="A557" s="130" t="s">
        <v>5</v>
      </c>
      <c r="B557" s="130" t="s">
        <v>95</v>
      </c>
      <c r="C557" s="45" t="s">
        <v>1</v>
      </c>
      <c r="D557" s="71">
        <f>D558+D559+D560+D561</f>
        <v>0</v>
      </c>
      <c r="E557" s="71">
        <f>E558+E559+E560+E561</f>
        <v>0</v>
      </c>
      <c r="F557" s="10" t="e">
        <f t="shared" si="28"/>
        <v>#DIV/0!</v>
      </c>
    </row>
    <row r="558" spans="1:6" ht="15" hidden="1">
      <c r="A558" s="130"/>
      <c r="B558" s="130"/>
      <c r="C558" s="33" t="s">
        <v>6</v>
      </c>
      <c r="D558" s="71"/>
      <c r="E558" s="71"/>
      <c r="F558" s="10" t="e">
        <f t="shared" si="28"/>
        <v>#DIV/0!</v>
      </c>
    </row>
    <row r="559" spans="1:6" ht="30" hidden="1">
      <c r="A559" s="130"/>
      <c r="B559" s="130"/>
      <c r="C559" s="33" t="s">
        <v>7</v>
      </c>
      <c r="D559" s="71"/>
      <c r="E559" s="71"/>
      <c r="F559" s="10" t="e">
        <f t="shared" si="28"/>
        <v>#DIV/0!</v>
      </c>
    </row>
    <row r="560" spans="1:6" ht="15" hidden="1">
      <c r="A560" s="130"/>
      <c r="B560" s="130"/>
      <c r="C560" s="33" t="s">
        <v>2</v>
      </c>
      <c r="D560" s="71"/>
      <c r="E560" s="71"/>
      <c r="F560" s="10" t="e">
        <f t="shared" si="28"/>
        <v>#DIV/0!</v>
      </c>
    </row>
    <row r="561" spans="1:6" ht="15" hidden="1">
      <c r="A561" s="130"/>
      <c r="B561" s="130"/>
      <c r="C561" s="33" t="s">
        <v>4</v>
      </c>
      <c r="D561" s="71"/>
      <c r="E561" s="71"/>
      <c r="F561" s="10" t="e">
        <f t="shared" si="28"/>
        <v>#DIV/0!</v>
      </c>
    </row>
    <row r="562" spans="1:6" ht="15" hidden="1">
      <c r="A562" s="129" t="s">
        <v>5</v>
      </c>
      <c r="B562" s="130" t="s">
        <v>96</v>
      </c>
      <c r="C562" s="45" t="s">
        <v>1</v>
      </c>
      <c r="D562" s="71">
        <f>D563+D564+D565+D566</f>
        <v>0</v>
      </c>
      <c r="E562" s="71">
        <f>E563+E564+E565+E566</f>
        <v>0</v>
      </c>
      <c r="F562" s="10" t="e">
        <f t="shared" si="28"/>
        <v>#DIV/0!</v>
      </c>
    </row>
    <row r="563" spans="1:6" ht="15" hidden="1">
      <c r="A563" s="129"/>
      <c r="B563" s="130"/>
      <c r="C563" s="33" t="s">
        <v>6</v>
      </c>
      <c r="D563" s="71"/>
      <c r="E563" s="71"/>
      <c r="F563" s="10" t="e">
        <f t="shared" si="28"/>
        <v>#DIV/0!</v>
      </c>
    </row>
    <row r="564" spans="1:6" ht="30" hidden="1">
      <c r="A564" s="129"/>
      <c r="B564" s="130"/>
      <c r="C564" s="33" t="s">
        <v>7</v>
      </c>
      <c r="D564" s="71"/>
      <c r="E564" s="71"/>
      <c r="F564" s="10" t="e">
        <f t="shared" si="28"/>
        <v>#DIV/0!</v>
      </c>
    </row>
    <row r="565" spans="1:6" ht="15" hidden="1">
      <c r="A565" s="129"/>
      <c r="B565" s="130"/>
      <c r="C565" s="33" t="s">
        <v>2</v>
      </c>
      <c r="D565" s="71"/>
      <c r="E565" s="71"/>
      <c r="F565" s="10"/>
    </row>
    <row r="566" spans="1:6" ht="15" hidden="1">
      <c r="A566" s="129"/>
      <c r="B566" s="130"/>
      <c r="C566" s="33" t="s">
        <v>4</v>
      </c>
      <c r="D566" s="71"/>
      <c r="E566" s="71"/>
      <c r="F566" s="10"/>
    </row>
    <row r="567" spans="1:6" ht="15" hidden="1">
      <c r="A567" s="129" t="s">
        <v>9</v>
      </c>
      <c r="B567" s="130" t="s">
        <v>122</v>
      </c>
      <c r="C567" s="45" t="s">
        <v>1</v>
      </c>
      <c r="D567" s="71">
        <f>D568+D569+D570+D571</f>
        <v>0</v>
      </c>
      <c r="E567" s="71">
        <f>E568+E569+E570+E571</f>
        <v>0</v>
      </c>
      <c r="F567" s="10" t="e">
        <f>E567/D567*100</f>
        <v>#DIV/0!</v>
      </c>
    </row>
    <row r="568" spans="1:6" ht="15" hidden="1">
      <c r="A568" s="129"/>
      <c r="B568" s="130"/>
      <c r="C568" s="33" t="s">
        <v>6</v>
      </c>
      <c r="D568" s="71"/>
      <c r="E568" s="71"/>
      <c r="F568" s="10" t="e">
        <f>E568/D568*100</f>
        <v>#DIV/0!</v>
      </c>
    </row>
    <row r="569" spans="1:6" ht="30" hidden="1">
      <c r="A569" s="129"/>
      <c r="B569" s="130"/>
      <c r="C569" s="33" t="s">
        <v>7</v>
      </c>
      <c r="D569" s="71"/>
      <c r="E569" s="71"/>
      <c r="F569" s="10" t="e">
        <f>E569/D569*100</f>
        <v>#DIV/0!</v>
      </c>
    </row>
    <row r="570" spans="1:6" ht="15" hidden="1">
      <c r="A570" s="129"/>
      <c r="B570" s="130"/>
      <c r="C570" s="33" t="s">
        <v>2</v>
      </c>
      <c r="D570" s="71"/>
      <c r="E570" s="71"/>
      <c r="F570" s="10" t="e">
        <f>E570/D570*100</f>
        <v>#DIV/0!</v>
      </c>
    </row>
    <row r="571" spans="1:6" ht="15" hidden="1">
      <c r="A571" s="129"/>
      <c r="B571" s="130"/>
      <c r="C571" s="33" t="s">
        <v>4</v>
      </c>
      <c r="D571" s="71"/>
      <c r="E571" s="71"/>
      <c r="F571" s="10" t="e">
        <f>E571/D571*100</f>
        <v>#DIV/0!</v>
      </c>
    </row>
    <row r="572" spans="1:6" ht="15" hidden="1">
      <c r="A572" s="129" t="s">
        <v>5</v>
      </c>
      <c r="B572" s="130" t="s">
        <v>120</v>
      </c>
      <c r="C572" s="45" t="s">
        <v>1</v>
      </c>
      <c r="D572" s="71">
        <f>D573+D574</f>
        <v>0</v>
      </c>
      <c r="E572" s="71">
        <f>E573+E574</f>
        <v>0</v>
      </c>
      <c r="F572" s="10" t="e">
        <f t="shared" si="28"/>
        <v>#DIV/0!</v>
      </c>
    </row>
    <row r="573" spans="1:6" ht="30" hidden="1">
      <c r="A573" s="129"/>
      <c r="B573" s="130"/>
      <c r="C573" s="33" t="s">
        <v>7</v>
      </c>
      <c r="D573" s="71"/>
      <c r="E573" s="71"/>
      <c r="F573" s="10" t="e">
        <f>E573/D573*100</f>
        <v>#DIV/0!</v>
      </c>
    </row>
    <row r="574" spans="1:6" ht="15" hidden="1">
      <c r="A574" s="129"/>
      <c r="B574" s="130"/>
      <c r="C574" s="33" t="s">
        <v>2</v>
      </c>
      <c r="D574" s="71">
        <v>0</v>
      </c>
      <c r="E574" s="71"/>
      <c r="F574" s="10"/>
    </row>
    <row r="575" spans="1:8" ht="15">
      <c r="A575" s="133" t="s">
        <v>143</v>
      </c>
      <c r="B575" s="133" t="s">
        <v>182</v>
      </c>
      <c r="C575" s="46" t="s">
        <v>1</v>
      </c>
      <c r="D575" s="74">
        <f>D576+D577+D578+D579</f>
        <v>12610773.860000001</v>
      </c>
      <c r="E575" s="74">
        <f>E576+E577+E578+E579</f>
        <v>12565966.780000001</v>
      </c>
      <c r="F575" s="9">
        <f>E575/D575*100</f>
        <v>99.64469206650257</v>
      </c>
      <c r="G575" s="14">
        <f aca="true" t="shared" si="29" ref="G575:H577">D580+D584+D588+D593+D597+D601+D606+D610</f>
        <v>12610773.860000001</v>
      </c>
      <c r="H575" s="14">
        <f t="shared" si="29"/>
        <v>12565966.780000001</v>
      </c>
    </row>
    <row r="576" spans="1:9" ht="15">
      <c r="A576" s="133"/>
      <c r="B576" s="133"/>
      <c r="C576" s="46" t="s">
        <v>6</v>
      </c>
      <c r="D576" s="74">
        <f>D581+D585+D589+D594+D598+D602+D607+D611</f>
        <v>4857545.06</v>
      </c>
      <c r="E576" s="74">
        <f>E581+E585+E589+E594+E598+E602+E607+E611</f>
        <v>4857545.06</v>
      </c>
      <c r="F576" s="9">
        <f aca="true" t="shared" si="30" ref="F576:F612">E576/D576*100</f>
        <v>100</v>
      </c>
      <c r="G576" s="14">
        <f t="shared" si="29"/>
        <v>4857545.06</v>
      </c>
      <c r="H576" s="14">
        <f t="shared" si="29"/>
        <v>4857545.06</v>
      </c>
      <c r="I576" s="1" t="s">
        <v>130</v>
      </c>
    </row>
    <row r="577" spans="1:9" ht="28.5">
      <c r="A577" s="133"/>
      <c r="B577" s="133"/>
      <c r="C577" s="46" t="s">
        <v>7</v>
      </c>
      <c r="D577" s="74">
        <f>D582+D586+D590+D595+D599+D603+D608+D612</f>
        <v>7312405.92</v>
      </c>
      <c r="E577" s="74">
        <f>E582+E586+E590+E595+E599+E603+E608+E612</f>
        <v>7311149.76</v>
      </c>
      <c r="F577" s="9">
        <f t="shared" si="30"/>
        <v>99.98282152257761</v>
      </c>
      <c r="G577" s="14">
        <f t="shared" si="29"/>
        <v>7312405.92</v>
      </c>
      <c r="H577" s="14">
        <f t="shared" si="29"/>
        <v>7311149.76</v>
      </c>
      <c r="I577" s="14">
        <f>D576+D577</f>
        <v>12169950.98</v>
      </c>
    </row>
    <row r="578" spans="1:8" ht="15">
      <c r="A578" s="133"/>
      <c r="B578" s="133"/>
      <c r="C578" s="46" t="s">
        <v>2</v>
      </c>
      <c r="D578" s="74">
        <f>D591+D604</f>
        <v>440822.88</v>
      </c>
      <c r="E578" s="74">
        <f>E591+E604</f>
        <v>397271.96</v>
      </c>
      <c r="F578" s="9">
        <f t="shared" si="30"/>
        <v>90.12054002278647</v>
      </c>
      <c r="G578" s="14">
        <f>D591</f>
        <v>423822.88</v>
      </c>
      <c r="H578" s="14">
        <f>E591</f>
        <v>380271.96</v>
      </c>
    </row>
    <row r="579" spans="1:8" ht="15">
      <c r="A579" s="133"/>
      <c r="B579" s="133"/>
      <c r="C579" s="46" t="s">
        <v>4</v>
      </c>
      <c r="D579" s="74"/>
      <c r="E579" s="74"/>
      <c r="F579" s="9" t="e">
        <f t="shared" si="30"/>
        <v>#DIV/0!</v>
      </c>
      <c r="G579" s="14">
        <f>D583+D587+D592+D596+D605+D609+D600</f>
        <v>0</v>
      </c>
      <c r="H579" s="14">
        <f>E583+E587+E592+E596+E605+E609+E600</f>
        <v>0</v>
      </c>
    </row>
    <row r="580" spans="1:6" ht="15" hidden="1">
      <c r="A580" s="127" t="s">
        <v>9</v>
      </c>
      <c r="B580" s="130" t="s">
        <v>165</v>
      </c>
      <c r="C580" s="47" t="s">
        <v>1</v>
      </c>
      <c r="D580" s="75">
        <f>D581+D582+D583</f>
        <v>0</v>
      </c>
      <c r="E580" s="75">
        <f>E581+E582+E583</f>
        <v>0</v>
      </c>
      <c r="F580" s="10" t="e">
        <f t="shared" si="30"/>
        <v>#DIV/0!</v>
      </c>
    </row>
    <row r="581" spans="1:6" ht="15" hidden="1">
      <c r="A581" s="127"/>
      <c r="B581" s="130"/>
      <c r="C581" s="47" t="s">
        <v>6</v>
      </c>
      <c r="D581" s="76">
        <v>0</v>
      </c>
      <c r="E581" s="18">
        <v>0</v>
      </c>
      <c r="F581" s="10"/>
    </row>
    <row r="582" spans="1:6" ht="30" hidden="1">
      <c r="A582" s="127"/>
      <c r="B582" s="130"/>
      <c r="C582" s="47" t="s">
        <v>7</v>
      </c>
      <c r="D582" s="76"/>
      <c r="E582" s="76"/>
      <c r="F582" s="10" t="e">
        <f t="shared" si="30"/>
        <v>#DIV/0!</v>
      </c>
    </row>
    <row r="583" spans="1:6" ht="15" hidden="1">
      <c r="A583" s="127"/>
      <c r="B583" s="130"/>
      <c r="C583" s="47" t="s">
        <v>4</v>
      </c>
      <c r="D583" s="76"/>
      <c r="E583" s="76"/>
      <c r="F583" s="10" t="e">
        <f t="shared" si="30"/>
        <v>#DIV/0!</v>
      </c>
    </row>
    <row r="584" spans="1:6" ht="15" customHeight="1">
      <c r="A584" s="120" t="s">
        <v>9</v>
      </c>
      <c r="B584" s="130" t="s">
        <v>163</v>
      </c>
      <c r="C584" s="47" t="s">
        <v>1</v>
      </c>
      <c r="D584" s="75">
        <f>D585+D586+D587</f>
        <v>14100</v>
      </c>
      <c r="E584" s="75">
        <f>E585+E586+E587</f>
        <v>14100</v>
      </c>
      <c r="F584" s="10">
        <f t="shared" si="30"/>
        <v>100</v>
      </c>
    </row>
    <row r="585" spans="1:6" ht="15">
      <c r="A585" s="146"/>
      <c r="B585" s="130"/>
      <c r="C585" s="47" t="s">
        <v>6</v>
      </c>
      <c r="D585" s="76">
        <v>0</v>
      </c>
      <c r="E585" s="76">
        <v>0</v>
      </c>
      <c r="F585" s="10"/>
    </row>
    <row r="586" spans="1:6" ht="30">
      <c r="A586" s="146"/>
      <c r="B586" s="130"/>
      <c r="C586" s="47" t="s">
        <v>7</v>
      </c>
      <c r="D586" s="76">
        <v>14100</v>
      </c>
      <c r="E586" s="76">
        <v>14100</v>
      </c>
      <c r="F586" s="10">
        <f t="shared" si="30"/>
        <v>100</v>
      </c>
    </row>
    <row r="587" spans="1:6" ht="15">
      <c r="A587" s="147"/>
      <c r="B587" s="130"/>
      <c r="C587" s="47" t="s">
        <v>4</v>
      </c>
      <c r="D587" s="76"/>
      <c r="E587" s="76"/>
      <c r="F587" s="10" t="e">
        <f t="shared" si="30"/>
        <v>#DIV/0!</v>
      </c>
    </row>
    <row r="588" spans="1:6" ht="15">
      <c r="A588" s="127" t="s">
        <v>5</v>
      </c>
      <c r="B588" s="130" t="s">
        <v>164</v>
      </c>
      <c r="C588" s="47" t="s">
        <v>1</v>
      </c>
      <c r="D588" s="75">
        <f>D589+D590+D591+D592</f>
        <v>12579673.860000001</v>
      </c>
      <c r="E588" s="75">
        <f>E589+E590+E591+E592</f>
        <v>12534866.780000001</v>
      </c>
      <c r="F588" s="10">
        <f t="shared" si="30"/>
        <v>99.64381365925173</v>
      </c>
    </row>
    <row r="589" spans="1:6" ht="15">
      <c r="A589" s="127"/>
      <c r="B589" s="130"/>
      <c r="C589" s="47" t="s">
        <v>6</v>
      </c>
      <c r="D589" s="76">
        <v>4857545.06</v>
      </c>
      <c r="E589" s="76">
        <v>4857545.06</v>
      </c>
      <c r="F589" s="10">
        <f t="shared" si="30"/>
        <v>100</v>
      </c>
    </row>
    <row r="590" spans="1:6" ht="30">
      <c r="A590" s="127"/>
      <c r="B590" s="130"/>
      <c r="C590" s="47" t="s">
        <v>7</v>
      </c>
      <c r="D590" s="76">
        <v>7298305.92</v>
      </c>
      <c r="E590" s="76">
        <v>7297049.76</v>
      </c>
      <c r="F590" s="10">
        <f t="shared" si="30"/>
        <v>99.982788334529</v>
      </c>
    </row>
    <row r="591" spans="1:6" ht="15">
      <c r="A591" s="127"/>
      <c r="B591" s="130"/>
      <c r="C591" s="47" t="s">
        <v>2</v>
      </c>
      <c r="D591" s="76">
        <v>423822.88</v>
      </c>
      <c r="E591" s="76">
        <v>380271.96</v>
      </c>
      <c r="F591" s="10">
        <f t="shared" si="30"/>
        <v>89.72426406049621</v>
      </c>
    </row>
    <row r="592" spans="1:6" ht="18" customHeight="1">
      <c r="A592" s="127"/>
      <c r="B592" s="130"/>
      <c r="C592" s="47" t="s">
        <v>4</v>
      </c>
      <c r="D592" s="76"/>
      <c r="E592" s="76"/>
      <c r="F592" s="10" t="e">
        <f t="shared" si="30"/>
        <v>#DIV/0!</v>
      </c>
    </row>
    <row r="593" spans="1:6" ht="18" customHeight="1" hidden="1">
      <c r="A593" s="127" t="s">
        <v>5</v>
      </c>
      <c r="B593" s="130" t="s">
        <v>191</v>
      </c>
      <c r="C593" s="47" t="s">
        <v>1</v>
      </c>
      <c r="D593" s="75">
        <f>D594+D595+D596</f>
        <v>0</v>
      </c>
      <c r="E593" s="75">
        <f>E594+E595+E596</f>
        <v>0</v>
      </c>
      <c r="F593" s="10" t="e">
        <f t="shared" si="30"/>
        <v>#DIV/0!</v>
      </c>
    </row>
    <row r="594" spans="1:6" ht="23.25" customHeight="1" hidden="1">
      <c r="A594" s="127"/>
      <c r="B594" s="130"/>
      <c r="C594" s="47" t="s">
        <v>6</v>
      </c>
      <c r="D594" s="76"/>
      <c r="E594" s="76"/>
      <c r="F594" s="10"/>
    </row>
    <row r="595" spans="1:6" ht="20.25" customHeight="1" hidden="1">
      <c r="A595" s="127"/>
      <c r="B595" s="130"/>
      <c r="C595" s="47" t="s">
        <v>7</v>
      </c>
      <c r="D595" s="76"/>
      <c r="E595" s="76"/>
      <c r="F595" s="10"/>
    </row>
    <row r="596" spans="1:6" ht="18" customHeight="1" hidden="1">
      <c r="A596" s="127"/>
      <c r="B596" s="130"/>
      <c r="C596" s="47" t="s">
        <v>4</v>
      </c>
      <c r="D596" s="76"/>
      <c r="E596" s="76"/>
      <c r="F596" s="10" t="e">
        <f t="shared" si="30"/>
        <v>#DIV/0!</v>
      </c>
    </row>
    <row r="597" spans="1:6" ht="18" customHeight="1" hidden="1">
      <c r="A597" s="127" t="s">
        <v>5</v>
      </c>
      <c r="B597" s="127" t="s">
        <v>138</v>
      </c>
      <c r="C597" s="47" t="s">
        <v>1</v>
      </c>
      <c r="D597" s="77">
        <f>D598+D599+D600</f>
        <v>0</v>
      </c>
      <c r="E597" s="76">
        <f>E598+E599+E600</f>
        <v>0</v>
      </c>
      <c r="F597" s="10" t="e">
        <f t="shared" si="30"/>
        <v>#DIV/0!</v>
      </c>
    </row>
    <row r="598" spans="1:6" ht="18" customHeight="1" hidden="1">
      <c r="A598" s="127"/>
      <c r="B598" s="127"/>
      <c r="C598" s="47" t="s">
        <v>6</v>
      </c>
      <c r="D598" s="76"/>
      <c r="E598" s="76"/>
      <c r="F598" s="10" t="e">
        <f t="shared" si="30"/>
        <v>#DIV/0!</v>
      </c>
    </row>
    <row r="599" spans="1:6" ht="18" customHeight="1" hidden="1">
      <c r="A599" s="127"/>
      <c r="B599" s="127"/>
      <c r="C599" s="47" t="s">
        <v>7</v>
      </c>
      <c r="D599" s="76"/>
      <c r="E599" s="76"/>
      <c r="F599" s="10" t="e">
        <f t="shared" si="30"/>
        <v>#DIV/0!</v>
      </c>
    </row>
    <row r="600" spans="1:6" ht="18" customHeight="1" hidden="1">
      <c r="A600" s="127"/>
      <c r="B600" s="127"/>
      <c r="C600" s="47" t="s">
        <v>4</v>
      </c>
      <c r="D600" s="76"/>
      <c r="E600" s="76"/>
      <c r="F600" s="10" t="e">
        <f t="shared" si="30"/>
        <v>#DIV/0!</v>
      </c>
    </row>
    <row r="601" spans="1:6" ht="18" customHeight="1">
      <c r="A601" s="127" t="s">
        <v>9</v>
      </c>
      <c r="B601" s="127" t="s">
        <v>191</v>
      </c>
      <c r="C601" s="47" t="s">
        <v>1</v>
      </c>
      <c r="D601" s="77">
        <f>D602+D603+D605+D604</f>
        <v>17000</v>
      </c>
      <c r="E601" s="77">
        <f>E602+E603+E605+E604</f>
        <v>17000</v>
      </c>
      <c r="F601" s="10">
        <f t="shared" si="30"/>
        <v>100</v>
      </c>
    </row>
    <row r="602" spans="1:6" ht="18" customHeight="1">
      <c r="A602" s="127"/>
      <c r="B602" s="127"/>
      <c r="C602" s="47" t="s">
        <v>6</v>
      </c>
      <c r="D602" s="76">
        <v>0</v>
      </c>
      <c r="E602" s="76">
        <v>0</v>
      </c>
      <c r="F602" s="10"/>
    </row>
    <row r="603" spans="1:6" ht="30">
      <c r="A603" s="127"/>
      <c r="B603" s="127"/>
      <c r="C603" s="47" t="s">
        <v>7</v>
      </c>
      <c r="D603" s="76"/>
      <c r="E603" s="76"/>
      <c r="F603" s="10" t="e">
        <f t="shared" si="30"/>
        <v>#DIV/0!</v>
      </c>
    </row>
    <row r="604" spans="1:6" ht="15">
      <c r="A604" s="127"/>
      <c r="B604" s="127"/>
      <c r="C604" s="47" t="s">
        <v>2</v>
      </c>
      <c r="D604" s="76">
        <v>17000</v>
      </c>
      <c r="E604" s="76">
        <v>17000</v>
      </c>
      <c r="F604" s="10">
        <f>E604/D604*100</f>
        <v>100</v>
      </c>
    </row>
    <row r="605" spans="1:6" ht="15">
      <c r="A605" s="127"/>
      <c r="B605" s="127"/>
      <c r="C605" s="47" t="s">
        <v>4</v>
      </c>
      <c r="D605" s="76"/>
      <c r="E605" s="76"/>
      <c r="F605" s="10" t="e">
        <f t="shared" si="30"/>
        <v>#DIV/0!</v>
      </c>
    </row>
    <row r="606" spans="1:6" ht="15" hidden="1">
      <c r="A606" s="127" t="s">
        <v>5</v>
      </c>
      <c r="B606" s="127" t="s">
        <v>139</v>
      </c>
      <c r="C606" s="47" t="s">
        <v>1</v>
      </c>
      <c r="D606" s="77">
        <f>D607+D608+D609</f>
        <v>0</v>
      </c>
      <c r="E606" s="76">
        <f>E607+E608+E609</f>
        <v>0</v>
      </c>
      <c r="F606" s="10" t="e">
        <f t="shared" si="30"/>
        <v>#DIV/0!</v>
      </c>
    </row>
    <row r="607" spans="1:6" ht="15" hidden="1">
      <c r="A607" s="127"/>
      <c r="B607" s="127"/>
      <c r="C607" s="47" t="s">
        <v>6</v>
      </c>
      <c r="D607" s="76"/>
      <c r="E607" s="76"/>
      <c r="F607" s="10" t="e">
        <f t="shared" si="30"/>
        <v>#DIV/0!</v>
      </c>
    </row>
    <row r="608" spans="1:6" ht="30" hidden="1">
      <c r="A608" s="127"/>
      <c r="B608" s="127"/>
      <c r="C608" s="47" t="s">
        <v>7</v>
      </c>
      <c r="D608" s="76"/>
      <c r="E608" s="76"/>
      <c r="F608" s="10" t="e">
        <f t="shared" si="30"/>
        <v>#DIV/0!</v>
      </c>
    </row>
    <row r="609" spans="1:6" ht="15" hidden="1">
      <c r="A609" s="127"/>
      <c r="B609" s="127"/>
      <c r="C609" s="47" t="s">
        <v>4</v>
      </c>
      <c r="D609" s="76"/>
      <c r="E609" s="76"/>
      <c r="F609" s="10" t="e">
        <f t="shared" si="30"/>
        <v>#DIV/0!</v>
      </c>
    </row>
    <row r="610" spans="1:6" ht="15" customHeight="1" hidden="1">
      <c r="A610" s="127" t="s">
        <v>9</v>
      </c>
      <c r="B610" s="127" t="s">
        <v>123</v>
      </c>
      <c r="C610" s="47" t="s">
        <v>1</v>
      </c>
      <c r="D610" s="77">
        <f>D611+D612</f>
        <v>0</v>
      </c>
      <c r="E610" s="77">
        <f>E611+E612</f>
        <v>0</v>
      </c>
      <c r="F610" s="10" t="e">
        <f t="shared" si="30"/>
        <v>#DIV/0!</v>
      </c>
    </row>
    <row r="611" spans="1:6" ht="15" hidden="1">
      <c r="A611" s="127"/>
      <c r="B611" s="127"/>
      <c r="C611" s="47" t="s">
        <v>6</v>
      </c>
      <c r="D611" s="76">
        <v>0</v>
      </c>
      <c r="E611" s="76">
        <v>0</v>
      </c>
      <c r="F611" s="10"/>
    </row>
    <row r="612" spans="1:6" ht="30" hidden="1">
      <c r="A612" s="127"/>
      <c r="B612" s="127"/>
      <c r="C612" s="47" t="s">
        <v>7</v>
      </c>
      <c r="D612" s="76"/>
      <c r="E612" s="76"/>
      <c r="F612" s="10" t="e">
        <f t="shared" si="30"/>
        <v>#DIV/0!</v>
      </c>
    </row>
    <row r="613" spans="1:8" ht="15">
      <c r="A613" s="148" t="s">
        <v>143</v>
      </c>
      <c r="B613" s="150" t="s">
        <v>124</v>
      </c>
      <c r="C613" s="6" t="s">
        <v>1</v>
      </c>
      <c r="D613" s="78">
        <f>D614+D615+D616+D617+D618</f>
        <v>3350978.15</v>
      </c>
      <c r="E613" s="78">
        <f>E614+E615+E616+E617+E618</f>
        <v>3305528.15</v>
      </c>
      <c r="F613" s="9">
        <f aca="true" t="shared" si="31" ref="F613:F657">E613/D613*100</f>
        <v>98.6436796074006</v>
      </c>
      <c r="G613" s="14">
        <f aca="true" t="shared" si="32" ref="G613:H618">D619+D625+D631+D637+D643+D649+D655</f>
        <v>3350978.15</v>
      </c>
      <c r="H613" s="14">
        <f t="shared" si="32"/>
        <v>3305528.15</v>
      </c>
    </row>
    <row r="614" spans="1:9" ht="15">
      <c r="A614" s="149"/>
      <c r="B614" s="149"/>
      <c r="C614" s="7" t="s">
        <v>6</v>
      </c>
      <c r="D614" s="78">
        <f>D620+D626+D632+D638+D644+D650+D656</f>
        <v>0</v>
      </c>
      <c r="E614" s="78">
        <f>E620+E626+E632+E638+E644+E650+E656</f>
        <v>0</v>
      </c>
      <c r="F614" s="9" t="e">
        <f t="shared" si="31"/>
        <v>#DIV/0!</v>
      </c>
      <c r="G614" s="14">
        <f t="shared" si="32"/>
        <v>0</v>
      </c>
      <c r="H614" s="14">
        <f t="shared" si="32"/>
        <v>0</v>
      </c>
      <c r="I614" s="1" t="s">
        <v>130</v>
      </c>
    </row>
    <row r="615" spans="1:9" ht="28.5">
      <c r="A615" s="149"/>
      <c r="B615" s="149"/>
      <c r="C615" s="7" t="s">
        <v>7</v>
      </c>
      <c r="D615" s="78">
        <f aca="true" t="shared" si="33" ref="D615:E618">D621+D627+D633+D639+D645+D651+D657</f>
        <v>3221000</v>
      </c>
      <c r="E615" s="78">
        <f t="shared" si="33"/>
        <v>3175550</v>
      </c>
      <c r="F615" s="9">
        <f t="shared" si="31"/>
        <v>98.58894753182241</v>
      </c>
      <c r="G615" s="14">
        <f t="shared" si="32"/>
        <v>3221000</v>
      </c>
      <c r="H615" s="14">
        <f t="shared" si="32"/>
        <v>3175550</v>
      </c>
      <c r="I615" s="14">
        <f>D614+D615</f>
        <v>3221000</v>
      </c>
    </row>
    <row r="616" spans="1:8" ht="15">
      <c r="A616" s="149"/>
      <c r="B616" s="149"/>
      <c r="C616" s="7" t="s">
        <v>2</v>
      </c>
      <c r="D616" s="78">
        <f t="shared" si="33"/>
        <v>129978.15</v>
      </c>
      <c r="E616" s="78">
        <f t="shared" si="33"/>
        <v>129978.15</v>
      </c>
      <c r="F616" s="9">
        <f t="shared" si="31"/>
        <v>100</v>
      </c>
      <c r="G616" s="14">
        <f t="shared" si="32"/>
        <v>129978.15</v>
      </c>
      <c r="H616" s="14">
        <f t="shared" si="32"/>
        <v>129978.15</v>
      </c>
    </row>
    <row r="617" spans="1:8" ht="43.5" customHeight="1">
      <c r="A617" s="149"/>
      <c r="B617" s="149"/>
      <c r="C617" s="7" t="s">
        <v>84</v>
      </c>
      <c r="D617" s="78">
        <f t="shared" si="33"/>
        <v>0</v>
      </c>
      <c r="E617" s="78">
        <f t="shared" si="33"/>
        <v>0</v>
      </c>
      <c r="F617" s="9">
        <v>0</v>
      </c>
      <c r="G617" s="14">
        <f t="shared" si="32"/>
        <v>0</v>
      </c>
      <c r="H617" s="14">
        <f t="shared" si="32"/>
        <v>0</v>
      </c>
    </row>
    <row r="618" spans="1:8" ht="15">
      <c r="A618" s="149"/>
      <c r="B618" s="149"/>
      <c r="C618" s="7" t="s">
        <v>4</v>
      </c>
      <c r="D618" s="78">
        <f t="shared" si="33"/>
        <v>0</v>
      </c>
      <c r="E618" s="78">
        <f t="shared" si="33"/>
        <v>0</v>
      </c>
      <c r="F618" s="9" t="e">
        <f t="shared" si="31"/>
        <v>#DIV/0!</v>
      </c>
      <c r="G618" s="14">
        <f t="shared" si="32"/>
        <v>0</v>
      </c>
      <c r="H618" s="14">
        <f t="shared" si="32"/>
        <v>0</v>
      </c>
    </row>
    <row r="619" spans="1:6" ht="15">
      <c r="A619" s="138" t="s">
        <v>5</v>
      </c>
      <c r="B619" s="143" t="s">
        <v>166</v>
      </c>
      <c r="C619" s="3" t="s">
        <v>1</v>
      </c>
      <c r="D619" s="76">
        <f>D620+D621+D622+D623+D624</f>
        <v>3350978.15</v>
      </c>
      <c r="E619" s="76">
        <f>E620+E621+E622+E623+E624</f>
        <v>3305528.15</v>
      </c>
      <c r="F619" s="10">
        <f t="shared" si="31"/>
        <v>98.6436796074006</v>
      </c>
    </row>
    <row r="620" spans="1:8" ht="15">
      <c r="A620" s="139"/>
      <c r="B620" s="139"/>
      <c r="C620" s="4" t="s">
        <v>6</v>
      </c>
      <c r="D620" s="76"/>
      <c r="E620" s="76"/>
      <c r="F620" s="10" t="e">
        <f t="shared" si="31"/>
        <v>#DIV/0!</v>
      </c>
      <c r="H620" s="48"/>
    </row>
    <row r="621" spans="1:8" ht="30">
      <c r="A621" s="139"/>
      <c r="B621" s="139"/>
      <c r="C621" s="4" t="s">
        <v>7</v>
      </c>
      <c r="D621" s="76">
        <v>3221000</v>
      </c>
      <c r="E621" s="75">
        <v>3175550</v>
      </c>
      <c r="F621" s="10">
        <f t="shared" si="31"/>
        <v>98.58894753182241</v>
      </c>
      <c r="H621" s="48"/>
    </row>
    <row r="622" spans="1:8" ht="15">
      <c r="A622" s="139"/>
      <c r="B622" s="139"/>
      <c r="C622" s="4" t="s">
        <v>2</v>
      </c>
      <c r="D622" s="76">
        <v>129978.15</v>
      </c>
      <c r="E622" s="76">
        <v>129978.15</v>
      </c>
      <c r="F622" s="10"/>
      <c r="H622" s="5"/>
    </row>
    <row r="623" spans="1:8" ht="45">
      <c r="A623" s="139"/>
      <c r="B623" s="139"/>
      <c r="C623" s="4" t="s">
        <v>14</v>
      </c>
      <c r="D623" s="76">
        <v>0</v>
      </c>
      <c r="E623" s="76">
        <v>0</v>
      </c>
      <c r="F623" s="10"/>
      <c r="H623" s="5"/>
    </row>
    <row r="624" spans="1:8" ht="15">
      <c r="A624" s="139"/>
      <c r="B624" s="139"/>
      <c r="C624" s="4" t="s">
        <v>4</v>
      </c>
      <c r="D624" s="76"/>
      <c r="E624" s="76"/>
      <c r="F624" s="10" t="e">
        <f t="shared" si="31"/>
        <v>#DIV/0!</v>
      </c>
      <c r="H624" s="5"/>
    </row>
    <row r="625" spans="1:8" ht="15" hidden="1">
      <c r="A625" s="138" t="s">
        <v>5</v>
      </c>
      <c r="B625" s="143" t="s">
        <v>97</v>
      </c>
      <c r="C625" s="3" t="s">
        <v>1</v>
      </c>
      <c r="D625" s="76">
        <f>D626+D627+D628+D629+D630</f>
        <v>0</v>
      </c>
      <c r="E625" s="76">
        <f>E626+E627+E628+E629+E630</f>
        <v>0</v>
      </c>
      <c r="F625" s="10"/>
      <c r="H625" s="5"/>
    </row>
    <row r="626" spans="1:8" ht="15" hidden="1">
      <c r="A626" s="139"/>
      <c r="B626" s="139"/>
      <c r="C626" s="4" t="s">
        <v>6</v>
      </c>
      <c r="D626" s="76">
        <v>0</v>
      </c>
      <c r="E626" s="76">
        <v>0</v>
      </c>
      <c r="F626" s="10"/>
      <c r="H626" s="49"/>
    </row>
    <row r="627" spans="1:6" ht="30" hidden="1">
      <c r="A627" s="139"/>
      <c r="B627" s="139"/>
      <c r="C627" s="4" t="s">
        <v>7</v>
      </c>
      <c r="D627" s="76">
        <v>0</v>
      </c>
      <c r="E627" s="76"/>
      <c r="F627" s="10"/>
    </row>
    <row r="628" spans="1:6" ht="15" hidden="1">
      <c r="A628" s="139"/>
      <c r="B628" s="139"/>
      <c r="C628" s="4" t="s">
        <v>2</v>
      </c>
      <c r="D628" s="76">
        <v>0</v>
      </c>
      <c r="E628" s="76">
        <v>0</v>
      </c>
      <c r="F628" s="10"/>
    </row>
    <row r="629" spans="1:6" ht="45" hidden="1">
      <c r="A629" s="139"/>
      <c r="B629" s="139"/>
      <c r="C629" s="4" t="s">
        <v>14</v>
      </c>
      <c r="D629" s="76">
        <v>0</v>
      </c>
      <c r="E629" s="76">
        <v>0</v>
      </c>
      <c r="F629" s="10"/>
    </row>
    <row r="630" spans="1:6" ht="15" hidden="1">
      <c r="A630" s="139"/>
      <c r="B630" s="139"/>
      <c r="C630" s="4" t="s">
        <v>4</v>
      </c>
      <c r="D630" s="76">
        <v>0</v>
      </c>
      <c r="E630" s="76"/>
      <c r="F630" s="10"/>
    </row>
    <row r="631" spans="1:6" ht="15" hidden="1">
      <c r="A631" s="138" t="s">
        <v>5</v>
      </c>
      <c r="B631" s="143" t="s">
        <v>98</v>
      </c>
      <c r="C631" s="3" t="s">
        <v>1</v>
      </c>
      <c r="D631" s="76">
        <f>D632+D633+D634+D635+D636</f>
        <v>0</v>
      </c>
      <c r="E631" s="76">
        <f>E632+E633+E634+E635+E636</f>
        <v>0</v>
      </c>
      <c r="F631" s="10" t="e">
        <f t="shared" si="31"/>
        <v>#DIV/0!</v>
      </c>
    </row>
    <row r="632" spans="1:6" ht="15" hidden="1">
      <c r="A632" s="139"/>
      <c r="B632" s="139"/>
      <c r="C632" s="4" t="s">
        <v>6</v>
      </c>
      <c r="D632" s="76"/>
      <c r="E632" s="76"/>
      <c r="F632" s="10" t="e">
        <f t="shared" si="31"/>
        <v>#DIV/0!</v>
      </c>
    </row>
    <row r="633" spans="1:6" ht="30" hidden="1">
      <c r="A633" s="139"/>
      <c r="B633" s="139"/>
      <c r="C633" s="4" t="s">
        <v>7</v>
      </c>
      <c r="D633" s="76"/>
      <c r="E633" s="76"/>
      <c r="F633" s="10" t="e">
        <f t="shared" si="31"/>
        <v>#DIV/0!</v>
      </c>
    </row>
    <row r="634" spans="1:6" ht="15" hidden="1">
      <c r="A634" s="139"/>
      <c r="B634" s="139"/>
      <c r="C634" s="4" t="s">
        <v>2</v>
      </c>
      <c r="D634" s="76"/>
      <c r="E634" s="76"/>
      <c r="F634" s="10"/>
    </row>
    <row r="635" spans="1:6" ht="45" hidden="1">
      <c r="A635" s="139"/>
      <c r="B635" s="139"/>
      <c r="C635" s="4" t="s">
        <v>14</v>
      </c>
      <c r="D635" s="76">
        <v>0</v>
      </c>
      <c r="E635" s="76">
        <v>0</v>
      </c>
      <c r="F635" s="10"/>
    </row>
    <row r="636" spans="1:6" ht="15" hidden="1">
      <c r="A636" s="139"/>
      <c r="B636" s="139"/>
      <c r="C636" s="4" t="s">
        <v>4</v>
      </c>
      <c r="D636" s="76">
        <v>0</v>
      </c>
      <c r="E636" s="76"/>
      <c r="F636" s="10"/>
    </row>
    <row r="637" spans="1:6" ht="15" hidden="1">
      <c r="A637" s="138" t="s">
        <v>5</v>
      </c>
      <c r="B637" s="143" t="s">
        <v>99</v>
      </c>
      <c r="C637" s="3" t="s">
        <v>1</v>
      </c>
      <c r="D637" s="76">
        <f>D638+D639+D640+D641+D642</f>
        <v>0</v>
      </c>
      <c r="E637" s="76">
        <f>E638+E639+E640+E641+E642</f>
        <v>0</v>
      </c>
      <c r="F637" s="10" t="e">
        <f t="shared" si="31"/>
        <v>#DIV/0!</v>
      </c>
    </row>
    <row r="638" spans="1:6" ht="15" hidden="1">
      <c r="A638" s="139"/>
      <c r="B638" s="139"/>
      <c r="C638" s="4" t="s">
        <v>6</v>
      </c>
      <c r="D638" s="76"/>
      <c r="E638" s="76"/>
      <c r="F638" s="10" t="e">
        <f t="shared" si="31"/>
        <v>#DIV/0!</v>
      </c>
    </row>
    <row r="639" spans="1:6" ht="30" hidden="1">
      <c r="A639" s="139"/>
      <c r="B639" s="139"/>
      <c r="C639" s="4" t="s">
        <v>7</v>
      </c>
      <c r="D639" s="76"/>
      <c r="E639" s="76"/>
      <c r="F639" s="10" t="e">
        <f t="shared" si="31"/>
        <v>#DIV/0!</v>
      </c>
    </row>
    <row r="640" spans="1:6" ht="15" hidden="1">
      <c r="A640" s="139"/>
      <c r="B640" s="139"/>
      <c r="C640" s="4" t="s">
        <v>2</v>
      </c>
      <c r="D640" s="76"/>
      <c r="E640" s="76"/>
      <c r="F640" s="10" t="e">
        <f t="shared" si="31"/>
        <v>#DIV/0!</v>
      </c>
    </row>
    <row r="641" spans="1:6" ht="45" hidden="1">
      <c r="A641" s="139"/>
      <c r="B641" s="139"/>
      <c r="C641" s="4" t="s">
        <v>14</v>
      </c>
      <c r="D641" s="76"/>
      <c r="E641" s="76"/>
      <c r="F641" s="10"/>
    </row>
    <row r="642" spans="1:6" ht="15" hidden="1">
      <c r="A642" s="139"/>
      <c r="B642" s="139"/>
      <c r="C642" s="4" t="s">
        <v>4</v>
      </c>
      <c r="D642" s="76"/>
      <c r="E642" s="76"/>
      <c r="F642" s="10" t="e">
        <f t="shared" si="31"/>
        <v>#DIV/0!</v>
      </c>
    </row>
    <row r="643" spans="1:6" ht="15" hidden="1">
      <c r="A643" s="138" t="s">
        <v>5</v>
      </c>
      <c r="B643" s="127" t="s">
        <v>126</v>
      </c>
      <c r="C643" s="3" t="s">
        <v>1</v>
      </c>
      <c r="D643" s="76">
        <f>D644+D645+D646+D647+D648</f>
        <v>0</v>
      </c>
      <c r="E643" s="76">
        <f>E644+E645+E646+E647+E648</f>
        <v>0</v>
      </c>
      <c r="F643" s="10" t="e">
        <f t="shared" si="31"/>
        <v>#DIV/0!</v>
      </c>
    </row>
    <row r="644" spans="1:6" ht="15" hidden="1">
      <c r="A644" s="139"/>
      <c r="B644" s="140"/>
      <c r="C644" s="4" t="s">
        <v>6</v>
      </c>
      <c r="D644" s="76"/>
      <c r="E644" s="76"/>
      <c r="F644" s="10" t="e">
        <f t="shared" si="31"/>
        <v>#DIV/0!</v>
      </c>
    </row>
    <row r="645" spans="1:6" ht="30" hidden="1">
      <c r="A645" s="139"/>
      <c r="B645" s="140"/>
      <c r="C645" s="4" t="s">
        <v>7</v>
      </c>
      <c r="D645" s="76"/>
      <c r="E645" s="76"/>
      <c r="F645" s="10" t="e">
        <f t="shared" si="31"/>
        <v>#DIV/0!</v>
      </c>
    </row>
    <row r="646" spans="1:6" ht="15" hidden="1">
      <c r="A646" s="139"/>
      <c r="B646" s="140"/>
      <c r="C646" s="4" t="s">
        <v>2</v>
      </c>
      <c r="D646" s="76"/>
      <c r="E646" s="76"/>
      <c r="F646" s="10"/>
    </row>
    <row r="647" spans="1:6" ht="45" hidden="1">
      <c r="A647" s="139"/>
      <c r="B647" s="140"/>
      <c r="C647" s="4" t="s">
        <v>14</v>
      </c>
      <c r="D647" s="76"/>
      <c r="E647" s="76"/>
      <c r="F647" s="10"/>
    </row>
    <row r="648" spans="1:6" ht="15" hidden="1">
      <c r="A648" s="139"/>
      <c r="B648" s="140"/>
      <c r="C648" s="4" t="s">
        <v>4</v>
      </c>
      <c r="D648" s="76"/>
      <c r="E648" s="76"/>
      <c r="F648" s="10"/>
    </row>
    <row r="649" spans="1:6" ht="15" hidden="1">
      <c r="A649" s="138" t="s">
        <v>5</v>
      </c>
      <c r="B649" s="143" t="s">
        <v>100</v>
      </c>
      <c r="C649" s="3" t="s">
        <v>1</v>
      </c>
      <c r="D649" s="76">
        <f>D650+D651+D652+D653+D654</f>
        <v>0</v>
      </c>
      <c r="E649" s="76">
        <f>E650+E651+E652+E653+E654</f>
        <v>0</v>
      </c>
      <c r="F649" s="10" t="e">
        <f t="shared" si="31"/>
        <v>#DIV/0!</v>
      </c>
    </row>
    <row r="650" spans="1:6" ht="15" hidden="1">
      <c r="A650" s="139"/>
      <c r="B650" s="139"/>
      <c r="C650" s="4" t="s">
        <v>6</v>
      </c>
      <c r="D650" s="76"/>
      <c r="E650" s="76"/>
      <c r="F650" s="10"/>
    </row>
    <row r="651" spans="1:6" ht="30" hidden="1">
      <c r="A651" s="139"/>
      <c r="B651" s="139"/>
      <c r="C651" s="4" t="s">
        <v>7</v>
      </c>
      <c r="D651" s="76"/>
      <c r="E651" s="76"/>
      <c r="F651" s="10" t="e">
        <f t="shared" si="31"/>
        <v>#DIV/0!</v>
      </c>
    </row>
    <row r="652" spans="1:6" ht="15" hidden="1">
      <c r="A652" s="139"/>
      <c r="B652" s="139"/>
      <c r="C652" s="4" t="s">
        <v>2</v>
      </c>
      <c r="D652" s="76"/>
      <c r="E652" s="76"/>
      <c r="F652" s="10"/>
    </row>
    <row r="653" spans="1:6" ht="45" hidden="1">
      <c r="A653" s="139"/>
      <c r="B653" s="139"/>
      <c r="C653" s="4" t="s">
        <v>14</v>
      </c>
      <c r="D653" s="76"/>
      <c r="E653" s="76"/>
      <c r="F653" s="10"/>
    </row>
    <row r="654" spans="1:6" ht="15" hidden="1">
      <c r="A654" s="139"/>
      <c r="B654" s="139"/>
      <c r="C654" s="4" t="s">
        <v>4</v>
      </c>
      <c r="D654" s="76"/>
      <c r="E654" s="76"/>
      <c r="F654" s="10"/>
    </row>
    <row r="655" spans="1:6" ht="15" customHeight="1" hidden="1">
      <c r="A655" s="138" t="s">
        <v>5</v>
      </c>
      <c r="B655" s="127" t="s">
        <v>125</v>
      </c>
      <c r="C655" s="3" t="s">
        <v>1</v>
      </c>
      <c r="D655" s="76">
        <f>D656+D657+D658+D659+D660</f>
        <v>0</v>
      </c>
      <c r="E655" s="76">
        <f>E656+E657+E658+E659+E660</f>
        <v>0</v>
      </c>
      <c r="F655" s="10" t="e">
        <f t="shared" si="31"/>
        <v>#DIV/0!</v>
      </c>
    </row>
    <row r="656" spans="1:6" ht="15" hidden="1">
      <c r="A656" s="139"/>
      <c r="B656" s="140"/>
      <c r="C656" s="4" t="s">
        <v>6</v>
      </c>
      <c r="D656" s="76"/>
      <c r="E656" s="76"/>
      <c r="F656" s="10"/>
    </row>
    <row r="657" spans="1:6" ht="30" hidden="1">
      <c r="A657" s="139"/>
      <c r="B657" s="140"/>
      <c r="C657" s="4" t="s">
        <v>7</v>
      </c>
      <c r="D657" s="76"/>
      <c r="E657" s="76"/>
      <c r="F657" s="10" t="e">
        <f t="shared" si="31"/>
        <v>#DIV/0!</v>
      </c>
    </row>
    <row r="658" spans="1:6" ht="15" hidden="1">
      <c r="A658" s="139"/>
      <c r="B658" s="140"/>
      <c r="C658" s="4" t="s">
        <v>2</v>
      </c>
      <c r="D658" s="76"/>
      <c r="E658" s="76"/>
      <c r="F658" s="10"/>
    </row>
    <row r="659" spans="1:6" ht="45" hidden="1">
      <c r="A659" s="139"/>
      <c r="B659" s="140"/>
      <c r="C659" s="4" t="s">
        <v>14</v>
      </c>
      <c r="D659" s="76"/>
      <c r="E659" s="76"/>
      <c r="F659" s="10"/>
    </row>
    <row r="660" spans="1:6" ht="15" hidden="1">
      <c r="A660" s="139"/>
      <c r="B660" s="140"/>
      <c r="C660" s="4" t="s">
        <v>4</v>
      </c>
      <c r="D660" s="76">
        <v>0</v>
      </c>
      <c r="E660" s="76">
        <v>0</v>
      </c>
      <c r="F660" s="10"/>
    </row>
    <row r="661" spans="1:6" ht="15">
      <c r="A661" s="141" t="s">
        <v>143</v>
      </c>
      <c r="B661" s="142" t="s">
        <v>140</v>
      </c>
      <c r="C661" s="50" t="s">
        <v>1</v>
      </c>
      <c r="D661" s="74">
        <f>D662+D663+D664+D666</f>
        <v>492354</v>
      </c>
      <c r="E661" s="74">
        <f>E662+E663+E664+E666</f>
        <v>492354</v>
      </c>
      <c r="F661" s="9">
        <f aca="true" t="shared" si="34" ref="F661:F681">E661/D661*100</f>
        <v>100</v>
      </c>
    </row>
    <row r="662" spans="1:9" ht="15">
      <c r="A662" s="141"/>
      <c r="B662" s="142"/>
      <c r="C662" s="51" t="s">
        <v>6</v>
      </c>
      <c r="D662" s="74">
        <f aca="true" t="shared" si="35" ref="D662:E664">D668+D674+D680</f>
        <v>0</v>
      </c>
      <c r="E662" s="74">
        <f t="shared" si="35"/>
        <v>0</v>
      </c>
      <c r="F662" s="9" t="e">
        <f t="shared" si="34"/>
        <v>#DIV/0!</v>
      </c>
      <c r="G662" s="14">
        <f>D667+D673+D679</f>
        <v>492354</v>
      </c>
      <c r="H662" s="14">
        <f>E667+E673+E679</f>
        <v>492354</v>
      </c>
      <c r="I662" s="1" t="s">
        <v>130</v>
      </c>
    </row>
    <row r="663" spans="1:9" ht="28.5">
      <c r="A663" s="141"/>
      <c r="B663" s="142"/>
      <c r="C663" s="51" t="s">
        <v>7</v>
      </c>
      <c r="D663" s="74">
        <f t="shared" si="35"/>
        <v>0</v>
      </c>
      <c r="E663" s="74">
        <f t="shared" si="35"/>
        <v>0</v>
      </c>
      <c r="F663" s="9" t="e">
        <f t="shared" si="34"/>
        <v>#DIV/0!</v>
      </c>
      <c r="I663" s="14">
        <f>D662+D663</f>
        <v>0</v>
      </c>
    </row>
    <row r="664" spans="1:6" ht="15">
      <c r="A664" s="141"/>
      <c r="B664" s="142"/>
      <c r="C664" s="51" t="s">
        <v>2</v>
      </c>
      <c r="D664" s="74">
        <f t="shared" si="35"/>
        <v>492354</v>
      </c>
      <c r="E664" s="74">
        <f t="shared" si="35"/>
        <v>492354</v>
      </c>
      <c r="F664" s="9">
        <f t="shared" si="34"/>
        <v>100</v>
      </c>
    </row>
    <row r="665" spans="1:6" ht="42.75">
      <c r="A665" s="141"/>
      <c r="B665" s="142"/>
      <c r="C665" s="51" t="s">
        <v>14</v>
      </c>
      <c r="D665" s="74">
        <f>D671+D677+D683</f>
        <v>0</v>
      </c>
      <c r="E665" s="74">
        <f>E671+E677+E683</f>
        <v>0</v>
      </c>
      <c r="F665" s="9"/>
    </row>
    <row r="666" spans="1:6" ht="15">
      <c r="A666" s="141"/>
      <c r="B666" s="142"/>
      <c r="C666" s="51" t="s">
        <v>4</v>
      </c>
      <c r="D666" s="74">
        <f>D672+D678+D684</f>
        <v>0</v>
      </c>
      <c r="E666" s="74">
        <f>E672+E678+E684</f>
        <v>0</v>
      </c>
      <c r="F666" s="9" t="e">
        <f t="shared" si="34"/>
        <v>#DIV/0!</v>
      </c>
    </row>
    <row r="667" spans="1:6" ht="15">
      <c r="A667" s="136" t="s">
        <v>5</v>
      </c>
      <c r="B667" s="137" t="s">
        <v>167</v>
      </c>
      <c r="C667" s="52" t="s">
        <v>1</v>
      </c>
      <c r="D667" s="76">
        <f>D668+D669+D670+D672</f>
        <v>492354</v>
      </c>
      <c r="E667" s="76">
        <f>E668+E669+E670+E672</f>
        <v>492354</v>
      </c>
      <c r="F667" s="10">
        <f t="shared" si="34"/>
        <v>100</v>
      </c>
    </row>
    <row r="668" spans="1:6" ht="15">
      <c r="A668" s="136"/>
      <c r="B668" s="137"/>
      <c r="C668" s="53" t="s">
        <v>6</v>
      </c>
      <c r="D668" s="76"/>
      <c r="E668" s="76"/>
      <c r="F668" s="10" t="e">
        <f t="shared" si="34"/>
        <v>#DIV/0!</v>
      </c>
    </row>
    <row r="669" spans="1:6" ht="30">
      <c r="A669" s="136"/>
      <c r="B669" s="137"/>
      <c r="C669" s="53" t="s">
        <v>7</v>
      </c>
      <c r="D669" s="76"/>
      <c r="E669" s="76"/>
      <c r="F669" s="10" t="e">
        <f t="shared" si="34"/>
        <v>#DIV/0!</v>
      </c>
    </row>
    <row r="670" spans="1:6" ht="15">
      <c r="A670" s="136"/>
      <c r="B670" s="137"/>
      <c r="C670" s="53" t="s">
        <v>2</v>
      </c>
      <c r="D670" s="76">
        <v>492354</v>
      </c>
      <c r="E670" s="76">
        <v>492354</v>
      </c>
      <c r="F670" s="10">
        <f t="shared" si="34"/>
        <v>100</v>
      </c>
    </row>
    <row r="671" spans="1:6" ht="45">
      <c r="A671" s="136"/>
      <c r="B671" s="137"/>
      <c r="C671" s="53" t="s">
        <v>14</v>
      </c>
      <c r="D671" s="76">
        <v>0</v>
      </c>
      <c r="E671" s="76">
        <v>0</v>
      </c>
      <c r="F671" s="10"/>
    </row>
    <row r="672" spans="1:6" ht="15">
      <c r="A672" s="136"/>
      <c r="B672" s="137"/>
      <c r="C672" s="53" t="s">
        <v>4</v>
      </c>
      <c r="D672" s="76"/>
      <c r="E672" s="76"/>
      <c r="F672" s="10" t="e">
        <f t="shared" si="34"/>
        <v>#DIV/0!</v>
      </c>
    </row>
    <row r="673" spans="1:6" ht="15" hidden="1">
      <c r="A673" s="136" t="s">
        <v>5</v>
      </c>
      <c r="B673" s="137" t="s">
        <v>101</v>
      </c>
      <c r="C673" s="52" t="s">
        <v>1</v>
      </c>
      <c r="D673" s="76">
        <f>D674+D675+D676+D678</f>
        <v>0</v>
      </c>
      <c r="E673" s="76">
        <f>E674+E675+E676+E678</f>
        <v>0</v>
      </c>
      <c r="F673" s="10" t="e">
        <f t="shared" si="34"/>
        <v>#DIV/0!</v>
      </c>
    </row>
    <row r="674" spans="1:6" ht="15" hidden="1">
      <c r="A674" s="136"/>
      <c r="B674" s="137"/>
      <c r="C674" s="53" t="s">
        <v>6</v>
      </c>
      <c r="D674" s="76"/>
      <c r="E674" s="76"/>
      <c r="F674" s="10" t="e">
        <f t="shared" si="34"/>
        <v>#DIV/0!</v>
      </c>
    </row>
    <row r="675" spans="1:6" ht="30" hidden="1">
      <c r="A675" s="136"/>
      <c r="B675" s="137"/>
      <c r="C675" s="53" t="s">
        <v>7</v>
      </c>
      <c r="D675" s="76"/>
      <c r="E675" s="76"/>
      <c r="F675" s="10" t="e">
        <f t="shared" si="34"/>
        <v>#DIV/0!</v>
      </c>
    </row>
    <row r="676" spans="1:6" ht="15" hidden="1">
      <c r="A676" s="136"/>
      <c r="B676" s="137"/>
      <c r="C676" s="53" t="s">
        <v>2</v>
      </c>
      <c r="D676" s="76"/>
      <c r="E676" s="76"/>
      <c r="F676" s="10"/>
    </row>
    <row r="677" spans="1:6" ht="45" hidden="1">
      <c r="A677" s="136"/>
      <c r="B677" s="137"/>
      <c r="C677" s="53" t="s">
        <v>14</v>
      </c>
      <c r="D677" s="76"/>
      <c r="E677" s="76"/>
      <c r="F677" s="10"/>
    </row>
    <row r="678" spans="1:6" ht="15" hidden="1">
      <c r="A678" s="136"/>
      <c r="B678" s="137"/>
      <c r="C678" s="53" t="s">
        <v>4</v>
      </c>
      <c r="D678" s="76"/>
      <c r="E678" s="76"/>
      <c r="F678" s="10" t="e">
        <f t="shared" si="34"/>
        <v>#DIV/0!</v>
      </c>
    </row>
    <row r="679" spans="1:6" ht="15" hidden="1">
      <c r="A679" s="136" t="s">
        <v>5</v>
      </c>
      <c r="B679" s="137" t="s">
        <v>127</v>
      </c>
      <c r="C679" s="52" t="s">
        <v>1</v>
      </c>
      <c r="D679" s="76">
        <f>D680+D681+D682+D683+D684</f>
        <v>0</v>
      </c>
      <c r="E679" s="76">
        <f>E680+E681+E683+E684</f>
        <v>0</v>
      </c>
      <c r="F679" s="10" t="e">
        <f t="shared" si="34"/>
        <v>#DIV/0!</v>
      </c>
    </row>
    <row r="680" spans="1:6" ht="15" hidden="1">
      <c r="A680" s="136"/>
      <c r="B680" s="137"/>
      <c r="C680" s="53" t="s">
        <v>6</v>
      </c>
      <c r="D680" s="76">
        <v>0</v>
      </c>
      <c r="E680" s="79">
        <v>0</v>
      </c>
      <c r="F680" s="10"/>
    </row>
    <row r="681" spans="1:6" ht="30" hidden="1">
      <c r="A681" s="136"/>
      <c r="B681" s="137"/>
      <c r="C681" s="53" t="s">
        <v>7</v>
      </c>
      <c r="D681" s="76"/>
      <c r="E681" s="79"/>
      <c r="F681" s="10" t="e">
        <f t="shared" si="34"/>
        <v>#DIV/0!</v>
      </c>
    </row>
    <row r="682" spans="1:6" ht="45" hidden="1">
      <c r="A682" s="136"/>
      <c r="B682" s="137"/>
      <c r="C682" s="53" t="s">
        <v>14</v>
      </c>
      <c r="D682" s="76"/>
      <c r="E682" s="79"/>
      <c r="F682" s="10"/>
    </row>
    <row r="683" spans="1:6" ht="15" hidden="1">
      <c r="A683" s="136"/>
      <c r="B683" s="137"/>
      <c r="C683" s="53" t="s">
        <v>2</v>
      </c>
      <c r="D683" s="76">
        <v>0</v>
      </c>
      <c r="E683" s="79">
        <v>0</v>
      </c>
      <c r="F683" s="10"/>
    </row>
    <row r="684" spans="1:6" ht="15" hidden="1">
      <c r="A684" s="136"/>
      <c r="B684" s="137"/>
      <c r="C684" s="53" t="s">
        <v>4</v>
      </c>
      <c r="D684" s="76">
        <v>0</v>
      </c>
      <c r="E684" s="79">
        <v>0</v>
      </c>
      <c r="F684" s="10"/>
    </row>
    <row r="685" spans="1:9" ht="28.5">
      <c r="A685" s="119" t="s">
        <v>145</v>
      </c>
      <c r="B685" s="133" t="s">
        <v>168</v>
      </c>
      <c r="C685" s="44" t="s">
        <v>1</v>
      </c>
      <c r="D685" s="74">
        <f>D686+D687+D688+D689</f>
        <v>44760799.68</v>
      </c>
      <c r="E685" s="74">
        <f>E686+E687+E688+E689</f>
        <v>44523972</v>
      </c>
      <c r="F685" s="9">
        <f aca="true" t="shared" si="36" ref="F685:F716">E685/D685*100</f>
        <v>99.47090382277996</v>
      </c>
      <c r="G685" s="14">
        <f>D690+D695+D700+D710+D715+D705</f>
        <v>44760799.68</v>
      </c>
      <c r="H685" s="14">
        <f>E690+E695+E700+E710+E715+E705</f>
        <v>44523972</v>
      </c>
      <c r="I685" s="1" t="s">
        <v>130</v>
      </c>
    </row>
    <row r="686" spans="1:9" ht="15">
      <c r="A686" s="117"/>
      <c r="B686" s="134"/>
      <c r="C686" s="31" t="s">
        <v>6</v>
      </c>
      <c r="D686" s="74">
        <f>D691+D696+D701+D706+D711</f>
        <v>0</v>
      </c>
      <c r="E686" s="74">
        <f>E691+E696+E701+E706+E711</f>
        <v>0</v>
      </c>
      <c r="F686" s="9" t="e">
        <f t="shared" si="36"/>
        <v>#DIV/0!</v>
      </c>
      <c r="G686" s="14">
        <f>D691+D696+D701+D711</f>
        <v>0</v>
      </c>
      <c r="H686" s="14">
        <f>E691+E696+E701+E711</f>
        <v>0</v>
      </c>
      <c r="I686" s="14">
        <f>D686+D687</f>
        <v>39803300</v>
      </c>
    </row>
    <row r="687" spans="1:8" ht="28.5">
      <c r="A687" s="117"/>
      <c r="B687" s="134"/>
      <c r="C687" s="31" t="s">
        <v>7</v>
      </c>
      <c r="D687" s="74">
        <f>D692+D697+D702+D707+D712+D716</f>
        <v>39803300</v>
      </c>
      <c r="E687" s="74">
        <f>E692+E697+E702+E707+E712+E716</f>
        <v>39568642</v>
      </c>
      <c r="F687" s="9">
        <f t="shared" si="36"/>
        <v>99.41045591697171</v>
      </c>
      <c r="G687" s="14">
        <f>D692+D697+D702+D712+D707+D716</f>
        <v>39803300</v>
      </c>
      <c r="H687" s="14">
        <f>E692+E697+E702+E712+E707+E716</f>
        <v>39568642</v>
      </c>
    </row>
    <row r="688" spans="1:8" ht="15">
      <c r="A688" s="117"/>
      <c r="B688" s="134"/>
      <c r="C688" s="31" t="s">
        <v>2</v>
      </c>
      <c r="D688" s="74">
        <f>D693+D698+D703+D708+D713</f>
        <v>4957499.68</v>
      </c>
      <c r="E688" s="74">
        <f>E693+E698+E703+E708+E713</f>
        <v>4955330</v>
      </c>
      <c r="F688" s="9">
        <f t="shared" si="36"/>
        <v>99.95623438950985</v>
      </c>
      <c r="G688" s="14">
        <f>D693+D698+D703+D713</f>
        <v>4957499.68</v>
      </c>
      <c r="H688" s="14">
        <f>E693+E698+E703+E713</f>
        <v>4955330</v>
      </c>
    </row>
    <row r="689" spans="1:8" ht="15">
      <c r="A689" s="117"/>
      <c r="B689" s="134"/>
      <c r="C689" s="31" t="s">
        <v>4</v>
      </c>
      <c r="D689" s="74">
        <f>D694+D699+D704+D709+D714</f>
        <v>0</v>
      </c>
      <c r="E689" s="74">
        <f>E694+E699+E704+E709+E714</f>
        <v>0</v>
      </c>
      <c r="F689" s="9" t="e">
        <f t="shared" si="36"/>
        <v>#DIV/0!</v>
      </c>
      <c r="G689" s="14">
        <f>D694+D699+D704+D714+D709</f>
        <v>0</v>
      </c>
      <c r="H689" s="14">
        <f>E694+E699+E704+E714+E709</f>
        <v>0</v>
      </c>
    </row>
    <row r="690" spans="1:6" ht="15">
      <c r="A690" s="118" t="s">
        <v>9</v>
      </c>
      <c r="B690" s="127" t="s">
        <v>193</v>
      </c>
      <c r="C690" s="54" t="s">
        <v>1</v>
      </c>
      <c r="D690" s="76">
        <f>D691+D692+D693+D694-D694</f>
        <v>44640799.68</v>
      </c>
      <c r="E690" s="76">
        <f>E691+E692+E693+E694-E694</f>
        <v>44403972</v>
      </c>
      <c r="F690" s="10">
        <f t="shared" si="36"/>
        <v>99.46948154670692</v>
      </c>
    </row>
    <row r="691" spans="1:6" ht="15">
      <c r="A691" s="116"/>
      <c r="B691" s="135"/>
      <c r="C691" s="55" t="s">
        <v>6</v>
      </c>
      <c r="D691" s="76"/>
      <c r="E691" s="76"/>
      <c r="F691" s="10" t="e">
        <f t="shared" si="36"/>
        <v>#DIV/0!</v>
      </c>
    </row>
    <row r="692" spans="1:6" ht="30">
      <c r="A692" s="116"/>
      <c r="B692" s="135"/>
      <c r="C692" s="55" t="s">
        <v>7</v>
      </c>
      <c r="D692" s="80">
        <v>39803300</v>
      </c>
      <c r="E692" s="80">
        <v>39568642</v>
      </c>
      <c r="F692" s="10">
        <f t="shared" si="36"/>
        <v>99.41045591697171</v>
      </c>
    </row>
    <row r="693" spans="1:6" ht="15">
      <c r="A693" s="116"/>
      <c r="B693" s="135"/>
      <c r="C693" s="55" t="s">
        <v>2</v>
      </c>
      <c r="D693" s="76">
        <v>4837499.68</v>
      </c>
      <c r="E693" s="76">
        <v>4835330</v>
      </c>
      <c r="F693" s="10">
        <f t="shared" si="36"/>
        <v>99.95514873088322</v>
      </c>
    </row>
    <row r="694" spans="1:6" ht="15">
      <c r="A694" s="116"/>
      <c r="B694" s="135"/>
      <c r="C694" s="55" t="s">
        <v>4</v>
      </c>
      <c r="D694" s="76">
        <v>0</v>
      </c>
      <c r="E694" s="76">
        <v>0</v>
      </c>
      <c r="F694" s="10"/>
    </row>
    <row r="695" spans="1:6" ht="15" hidden="1">
      <c r="A695" s="125" t="s">
        <v>9</v>
      </c>
      <c r="B695" s="127" t="s">
        <v>85</v>
      </c>
      <c r="C695" s="54" t="s">
        <v>1</v>
      </c>
      <c r="D695" s="76"/>
      <c r="E695" s="76"/>
      <c r="F695" s="10" t="e">
        <f t="shared" si="36"/>
        <v>#DIV/0!</v>
      </c>
    </row>
    <row r="696" spans="1:6" ht="15" hidden="1">
      <c r="A696" s="125"/>
      <c r="B696" s="135"/>
      <c r="C696" s="55" t="s">
        <v>6</v>
      </c>
      <c r="D696" s="76">
        <v>0</v>
      </c>
      <c r="E696" s="76">
        <v>0</v>
      </c>
      <c r="F696" s="10"/>
    </row>
    <row r="697" spans="1:6" ht="30" hidden="1">
      <c r="A697" s="125"/>
      <c r="B697" s="135"/>
      <c r="C697" s="55" t="s">
        <v>7</v>
      </c>
      <c r="D697" s="76"/>
      <c r="E697" s="76"/>
      <c r="F697" s="10" t="e">
        <f>E697/D697*100</f>
        <v>#DIV/0!</v>
      </c>
    </row>
    <row r="698" spans="1:6" ht="15" hidden="1">
      <c r="A698" s="125"/>
      <c r="B698" s="135"/>
      <c r="C698" s="55" t="s">
        <v>2</v>
      </c>
      <c r="D698" s="76"/>
      <c r="E698" s="76"/>
      <c r="F698" s="10" t="e">
        <f>E698/D698*100</f>
        <v>#DIV/0!</v>
      </c>
    </row>
    <row r="699" spans="1:6" ht="15" hidden="1">
      <c r="A699" s="125"/>
      <c r="B699" s="135"/>
      <c r="C699" s="55" t="s">
        <v>4</v>
      </c>
      <c r="D699" s="76"/>
      <c r="E699" s="76"/>
      <c r="F699" s="10" t="e">
        <f t="shared" si="36"/>
        <v>#DIV/0!</v>
      </c>
    </row>
    <row r="700" spans="1:6" ht="15">
      <c r="A700" s="125" t="s">
        <v>9</v>
      </c>
      <c r="B700" s="127" t="s">
        <v>192</v>
      </c>
      <c r="C700" s="54" t="s">
        <v>1</v>
      </c>
      <c r="D700" s="76">
        <f>D701+D702+D703+D704-D704</f>
        <v>120000</v>
      </c>
      <c r="E700" s="76">
        <f>E701+E702+E703+E704-E704</f>
        <v>120000</v>
      </c>
      <c r="F700" s="10">
        <f t="shared" si="36"/>
        <v>100</v>
      </c>
    </row>
    <row r="701" spans="1:6" ht="15">
      <c r="A701" s="125"/>
      <c r="B701" s="135"/>
      <c r="C701" s="55" t="s">
        <v>6</v>
      </c>
      <c r="D701" s="76">
        <v>0</v>
      </c>
      <c r="E701" s="76">
        <v>0</v>
      </c>
      <c r="F701" s="10"/>
    </row>
    <row r="702" spans="1:6" ht="30">
      <c r="A702" s="125"/>
      <c r="B702" s="135"/>
      <c r="C702" s="55" t="s">
        <v>7</v>
      </c>
      <c r="D702" s="76"/>
      <c r="E702" s="76"/>
      <c r="F702" s="10" t="e">
        <f t="shared" si="36"/>
        <v>#DIV/0!</v>
      </c>
    </row>
    <row r="703" spans="1:6" ht="15">
      <c r="A703" s="125"/>
      <c r="B703" s="135"/>
      <c r="C703" s="55" t="s">
        <v>2</v>
      </c>
      <c r="D703" s="76">
        <v>120000</v>
      </c>
      <c r="E703" s="76">
        <v>120000</v>
      </c>
      <c r="F703" s="10">
        <f t="shared" si="36"/>
        <v>100</v>
      </c>
    </row>
    <row r="704" spans="1:6" ht="15">
      <c r="A704" s="125"/>
      <c r="B704" s="135"/>
      <c r="C704" s="55" t="s">
        <v>4</v>
      </c>
      <c r="D704" s="76">
        <v>0</v>
      </c>
      <c r="E704" s="76">
        <v>0</v>
      </c>
      <c r="F704" s="10"/>
    </row>
    <row r="705" spans="1:6" ht="15" hidden="1">
      <c r="A705" s="125" t="s">
        <v>9</v>
      </c>
      <c r="B705" s="130" t="s">
        <v>86</v>
      </c>
      <c r="C705" s="54" t="s">
        <v>1</v>
      </c>
      <c r="D705" s="76">
        <f>D706+D707+D708+D709</f>
        <v>0</v>
      </c>
      <c r="E705" s="76">
        <f>E706+E707+E708+E709</f>
        <v>0</v>
      </c>
      <c r="F705" s="10" t="e">
        <f t="shared" si="36"/>
        <v>#DIV/0!</v>
      </c>
    </row>
    <row r="706" spans="1:6" ht="15" hidden="1">
      <c r="A706" s="125"/>
      <c r="B706" s="131"/>
      <c r="C706" s="55" t="s">
        <v>6</v>
      </c>
      <c r="D706" s="76"/>
      <c r="E706" s="76"/>
      <c r="F706" s="10"/>
    </row>
    <row r="707" spans="1:6" ht="30" hidden="1">
      <c r="A707" s="125"/>
      <c r="B707" s="131"/>
      <c r="C707" s="55" t="s">
        <v>7</v>
      </c>
      <c r="D707" s="76"/>
      <c r="E707" s="76"/>
      <c r="F707" s="10" t="e">
        <f t="shared" si="36"/>
        <v>#DIV/0!</v>
      </c>
    </row>
    <row r="708" spans="1:6" ht="15" hidden="1">
      <c r="A708" s="125"/>
      <c r="B708" s="131"/>
      <c r="C708" s="55" t="s">
        <v>2</v>
      </c>
      <c r="D708" s="76"/>
      <c r="E708" s="76"/>
      <c r="F708" s="10"/>
    </row>
    <row r="709" spans="1:6" ht="15" hidden="1">
      <c r="A709" s="125"/>
      <c r="B709" s="131"/>
      <c r="C709" s="55" t="s">
        <v>4</v>
      </c>
      <c r="D709" s="76"/>
      <c r="E709" s="76"/>
      <c r="F709" s="10"/>
    </row>
    <row r="710" spans="1:6" ht="15" hidden="1">
      <c r="A710" s="125" t="s">
        <v>9</v>
      </c>
      <c r="B710" s="130" t="s">
        <v>141</v>
      </c>
      <c r="C710" s="54" t="s">
        <v>1</v>
      </c>
      <c r="D710" s="76">
        <f>D711+D712+D714+D713</f>
        <v>0</v>
      </c>
      <c r="E710" s="76">
        <f>E711+E712+E714+E713</f>
        <v>0</v>
      </c>
      <c r="F710" s="10" t="e">
        <f t="shared" si="36"/>
        <v>#DIV/0!</v>
      </c>
    </row>
    <row r="711" spans="1:6" ht="15" hidden="1">
      <c r="A711" s="125"/>
      <c r="B711" s="131"/>
      <c r="C711" s="55" t="s">
        <v>6</v>
      </c>
      <c r="D711" s="76"/>
      <c r="E711" s="75"/>
      <c r="F711" s="10" t="e">
        <f t="shared" si="36"/>
        <v>#DIV/0!</v>
      </c>
    </row>
    <row r="712" spans="1:6" ht="30" hidden="1">
      <c r="A712" s="125"/>
      <c r="B712" s="131"/>
      <c r="C712" s="55" t="s">
        <v>7</v>
      </c>
      <c r="D712" s="76"/>
      <c r="E712" s="75"/>
      <c r="F712" s="10" t="e">
        <f t="shared" si="36"/>
        <v>#DIV/0!</v>
      </c>
    </row>
    <row r="713" spans="1:6" ht="15" hidden="1">
      <c r="A713" s="125"/>
      <c r="B713" s="131"/>
      <c r="C713" s="55" t="s">
        <v>2</v>
      </c>
      <c r="D713" s="76"/>
      <c r="E713" s="76"/>
      <c r="F713" s="10" t="e">
        <f t="shared" si="36"/>
        <v>#DIV/0!</v>
      </c>
    </row>
    <row r="714" spans="1:6" ht="15" hidden="1">
      <c r="A714" s="125"/>
      <c r="B714" s="131"/>
      <c r="C714" s="55" t="s">
        <v>4</v>
      </c>
      <c r="D714" s="76"/>
      <c r="E714" s="76"/>
      <c r="F714" s="10"/>
    </row>
    <row r="715" spans="1:6" ht="15" hidden="1">
      <c r="A715" s="125" t="s">
        <v>9</v>
      </c>
      <c r="B715" s="125" t="s">
        <v>128</v>
      </c>
      <c r="C715" s="54" t="s">
        <v>1</v>
      </c>
      <c r="D715" s="76">
        <f>D716</f>
        <v>0</v>
      </c>
      <c r="E715" s="76">
        <f>E716</f>
        <v>0</v>
      </c>
      <c r="F715" s="10" t="e">
        <f t="shared" si="36"/>
        <v>#DIV/0!</v>
      </c>
    </row>
    <row r="716" spans="1:6" ht="30" hidden="1">
      <c r="A716" s="125"/>
      <c r="B716" s="132"/>
      <c r="C716" s="55" t="s">
        <v>7</v>
      </c>
      <c r="D716" s="76"/>
      <c r="E716" s="76"/>
      <c r="F716" s="10" t="e">
        <f t="shared" si="36"/>
        <v>#DIV/0!</v>
      </c>
    </row>
    <row r="717" spans="1:9" ht="15">
      <c r="A717" s="133" t="s">
        <v>143</v>
      </c>
      <c r="B717" s="133" t="s">
        <v>169</v>
      </c>
      <c r="C717" s="27" t="s">
        <v>1</v>
      </c>
      <c r="D717" s="74">
        <f>D718+D719+D720</f>
        <v>45018036.03</v>
      </c>
      <c r="E717" s="74">
        <f>E718+E719+E720</f>
        <v>44771580.019999996</v>
      </c>
      <c r="F717" s="9">
        <f>E717/D717*100</f>
        <v>99.45253940035109</v>
      </c>
      <c r="G717" s="14">
        <f>D721+D725+D729+D733</f>
        <v>45018036.03</v>
      </c>
      <c r="H717" s="14">
        <f>E721+E725+E729+E733</f>
        <v>44771580.02</v>
      </c>
      <c r="I717" s="14">
        <f>D718+D719</f>
        <v>36090000</v>
      </c>
    </row>
    <row r="718" spans="1:8" ht="15">
      <c r="A718" s="133"/>
      <c r="B718" s="133"/>
      <c r="C718" s="27" t="s">
        <v>6</v>
      </c>
      <c r="D718" s="74">
        <f>D722+D726+D730</f>
        <v>2497000</v>
      </c>
      <c r="E718" s="74">
        <f>E722+E726+E730</f>
        <v>2497000</v>
      </c>
      <c r="F718" s="9">
        <f>E718/D718*100</f>
        <v>100</v>
      </c>
      <c r="G718" s="14">
        <f>D722+D726+D730</f>
        <v>2497000</v>
      </c>
      <c r="H718" s="14">
        <f>E722+E726+E730</f>
        <v>2497000</v>
      </c>
    </row>
    <row r="719" spans="1:8" ht="28.5">
      <c r="A719" s="133"/>
      <c r="B719" s="133"/>
      <c r="C719" s="27" t="s">
        <v>7</v>
      </c>
      <c r="D719" s="74">
        <f>D723+D727+D731</f>
        <v>33593000</v>
      </c>
      <c r="E719" s="74">
        <f>E723+E727+E731</f>
        <v>33593000</v>
      </c>
      <c r="F719" s="9">
        <f>E719/D719*100</f>
        <v>100</v>
      </c>
      <c r="G719" s="14">
        <f>D723+D727+D731+D734</f>
        <v>37618236</v>
      </c>
      <c r="H719" s="14">
        <f>E723+E727+E731+E734</f>
        <v>37596879.99</v>
      </c>
    </row>
    <row r="720" spans="1:8" ht="15">
      <c r="A720" s="133"/>
      <c r="B720" s="133"/>
      <c r="C720" s="27" t="s">
        <v>2</v>
      </c>
      <c r="D720" s="74">
        <f>D724+D728+D732+D734</f>
        <v>8928036.030000001</v>
      </c>
      <c r="E720" s="74">
        <f>E724+E728+E732+E734</f>
        <v>8681580.02</v>
      </c>
      <c r="F720" s="9">
        <v>0</v>
      </c>
      <c r="G720" s="14">
        <f>D724+D728+D732</f>
        <v>4902800.03</v>
      </c>
      <c r="H720" s="14">
        <f>E724+E728+E732</f>
        <v>4677700.03</v>
      </c>
    </row>
    <row r="721" spans="1:6" ht="15">
      <c r="A721" s="127" t="s">
        <v>5</v>
      </c>
      <c r="B721" s="127" t="s">
        <v>194</v>
      </c>
      <c r="C721" s="26" t="s">
        <v>1</v>
      </c>
      <c r="D721" s="76">
        <f>D722+D723+D724</f>
        <v>40992800.03</v>
      </c>
      <c r="E721" s="76">
        <f>E722+E723+E724</f>
        <v>40767700.03</v>
      </c>
      <c r="F721" s="10">
        <f aca="true" t="shared" si="37" ref="F721:F742">E721/D721*100</f>
        <v>99.45087917918448</v>
      </c>
    </row>
    <row r="722" spans="1:6" ht="15">
      <c r="A722" s="127"/>
      <c r="B722" s="127"/>
      <c r="C722" s="26" t="s">
        <v>6</v>
      </c>
      <c r="D722" s="76">
        <v>2497000</v>
      </c>
      <c r="E722" s="76">
        <v>2497000</v>
      </c>
      <c r="F722" s="10">
        <f t="shared" si="37"/>
        <v>100</v>
      </c>
    </row>
    <row r="723" spans="1:6" ht="31.5" customHeight="1">
      <c r="A723" s="127"/>
      <c r="B723" s="127"/>
      <c r="C723" s="26" t="s">
        <v>7</v>
      </c>
      <c r="D723" s="76">
        <v>33593000</v>
      </c>
      <c r="E723" s="76">
        <v>33593000</v>
      </c>
      <c r="F723" s="10">
        <f t="shared" si="37"/>
        <v>100</v>
      </c>
    </row>
    <row r="724" spans="1:6" ht="17.25" customHeight="1">
      <c r="A724" s="127"/>
      <c r="B724" s="127"/>
      <c r="C724" s="26" t="s">
        <v>2</v>
      </c>
      <c r="D724" s="76">
        <v>4902800.03</v>
      </c>
      <c r="E724" s="76">
        <v>4677700.03</v>
      </c>
      <c r="F724" s="10"/>
    </row>
    <row r="725" spans="1:6" ht="17.25" customHeight="1" hidden="1">
      <c r="A725" s="127" t="s">
        <v>5</v>
      </c>
      <c r="B725" s="127" t="s">
        <v>170</v>
      </c>
      <c r="C725" s="26" t="s">
        <v>1</v>
      </c>
      <c r="D725" s="76">
        <f>D726+D727+D728</f>
        <v>0</v>
      </c>
      <c r="E725" s="76">
        <f>E726+E727+E728</f>
        <v>0</v>
      </c>
      <c r="F725" s="10" t="e">
        <f t="shared" si="37"/>
        <v>#DIV/0!</v>
      </c>
    </row>
    <row r="726" spans="1:6" ht="17.25" customHeight="1" hidden="1">
      <c r="A726" s="127"/>
      <c r="B726" s="127"/>
      <c r="C726" s="26" t="s">
        <v>6</v>
      </c>
      <c r="D726" s="76">
        <v>0</v>
      </c>
      <c r="E726" s="76">
        <v>0</v>
      </c>
      <c r="F726" s="10"/>
    </row>
    <row r="727" spans="1:6" ht="17.25" customHeight="1" hidden="1">
      <c r="A727" s="127"/>
      <c r="B727" s="127"/>
      <c r="C727" s="26" t="s">
        <v>7</v>
      </c>
      <c r="D727" s="76">
        <v>0</v>
      </c>
      <c r="E727" s="76">
        <v>0</v>
      </c>
      <c r="F727" s="10" t="e">
        <f t="shared" si="37"/>
        <v>#DIV/0!</v>
      </c>
    </row>
    <row r="728" spans="1:6" ht="17.25" customHeight="1" hidden="1">
      <c r="A728" s="127"/>
      <c r="B728" s="127"/>
      <c r="C728" s="26" t="s">
        <v>2</v>
      </c>
      <c r="D728" s="76"/>
      <c r="E728" s="76"/>
      <c r="F728" s="10"/>
    </row>
    <row r="729" spans="1:6" ht="17.25" customHeight="1" hidden="1">
      <c r="A729" s="127" t="s">
        <v>5</v>
      </c>
      <c r="B729" s="127" t="s">
        <v>171</v>
      </c>
      <c r="C729" s="26" t="s">
        <v>1</v>
      </c>
      <c r="D729" s="76">
        <f>D730+D731+D732</f>
        <v>0</v>
      </c>
      <c r="E729" s="76">
        <f>E730+E731+E732</f>
        <v>0</v>
      </c>
      <c r="F729" s="10" t="e">
        <f t="shared" si="37"/>
        <v>#DIV/0!</v>
      </c>
    </row>
    <row r="730" spans="1:6" ht="17.25" customHeight="1" hidden="1">
      <c r="A730" s="127"/>
      <c r="B730" s="127"/>
      <c r="C730" s="26" t="s">
        <v>6</v>
      </c>
      <c r="D730" s="76" t="s">
        <v>129</v>
      </c>
      <c r="E730" s="76">
        <v>0</v>
      </c>
      <c r="F730" s="10"/>
    </row>
    <row r="731" spans="1:6" ht="17.25" customHeight="1" hidden="1">
      <c r="A731" s="127"/>
      <c r="B731" s="127"/>
      <c r="C731" s="26" t="s">
        <v>7</v>
      </c>
      <c r="D731" s="76">
        <v>0</v>
      </c>
      <c r="E731" s="76">
        <v>0</v>
      </c>
      <c r="F731" s="10" t="e">
        <f t="shared" si="37"/>
        <v>#DIV/0!</v>
      </c>
    </row>
    <row r="732" spans="1:6" ht="17.25" customHeight="1" hidden="1">
      <c r="A732" s="127"/>
      <c r="B732" s="127"/>
      <c r="C732" s="26" t="s">
        <v>2</v>
      </c>
      <c r="D732" s="76">
        <v>0</v>
      </c>
      <c r="E732" s="76">
        <v>0</v>
      </c>
      <c r="F732" s="10"/>
    </row>
    <row r="733" spans="1:6" ht="17.25" customHeight="1">
      <c r="A733" s="120" t="s">
        <v>5</v>
      </c>
      <c r="B733" s="120" t="s">
        <v>172</v>
      </c>
      <c r="C733" s="26" t="s">
        <v>1</v>
      </c>
      <c r="D733" s="76">
        <f>D734</f>
        <v>4025236</v>
      </c>
      <c r="E733" s="76">
        <f>E734</f>
        <v>4003879.99</v>
      </c>
      <c r="F733" s="10">
        <f t="shared" si="37"/>
        <v>99.46944700882135</v>
      </c>
    </row>
    <row r="734" spans="1:6" ht="17.25" customHeight="1">
      <c r="A734" s="121"/>
      <c r="B734" s="121"/>
      <c r="C734" s="26" t="s">
        <v>2</v>
      </c>
      <c r="D734" s="76">
        <v>4025236</v>
      </c>
      <c r="E734" s="76">
        <v>4003879.99</v>
      </c>
      <c r="F734" s="10">
        <f t="shared" si="37"/>
        <v>99.46944700882135</v>
      </c>
    </row>
    <row r="735" spans="1:9" ht="15">
      <c r="A735" s="152" t="s">
        <v>143</v>
      </c>
      <c r="B735" s="162" t="s">
        <v>179</v>
      </c>
      <c r="C735" s="82" t="s">
        <v>1</v>
      </c>
      <c r="D735" s="58">
        <f>D736+D737+D738+D739</f>
        <v>40480143.8</v>
      </c>
      <c r="E735" s="58">
        <f>E736+E737+E738+E739</f>
        <v>16511271.32</v>
      </c>
      <c r="F735" s="9">
        <f t="shared" si="37"/>
        <v>40.78856883902671</v>
      </c>
      <c r="G735" s="18">
        <f aca="true" t="shared" si="38" ref="G735:H739">D740+D745+D750+D755+D760+D765+D770+D775</f>
        <v>46153059.15</v>
      </c>
      <c r="H735" s="18">
        <f t="shared" si="38"/>
        <v>21581510.63</v>
      </c>
      <c r="I735" s="1" t="s">
        <v>130</v>
      </c>
    </row>
    <row r="736" spans="1:9" ht="15">
      <c r="A736" s="152"/>
      <c r="B736" s="133"/>
      <c r="C736" s="82" t="s">
        <v>6</v>
      </c>
      <c r="D736" s="58">
        <f aca="true" t="shared" si="39" ref="D736:E738">D766</f>
        <v>4512340.7</v>
      </c>
      <c r="E736" s="58">
        <f t="shared" si="39"/>
        <v>4512340.7</v>
      </c>
      <c r="F736" s="9">
        <f t="shared" si="37"/>
        <v>100</v>
      </c>
      <c r="G736" s="18">
        <f t="shared" si="38"/>
        <v>4512340.7</v>
      </c>
      <c r="H736" s="18">
        <f t="shared" si="38"/>
        <v>4512340.7</v>
      </c>
      <c r="I736" s="14">
        <f>D736+D737</f>
        <v>28512889.59</v>
      </c>
    </row>
    <row r="737" spans="1:8" ht="28.5">
      <c r="A737" s="152"/>
      <c r="B737" s="133"/>
      <c r="C737" s="82" t="s">
        <v>7</v>
      </c>
      <c r="D737" s="58">
        <f t="shared" si="39"/>
        <v>24000548.89</v>
      </c>
      <c r="E737" s="58">
        <f t="shared" si="39"/>
        <v>31983.08</v>
      </c>
      <c r="F737" s="9">
        <f t="shared" si="37"/>
        <v>0.13325978562651117</v>
      </c>
      <c r="G737" s="18">
        <f t="shared" si="38"/>
        <v>24000548.89</v>
      </c>
      <c r="H737" s="18">
        <f t="shared" si="38"/>
        <v>31983.08</v>
      </c>
    </row>
    <row r="738" spans="1:8" ht="15">
      <c r="A738" s="152"/>
      <c r="B738" s="133"/>
      <c r="C738" s="82" t="s">
        <v>2</v>
      </c>
      <c r="D738" s="58">
        <f t="shared" si="39"/>
        <v>11967254.21</v>
      </c>
      <c r="E738" s="58">
        <f t="shared" si="39"/>
        <v>11966947.54</v>
      </c>
      <c r="F738" s="9">
        <f t="shared" si="37"/>
        <v>99.99743742386833</v>
      </c>
      <c r="G738" s="18">
        <f t="shared" si="38"/>
        <v>17640169.560000002</v>
      </c>
      <c r="H738" s="18">
        <f t="shared" si="38"/>
        <v>17037186.849999998</v>
      </c>
    </row>
    <row r="739" spans="1:8" ht="15">
      <c r="A739" s="152"/>
      <c r="B739" s="133"/>
      <c r="C739" s="82" t="s">
        <v>4</v>
      </c>
      <c r="D739" s="58">
        <f>D744+D749+D754+D759+D764+D769+D774+D779</f>
        <v>0</v>
      </c>
      <c r="E739" s="58">
        <f>E744+E749+E754+E759+E764+E769+E774+E779</f>
        <v>0</v>
      </c>
      <c r="F739" s="9" t="e">
        <f t="shared" si="37"/>
        <v>#DIV/0!</v>
      </c>
      <c r="G739" s="18">
        <f t="shared" si="38"/>
        <v>0</v>
      </c>
      <c r="H739" s="18">
        <f t="shared" si="38"/>
        <v>0</v>
      </c>
    </row>
    <row r="740" spans="1:6" ht="15" hidden="1">
      <c r="A740" s="125" t="s">
        <v>5</v>
      </c>
      <c r="B740" s="127" t="s">
        <v>102</v>
      </c>
      <c r="C740" s="81" t="s">
        <v>1</v>
      </c>
      <c r="D740" s="24">
        <f>D741+D742+D743+D744</f>
        <v>0</v>
      </c>
      <c r="E740" s="24">
        <f>E741+E742+E743+E744</f>
        <v>0</v>
      </c>
      <c r="F740" s="10" t="e">
        <f t="shared" si="37"/>
        <v>#DIV/0!</v>
      </c>
    </row>
    <row r="741" spans="1:6" ht="15" hidden="1">
      <c r="A741" s="125"/>
      <c r="B741" s="127"/>
      <c r="C741" s="81" t="s">
        <v>6</v>
      </c>
      <c r="D741" s="24"/>
      <c r="E741" s="24"/>
      <c r="F741" s="10" t="e">
        <f t="shared" si="37"/>
        <v>#DIV/0!</v>
      </c>
    </row>
    <row r="742" spans="1:6" ht="30" hidden="1">
      <c r="A742" s="125"/>
      <c r="B742" s="127"/>
      <c r="C742" s="81" t="s">
        <v>7</v>
      </c>
      <c r="D742" s="24"/>
      <c r="E742" s="24"/>
      <c r="F742" s="10" t="e">
        <f t="shared" si="37"/>
        <v>#DIV/0!</v>
      </c>
    </row>
    <row r="743" spans="1:6" ht="15" hidden="1">
      <c r="A743" s="125"/>
      <c r="B743" s="127"/>
      <c r="C743" s="81" t="s">
        <v>2</v>
      </c>
      <c r="D743" s="24">
        <v>0</v>
      </c>
      <c r="E743" s="24">
        <v>0</v>
      </c>
      <c r="F743" s="10"/>
    </row>
    <row r="744" spans="1:6" ht="15" hidden="1">
      <c r="A744" s="125"/>
      <c r="B744" s="127"/>
      <c r="C744" s="81" t="s">
        <v>4</v>
      </c>
      <c r="D744" s="24">
        <v>0</v>
      </c>
      <c r="E744" s="24">
        <v>0</v>
      </c>
      <c r="F744" s="10"/>
    </row>
    <row r="745" spans="1:6" ht="15" hidden="1">
      <c r="A745" s="125" t="s">
        <v>5</v>
      </c>
      <c r="B745" s="127" t="s">
        <v>103</v>
      </c>
      <c r="C745" s="81" t="s">
        <v>1</v>
      </c>
      <c r="D745" s="56">
        <f>D746+D747+D748+D749</f>
        <v>0</v>
      </c>
      <c r="E745" s="56">
        <f>E746+E747+E748+E749</f>
        <v>0</v>
      </c>
      <c r="F745" s="10" t="e">
        <f aca="true" t="shared" si="40" ref="F745:F750">E745/D745*100</f>
        <v>#DIV/0!</v>
      </c>
    </row>
    <row r="746" spans="1:6" ht="15" hidden="1">
      <c r="A746" s="126"/>
      <c r="B746" s="127"/>
      <c r="C746" s="81" t="s">
        <v>6</v>
      </c>
      <c r="D746" s="56"/>
      <c r="E746" s="56"/>
      <c r="F746" s="10" t="e">
        <f t="shared" si="40"/>
        <v>#DIV/0!</v>
      </c>
    </row>
    <row r="747" spans="1:6" ht="30" hidden="1">
      <c r="A747" s="126"/>
      <c r="B747" s="127"/>
      <c r="C747" s="81" t="s">
        <v>7</v>
      </c>
      <c r="D747" s="56"/>
      <c r="E747" s="56"/>
      <c r="F747" s="10" t="e">
        <f t="shared" si="40"/>
        <v>#DIV/0!</v>
      </c>
    </row>
    <row r="748" spans="1:6" ht="15" hidden="1">
      <c r="A748" s="126"/>
      <c r="B748" s="127"/>
      <c r="C748" s="81" t="s">
        <v>2</v>
      </c>
      <c r="D748" s="56"/>
      <c r="E748" s="56"/>
      <c r="F748" s="10" t="e">
        <f t="shared" si="40"/>
        <v>#DIV/0!</v>
      </c>
    </row>
    <row r="749" spans="1:6" ht="15" hidden="1">
      <c r="A749" s="126"/>
      <c r="B749" s="127"/>
      <c r="C749" s="81" t="s">
        <v>4</v>
      </c>
      <c r="D749" s="56"/>
      <c r="E749" s="56"/>
      <c r="F749" s="10" t="e">
        <f t="shared" si="40"/>
        <v>#DIV/0!</v>
      </c>
    </row>
    <row r="750" spans="1:6" ht="15" hidden="1">
      <c r="A750" s="125" t="s">
        <v>5</v>
      </c>
      <c r="B750" s="127" t="s">
        <v>104</v>
      </c>
      <c r="C750" s="81" t="s">
        <v>1</v>
      </c>
      <c r="D750" s="56">
        <f>D752+D753+D754</f>
        <v>0</v>
      </c>
      <c r="E750" s="24">
        <f>E752+E753+E754</f>
        <v>0</v>
      </c>
      <c r="F750" s="10" t="e">
        <f t="shared" si="40"/>
        <v>#DIV/0!</v>
      </c>
    </row>
    <row r="751" spans="1:6" ht="15" hidden="1">
      <c r="A751" s="126"/>
      <c r="B751" s="127"/>
      <c r="C751" s="81" t="s">
        <v>6</v>
      </c>
      <c r="D751" s="24">
        <v>0</v>
      </c>
      <c r="E751" s="24">
        <v>0</v>
      </c>
      <c r="F751" s="10"/>
    </row>
    <row r="752" spans="1:6" ht="30" hidden="1">
      <c r="A752" s="126"/>
      <c r="B752" s="127"/>
      <c r="C752" s="81" t="s">
        <v>7</v>
      </c>
      <c r="D752" s="56"/>
      <c r="E752" s="24"/>
      <c r="F752" s="10" t="e">
        <f>E752/D752*100</f>
        <v>#DIV/0!</v>
      </c>
    </row>
    <row r="753" spans="1:6" ht="15" hidden="1">
      <c r="A753" s="126"/>
      <c r="B753" s="127"/>
      <c r="C753" s="81" t="s">
        <v>2</v>
      </c>
      <c r="D753" s="56"/>
      <c r="E753" s="56"/>
      <c r="F753" s="10"/>
    </row>
    <row r="754" spans="1:6" ht="15" hidden="1">
      <c r="A754" s="126"/>
      <c r="B754" s="127"/>
      <c r="C754" s="81" t="s">
        <v>4</v>
      </c>
      <c r="D754" s="56"/>
      <c r="E754" s="24"/>
      <c r="F754" s="10" t="e">
        <f>E754/D754*100</f>
        <v>#DIV/0!</v>
      </c>
    </row>
    <row r="755" spans="1:6" ht="15" hidden="1">
      <c r="A755" s="125" t="s">
        <v>5</v>
      </c>
      <c r="B755" s="127" t="s">
        <v>105</v>
      </c>
      <c r="C755" s="81" t="s">
        <v>1</v>
      </c>
      <c r="D755" s="24">
        <f>D756+D757+D759</f>
        <v>0</v>
      </c>
      <c r="E755" s="24">
        <f>E756+E757+E759</f>
        <v>0</v>
      </c>
      <c r="F755" s="10" t="e">
        <f>E755/D755*100</f>
        <v>#DIV/0!</v>
      </c>
    </row>
    <row r="756" spans="1:6" ht="15" hidden="1">
      <c r="A756" s="126"/>
      <c r="B756" s="127"/>
      <c r="C756" s="81" t="s">
        <v>6</v>
      </c>
      <c r="D756" s="24">
        <v>0</v>
      </c>
      <c r="E756" s="24">
        <v>0</v>
      </c>
      <c r="F756" s="10"/>
    </row>
    <row r="757" spans="1:6" ht="30" hidden="1">
      <c r="A757" s="126"/>
      <c r="B757" s="127"/>
      <c r="C757" s="81" t="s">
        <v>7</v>
      </c>
      <c r="D757" s="24"/>
      <c r="E757" s="24"/>
      <c r="F757" s="10" t="e">
        <f>E757/D757*100</f>
        <v>#DIV/0!</v>
      </c>
    </row>
    <row r="758" spans="1:6" ht="15" hidden="1">
      <c r="A758" s="126"/>
      <c r="B758" s="127"/>
      <c r="C758" s="81" t="s">
        <v>2</v>
      </c>
      <c r="D758" s="24"/>
      <c r="E758" s="24"/>
      <c r="F758" s="10"/>
    </row>
    <row r="759" spans="1:6" ht="15" hidden="1">
      <c r="A759" s="126"/>
      <c r="B759" s="127"/>
      <c r="C759" s="81" t="s">
        <v>4</v>
      </c>
      <c r="D759" s="24"/>
      <c r="E759" s="24"/>
      <c r="F759" s="10" t="e">
        <f>E759/D759*100</f>
        <v>#DIV/0!</v>
      </c>
    </row>
    <row r="760" spans="1:6" ht="15" hidden="1">
      <c r="A760" s="125" t="s">
        <v>5</v>
      </c>
      <c r="B760" s="127" t="s">
        <v>106</v>
      </c>
      <c r="C760" s="81" t="s">
        <v>1</v>
      </c>
      <c r="D760" s="56">
        <f>D761+D762+D763+D764</f>
        <v>0</v>
      </c>
      <c r="E760" s="24">
        <f>E761+E762+E763+E764</f>
        <v>0</v>
      </c>
      <c r="F760" s="10" t="e">
        <f>E760/D760*100</f>
        <v>#DIV/0!</v>
      </c>
    </row>
    <row r="761" spans="1:6" ht="15" hidden="1">
      <c r="A761" s="126"/>
      <c r="B761" s="127"/>
      <c r="C761" s="81" t="s">
        <v>6</v>
      </c>
      <c r="D761" s="56"/>
      <c r="E761" s="24"/>
      <c r="F761" s="10"/>
    </row>
    <row r="762" spans="1:6" ht="30" hidden="1">
      <c r="A762" s="126"/>
      <c r="B762" s="127"/>
      <c r="C762" s="81" t="s">
        <v>7</v>
      </c>
      <c r="D762" s="56"/>
      <c r="E762" s="24"/>
      <c r="F762" s="10" t="e">
        <f>E762/D762*100</f>
        <v>#DIV/0!</v>
      </c>
    </row>
    <row r="763" spans="1:6" ht="15" hidden="1">
      <c r="A763" s="126"/>
      <c r="B763" s="127"/>
      <c r="C763" s="81" t="s">
        <v>2</v>
      </c>
      <c r="D763" s="24"/>
      <c r="E763" s="24"/>
      <c r="F763" s="10"/>
    </row>
    <row r="764" spans="1:6" ht="15" hidden="1">
      <c r="A764" s="126"/>
      <c r="B764" s="127"/>
      <c r="C764" s="81" t="s">
        <v>4</v>
      </c>
      <c r="D764" s="56"/>
      <c r="E764" s="24"/>
      <c r="F764" s="10" t="e">
        <f>E764/D764*100</f>
        <v>#DIV/0!</v>
      </c>
    </row>
    <row r="765" spans="1:6" ht="15">
      <c r="A765" s="125" t="s">
        <v>5</v>
      </c>
      <c r="B765" s="127" t="s">
        <v>180</v>
      </c>
      <c r="C765" s="81" t="s">
        <v>1</v>
      </c>
      <c r="D765" s="56">
        <f>D766+D767+D768+D769</f>
        <v>40480143.8</v>
      </c>
      <c r="E765" s="24">
        <f>E766+E767+E768+E769</f>
        <v>16511271.32</v>
      </c>
      <c r="F765" s="10">
        <f>E765/D765*100</f>
        <v>40.78856883902671</v>
      </c>
    </row>
    <row r="766" spans="1:6" ht="15">
      <c r="A766" s="126"/>
      <c r="B766" s="127"/>
      <c r="C766" s="81" t="s">
        <v>6</v>
      </c>
      <c r="D766" s="56">
        <v>4512340.7</v>
      </c>
      <c r="E766" s="24">
        <v>4512340.7</v>
      </c>
      <c r="F766" s="10"/>
    </row>
    <row r="767" spans="1:6" ht="30">
      <c r="A767" s="126"/>
      <c r="B767" s="127"/>
      <c r="C767" s="81" t="s">
        <v>7</v>
      </c>
      <c r="D767" s="24">
        <v>24000548.89</v>
      </c>
      <c r="E767" s="24">
        <v>31983.08</v>
      </c>
      <c r="F767" s="10">
        <f>E767/D767*100</f>
        <v>0.13325978562651117</v>
      </c>
    </row>
    <row r="768" spans="1:6" ht="15">
      <c r="A768" s="126"/>
      <c r="B768" s="127"/>
      <c r="C768" s="81" t="s">
        <v>2</v>
      </c>
      <c r="D768" s="56">
        <v>11967254.21</v>
      </c>
      <c r="E768" s="24">
        <v>11966947.54</v>
      </c>
      <c r="F768" s="10"/>
    </row>
    <row r="769" spans="1:6" ht="17.25" customHeight="1">
      <c r="A769" s="126"/>
      <c r="B769" s="127"/>
      <c r="C769" s="81" t="s">
        <v>4</v>
      </c>
      <c r="D769" s="56">
        <v>0</v>
      </c>
      <c r="E769" s="24">
        <v>0</v>
      </c>
      <c r="F769" s="10"/>
    </row>
    <row r="770" spans="1:9" ht="15">
      <c r="A770" s="152" t="s">
        <v>143</v>
      </c>
      <c r="B770" s="162" t="s">
        <v>198</v>
      </c>
      <c r="C770" s="27" t="s">
        <v>1</v>
      </c>
      <c r="D770" s="58">
        <f>D771+D772+D773+D774</f>
        <v>5672915.35</v>
      </c>
      <c r="E770" s="58">
        <f>E771+E772+E773+E774</f>
        <v>5070239.31</v>
      </c>
      <c r="F770" s="9">
        <f aca="true" t="shared" si="41" ref="F770:F792">E770/D770*100</f>
        <v>89.37625536753337</v>
      </c>
      <c r="G770" s="18">
        <f>D775+D780+D785+D790+D795+D800+D805+D810</f>
        <v>5672915.35</v>
      </c>
      <c r="H770" s="18">
        <f>E775+E780+E785+E790+E795+E800+E805+E810</f>
        <v>5070239.31</v>
      </c>
      <c r="I770" s="1" t="s">
        <v>130</v>
      </c>
    </row>
    <row r="771" spans="1:9" ht="15">
      <c r="A771" s="152"/>
      <c r="B771" s="133"/>
      <c r="C771" s="27" t="s">
        <v>6</v>
      </c>
      <c r="D771" s="58">
        <f>D801+D856</f>
        <v>0</v>
      </c>
      <c r="E771" s="58">
        <f>E801+E856</f>
        <v>0</v>
      </c>
      <c r="F771" s="9" t="e">
        <f t="shared" si="41"/>
        <v>#DIV/0!</v>
      </c>
      <c r="G771" s="18">
        <f aca="true" t="shared" si="42" ref="G771:H774">D776+D781+D786+D791+D796+D801+D806+D811</f>
        <v>0</v>
      </c>
      <c r="H771" s="18">
        <f t="shared" si="42"/>
        <v>0</v>
      </c>
      <c r="I771" s="14">
        <f>D771+D772</f>
        <v>0</v>
      </c>
    </row>
    <row r="772" spans="1:8" ht="28.5">
      <c r="A772" s="152"/>
      <c r="B772" s="133"/>
      <c r="C772" s="27" t="s">
        <v>7</v>
      </c>
      <c r="D772" s="58">
        <f aca="true" t="shared" si="43" ref="D772:E774">D802+D857</f>
        <v>0</v>
      </c>
      <c r="E772" s="58">
        <f t="shared" si="43"/>
        <v>0</v>
      </c>
      <c r="F772" s="9" t="e">
        <f t="shared" si="41"/>
        <v>#DIV/0!</v>
      </c>
      <c r="G772" s="18">
        <f t="shared" si="42"/>
        <v>0</v>
      </c>
      <c r="H772" s="18">
        <f t="shared" si="42"/>
        <v>0</v>
      </c>
    </row>
    <row r="773" spans="1:8" ht="15">
      <c r="A773" s="152"/>
      <c r="B773" s="133"/>
      <c r="C773" s="27" t="s">
        <v>2</v>
      </c>
      <c r="D773" s="58">
        <f>D803+D808+D813</f>
        <v>5672915.35</v>
      </c>
      <c r="E773" s="58">
        <f>E803+E808+E813</f>
        <v>5070239.31</v>
      </c>
      <c r="F773" s="9">
        <f t="shared" si="41"/>
        <v>89.37625536753337</v>
      </c>
      <c r="G773" s="18">
        <f t="shared" si="42"/>
        <v>5672915.35</v>
      </c>
      <c r="H773" s="18">
        <f t="shared" si="42"/>
        <v>5070239.31</v>
      </c>
    </row>
    <row r="774" spans="1:8" ht="15">
      <c r="A774" s="152"/>
      <c r="B774" s="133"/>
      <c r="C774" s="27" t="s">
        <v>4</v>
      </c>
      <c r="D774" s="58">
        <f t="shared" si="43"/>
        <v>0</v>
      </c>
      <c r="E774" s="58">
        <f t="shared" si="43"/>
        <v>0</v>
      </c>
      <c r="F774" s="9" t="e">
        <f t="shared" si="41"/>
        <v>#DIV/0!</v>
      </c>
      <c r="G774" s="18">
        <f t="shared" si="42"/>
        <v>0</v>
      </c>
      <c r="H774" s="18">
        <f t="shared" si="42"/>
        <v>0</v>
      </c>
    </row>
    <row r="775" spans="1:6" ht="15" hidden="1">
      <c r="A775" s="125" t="s">
        <v>5</v>
      </c>
      <c r="B775" s="127" t="s">
        <v>102</v>
      </c>
      <c r="C775" s="26" t="s">
        <v>1</v>
      </c>
      <c r="D775" s="24">
        <f>D776+D777+D778+D779</f>
        <v>0</v>
      </c>
      <c r="E775" s="24">
        <f>E776+E777+E778+E779</f>
        <v>0</v>
      </c>
      <c r="F775" s="10" t="e">
        <f t="shared" si="41"/>
        <v>#DIV/0!</v>
      </c>
    </row>
    <row r="776" spans="1:6" ht="15" hidden="1">
      <c r="A776" s="125"/>
      <c r="B776" s="127"/>
      <c r="C776" s="26" t="s">
        <v>6</v>
      </c>
      <c r="D776" s="24"/>
      <c r="E776" s="24"/>
      <c r="F776" s="10" t="e">
        <f t="shared" si="41"/>
        <v>#DIV/0!</v>
      </c>
    </row>
    <row r="777" spans="1:6" ht="30" hidden="1">
      <c r="A777" s="125"/>
      <c r="B777" s="127"/>
      <c r="C777" s="26" t="s">
        <v>7</v>
      </c>
      <c r="D777" s="24"/>
      <c r="E777" s="24"/>
      <c r="F777" s="10" t="e">
        <f t="shared" si="41"/>
        <v>#DIV/0!</v>
      </c>
    </row>
    <row r="778" spans="1:6" ht="15" hidden="1">
      <c r="A778" s="125"/>
      <c r="B778" s="127"/>
      <c r="C778" s="26" t="s">
        <v>2</v>
      </c>
      <c r="D778" s="24">
        <v>0</v>
      </c>
      <c r="E778" s="24">
        <v>0</v>
      </c>
      <c r="F778" s="10"/>
    </row>
    <row r="779" spans="1:6" ht="15" hidden="1">
      <c r="A779" s="125"/>
      <c r="B779" s="127"/>
      <c r="C779" s="26" t="s">
        <v>4</v>
      </c>
      <c r="D779" s="24">
        <v>0</v>
      </c>
      <c r="E779" s="24">
        <v>0</v>
      </c>
      <c r="F779" s="10"/>
    </row>
    <row r="780" spans="1:6" ht="15" hidden="1">
      <c r="A780" s="125" t="s">
        <v>5</v>
      </c>
      <c r="B780" s="127" t="s">
        <v>103</v>
      </c>
      <c r="C780" s="26" t="s">
        <v>1</v>
      </c>
      <c r="D780" s="56">
        <f>D781+D782+D783+D784</f>
        <v>0</v>
      </c>
      <c r="E780" s="56">
        <f>E781+E782+E783+E784</f>
        <v>0</v>
      </c>
      <c r="F780" s="10" t="e">
        <f t="shared" si="41"/>
        <v>#DIV/0!</v>
      </c>
    </row>
    <row r="781" spans="1:6" ht="15" hidden="1">
      <c r="A781" s="126"/>
      <c r="B781" s="127"/>
      <c r="C781" s="26" t="s">
        <v>6</v>
      </c>
      <c r="D781" s="56"/>
      <c r="E781" s="56"/>
      <c r="F781" s="10" t="e">
        <f t="shared" si="41"/>
        <v>#DIV/0!</v>
      </c>
    </row>
    <row r="782" spans="1:6" ht="30" hidden="1">
      <c r="A782" s="126"/>
      <c r="B782" s="127"/>
      <c r="C782" s="26" t="s">
        <v>7</v>
      </c>
      <c r="D782" s="56"/>
      <c r="E782" s="56"/>
      <c r="F782" s="10" t="e">
        <f t="shared" si="41"/>
        <v>#DIV/0!</v>
      </c>
    </row>
    <row r="783" spans="1:6" ht="15" hidden="1">
      <c r="A783" s="126"/>
      <c r="B783" s="127"/>
      <c r="C783" s="26" t="s">
        <v>2</v>
      </c>
      <c r="D783" s="56"/>
      <c r="E783" s="56"/>
      <c r="F783" s="10" t="e">
        <f t="shared" si="41"/>
        <v>#DIV/0!</v>
      </c>
    </row>
    <row r="784" spans="1:6" ht="15" hidden="1">
      <c r="A784" s="126"/>
      <c r="B784" s="127"/>
      <c r="C784" s="26" t="s">
        <v>4</v>
      </c>
      <c r="D784" s="56"/>
      <c r="E784" s="56"/>
      <c r="F784" s="10" t="e">
        <f t="shared" si="41"/>
        <v>#DIV/0!</v>
      </c>
    </row>
    <row r="785" spans="1:6" ht="15" hidden="1">
      <c r="A785" s="125" t="s">
        <v>5</v>
      </c>
      <c r="B785" s="127" t="s">
        <v>104</v>
      </c>
      <c r="C785" s="26" t="s">
        <v>1</v>
      </c>
      <c r="D785" s="56">
        <f>D787+D788+D789</f>
        <v>0</v>
      </c>
      <c r="E785" s="24">
        <f>E787+E788+E789</f>
        <v>0</v>
      </c>
      <c r="F785" s="10" t="e">
        <f t="shared" si="41"/>
        <v>#DIV/0!</v>
      </c>
    </row>
    <row r="786" spans="1:6" ht="15" hidden="1">
      <c r="A786" s="126"/>
      <c r="B786" s="127"/>
      <c r="C786" s="26" t="s">
        <v>6</v>
      </c>
      <c r="D786" s="24">
        <v>0</v>
      </c>
      <c r="E786" s="24">
        <v>0</v>
      </c>
      <c r="F786" s="10"/>
    </row>
    <row r="787" spans="1:6" ht="30" hidden="1">
      <c r="A787" s="126"/>
      <c r="B787" s="127"/>
      <c r="C787" s="26" t="s">
        <v>7</v>
      </c>
      <c r="D787" s="56"/>
      <c r="E787" s="24"/>
      <c r="F787" s="10" t="e">
        <f t="shared" si="41"/>
        <v>#DIV/0!</v>
      </c>
    </row>
    <row r="788" spans="1:6" ht="15" hidden="1">
      <c r="A788" s="126"/>
      <c r="B788" s="127"/>
      <c r="C788" s="26" t="s">
        <v>2</v>
      </c>
      <c r="D788" s="56"/>
      <c r="E788" s="56"/>
      <c r="F788" s="10"/>
    </row>
    <row r="789" spans="1:6" ht="15" hidden="1">
      <c r="A789" s="126"/>
      <c r="B789" s="127"/>
      <c r="C789" s="26" t="s">
        <v>4</v>
      </c>
      <c r="D789" s="56"/>
      <c r="E789" s="24"/>
      <c r="F789" s="10" t="e">
        <f t="shared" si="41"/>
        <v>#DIV/0!</v>
      </c>
    </row>
    <row r="790" spans="1:6" ht="15" hidden="1">
      <c r="A790" s="125" t="s">
        <v>5</v>
      </c>
      <c r="B790" s="127" t="s">
        <v>105</v>
      </c>
      <c r="C790" s="26" t="s">
        <v>1</v>
      </c>
      <c r="D790" s="24">
        <f>D791+D792+D794</f>
        <v>0</v>
      </c>
      <c r="E790" s="24">
        <f>E791+E792+E794</f>
        <v>0</v>
      </c>
      <c r="F790" s="10" t="e">
        <f t="shared" si="41"/>
        <v>#DIV/0!</v>
      </c>
    </row>
    <row r="791" spans="1:6" ht="15" hidden="1">
      <c r="A791" s="126"/>
      <c r="B791" s="127"/>
      <c r="C791" s="26" t="s">
        <v>6</v>
      </c>
      <c r="D791" s="24">
        <v>0</v>
      </c>
      <c r="E791" s="24">
        <v>0</v>
      </c>
      <c r="F791" s="10"/>
    </row>
    <row r="792" spans="1:6" ht="30" hidden="1">
      <c r="A792" s="126"/>
      <c r="B792" s="127"/>
      <c r="C792" s="26" t="s">
        <v>7</v>
      </c>
      <c r="D792" s="24"/>
      <c r="E792" s="24"/>
      <c r="F792" s="10" t="e">
        <f t="shared" si="41"/>
        <v>#DIV/0!</v>
      </c>
    </row>
    <row r="793" spans="1:6" ht="15" hidden="1">
      <c r="A793" s="126"/>
      <c r="B793" s="127"/>
      <c r="C793" s="26" t="s">
        <v>2</v>
      </c>
      <c r="D793" s="24"/>
      <c r="E793" s="24"/>
      <c r="F793" s="10"/>
    </row>
    <row r="794" spans="1:6" ht="15" hidden="1">
      <c r="A794" s="126"/>
      <c r="B794" s="127"/>
      <c r="C794" s="26" t="s">
        <v>4</v>
      </c>
      <c r="D794" s="24"/>
      <c r="E794" s="24"/>
      <c r="F794" s="10" t="e">
        <f>E794/D794*100</f>
        <v>#DIV/0!</v>
      </c>
    </row>
    <row r="795" spans="1:6" ht="15" hidden="1">
      <c r="A795" s="125" t="s">
        <v>5</v>
      </c>
      <c r="B795" s="127" t="s">
        <v>106</v>
      </c>
      <c r="C795" s="26" t="s">
        <v>1</v>
      </c>
      <c r="D795" s="56">
        <f>D796+D797+D798+D799</f>
        <v>0</v>
      </c>
      <c r="E795" s="24">
        <f>E796+E797+E798+E799</f>
        <v>0</v>
      </c>
      <c r="F795" s="10" t="e">
        <f>E795/D795*100</f>
        <v>#DIV/0!</v>
      </c>
    </row>
    <row r="796" spans="1:6" ht="15" hidden="1">
      <c r="A796" s="126"/>
      <c r="B796" s="127"/>
      <c r="C796" s="26" t="s">
        <v>6</v>
      </c>
      <c r="D796" s="56"/>
      <c r="E796" s="24"/>
      <c r="F796" s="10"/>
    </row>
    <row r="797" spans="1:6" ht="30" hidden="1">
      <c r="A797" s="126"/>
      <c r="B797" s="127"/>
      <c r="C797" s="26" t="s">
        <v>7</v>
      </c>
      <c r="D797" s="56"/>
      <c r="E797" s="24"/>
      <c r="F797" s="10" t="e">
        <f>E797/D797*100</f>
        <v>#DIV/0!</v>
      </c>
    </row>
    <row r="798" spans="1:6" ht="15" hidden="1">
      <c r="A798" s="126"/>
      <c r="B798" s="127"/>
      <c r="C798" s="26" t="s">
        <v>2</v>
      </c>
      <c r="D798" s="24"/>
      <c r="E798" s="24"/>
      <c r="F798" s="10"/>
    </row>
    <row r="799" spans="1:6" ht="15" hidden="1">
      <c r="A799" s="126"/>
      <c r="B799" s="127"/>
      <c r="C799" s="26" t="s">
        <v>4</v>
      </c>
      <c r="D799" s="56"/>
      <c r="E799" s="24"/>
      <c r="F799" s="10" t="e">
        <f>E799/D799*100</f>
        <v>#DIV/0!</v>
      </c>
    </row>
    <row r="800" spans="1:6" ht="15">
      <c r="A800" s="125" t="s">
        <v>5</v>
      </c>
      <c r="B800" s="127" t="s">
        <v>200</v>
      </c>
      <c r="C800" s="26" t="s">
        <v>1</v>
      </c>
      <c r="D800" s="56">
        <f>D801+D802+D803+D804</f>
        <v>1801297</v>
      </c>
      <c r="E800" s="24">
        <f>E801+E802+E803+E804</f>
        <v>1800268.96</v>
      </c>
      <c r="F800" s="10">
        <f>E800/D800*100</f>
        <v>99.9429277903644</v>
      </c>
    </row>
    <row r="801" spans="1:6" ht="17.25" customHeight="1">
      <c r="A801" s="126"/>
      <c r="B801" s="127"/>
      <c r="C801" s="26" t="s">
        <v>6</v>
      </c>
      <c r="D801" s="56">
        <v>0</v>
      </c>
      <c r="E801" s="24">
        <v>0</v>
      </c>
      <c r="F801" s="10"/>
    </row>
    <row r="802" spans="1:6" ht="25.5" customHeight="1">
      <c r="A802" s="126"/>
      <c r="B802" s="127"/>
      <c r="C802" s="26" t="s">
        <v>7</v>
      </c>
      <c r="D802" s="24"/>
      <c r="E802" s="24"/>
      <c r="F802" s="10" t="e">
        <f>E802/D802*100</f>
        <v>#DIV/0!</v>
      </c>
    </row>
    <row r="803" spans="1:6" ht="16.5" customHeight="1">
      <c r="A803" s="126"/>
      <c r="B803" s="127"/>
      <c r="C803" s="26" t="s">
        <v>2</v>
      </c>
      <c r="D803" s="56">
        <v>1801297</v>
      </c>
      <c r="E803" s="24">
        <v>1800268.96</v>
      </c>
      <c r="F803" s="10"/>
    </row>
    <row r="804" spans="1:6" ht="18" customHeight="1">
      <c r="A804" s="126"/>
      <c r="B804" s="127"/>
      <c r="C804" s="26" t="s">
        <v>4</v>
      </c>
      <c r="D804" s="56">
        <v>0</v>
      </c>
      <c r="E804" s="24">
        <v>0</v>
      </c>
      <c r="F804" s="10"/>
    </row>
    <row r="805" spans="1:6" ht="15">
      <c r="A805" s="125" t="s">
        <v>5</v>
      </c>
      <c r="B805" s="127" t="s">
        <v>157</v>
      </c>
      <c r="C805" s="83" t="s">
        <v>1</v>
      </c>
      <c r="D805" s="56">
        <f>D806+D807+D808+D809</f>
        <v>2866000</v>
      </c>
      <c r="E805" s="24">
        <f>E806+E807+E808+E809</f>
        <v>2334352</v>
      </c>
      <c r="F805" s="10">
        <f>E805/D805*100</f>
        <v>81.44982554082345</v>
      </c>
    </row>
    <row r="806" spans="1:6" ht="15.75" customHeight="1">
      <c r="A806" s="126"/>
      <c r="B806" s="127"/>
      <c r="C806" s="83" t="s">
        <v>6</v>
      </c>
      <c r="D806" s="56">
        <v>0</v>
      </c>
      <c r="E806" s="24">
        <v>0</v>
      </c>
      <c r="F806" s="10"/>
    </row>
    <row r="807" spans="1:6" ht="25.5" customHeight="1">
      <c r="A807" s="126"/>
      <c r="B807" s="127"/>
      <c r="C807" s="83" t="s">
        <v>7</v>
      </c>
      <c r="D807" s="24"/>
      <c r="E807" s="24"/>
      <c r="F807" s="10" t="e">
        <f>E807/D807*100</f>
        <v>#DIV/0!</v>
      </c>
    </row>
    <row r="808" spans="1:6" ht="16.5" customHeight="1">
      <c r="A808" s="126"/>
      <c r="B808" s="127"/>
      <c r="C808" s="83" t="s">
        <v>2</v>
      </c>
      <c r="D808" s="56">
        <v>2866000</v>
      </c>
      <c r="E808" s="24">
        <v>2334352</v>
      </c>
      <c r="F808" s="10"/>
    </row>
    <row r="809" spans="1:6" ht="15" customHeight="1">
      <c r="A809" s="126"/>
      <c r="B809" s="127"/>
      <c r="C809" s="83" t="s">
        <v>4</v>
      </c>
      <c r="D809" s="56">
        <v>0</v>
      </c>
      <c r="E809" s="24">
        <v>0</v>
      </c>
      <c r="F809" s="10"/>
    </row>
    <row r="810" spans="1:6" ht="17.25" customHeight="1">
      <c r="A810" s="101" t="s">
        <v>5</v>
      </c>
      <c r="B810" s="85" t="s">
        <v>199</v>
      </c>
      <c r="C810" s="83" t="s">
        <v>1</v>
      </c>
      <c r="D810" s="56">
        <f>D811+D812+D813+D814</f>
        <v>1005618.35</v>
      </c>
      <c r="E810" s="24">
        <f>E811+E812+E813+E814</f>
        <v>935618.35</v>
      </c>
      <c r="F810" s="10">
        <f aca="true" t="shared" si="44" ref="F810:F824">E810/D810*100</f>
        <v>93.0391087235033</v>
      </c>
    </row>
    <row r="811" spans="1:6" ht="15.75" customHeight="1">
      <c r="A811" s="102"/>
      <c r="B811" s="86"/>
      <c r="C811" s="83" t="s">
        <v>142</v>
      </c>
      <c r="D811" s="56"/>
      <c r="E811" s="24"/>
      <c r="F811" s="10" t="e">
        <f t="shared" si="44"/>
        <v>#DIV/0!</v>
      </c>
    </row>
    <row r="812" spans="1:6" ht="25.5" customHeight="1">
      <c r="A812" s="102"/>
      <c r="B812" s="86"/>
      <c r="C812" s="83" t="s">
        <v>7</v>
      </c>
      <c r="D812" s="24"/>
      <c r="E812" s="24"/>
      <c r="F812" s="10" t="e">
        <f t="shared" si="44"/>
        <v>#DIV/0!</v>
      </c>
    </row>
    <row r="813" spans="1:6" ht="15.75" customHeight="1">
      <c r="A813" s="102"/>
      <c r="B813" s="86"/>
      <c r="C813" s="83" t="s">
        <v>2</v>
      </c>
      <c r="D813" s="24">
        <v>1005618.35</v>
      </c>
      <c r="E813" s="24">
        <v>935618.35</v>
      </c>
      <c r="F813" s="10">
        <f t="shared" si="44"/>
        <v>93.0391087235033</v>
      </c>
    </row>
    <row r="814" spans="1:6" ht="15" customHeight="1">
      <c r="A814" s="103"/>
      <c r="B814" s="87"/>
      <c r="C814" s="83" t="s">
        <v>4</v>
      </c>
      <c r="D814" s="24"/>
      <c r="E814" s="24"/>
      <c r="F814" s="10" t="e">
        <f t="shared" si="44"/>
        <v>#DIV/0!</v>
      </c>
    </row>
    <row r="815" spans="1:9" ht="18.75" customHeight="1">
      <c r="A815" s="152" t="s">
        <v>143</v>
      </c>
      <c r="B815" s="162" t="s">
        <v>201</v>
      </c>
      <c r="C815" s="27" t="s">
        <v>1</v>
      </c>
      <c r="D815" s="58">
        <f>D816+D817+D818+D819</f>
        <v>357500</v>
      </c>
      <c r="E815" s="58">
        <f>E816+E817+E818+E819</f>
        <v>357500</v>
      </c>
      <c r="F815" s="9">
        <f t="shared" si="44"/>
        <v>100</v>
      </c>
      <c r="G815" s="18">
        <f aca="true" t="shared" si="45" ref="G815:H819">D820+D825+D830+D835+D840+D845+D850</f>
        <v>4017765.04</v>
      </c>
      <c r="H815" s="18">
        <f t="shared" si="45"/>
        <v>3606523.04</v>
      </c>
      <c r="I815" s="1" t="s">
        <v>130</v>
      </c>
    </row>
    <row r="816" spans="1:9" ht="15" customHeight="1">
      <c r="A816" s="152"/>
      <c r="B816" s="133"/>
      <c r="C816" s="27" t="s">
        <v>6</v>
      </c>
      <c r="D816" s="58">
        <f aca="true" t="shared" si="46" ref="D816:E819">D821+D826+D831+D836</f>
        <v>0</v>
      </c>
      <c r="E816" s="58">
        <f t="shared" si="46"/>
        <v>0</v>
      </c>
      <c r="F816" s="9"/>
      <c r="G816" s="18">
        <f t="shared" si="45"/>
        <v>0</v>
      </c>
      <c r="H816" s="18">
        <f t="shared" si="45"/>
        <v>0</v>
      </c>
      <c r="I816" s="14">
        <f>D816+D817</f>
        <v>311000</v>
      </c>
    </row>
    <row r="817" spans="1:8" ht="25.5" customHeight="1">
      <c r="A817" s="152"/>
      <c r="B817" s="133"/>
      <c r="C817" s="27" t="s">
        <v>7</v>
      </c>
      <c r="D817" s="58">
        <f t="shared" si="46"/>
        <v>311000</v>
      </c>
      <c r="E817" s="58">
        <f t="shared" si="46"/>
        <v>311000</v>
      </c>
      <c r="F817" s="17">
        <f t="shared" si="44"/>
        <v>100</v>
      </c>
      <c r="G817" s="18">
        <f t="shared" si="45"/>
        <v>311000</v>
      </c>
      <c r="H817" s="18">
        <f t="shared" si="45"/>
        <v>311000</v>
      </c>
    </row>
    <row r="818" spans="1:8" ht="15" customHeight="1">
      <c r="A818" s="152"/>
      <c r="B818" s="133"/>
      <c r="C818" s="27" t="s">
        <v>2</v>
      </c>
      <c r="D818" s="58">
        <f t="shared" si="46"/>
        <v>46500</v>
      </c>
      <c r="E818" s="58">
        <f t="shared" si="46"/>
        <v>46500</v>
      </c>
      <c r="F818" s="9"/>
      <c r="G818" s="18">
        <f t="shared" si="45"/>
        <v>3706765.04</v>
      </c>
      <c r="H818" s="18">
        <f t="shared" si="45"/>
        <v>3295523.04</v>
      </c>
    </row>
    <row r="819" spans="1:8" ht="15" customHeight="1">
      <c r="A819" s="152"/>
      <c r="B819" s="133"/>
      <c r="C819" s="27" t="s">
        <v>4</v>
      </c>
      <c r="D819" s="58">
        <f t="shared" si="46"/>
        <v>0</v>
      </c>
      <c r="E819" s="58">
        <f t="shared" si="46"/>
        <v>0</v>
      </c>
      <c r="F819" s="9" t="e">
        <f t="shared" si="44"/>
        <v>#DIV/0!</v>
      </c>
      <c r="G819" s="18">
        <f t="shared" si="45"/>
        <v>0</v>
      </c>
      <c r="H819" s="18">
        <f t="shared" si="45"/>
        <v>0</v>
      </c>
    </row>
    <row r="820" spans="1:6" ht="18.75" customHeight="1">
      <c r="A820" s="125" t="s">
        <v>5</v>
      </c>
      <c r="B820" s="127" t="s">
        <v>154</v>
      </c>
      <c r="C820" s="26" t="s">
        <v>1</v>
      </c>
      <c r="D820" s="24">
        <f>D821+D822+D823+D824</f>
        <v>24000</v>
      </c>
      <c r="E820" s="24">
        <f>E821+E822+E823+E824</f>
        <v>24000</v>
      </c>
      <c r="F820" s="10">
        <f t="shared" si="44"/>
        <v>100</v>
      </c>
    </row>
    <row r="821" spans="1:6" ht="17.25" customHeight="1">
      <c r="A821" s="125"/>
      <c r="B821" s="127"/>
      <c r="C821" s="26" t="s">
        <v>6</v>
      </c>
      <c r="D821" s="24"/>
      <c r="E821" s="24"/>
      <c r="F821" s="10"/>
    </row>
    <row r="822" spans="1:6" ht="20.25" customHeight="1">
      <c r="A822" s="125"/>
      <c r="B822" s="127"/>
      <c r="C822" s="26" t="s">
        <v>7</v>
      </c>
      <c r="D822" s="24">
        <v>0</v>
      </c>
      <c r="E822" s="24">
        <v>0</v>
      </c>
      <c r="F822" s="10" t="e">
        <f t="shared" si="44"/>
        <v>#DIV/0!</v>
      </c>
    </row>
    <row r="823" spans="1:6" ht="20.25" customHeight="1">
      <c r="A823" s="125"/>
      <c r="B823" s="127"/>
      <c r="C823" s="26" t="s">
        <v>2</v>
      </c>
      <c r="D823" s="24">
        <v>24000</v>
      </c>
      <c r="E823" s="24">
        <v>24000</v>
      </c>
      <c r="F823" s="10"/>
    </row>
    <row r="824" spans="1:6" ht="20.25" customHeight="1">
      <c r="A824" s="125"/>
      <c r="B824" s="127"/>
      <c r="C824" s="26" t="s">
        <v>4</v>
      </c>
      <c r="D824" s="24"/>
      <c r="E824" s="24"/>
      <c r="F824" s="10" t="e">
        <f t="shared" si="44"/>
        <v>#DIV/0!</v>
      </c>
    </row>
    <row r="825" spans="1:6" ht="20.25" customHeight="1">
      <c r="A825" s="125" t="s">
        <v>5</v>
      </c>
      <c r="B825" s="127" t="s">
        <v>202</v>
      </c>
      <c r="C825" s="26" t="s">
        <v>1</v>
      </c>
      <c r="D825" s="24">
        <f>D826+D827+D828+D829</f>
        <v>22500</v>
      </c>
      <c r="E825" s="24">
        <f>E826+E827+E828+E829</f>
        <v>22500</v>
      </c>
      <c r="F825" s="10"/>
    </row>
    <row r="826" spans="1:6" ht="20.25" customHeight="1">
      <c r="A826" s="126"/>
      <c r="B826" s="127"/>
      <c r="C826" s="26" t="s">
        <v>6</v>
      </c>
      <c r="D826" s="24">
        <v>0</v>
      </c>
      <c r="E826" s="24"/>
      <c r="F826" s="10"/>
    </row>
    <row r="827" spans="1:6" ht="20.25" customHeight="1">
      <c r="A827" s="126"/>
      <c r="B827" s="127"/>
      <c r="C827" s="26" t="s">
        <v>7</v>
      </c>
      <c r="D827" s="24">
        <v>0</v>
      </c>
      <c r="E827" s="24">
        <v>0</v>
      </c>
      <c r="F827" s="10"/>
    </row>
    <row r="828" spans="1:6" ht="20.25" customHeight="1">
      <c r="A828" s="126"/>
      <c r="B828" s="127"/>
      <c r="C828" s="26" t="s">
        <v>2</v>
      </c>
      <c r="D828" s="24">
        <v>22500</v>
      </c>
      <c r="E828" s="24">
        <v>22500</v>
      </c>
      <c r="F828" s="10"/>
    </row>
    <row r="829" spans="1:6" ht="20.25" customHeight="1">
      <c r="A829" s="126"/>
      <c r="B829" s="127"/>
      <c r="C829" s="26" t="s">
        <v>4</v>
      </c>
      <c r="D829" s="24">
        <v>0</v>
      </c>
      <c r="E829" s="24">
        <v>0</v>
      </c>
      <c r="F829" s="10"/>
    </row>
    <row r="830" spans="1:6" ht="20.25" customHeight="1">
      <c r="A830" s="125" t="s">
        <v>5</v>
      </c>
      <c r="B830" s="127" t="s">
        <v>203</v>
      </c>
      <c r="C830" s="26" t="s">
        <v>1</v>
      </c>
      <c r="D830" s="24">
        <f>D832+D833+D834</f>
        <v>310400</v>
      </c>
      <c r="E830" s="24">
        <f>E832+E833+E834</f>
        <v>310400</v>
      </c>
      <c r="F830" s="10">
        <f>E830/D830*100</f>
        <v>100</v>
      </c>
    </row>
    <row r="831" spans="1:6" ht="20.25" customHeight="1">
      <c r="A831" s="126"/>
      <c r="B831" s="127"/>
      <c r="C831" s="26" t="s">
        <v>6</v>
      </c>
      <c r="D831" s="24">
        <v>0</v>
      </c>
      <c r="E831" s="24">
        <v>0</v>
      </c>
      <c r="F831" s="10"/>
    </row>
    <row r="832" spans="1:6" ht="20.25" customHeight="1">
      <c r="A832" s="126"/>
      <c r="B832" s="127"/>
      <c r="C832" s="26" t="s">
        <v>7</v>
      </c>
      <c r="D832" s="24">
        <v>310400</v>
      </c>
      <c r="E832" s="24">
        <v>310400</v>
      </c>
      <c r="F832" s="10">
        <f>E832/D832*100</f>
        <v>100</v>
      </c>
    </row>
    <row r="833" spans="1:6" ht="20.25" customHeight="1">
      <c r="A833" s="126"/>
      <c r="B833" s="127"/>
      <c r="C833" s="26" t="s">
        <v>2</v>
      </c>
      <c r="D833" s="24"/>
      <c r="E833" s="24"/>
      <c r="F833" s="10"/>
    </row>
    <row r="834" spans="1:6" ht="20.25" customHeight="1">
      <c r="A834" s="126"/>
      <c r="B834" s="127"/>
      <c r="C834" s="26" t="s">
        <v>4</v>
      </c>
      <c r="D834" s="24"/>
      <c r="E834" s="24"/>
      <c r="F834" s="10" t="e">
        <f>E834/D834*100</f>
        <v>#DIV/0!</v>
      </c>
    </row>
    <row r="835" spans="1:6" ht="18" customHeight="1">
      <c r="A835" s="125" t="s">
        <v>5</v>
      </c>
      <c r="B835" s="127" t="s">
        <v>204</v>
      </c>
      <c r="C835" s="26" t="s">
        <v>1</v>
      </c>
      <c r="D835" s="24">
        <f>D836+D837+D839</f>
        <v>600</v>
      </c>
      <c r="E835" s="24">
        <f>E836+E837+E839</f>
        <v>600</v>
      </c>
      <c r="F835" s="10">
        <f>E835/D835*100</f>
        <v>100</v>
      </c>
    </row>
    <row r="836" spans="1:6" ht="16.5" customHeight="1">
      <c r="A836" s="126"/>
      <c r="B836" s="127"/>
      <c r="C836" s="26" t="s">
        <v>6</v>
      </c>
      <c r="D836" s="24">
        <v>0</v>
      </c>
      <c r="E836" s="24">
        <v>0</v>
      </c>
      <c r="F836" s="10"/>
    </row>
    <row r="837" spans="1:6" ht="25.5" customHeight="1">
      <c r="A837" s="126"/>
      <c r="B837" s="127"/>
      <c r="C837" s="26" t="s">
        <v>7</v>
      </c>
      <c r="D837" s="24">
        <v>600</v>
      </c>
      <c r="E837" s="24">
        <v>600</v>
      </c>
      <c r="F837" s="10"/>
    </row>
    <row r="838" spans="1:6" ht="19.5" customHeight="1">
      <c r="A838" s="126"/>
      <c r="B838" s="127"/>
      <c r="C838" s="26" t="s">
        <v>2</v>
      </c>
      <c r="D838" s="24">
        <v>0</v>
      </c>
      <c r="E838" s="24">
        <v>0</v>
      </c>
      <c r="F838" s="10"/>
    </row>
    <row r="839" spans="1:6" ht="19.5" customHeight="1">
      <c r="A839" s="126"/>
      <c r="B839" s="127"/>
      <c r="C839" s="26" t="s">
        <v>4</v>
      </c>
      <c r="D839" s="24"/>
      <c r="E839" s="24"/>
      <c r="F839" s="10" t="e">
        <f>E839/D839*100</f>
        <v>#DIV/0!</v>
      </c>
    </row>
    <row r="840" spans="1:9" ht="19.5" customHeight="1">
      <c r="A840" s="152" t="s">
        <v>143</v>
      </c>
      <c r="B840" s="162" t="s">
        <v>205</v>
      </c>
      <c r="C840" s="84" t="s">
        <v>1</v>
      </c>
      <c r="D840" s="58">
        <f>D841+D842+D843+D844</f>
        <v>1830132.52</v>
      </c>
      <c r="E840" s="58">
        <f>E841+E842+E843+E844</f>
        <v>1624511.52</v>
      </c>
      <c r="F840" s="9">
        <f>E840/D840*100</f>
        <v>88.76469338952569</v>
      </c>
      <c r="G840" s="18">
        <f>D845+D850+D855+D873+D879+D884+D889</f>
        <v>1830132.52</v>
      </c>
      <c r="H840" s="18">
        <f>E845+E850+E855+E873+E879+E884+E889</f>
        <v>1624511.52</v>
      </c>
      <c r="I840" s="1" t="s">
        <v>130</v>
      </c>
    </row>
    <row r="841" spans="1:9" ht="15.75" customHeight="1">
      <c r="A841" s="152"/>
      <c r="B841" s="133"/>
      <c r="C841" s="84" t="s">
        <v>6</v>
      </c>
      <c r="D841" s="58">
        <f aca="true" t="shared" si="47" ref="D841:E844">D846+D851+D856</f>
        <v>0</v>
      </c>
      <c r="E841" s="58">
        <f t="shared" si="47"/>
        <v>0</v>
      </c>
      <c r="F841" s="9"/>
      <c r="G841" s="18">
        <f aca="true" t="shared" si="48" ref="G841:H844">D846+D851+D856+D875+D880+D885+D890</f>
        <v>0</v>
      </c>
      <c r="H841" s="18">
        <f t="shared" si="48"/>
        <v>0</v>
      </c>
      <c r="I841" s="14">
        <f>D841+D842</f>
        <v>0</v>
      </c>
    </row>
    <row r="842" spans="1:8" ht="25.5" customHeight="1">
      <c r="A842" s="152"/>
      <c r="B842" s="133"/>
      <c r="C842" s="84" t="s">
        <v>7</v>
      </c>
      <c r="D842" s="58">
        <f t="shared" si="47"/>
        <v>0</v>
      </c>
      <c r="E842" s="58">
        <f t="shared" si="47"/>
        <v>0</v>
      </c>
      <c r="F842" s="17" t="e">
        <f>E842/D842*100</f>
        <v>#DIV/0!</v>
      </c>
      <c r="G842" s="18">
        <f t="shared" si="48"/>
        <v>0</v>
      </c>
      <c r="H842" s="18">
        <f t="shared" si="48"/>
        <v>0</v>
      </c>
    </row>
    <row r="843" spans="1:8" ht="13.5" customHeight="1">
      <c r="A843" s="152"/>
      <c r="B843" s="133"/>
      <c r="C843" s="84" t="s">
        <v>2</v>
      </c>
      <c r="D843" s="58">
        <f t="shared" si="47"/>
        <v>1830132.52</v>
      </c>
      <c r="E843" s="58">
        <f t="shared" si="47"/>
        <v>1624511.52</v>
      </c>
      <c r="F843" s="9"/>
      <c r="G843" s="18">
        <f t="shared" si="48"/>
        <v>1830132.52</v>
      </c>
      <c r="H843" s="18">
        <f t="shared" si="48"/>
        <v>1624511.52</v>
      </c>
    </row>
    <row r="844" spans="1:8" ht="15.75" customHeight="1">
      <c r="A844" s="152"/>
      <c r="B844" s="133"/>
      <c r="C844" s="84" t="s">
        <v>4</v>
      </c>
      <c r="D844" s="58">
        <f t="shared" si="47"/>
        <v>0</v>
      </c>
      <c r="E844" s="58">
        <f t="shared" si="47"/>
        <v>0</v>
      </c>
      <c r="F844" s="9" t="e">
        <f>E844/D844*100</f>
        <v>#DIV/0!</v>
      </c>
      <c r="G844" s="18">
        <f t="shared" si="48"/>
        <v>0</v>
      </c>
      <c r="H844" s="18">
        <f t="shared" si="48"/>
        <v>0</v>
      </c>
    </row>
    <row r="845" spans="1:6" ht="17.25" customHeight="1">
      <c r="A845" s="125" t="s">
        <v>5</v>
      </c>
      <c r="B845" s="127" t="s">
        <v>171</v>
      </c>
      <c r="C845" s="26" t="s">
        <v>1</v>
      </c>
      <c r="D845" s="56">
        <f>D846+D847+D848+D849</f>
        <v>1410132.52</v>
      </c>
      <c r="E845" s="24">
        <f>E846+E847+E848+E849</f>
        <v>1263631.52</v>
      </c>
      <c r="F845" s="10">
        <f>E845/D845*100</f>
        <v>89.61083459021285</v>
      </c>
    </row>
    <row r="846" spans="1:6" ht="16.5" customHeight="1">
      <c r="A846" s="126"/>
      <c r="B846" s="127"/>
      <c r="C846" s="26" t="s">
        <v>6</v>
      </c>
      <c r="D846" s="56">
        <v>0</v>
      </c>
      <c r="E846" s="24">
        <v>0</v>
      </c>
      <c r="F846" s="10"/>
    </row>
    <row r="847" spans="1:6" ht="25.5" customHeight="1">
      <c r="A847" s="126"/>
      <c r="B847" s="127"/>
      <c r="C847" s="26" t="s">
        <v>7</v>
      </c>
      <c r="D847" s="24">
        <v>0</v>
      </c>
      <c r="E847" s="24">
        <v>0</v>
      </c>
      <c r="F847" s="10"/>
    </row>
    <row r="848" spans="1:6" ht="15" customHeight="1">
      <c r="A848" s="126"/>
      <c r="B848" s="127"/>
      <c r="C848" s="26" t="s">
        <v>2</v>
      </c>
      <c r="D848" s="56">
        <v>1410132.52</v>
      </c>
      <c r="E848" s="24">
        <v>1263631.52</v>
      </c>
      <c r="F848" s="10"/>
    </row>
    <row r="849" spans="1:6" ht="19.5" customHeight="1">
      <c r="A849" s="126"/>
      <c r="B849" s="127"/>
      <c r="C849" s="26" t="s">
        <v>4</v>
      </c>
      <c r="D849" s="56"/>
      <c r="E849" s="56"/>
      <c r="F849" s="10" t="e">
        <f>E849/D849*100</f>
        <v>#DIV/0!</v>
      </c>
    </row>
    <row r="850" spans="1:6" ht="16.5" customHeight="1">
      <c r="A850" s="125" t="s">
        <v>5</v>
      </c>
      <c r="B850" s="127" t="s">
        <v>206</v>
      </c>
      <c r="C850" s="26" t="s">
        <v>1</v>
      </c>
      <c r="D850" s="56">
        <f>D851+D852+D853+D854</f>
        <v>420000</v>
      </c>
      <c r="E850" s="24">
        <f>E851+E852+E853+E854</f>
        <v>360880</v>
      </c>
      <c r="F850" s="10"/>
    </row>
    <row r="851" spans="1:6" ht="17.25" customHeight="1">
      <c r="A851" s="126"/>
      <c r="B851" s="127"/>
      <c r="C851" s="26" t="s">
        <v>6</v>
      </c>
      <c r="D851" s="56">
        <v>0</v>
      </c>
      <c r="E851" s="24">
        <v>0</v>
      </c>
      <c r="F851" s="10"/>
    </row>
    <row r="852" spans="1:6" ht="25.5" customHeight="1">
      <c r="A852" s="126"/>
      <c r="B852" s="127"/>
      <c r="C852" s="26" t="s">
        <v>7</v>
      </c>
      <c r="D852" s="24">
        <v>0</v>
      </c>
      <c r="E852" s="24">
        <v>0</v>
      </c>
      <c r="F852" s="10"/>
    </row>
    <row r="853" spans="1:6" ht="18" customHeight="1">
      <c r="A853" s="126"/>
      <c r="B853" s="127"/>
      <c r="C853" s="26" t="s">
        <v>2</v>
      </c>
      <c r="D853" s="56">
        <v>420000</v>
      </c>
      <c r="E853" s="24">
        <v>360880</v>
      </c>
      <c r="F853" s="10"/>
    </row>
    <row r="854" spans="1:6" ht="18" customHeight="1">
      <c r="A854" s="126"/>
      <c r="B854" s="127"/>
      <c r="C854" s="26" t="s">
        <v>4</v>
      </c>
      <c r="D854" s="56">
        <v>0</v>
      </c>
      <c r="E854" s="24">
        <v>0</v>
      </c>
      <c r="F854" s="10"/>
    </row>
    <row r="855" spans="1:6" ht="15" customHeight="1">
      <c r="A855" s="125" t="s">
        <v>5</v>
      </c>
      <c r="B855" s="127"/>
      <c r="C855" s="81" t="s">
        <v>1</v>
      </c>
      <c r="D855" s="56">
        <f>D856+D857+D858+D859</f>
        <v>0</v>
      </c>
      <c r="E855" s="56">
        <f>E856+E857+E858+E859</f>
        <v>0</v>
      </c>
      <c r="F855" s="10" t="e">
        <f>E855/D855*100</f>
        <v>#DIV/0!</v>
      </c>
    </row>
    <row r="856" spans="1:6" ht="17.25" customHeight="1">
      <c r="A856" s="126"/>
      <c r="B856" s="127"/>
      <c r="C856" s="81" t="s">
        <v>6</v>
      </c>
      <c r="D856" s="56">
        <v>0</v>
      </c>
      <c r="E856" s="24">
        <v>0</v>
      </c>
      <c r="F856" s="10"/>
    </row>
    <row r="857" spans="1:6" ht="25.5" customHeight="1">
      <c r="A857" s="126"/>
      <c r="B857" s="127"/>
      <c r="C857" s="81" t="s">
        <v>7</v>
      </c>
      <c r="D857" s="24"/>
      <c r="E857" s="24"/>
      <c r="F857" s="10" t="e">
        <f>E857/D857*100</f>
        <v>#DIV/0!</v>
      </c>
    </row>
    <row r="858" spans="1:6" ht="15" customHeight="1">
      <c r="A858" s="126"/>
      <c r="B858" s="127"/>
      <c r="C858" s="81" t="s">
        <v>2</v>
      </c>
      <c r="D858" s="56">
        <v>0</v>
      </c>
      <c r="E858" s="24">
        <v>0</v>
      </c>
      <c r="F858" s="10"/>
    </row>
    <row r="859" spans="1:6" ht="17.25" customHeight="1">
      <c r="A859" s="126"/>
      <c r="B859" s="127"/>
      <c r="C859" s="81" t="s">
        <v>4</v>
      </c>
      <c r="D859" s="56">
        <v>0</v>
      </c>
      <c r="E859" s="24">
        <v>0</v>
      </c>
      <c r="F859" s="10"/>
    </row>
    <row r="860" spans="1:6" ht="17.25" customHeight="1">
      <c r="A860" s="91"/>
      <c r="B860" s="88"/>
      <c r="C860" s="89"/>
      <c r="D860" s="56"/>
      <c r="E860" s="24"/>
      <c r="F860" s="10"/>
    </row>
    <row r="861" spans="1:9" ht="19.5" customHeight="1">
      <c r="A861" s="108" t="s">
        <v>143</v>
      </c>
      <c r="B861" s="122" t="s">
        <v>208</v>
      </c>
      <c r="C861" s="90" t="s">
        <v>1</v>
      </c>
      <c r="D861" s="58">
        <f>D862+D863+D864+D873</f>
        <v>2222681</v>
      </c>
      <c r="E861" s="58">
        <f>E862+E863+E864+E873</f>
        <v>2182681</v>
      </c>
      <c r="F861" s="9">
        <f>E861/D861*100</f>
        <v>98.20037153329694</v>
      </c>
      <c r="G861" s="18">
        <f aca="true" t="shared" si="49" ref="G861:H864">D875+D880+D885+D894+D899+D904+D909</f>
        <v>0</v>
      </c>
      <c r="H861" s="18">
        <f t="shared" si="49"/>
        <v>0</v>
      </c>
      <c r="I861" s="1" t="s">
        <v>130</v>
      </c>
    </row>
    <row r="862" spans="1:9" ht="15.75" customHeight="1">
      <c r="A862" s="109"/>
      <c r="B862" s="123"/>
      <c r="C862" s="90" t="s">
        <v>6</v>
      </c>
      <c r="D862" s="58">
        <f aca="true" t="shared" si="50" ref="D862:E865">D867</f>
        <v>0</v>
      </c>
      <c r="E862" s="58">
        <f t="shared" si="50"/>
        <v>0</v>
      </c>
      <c r="F862" s="9"/>
      <c r="G862" s="18">
        <f t="shared" si="49"/>
        <v>0</v>
      </c>
      <c r="H862" s="18">
        <f t="shared" si="49"/>
        <v>0</v>
      </c>
      <c r="I862" s="14">
        <f>D862+D863</f>
        <v>0</v>
      </c>
    </row>
    <row r="863" spans="1:8" ht="25.5" customHeight="1">
      <c r="A863" s="109"/>
      <c r="B863" s="123"/>
      <c r="C863" s="90" t="s">
        <v>7</v>
      </c>
      <c r="D863" s="58">
        <f t="shared" si="50"/>
        <v>0</v>
      </c>
      <c r="E863" s="58">
        <f t="shared" si="50"/>
        <v>0</v>
      </c>
      <c r="F863" s="17" t="e">
        <f>E863/D863*100</f>
        <v>#DIV/0!</v>
      </c>
      <c r="G863" s="18">
        <f t="shared" si="49"/>
        <v>0</v>
      </c>
      <c r="H863" s="18">
        <f t="shared" si="49"/>
        <v>0</v>
      </c>
    </row>
    <row r="864" spans="1:8" ht="13.5" customHeight="1">
      <c r="A864" s="109"/>
      <c r="B864" s="123"/>
      <c r="C864" s="90" t="s">
        <v>2</v>
      </c>
      <c r="D864" s="58">
        <f t="shared" si="50"/>
        <v>2222681</v>
      </c>
      <c r="E864" s="58">
        <f t="shared" si="50"/>
        <v>2182681</v>
      </c>
      <c r="F864" s="9"/>
      <c r="G864" s="18">
        <f t="shared" si="49"/>
        <v>0</v>
      </c>
      <c r="H864" s="18">
        <f t="shared" si="49"/>
        <v>0</v>
      </c>
    </row>
    <row r="865" spans="1:8" ht="13.5" customHeight="1">
      <c r="A865" s="109"/>
      <c r="B865" s="124"/>
      <c r="C865" s="90" t="s">
        <v>4</v>
      </c>
      <c r="D865" s="58">
        <f t="shared" si="50"/>
        <v>0</v>
      </c>
      <c r="E865" s="58">
        <f t="shared" si="50"/>
        <v>0</v>
      </c>
      <c r="F865" s="9" t="e">
        <f>E865/D865*100</f>
        <v>#DIV/0!</v>
      </c>
      <c r="G865" s="18"/>
      <c r="H865" s="18"/>
    </row>
    <row r="866" spans="1:6" ht="15" customHeight="1">
      <c r="A866" s="125" t="s">
        <v>5</v>
      </c>
      <c r="B866" s="127" t="s">
        <v>207</v>
      </c>
      <c r="C866" s="89" t="s">
        <v>1</v>
      </c>
      <c r="D866" s="56">
        <f>D867+D868+D869+D870</f>
        <v>2222681</v>
      </c>
      <c r="E866" s="56">
        <f>E867+E868+E869+E870</f>
        <v>2182681</v>
      </c>
      <c r="F866" s="10">
        <f>E866/D866*100</f>
        <v>98.20037153329694</v>
      </c>
    </row>
    <row r="867" spans="1:6" ht="17.25" customHeight="1">
      <c r="A867" s="126"/>
      <c r="B867" s="127"/>
      <c r="C867" s="89" t="s">
        <v>6</v>
      </c>
      <c r="D867" s="56">
        <v>0</v>
      </c>
      <c r="E867" s="24">
        <v>0</v>
      </c>
      <c r="F867" s="10"/>
    </row>
    <row r="868" spans="1:6" ht="25.5" customHeight="1">
      <c r="A868" s="126"/>
      <c r="B868" s="127"/>
      <c r="C868" s="89" t="s">
        <v>7</v>
      </c>
      <c r="D868" s="24"/>
      <c r="E868" s="24"/>
      <c r="F868" s="10" t="e">
        <f>E868/D868*100</f>
        <v>#DIV/0!</v>
      </c>
    </row>
    <row r="869" spans="1:6" ht="15" customHeight="1">
      <c r="A869" s="126"/>
      <c r="B869" s="127"/>
      <c r="C869" s="89" t="s">
        <v>2</v>
      </c>
      <c r="D869" s="56">
        <v>2222681</v>
      </c>
      <c r="E869" s="24">
        <v>2182681</v>
      </c>
      <c r="F869" s="10"/>
    </row>
    <row r="870" spans="1:6" ht="17.25" customHeight="1">
      <c r="A870" s="126"/>
      <c r="B870" s="127"/>
      <c r="C870" s="89" t="s">
        <v>4</v>
      </c>
      <c r="D870" s="56">
        <v>0</v>
      </c>
      <c r="E870" s="24">
        <v>0</v>
      </c>
      <c r="F870" s="10"/>
    </row>
    <row r="871" spans="1:8" ht="13.5" customHeight="1">
      <c r="A871" s="110"/>
      <c r="B871" s="110"/>
      <c r="C871" s="111"/>
      <c r="D871" s="112"/>
      <c r="E871" s="112"/>
      <c r="F871" s="113"/>
      <c r="G871" s="18"/>
      <c r="H871" s="18"/>
    </row>
    <row r="872" spans="1:6" ht="17.25" customHeight="1">
      <c r="A872" s="110"/>
      <c r="B872" s="110"/>
      <c r="C872" s="20"/>
      <c r="D872" s="114"/>
      <c r="E872" s="59"/>
      <c r="F872" s="115"/>
    </row>
    <row r="873" spans="1:8" ht="15.75" customHeight="1">
      <c r="A873" s="110"/>
      <c r="B873" s="110"/>
      <c r="C873" s="111"/>
      <c r="D873" s="112"/>
      <c r="E873" s="112"/>
      <c r="F873" s="113"/>
      <c r="G873" s="18">
        <f>D879+D884+D889+D898+D903+D908+D913</f>
        <v>0</v>
      </c>
      <c r="H873" s="18">
        <f>E879+E884+E889+E898+E903+E908+E913</f>
        <v>0</v>
      </c>
    </row>
    <row r="874" spans="1:8" ht="15.75" customHeight="1">
      <c r="A874" s="104"/>
      <c r="B874" s="105"/>
      <c r="C874" s="104"/>
      <c r="D874" s="106"/>
      <c r="E874" s="106"/>
      <c r="F874" s="107"/>
      <c r="G874" s="18"/>
      <c r="H874" s="18"/>
    </row>
    <row r="875" spans="1:6" ht="22.5" customHeight="1">
      <c r="A875" s="163"/>
      <c r="B875" s="163"/>
      <c r="C875" s="163"/>
      <c r="D875" s="163"/>
      <c r="E875" s="163"/>
      <c r="F875" s="163"/>
    </row>
    <row r="876" ht="16.5" customHeight="1"/>
    <row r="877" spans="1:6" ht="31.5" customHeight="1">
      <c r="A877" s="128"/>
      <c r="B877" s="128"/>
      <c r="C877" s="128"/>
      <c r="D877" s="128"/>
      <c r="E877" s="128"/>
      <c r="F877" s="128"/>
    </row>
  </sheetData>
  <sheetProtection/>
  <mergeCells count="353">
    <mergeCell ref="A855:A859"/>
    <mergeCell ref="B855:B859"/>
    <mergeCell ref="B830:B834"/>
    <mergeCell ref="B835:B839"/>
    <mergeCell ref="A840:A844"/>
    <mergeCell ref="B840:B844"/>
    <mergeCell ref="B750:B754"/>
    <mergeCell ref="A755:A759"/>
    <mergeCell ref="B755:B759"/>
    <mergeCell ref="A760:A764"/>
    <mergeCell ref="B760:B764"/>
    <mergeCell ref="A765:A769"/>
    <mergeCell ref="B765:B769"/>
    <mergeCell ref="A490:A494"/>
    <mergeCell ref="B490:B494"/>
    <mergeCell ref="A495:A499"/>
    <mergeCell ref="B495:B499"/>
    <mergeCell ref="A500:A501"/>
    <mergeCell ref="B500:B501"/>
    <mergeCell ref="A830:A834"/>
    <mergeCell ref="A835:A839"/>
    <mergeCell ref="A845:A849"/>
    <mergeCell ref="A735:A739"/>
    <mergeCell ref="B735:B739"/>
    <mergeCell ref="A740:A744"/>
    <mergeCell ref="B740:B744"/>
    <mergeCell ref="A745:A749"/>
    <mergeCell ref="B745:B749"/>
    <mergeCell ref="A750:A754"/>
    <mergeCell ref="F4:F5"/>
    <mergeCell ref="A13:A17"/>
    <mergeCell ref="B13:B17"/>
    <mergeCell ref="B850:B854"/>
    <mergeCell ref="A850:A854"/>
    <mergeCell ref="B815:B819"/>
    <mergeCell ref="A820:A824"/>
    <mergeCell ref="B820:B824"/>
    <mergeCell ref="A825:A829"/>
    <mergeCell ref="B825:B829"/>
    <mergeCell ref="A790:A794"/>
    <mergeCell ref="B790:B794"/>
    <mergeCell ref="A795:A799"/>
    <mergeCell ref="B845:B849"/>
    <mergeCell ref="A875:F875"/>
    <mergeCell ref="D2:F2"/>
    <mergeCell ref="A129:A133"/>
    <mergeCell ref="B129:B133"/>
    <mergeCell ref="A124:A128"/>
    <mergeCell ref="B124:B128"/>
    <mergeCell ref="B775:B779"/>
    <mergeCell ref="A780:A784"/>
    <mergeCell ref="B780:B784"/>
    <mergeCell ref="A815:A819"/>
    <mergeCell ref="A800:A804"/>
    <mergeCell ref="B800:B804"/>
    <mergeCell ref="A805:A809"/>
    <mergeCell ref="B805:B809"/>
    <mergeCell ref="A785:A789"/>
    <mergeCell ref="B785:B789"/>
    <mergeCell ref="A64:A68"/>
    <mergeCell ref="B64:B68"/>
    <mergeCell ref="A39:A43"/>
    <mergeCell ref="B39:B43"/>
    <mergeCell ref="A44:A48"/>
    <mergeCell ref="B44:B48"/>
    <mergeCell ref="A59:A63"/>
    <mergeCell ref="A3:E3"/>
    <mergeCell ref="A4:A5"/>
    <mergeCell ref="B4:B5"/>
    <mergeCell ref="C4:C5"/>
    <mergeCell ref="D4:D5"/>
    <mergeCell ref="E4:E5"/>
    <mergeCell ref="B18:B22"/>
    <mergeCell ref="A23:A26"/>
    <mergeCell ref="B23:B26"/>
    <mergeCell ref="A27:A30"/>
    <mergeCell ref="B27:B30"/>
    <mergeCell ref="A31:A34"/>
    <mergeCell ref="B31:B34"/>
    <mergeCell ref="A18:A22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A79:A83"/>
    <mergeCell ref="B79:B83"/>
    <mergeCell ref="A84:A88"/>
    <mergeCell ref="B84:B88"/>
    <mergeCell ref="A89:A93"/>
    <mergeCell ref="B89:B93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03"/>
    <mergeCell ref="B199:B203"/>
    <mergeCell ref="A204:A208"/>
    <mergeCell ref="B204:B208"/>
    <mergeCell ref="A209:A213"/>
    <mergeCell ref="B209:B213"/>
    <mergeCell ref="A214:A218"/>
    <mergeCell ref="B214:B218"/>
    <mergeCell ref="A219:A223"/>
    <mergeCell ref="B219:B223"/>
    <mergeCell ref="A224:A228"/>
    <mergeCell ref="B224:B228"/>
    <mergeCell ref="A229:A233"/>
    <mergeCell ref="B229:B233"/>
    <mergeCell ref="A234:A238"/>
    <mergeCell ref="B234:B238"/>
    <mergeCell ref="A239:A243"/>
    <mergeCell ref="B239:B243"/>
    <mergeCell ref="A244:A248"/>
    <mergeCell ref="B244:B248"/>
    <mergeCell ref="A249:A253"/>
    <mergeCell ref="B249:B253"/>
    <mergeCell ref="A254:A258"/>
    <mergeCell ref="B254:B258"/>
    <mergeCell ref="A259:A263"/>
    <mergeCell ref="B259:B263"/>
    <mergeCell ref="A264:A268"/>
    <mergeCell ref="B264:B268"/>
    <mergeCell ref="A269:A273"/>
    <mergeCell ref="B269:B273"/>
    <mergeCell ref="A274:A278"/>
    <mergeCell ref="B274:B278"/>
    <mergeCell ref="A279:A283"/>
    <mergeCell ref="B279:B283"/>
    <mergeCell ref="A284:A288"/>
    <mergeCell ref="B284:B288"/>
    <mergeCell ref="A289:A293"/>
    <mergeCell ref="B289:B293"/>
    <mergeCell ref="A294:A298"/>
    <mergeCell ref="B294:B298"/>
    <mergeCell ref="A299:A303"/>
    <mergeCell ref="B299:B303"/>
    <mergeCell ref="A304:A308"/>
    <mergeCell ref="B304:B308"/>
    <mergeCell ref="A309:A313"/>
    <mergeCell ref="B309:B313"/>
    <mergeCell ref="A314:A318"/>
    <mergeCell ref="B314:B318"/>
    <mergeCell ref="A319:A323"/>
    <mergeCell ref="B319:B323"/>
    <mergeCell ref="A324:A328"/>
    <mergeCell ref="B324:B328"/>
    <mergeCell ref="A329:A333"/>
    <mergeCell ref="B329:B333"/>
    <mergeCell ref="A334:A338"/>
    <mergeCell ref="B334:B33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9:A443"/>
    <mergeCell ref="B439:B443"/>
    <mergeCell ref="B444:B449"/>
    <mergeCell ref="A444:A449"/>
    <mergeCell ref="A434:A438"/>
    <mergeCell ref="B434:B438"/>
    <mergeCell ref="A450:A455"/>
    <mergeCell ref="B450:B455"/>
    <mergeCell ref="A456:A461"/>
    <mergeCell ref="B456:B461"/>
    <mergeCell ref="A462:A467"/>
    <mergeCell ref="B462:B467"/>
    <mergeCell ref="A468:A473"/>
    <mergeCell ref="B468:B473"/>
    <mergeCell ref="A480:A484"/>
    <mergeCell ref="B480:B484"/>
    <mergeCell ref="A485:A489"/>
    <mergeCell ref="B485:B489"/>
    <mergeCell ref="A474:A479"/>
    <mergeCell ref="B474:B479"/>
    <mergeCell ref="A502:A507"/>
    <mergeCell ref="B502:B507"/>
    <mergeCell ref="A508:A513"/>
    <mergeCell ref="B508:B513"/>
    <mergeCell ref="A514:A519"/>
    <mergeCell ref="B514:B519"/>
    <mergeCell ref="A520:A525"/>
    <mergeCell ref="B520:B525"/>
    <mergeCell ref="A532:A536"/>
    <mergeCell ref="B532:B536"/>
    <mergeCell ref="A526:A531"/>
    <mergeCell ref="B526:B531"/>
    <mergeCell ref="A562:A566"/>
    <mergeCell ref="B562:B566"/>
    <mergeCell ref="A606:A609"/>
    <mergeCell ref="B606:B609"/>
    <mergeCell ref="A537:A541"/>
    <mergeCell ref="B537:B541"/>
    <mergeCell ref="A542:A546"/>
    <mergeCell ref="B542:B546"/>
    <mergeCell ref="A547:A551"/>
    <mergeCell ref="B547:B551"/>
    <mergeCell ref="A588:A592"/>
    <mergeCell ref="B588:B592"/>
    <mergeCell ref="A610:A612"/>
    <mergeCell ref="B610:B612"/>
    <mergeCell ref="A580:A583"/>
    <mergeCell ref="B580:B583"/>
    <mergeCell ref="A584:A587"/>
    <mergeCell ref="B584:B587"/>
    <mergeCell ref="A597:A600"/>
    <mergeCell ref="B597:B600"/>
    <mergeCell ref="A7:A12"/>
    <mergeCell ref="B7:B12"/>
    <mergeCell ref="A572:A574"/>
    <mergeCell ref="B572:B574"/>
    <mergeCell ref="A575:A579"/>
    <mergeCell ref="B575:B579"/>
    <mergeCell ref="A552:A556"/>
    <mergeCell ref="B552:B556"/>
    <mergeCell ref="A557:A561"/>
    <mergeCell ref="B557:B561"/>
    <mergeCell ref="A601:A605"/>
    <mergeCell ref="B601:B605"/>
    <mergeCell ref="A593:A596"/>
    <mergeCell ref="B593:B596"/>
    <mergeCell ref="A619:A624"/>
    <mergeCell ref="B619:B624"/>
    <mergeCell ref="A613:A618"/>
    <mergeCell ref="B613:B618"/>
    <mergeCell ref="A625:A630"/>
    <mergeCell ref="B625:B630"/>
    <mergeCell ref="A631:A636"/>
    <mergeCell ref="B631:B636"/>
    <mergeCell ref="A637:A642"/>
    <mergeCell ref="B637:B642"/>
    <mergeCell ref="A643:A648"/>
    <mergeCell ref="B643:B648"/>
    <mergeCell ref="A649:A654"/>
    <mergeCell ref="B649:B654"/>
    <mergeCell ref="A673:A678"/>
    <mergeCell ref="B673:B678"/>
    <mergeCell ref="A710:A714"/>
    <mergeCell ref="B710:B714"/>
    <mergeCell ref="A679:A684"/>
    <mergeCell ref="B679:B684"/>
    <mergeCell ref="A655:A660"/>
    <mergeCell ref="B655:B660"/>
    <mergeCell ref="A661:A666"/>
    <mergeCell ref="B661:B666"/>
    <mergeCell ref="A667:A672"/>
    <mergeCell ref="B667:B672"/>
    <mergeCell ref="A705:A709"/>
    <mergeCell ref="B685:B689"/>
    <mergeCell ref="B690:B694"/>
    <mergeCell ref="B695:B699"/>
    <mergeCell ref="B700:B704"/>
    <mergeCell ref="A700:A704"/>
    <mergeCell ref="B715:B716"/>
    <mergeCell ref="A717:A720"/>
    <mergeCell ref="B717:B720"/>
    <mergeCell ref="A721:A724"/>
    <mergeCell ref="B721:B724"/>
    <mergeCell ref="A715:A716"/>
    <mergeCell ref="A567:A571"/>
    <mergeCell ref="B567:B571"/>
    <mergeCell ref="A733:A734"/>
    <mergeCell ref="B733:B734"/>
    <mergeCell ref="A695:A699"/>
    <mergeCell ref="A725:A728"/>
    <mergeCell ref="B725:B728"/>
    <mergeCell ref="A729:A732"/>
    <mergeCell ref="B729:B732"/>
    <mergeCell ref="B705:B709"/>
    <mergeCell ref="B861:B865"/>
    <mergeCell ref="A866:A870"/>
    <mergeCell ref="B866:B870"/>
    <mergeCell ref="A877:F877"/>
    <mergeCell ref="B795:B799"/>
    <mergeCell ref="A770:A774"/>
    <mergeCell ref="B770:B774"/>
    <mergeCell ref="A775:A77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rowBreaks count="6" manualBreakCount="6">
    <brk id="30" max="5" man="1"/>
    <brk id="68" max="5" man="1"/>
    <brk id="110" max="5" man="1"/>
    <brk id="612" max="5" man="1"/>
    <brk id="672" max="5" man="1"/>
    <brk id="769" max="5" man="1"/>
  </rowBreaks>
  <ignoredErrors>
    <ignoredError sqref="D161:E161" formulaRange="1"/>
    <ignoredError sqref="E679" unlockedFormula="1"/>
    <ignoredError sqref="D5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Наталия Иванова</cp:lastModifiedBy>
  <cp:lastPrinted>2020-03-10T07:50:36Z</cp:lastPrinted>
  <dcterms:created xsi:type="dcterms:W3CDTF">2016-01-21T05:48:17Z</dcterms:created>
  <dcterms:modified xsi:type="dcterms:W3CDTF">2020-03-11T10:33:45Z</dcterms:modified>
  <cp:category/>
  <cp:version/>
  <cp:contentType/>
  <cp:contentStatus/>
</cp:coreProperties>
</file>