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3 март\"/>
    </mc:Choice>
  </mc:AlternateContent>
  <bookViews>
    <workbookView xWindow="0" yWindow="2232" windowWidth="22980" windowHeight="7368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оперативка!$A$2:$Y$205</definedName>
  </definedNames>
  <calcPr calcId="152511"/>
</workbook>
</file>

<file path=xl/calcChain.xml><?xml version="1.0" encoding="utf-8"?>
<calcChain xmlns="http://schemas.openxmlformats.org/spreadsheetml/2006/main">
  <c r="C27" i="1" l="1"/>
  <c r="F83" i="1" l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E83" i="1"/>
  <c r="C84" i="1" l="1"/>
  <c r="D85" i="1"/>
  <c r="C87" i="1"/>
  <c r="D87" i="1" s="1"/>
  <c r="D88" i="1"/>
  <c r="D89" i="1"/>
  <c r="C90" i="1"/>
  <c r="D90" i="1" s="1"/>
  <c r="D92" i="1"/>
  <c r="D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B101" i="1"/>
  <c r="C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C102" i="1"/>
  <c r="D102" i="1" s="1"/>
  <c r="C103" i="1"/>
  <c r="D103" i="1" s="1"/>
  <c r="C104" i="1"/>
  <c r="D104" i="1" s="1"/>
  <c r="C105" i="1"/>
  <c r="D105" i="1" s="1"/>
  <c r="C106" i="1"/>
  <c r="C107" i="1" s="1"/>
  <c r="B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C108" i="1"/>
  <c r="D108" i="1" s="1"/>
  <c r="C109" i="1"/>
  <c r="D109" i="1" s="1"/>
  <c r="C110" i="1"/>
  <c r="D110" i="1" s="1"/>
  <c r="C111" i="1"/>
  <c r="D111" i="1"/>
  <c r="D112" i="1"/>
  <c r="C113" i="1"/>
  <c r="D113" i="1" s="1"/>
  <c r="B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C115" i="1"/>
  <c r="D115" i="1" s="1"/>
  <c r="C116" i="1"/>
  <c r="D116" i="1" s="1"/>
  <c r="C117" i="1"/>
  <c r="D117" i="1" s="1"/>
  <c r="C118" i="1"/>
  <c r="D118" i="1" s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B121" i="1"/>
  <c r="F121" i="1"/>
  <c r="G121" i="1"/>
  <c r="H121" i="1"/>
  <c r="I121" i="1"/>
  <c r="J121" i="1"/>
  <c r="K121" i="1"/>
  <c r="L121" i="1"/>
  <c r="M121" i="1"/>
  <c r="O121" i="1"/>
  <c r="P121" i="1"/>
  <c r="R121" i="1"/>
  <c r="S121" i="1"/>
  <c r="T121" i="1"/>
  <c r="U121" i="1"/>
  <c r="X121" i="1"/>
  <c r="Y121" i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I123" i="1"/>
  <c r="Q123" i="1"/>
  <c r="R123" i="1"/>
  <c r="U123" i="1"/>
  <c r="W123" i="1"/>
  <c r="C124" i="1"/>
  <c r="C125" i="1"/>
  <c r="H126" i="1"/>
  <c r="M126" i="1"/>
  <c r="P126" i="1"/>
  <c r="R126" i="1"/>
  <c r="T126" i="1"/>
  <c r="X126" i="1"/>
  <c r="C127" i="1"/>
  <c r="D127" i="1" s="1"/>
  <c r="C128" i="1"/>
  <c r="D128" i="1" s="1"/>
  <c r="C131" i="1"/>
  <c r="C133" i="1"/>
  <c r="C134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D136" i="1"/>
  <c r="C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C140" i="1"/>
  <c r="C141" i="1"/>
  <c r="C143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D145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B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R148" i="1"/>
  <c r="S148" i="1"/>
  <c r="T148" i="1"/>
  <c r="U148" i="1"/>
  <c r="V148" i="1"/>
  <c r="W148" i="1"/>
  <c r="X148" i="1"/>
  <c r="Y148" i="1"/>
  <c r="C149" i="1"/>
  <c r="D149" i="1" s="1"/>
  <c r="C150" i="1"/>
  <c r="D150" i="1"/>
  <c r="B151" i="1"/>
  <c r="G151" i="1"/>
  <c r="L151" i="1"/>
  <c r="Y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B157" i="1"/>
  <c r="M157" i="1"/>
  <c r="T157" i="1"/>
  <c r="U157" i="1"/>
  <c r="C158" i="1"/>
  <c r="D158" i="1" s="1"/>
  <c r="C159" i="1"/>
  <c r="D159" i="1"/>
  <c r="B160" i="1"/>
  <c r="E160" i="1"/>
  <c r="H160" i="1"/>
  <c r="I160" i="1"/>
  <c r="J160" i="1"/>
  <c r="K160" i="1"/>
  <c r="L160" i="1"/>
  <c r="M160" i="1"/>
  <c r="P160" i="1"/>
  <c r="Q160" i="1"/>
  <c r="S160" i="1"/>
  <c r="T160" i="1"/>
  <c r="U160" i="1"/>
  <c r="V160" i="1"/>
  <c r="W160" i="1"/>
  <c r="X160" i="1"/>
  <c r="C161" i="1"/>
  <c r="C162" i="1"/>
  <c r="H163" i="1"/>
  <c r="I163" i="1"/>
  <c r="J163" i="1"/>
  <c r="K163" i="1"/>
  <c r="M163" i="1"/>
  <c r="Q163" i="1"/>
  <c r="R163" i="1"/>
  <c r="V163" i="1"/>
  <c r="X163" i="1"/>
  <c r="C164" i="1"/>
  <c r="D164" i="1" s="1"/>
  <c r="C165" i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C171" i="1"/>
  <c r="B172" i="1"/>
  <c r="G172" i="1"/>
  <c r="J172" i="1"/>
  <c r="K172" i="1"/>
  <c r="L172" i="1"/>
  <c r="R172" i="1"/>
  <c r="U172" i="1"/>
  <c r="X172" i="1"/>
  <c r="C173" i="1"/>
  <c r="D173" i="1" s="1"/>
  <c r="D174" i="1"/>
  <c r="D175" i="1"/>
  <c r="C176" i="1"/>
  <c r="C177" i="1" s="1"/>
  <c r="C178" i="1"/>
  <c r="D178" i="1" s="1"/>
  <c r="C180" i="1"/>
  <c r="C181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C182" i="1"/>
  <c r="D182" i="1" s="1"/>
  <c r="C183" i="1"/>
  <c r="D183" i="1" s="1"/>
  <c r="C184" i="1"/>
  <c r="D184" i="1" s="1"/>
  <c r="C185" i="1"/>
  <c r="D185" i="1" s="1"/>
  <c r="C186" i="1"/>
  <c r="D186" i="1" s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C188" i="1"/>
  <c r="D188" i="1" s="1"/>
  <c r="C189" i="1"/>
  <c r="C192" i="1"/>
  <c r="D192" i="1" s="1"/>
  <c r="C193" i="1"/>
  <c r="D193" i="1" s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6" i="1" s="1"/>
  <c r="C197" i="1"/>
  <c r="D197" i="1" s="1"/>
  <c r="B198" i="1"/>
  <c r="B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C204" i="1"/>
  <c r="C205" i="1" s="1"/>
  <c r="D205" i="1" s="1"/>
  <c r="C206" i="1"/>
  <c r="D206" i="1" s="1"/>
  <c r="B207" i="1"/>
  <c r="C208" i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K209" i="1"/>
  <c r="K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09" i="1"/>
  <c r="W211" i="1" s="1"/>
  <c r="X209" i="1"/>
  <c r="X211" i="1" s="1"/>
  <c r="Y209" i="1"/>
  <c r="Y211" i="1" s="1"/>
  <c r="C210" i="1"/>
  <c r="D210" i="1" s="1"/>
  <c r="C213" i="1"/>
  <c r="C214" i="1"/>
  <c r="C215" i="1"/>
  <c r="C216" i="1"/>
  <c r="C217" i="1"/>
  <c r="D204" i="1" l="1"/>
  <c r="C157" i="1"/>
  <c r="D180" i="1"/>
  <c r="D176" i="1"/>
  <c r="D106" i="1"/>
  <c r="C194" i="1"/>
  <c r="D194" i="1" s="1"/>
  <c r="C190" i="1"/>
  <c r="D190" i="1" s="1"/>
  <c r="C119" i="1"/>
  <c r="D119" i="1" s="1"/>
  <c r="C198" i="1"/>
  <c r="D198" i="1" s="1"/>
  <c r="C139" i="1"/>
  <c r="C207" i="1"/>
  <c r="D207" i="1" s="1"/>
  <c r="C166" i="1"/>
  <c r="D166" i="1" s="1"/>
  <c r="D156" i="1"/>
  <c r="C129" i="1"/>
  <c r="D129" i="1" s="1"/>
  <c r="C126" i="1"/>
  <c r="C114" i="1"/>
  <c r="B209" i="1"/>
  <c r="B211" i="1" s="1"/>
  <c r="C160" i="1"/>
  <c r="D160" i="1" s="1"/>
  <c r="D157" i="1"/>
  <c r="C172" i="1"/>
  <c r="D172" i="1" s="1"/>
  <c r="D165" i="1"/>
  <c r="C163" i="1"/>
  <c r="C154" i="1"/>
  <c r="D154" i="1" s="1"/>
  <c r="C151" i="1"/>
  <c r="D151" i="1" s="1"/>
  <c r="D139" i="1"/>
  <c r="C142" i="1"/>
  <c r="C144" i="1"/>
  <c r="C203" i="1"/>
  <c r="C202" i="1"/>
  <c r="D202" i="1" s="1"/>
  <c r="C199" i="1"/>
  <c r="C195" i="1"/>
  <c r="D189" i="1"/>
  <c r="C169" i="1"/>
  <c r="D169" i="1" s="1"/>
  <c r="D143" i="1"/>
  <c r="D137" i="1"/>
  <c r="C135" i="1"/>
  <c r="D133" i="1"/>
  <c r="C83" i="1"/>
  <c r="C148" i="1"/>
  <c r="D148" i="1" s="1"/>
  <c r="C147" i="1"/>
  <c r="C121" i="1"/>
  <c r="D121" i="1" s="1"/>
  <c r="C120" i="1"/>
  <c r="D120" i="1" s="1"/>
  <c r="C187" i="1"/>
  <c r="D187" i="1" s="1"/>
  <c r="C138" i="1"/>
  <c r="C123" i="1"/>
  <c r="D123" i="1" s="1"/>
  <c r="C122" i="1"/>
  <c r="D122" i="1" s="1"/>
  <c r="C60" i="1"/>
  <c r="C61" i="1"/>
  <c r="C209" i="1" l="1"/>
  <c r="C16" i="1"/>
  <c r="C17" i="1" s="1"/>
  <c r="D209" i="1" l="1"/>
  <c r="C211" i="1"/>
  <c r="D211" i="1" s="1"/>
  <c r="L26" i="1"/>
  <c r="M26" i="1"/>
  <c r="C59" i="1" l="1"/>
  <c r="M13" i="1" l="1"/>
  <c r="N13" i="1"/>
  <c r="O13" i="1"/>
  <c r="P13" i="1"/>
  <c r="Q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C51" i="1"/>
  <c r="C52" i="1"/>
  <c r="C53" i="1"/>
  <c r="C54" i="1"/>
  <c r="C56" i="1"/>
  <c r="C57" i="1"/>
  <c r="C58" i="1"/>
  <c r="B13" i="1" l="1"/>
  <c r="B32" i="1" l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B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B22" i="1"/>
  <c r="C239" i="1" l="1"/>
  <c r="D79" i="1" l="1"/>
  <c r="D81" i="1"/>
  <c r="D15" i="1" l="1"/>
  <c r="D16" i="1"/>
  <c r="C233" i="1" l="1"/>
  <c r="E44" i="1" l="1"/>
  <c r="C231" i="1" l="1"/>
  <c r="C229" i="1"/>
  <c r="C228" i="1"/>
  <c r="C227" i="1"/>
  <c r="C226" i="1"/>
  <c r="C225" i="1"/>
  <c r="C80" i="1"/>
  <c r="D80" i="1" s="1"/>
  <c r="C78" i="1"/>
  <c r="D78" i="1" s="1"/>
  <c r="C77" i="1"/>
  <c r="D77" i="1" s="1"/>
  <c r="C76" i="1"/>
  <c r="D76" i="1" s="1"/>
  <c r="C75" i="1"/>
  <c r="D75" i="1" s="1"/>
  <c r="C74" i="1"/>
  <c r="C73" i="1"/>
  <c r="D73" i="1" s="1"/>
  <c r="C72" i="1"/>
  <c r="C71" i="1"/>
  <c r="C70" i="1"/>
  <c r="C69" i="1"/>
  <c r="C68" i="1"/>
  <c r="C67" i="1"/>
  <c r="C66" i="1"/>
  <c r="D66" i="1" s="1"/>
  <c r="C65" i="1"/>
  <c r="C64" i="1"/>
  <c r="C63" i="1"/>
  <c r="D63" i="1" s="1"/>
  <c r="C62" i="1"/>
  <c r="D62" i="1" s="1"/>
  <c r="D60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5" i="1" s="1"/>
  <c r="B55" i="1"/>
  <c r="C49" i="1"/>
  <c r="C48" i="1"/>
  <c r="C47" i="1"/>
  <c r="C46" i="1"/>
  <c r="C45" i="1"/>
  <c r="Y44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B44" i="1"/>
  <c r="C43" i="1"/>
  <c r="C42" i="1"/>
  <c r="C41" i="1"/>
  <c r="C40" i="1"/>
  <c r="C38" i="1"/>
  <c r="C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B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B34" i="1"/>
  <c r="C33" i="1"/>
  <c r="E32" i="1"/>
  <c r="C31" i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Y26" i="1"/>
  <c r="X26" i="1"/>
  <c r="W26" i="1"/>
  <c r="V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B26" i="1"/>
  <c r="D25" i="1"/>
  <c r="C23" i="1"/>
  <c r="C21" i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4" i="1"/>
  <c r="C12" i="1"/>
  <c r="D12" i="1" s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D21" i="1" l="1"/>
  <c r="C22" i="1"/>
  <c r="D23" i="1"/>
  <c r="C24" i="1"/>
  <c r="D31" i="1"/>
  <c r="C32" i="1"/>
  <c r="D20" i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<sst xmlns="http://schemas.openxmlformats.org/spreadsheetml/2006/main" count="250" uniqueCount="203">
  <si>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</si>
  <si>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</si>
  <si>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</si>
  <si>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</si>
  <si>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</si>
  <si>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</si>
  <si>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</si>
  <si>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</si>
  <si>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</si>
  <si>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</si>
  <si>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</si>
  <si>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</si>
  <si>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</si>
  <si>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</si>
  <si>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</si>
  <si>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</si>
  <si>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</si>
  <si>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</si>
  <si>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</si>
  <si>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</si>
  <si>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</si>
  <si>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</si>
  <si>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</si>
  <si>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</si>
  <si>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</si>
  <si>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</si>
  <si>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</si>
  <si>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</si>
  <si>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</si>
  <si>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</si>
  <si>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</si>
  <si>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</si>
  <si>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</si>
  <si>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</si>
  <si>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</si>
  <si>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</si>
  <si>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</si>
  <si>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</si>
  <si>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</si>
  <si>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</si>
  <si>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</si>
  <si>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</si>
  <si>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</si>
  <si>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</si>
  <si>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</si>
  <si>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</si>
  <si>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</si>
  <si>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</si>
  <si>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</si>
  <si>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</si>
  <si>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</si>
  <si>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</si>
  <si>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</si>
  <si>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</si>
  <si>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</si>
  <si>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</si>
  <si>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</si>
  <si>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</si>
  <si>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</si>
  <si>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</si>
  <si>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</si>
  <si>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</si>
  <si>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</si>
  <si>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</si>
  <si>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</si>
  <si>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</si>
  <si>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</si>
  <si>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</si>
  <si>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</si>
  <si>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</si>
  <si>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</si>
  <si>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</si>
  <si>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</si>
  <si>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</si>
  <si>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</si>
  <si>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</si>
  <si>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</si>
  <si>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</si>
  <si>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</si>
  <si>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</si>
  <si>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</si>
  <si>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</si>
  <si>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</si>
  <si>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</si>
  <si>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</si>
  <si>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</si>
  <si>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</si>
  <si>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</si>
  <si>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</si>
  <si>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</si>
  <si>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</si>
  <si>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</si>
  <si>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</si>
  <si>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</si>
  <si>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</si>
  <si>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</si>
  <si>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</si>
  <si>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</si>
  <si>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</si>
  <si>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</si>
  <si>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</si>
  <si>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</si>
  <si>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</si>
  <si>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</si>
  <si>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</si>
  <si>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</si>
  <si>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</si>
  <si>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</si>
  <si>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</si>
  <si>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</si>
  <si>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</si>
  <si>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</si>
  <si>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</si>
  <si>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</si>
  <si>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</si>
  <si>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</si>
  <si>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</si>
  <si>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</si>
  <si>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</si>
  <si>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</si>
  <si>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</si>
  <si>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</si>
  <si>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</si>
  <si>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</si>
  <si>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</si>
  <si>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</si>
  <si>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</si>
  <si>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</si>
  <si>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</si>
  <si>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</si>
  <si>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</si>
  <si>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</si>
  <si>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</si>
  <si>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</si>
  <si>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</si>
  <si>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</si>
  <si>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</si>
  <si>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</si>
  <si>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</si>
  <si>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</si>
  <si>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</si>
  <si>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</si>
  <si>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</si>
  <si>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</si>
  <si>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</si>
  <si>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</si>
  <si>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</si>
  <si>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</si>
  <si>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</si>
  <si>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</si>
  <si>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</si>
  <si>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</si>
  <si>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</si>
  <si>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</si>
  <si>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</si>
  <si>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</si>
  <si>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</si>
  <si>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</si>
  <si>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</si>
  <si>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</si>
  <si>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</si>
  <si>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</si>
  <si>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</si>
  <si>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</si>
  <si>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</si>
  <si>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</si>
  <si>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</si>
  <si>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</si>
  <si>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</si>
  <si>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</si>
  <si>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</si>
  <si>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</si>
  <si>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</si>
  <si>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</si>
  <si>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</si>
  <si>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</si>
  <si>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</si>
  <si>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</si>
  <si>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</si>
  <si>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</si>
  <si>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</si>
  <si>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</si>
  <si>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</si>
  <si>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</si>
  <si>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</si>
  <si>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</si>
  <si>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</si>
  <si>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</si>
  <si>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</si>
  <si>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</si>
  <si>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</si>
  <si>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</si>
  <si>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</si>
  <si>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</si>
  <si>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</si>
  <si>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</si>
  <si>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</si>
  <si>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</si>
  <si>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</si>
  <si>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</si>
  <si>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</si>
  <si>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</si>
  <si>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Информация о сельскохозяйственных работах по состоянию на 23марта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</si>
</sst>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3" ySplit="5" topLeftCell="O7" activePane="bottomRight" state="frozen"/>
      <selection activeCell="A2" sqref="A2"/>
      <selection pane="topRight" activeCell="F2" sqref="F2"/>
      <selection pane="bottomLeft" activeCell="A7" sqref="A7"/>
      <selection pane="bottomRight" activeCell="T28" sqref="T28"/>
    </sheetView>
  </sheetViews>
  <sheetFormatPr defaultColWidth="9.109375" defaultRowHeight="16.8" outlineLevelRow="1" x14ac:dyDescent="0.3"/>
  <cols>
    <col min="1" max="1" width="99.88671875" style="79" customWidth="1"/>
    <col min="2" max="2" width="14.44140625" style="2" customWidth="1"/>
    <col min="3" max="3" width="13.33203125" style="2" customWidth="1"/>
    <col min="4" max="4" width="15" style="2" customWidth="1"/>
    <col min="5" max="8" width="13.6640625" style="1" customWidth="1"/>
    <col min="9" max="9" width="14" style="1" customWidth="1"/>
    <col min="10" max="16" width="13.6640625" style="1" customWidth="1"/>
    <col min="17" max="17" width="13.5546875" style="1" customWidth="1"/>
    <col min="18" max="25" width="13.6640625" style="1" customWidth="1"/>
    <col min="26" max="28" width="9.109375" style="1"/>
    <col min="29" max="29" width="9.109375" style="1" customWidth="1"/>
    <col min="30" max="16384" width="9.109375" style="1"/>
  </cols>
  <sheetData>
    <row r="1" spans="1:26" ht="25.2" hidden="1" x14ac:dyDescent="0.45">
      <c r="A1" s="1"/>
      <c r="Y1" s="3"/>
    </row>
    <row r="2" spans="1:26" s="4" customFormat="1" ht="29.4" customHeight="1" x14ac:dyDescent="0.3">
      <c r="A2" s="113" t="s">
        <v>202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</row>
    <row r="3" spans="1:26" s="4" customFormat="1" ht="0.75" customHeight="1" thickBot="1" x14ac:dyDescent="0.35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399999999999999" customHeight="1" thickBot="1" x14ac:dyDescent="0.4">
      <c r="A4" s="114" t="s">
        <v>3</v>
      </c>
      <c r="B4" s="117" t="s">
        <v>197</v>
      </c>
      <c r="C4" s="110" t="s">
        <v>198</v>
      </c>
      <c r="D4" s="110" t="s">
        <v>199</v>
      </c>
      <c r="E4" s="120" t="s">
        <v>4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2"/>
    </row>
    <row r="5" spans="1:26" s="2" customFormat="1" ht="87" customHeight="1" x14ac:dyDescent="0.3">
      <c r="A5" s="115"/>
      <c r="B5" s="118"/>
      <c r="C5" s="111"/>
      <c r="D5" s="111"/>
      <c r="E5" s="108" t="s">
        <v>5</v>
      </c>
      <c r="F5" s="108" t="s">
        <v>6</v>
      </c>
      <c r="G5" s="108" t="s">
        <v>7</v>
      </c>
      <c r="H5" s="108" t="s">
        <v>8</v>
      </c>
      <c r="I5" s="108" t="s">
        <v>9</v>
      </c>
      <c r="J5" s="108" t="s">
        <v>10</v>
      </c>
      <c r="K5" s="108" t="s">
        <v>11</v>
      </c>
      <c r="L5" s="108" t="s">
        <v>12</v>
      </c>
      <c r="M5" s="108" t="s">
        <v>13</v>
      </c>
      <c r="N5" s="108" t="s">
        <v>14</v>
      </c>
      <c r="O5" s="108" t="s">
        <v>15</v>
      </c>
      <c r="P5" s="108" t="s">
        <v>16</v>
      </c>
      <c r="Q5" s="108" t="s">
        <v>17</v>
      </c>
      <c r="R5" s="108" t="s">
        <v>18</v>
      </c>
      <c r="S5" s="108" t="s">
        <v>19</v>
      </c>
      <c r="T5" s="108" t="s">
        <v>20</v>
      </c>
      <c r="U5" s="108" t="s">
        <v>21</v>
      </c>
      <c r="V5" s="108" t="s">
        <v>22</v>
      </c>
      <c r="W5" s="108" t="s">
        <v>23</v>
      </c>
      <c r="X5" s="108" t="s">
        <v>24</v>
      </c>
      <c r="Y5" s="108" t="s">
        <v>25</v>
      </c>
    </row>
    <row r="6" spans="1:26" s="2" customFormat="1" ht="70.2" customHeight="1" thickBot="1" x14ac:dyDescent="0.35">
      <c r="A6" s="116"/>
      <c r="B6" s="119"/>
      <c r="C6" s="112"/>
      <c r="D6" s="112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</row>
    <row r="7" spans="1:26" s="2" customFormat="1" ht="30" hidden="1" customHeight="1" x14ac:dyDescent="0.3">
      <c r="A7" s="7" t="s">
        <v>26</v>
      </c>
      <c r="B7" s="8">
        <v>49185</v>
      </c>
      <c r="C7" s="8">
        <f>SUM(E7:Y7)</f>
        <v>49185</v>
      </c>
      <c r="D7" s="8"/>
      <c r="E7" s="10">
        <v>2341</v>
      </c>
      <c r="F7" s="10">
        <v>1953</v>
      </c>
      <c r="G7" s="10">
        <v>3437</v>
      </c>
      <c r="H7" s="10">
        <v>2776</v>
      </c>
      <c r="I7" s="10">
        <v>1520</v>
      </c>
      <c r="J7" s="10">
        <v>3092</v>
      </c>
      <c r="K7" s="10">
        <v>2190</v>
      </c>
      <c r="L7" s="10">
        <v>2784</v>
      </c>
      <c r="M7" s="10">
        <v>2272</v>
      </c>
      <c r="N7" s="10">
        <v>917</v>
      </c>
      <c r="O7" s="10">
        <v>1364</v>
      </c>
      <c r="P7" s="10">
        <v>1923</v>
      </c>
      <c r="Q7" s="10">
        <v>2737</v>
      </c>
      <c r="R7" s="10">
        <v>3068</v>
      </c>
      <c r="S7" s="10">
        <v>3588</v>
      </c>
      <c r="T7" s="10">
        <v>2552</v>
      </c>
      <c r="U7" s="10">
        <v>1811</v>
      </c>
      <c r="V7" s="10">
        <v>640</v>
      </c>
      <c r="W7" s="10">
        <v>2157</v>
      </c>
      <c r="X7" s="10">
        <v>3852</v>
      </c>
      <c r="Y7" s="10">
        <v>2211</v>
      </c>
    </row>
    <row r="8" spans="1:26" s="12" customFormat="1" ht="30" hidden="1" customHeight="1" x14ac:dyDescent="0.25">
      <c r="A8" s="11" t="s">
        <v>27</v>
      </c>
      <c r="B8" s="8">
        <v>51694</v>
      </c>
      <c r="C8" s="8">
        <f>SUM(E8:Y8)</f>
        <v>50622</v>
      </c>
      <c r="D8" s="15">
        <f t="shared" ref="D8:D31" si="0">C8/B8</f>
        <v>0.97926258366541574</v>
      </c>
      <c r="E8" s="10">
        <v>2258</v>
      </c>
      <c r="F8" s="10">
        <v>1967</v>
      </c>
      <c r="G8" s="10">
        <v>3768</v>
      </c>
      <c r="H8" s="10">
        <v>3294</v>
      </c>
      <c r="I8" s="10">
        <v>1614</v>
      </c>
      <c r="J8" s="10">
        <v>3095</v>
      </c>
      <c r="K8" s="10">
        <v>2190</v>
      </c>
      <c r="L8" s="10">
        <v>3066</v>
      </c>
      <c r="M8" s="10">
        <v>2272</v>
      </c>
      <c r="N8" s="10">
        <v>1009</v>
      </c>
      <c r="O8" s="10">
        <v>1461</v>
      </c>
      <c r="P8" s="10">
        <v>2083</v>
      </c>
      <c r="Q8" s="10">
        <v>2736</v>
      </c>
      <c r="R8" s="10">
        <v>3068</v>
      </c>
      <c r="S8" s="10">
        <v>3471</v>
      </c>
      <c r="T8" s="10">
        <v>2576</v>
      </c>
      <c r="U8" s="10">
        <v>1808</v>
      </c>
      <c r="V8" s="10">
        <v>429</v>
      </c>
      <c r="W8" s="10">
        <v>2085</v>
      </c>
      <c r="X8" s="10">
        <v>4083</v>
      </c>
      <c r="Y8" s="10">
        <v>2289</v>
      </c>
    </row>
    <row r="9" spans="1:26" s="12" customFormat="1" ht="30" hidden="1" customHeight="1" x14ac:dyDescent="0.25">
      <c r="A9" s="13" t="s">
        <v>28</v>
      </c>
      <c r="B9" s="14">
        <f t="shared" ref="B9:Y9" si="1">B8/B7</f>
        <v>1.0510114872420453</v>
      </c>
      <c r="C9" s="14">
        <f t="shared" si="1"/>
        <v>1.0292162244586764</v>
      </c>
      <c r="D9" s="15"/>
      <c r="E9" s="75">
        <f t="shared" si="1"/>
        <v>0.96454506621102098</v>
      </c>
      <c r="F9" s="75">
        <f t="shared" si="1"/>
        <v>1.0071684587813621</v>
      </c>
      <c r="G9" s="75">
        <f t="shared" si="1"/>
        <v>1.0963049170788479</v>
      </c>
      <c r="H9" s="75">
        <f t="shared" si="1"/>
        <v>1.1865994236311239</v>
      </c>
      <c r="I9" s="75">
        <f t="shared" si="1"/>
        <v>1.0618421052631579</v>
      </c>
      <c r="J9" s="75">
        <f t="shared" si="1"/>
        <v>1.0009702457956016</v>
      </c>
      <c r="K9" s="75">
        <f t="shared" si="1"/>
        <v>1</v>
      </c>
      <c r="L9" s="75">
        <f t="shared" si="1"/>
        <v>1.1012931034482758</v>
      </c>
      <c r="M9" s="75">
        <f t="shared" si="1"/>
        <v>1</v>
      </c>
      <c r="N9" s="75">
        <f t="shared" si="1"/>
        <v>1.1003271537622683</v>
      </c>
      <c r="O9" s="75">
        <f t="shared" si="1"/>
        <v>1.0711143695014662</v>
      </c>
      <c r="P9" s="75">
        <f t="shared" si="1"/>
        <v>1.0832033281331253</v>
      </c>
      <c r="Q9" s="75">
        <f t="shared" si="1"/>
        <v>0.99963463646328099</v>
      </c>
      <c r="R9" s="75">
        <f t="shared" si="1"/>
        <v>1</v>
      </c>
      <c r="S9" s="75">
        <f t="shared" si="1"/>
        <v>0.96739130434782605</v>
      </c>
      <c r="T9" s="75">
        <f t="shared" si="1"/>
        <v>1.0094043887147335</v>
      </c>
      <c r="U9" s="75">
        <f t="shared" si="1"/>
        <v>0.99834345665378244</v>
      </c>
      <c r="V9" s="75">
        <f t="shared" si="1"/>
        <v>0.67031249999999998</v>
      </c>
      <c r="W9" s="75">
        <f t="shared" si="1"/>
        <v>0.9666203059805285</v>
      </c>
      <c r="X9" s="75">
        <f t="shared" si="1"/>
        <v>1.059968847352025</v>
      </c>
      <c r="Y9" s="75">
        <f t="shared" si="1"/>
        <v>1.0352781546811398</v>
      </c>
    </row>
    <row r="10" spans="1:26" s="12" customFormat="1" ht="30" hidden="1" customHeight="1" x14ac:dyDescent="0.25">
      <c r="A10" s="11" t="s">
        <v>29</v>
      </c>
      <c r="B10" s="8">
        <v>47596</v>
      </c>
      <c r="C10" s="8">
        <f>SUM(E10:Y10)</f>
        <v>47941</v>
      </c>
      <c r="D10" s="15">
        <f t="shared" si="0"/>
        <v>1.0072485082780065</v>
      </c>
      <c r="E10" s="10">
        <v>2128</v>
      </c>
      <c r="F10" s="10">
        <v>1796</v>
      </c>
      <c r="G10" s="10">
        <v>3702</v>
      </c>
      <c r="H10" s="10">
        <v>3233</v>
      </c>
      <c r="I10" s="10">
        <v>1461</v>
      </c>
      <c r="J10" s="10">
        <v>2826</v>
      </c>
      <c r="K10" s="10">
        <v>1695</v>
      </c>
      <c r="L10" s="10">
        <v>3066</v>
      </c>
      <c r="M10" s="10">
        <v>2166</v>
      </c>
      <c r="N10" s="10">
        <v>979</v>
      </c>
      <c r="O10" s="10">
        <v>1371</v>
      </c>
      <c r="P10" s="10">
        <v>2083</v>
      </c>
      <c r="Q10" s="10">
        <v>2664</v>
      </c>
      <c r="R10" s="10">
        <v>2903</v>
      </c>
      <c r="S10" s="10">
        <v>3471</v>
      </c>
      <c r="T10" s="10">
        <v>2378</v>
      </c>
      <c r="U10" s="10">
        <v>1611</v>
      </c>
      <c r="V10" s="10">
        <v>319</v>
      </c>
      <c r="W10" s="10">
        <v>1717</v>
      </c>
      <c r="X10" s="10">
        <v>4083</v>
      </c>
      <c r="Y10" s="10">
        <v>2289</v>
      </c>
    </row>
    <row r="11" spans="1:26" s="12" customFormat="1" ht="30" hidden="1" customHeight="1" x14ac:dyDescent="0.25">
      <c r="A11" s="11" t="s">
        <v>30</v>
      </c>
      <c r="B11" s="14">
        <v>0.93</v>
      </c>
      <c r="C11" s="14">
        <v>0.96</v>
      </c>
      <c r="D11" s="15"/>
      <c r="E11" s="75">
        <v>0.94</v>
      </c>
      <c r="F11" s="75">
        <v>0.93</v>
      </c>
      <c r="G11" s="75">
        <v>0.98</v>
      </c>
      <c r="H11" s="75">
        <v>0.98</v>
      </c>
      <c r="I11" s="75">
        <v>0.96</v>
      </c>
      <c r="J11" s="75">
        <v>0.92</v>
      </c>
      <c r="K11" s="75">
        <v>0.92</v>
      </c>
      <c r="L11" s="75">
        <v>1</v>
      </c>
      <c r="M11" s="75">
        <v>0.93</v>
      </c>
      <c r="N11" s="75">
        <v>0.97</v>
      </c>
      <c r="O11" s="75">
        <v>0.94</v>
      </c>
      <c r="P11" s="75">
        <v>1</v>
      </c>
      <c r="Q11" s="75">
        <v>0.97</v>
      </c>
      <c r="R11" s="75">
        <v>0.97</v>
      </c>
      <c r="S11" s="75">
        <v>1</v>
      </c>
      <c r="T11" s="75">
        <v>0.93</v>
      </c>
      <c r="U11" s="75">
        <v>0.9</v>
      </c>
      <c r="V11" s="75">
        <v>0.78</v>
      </c>
      <c r="W11" s="75">
        <v>0.82</v>
      </c>
      <c r="X11" s="75">
        <v>1</v>
      </c>
      <c r="Y11" s="75">
        <v>1</v>
      </c>
    </row>
    <row r="12" spans="1:26" s="12" customFormat="1" ht="30" hidden="1" customHeight="1" x14ac:dyDescent="0.25">
      <c r="A12" s="13" t="s">
        <v>31</v>
      </c>
      <c r="B12" s="8">
        <v>4989</v>
      </c>
      <c r="C12" s="8">
        <f>SUM(E12:Y12)</f>
        <v>16524</v>
      </c>
      <c r="D12" s="15">
        <f t="shared" si="0"/>
        <v>3.3120865904990979</v>
      </c>
      <c r="E12" s="80">
        <v>150</v>
      </c>
      <c r="F12" s="80">
        <v>650</v>
      </c>
      <c r="G12" s="80">
        <v>1890</v>
      </c>
      <c r="H12" s="80">
        <v>1157</v>
      </c>
      <c r="I12" s="80">
        <v>747</v>
      </c>
      <c r="J12" s="80">
        <v>1100</v>
      </c>
      <c r="K12" s="80">
        <v>960</v>
      </c>
      <c r="L12" s="80">
        <v>1292</v>
      </c>
      <c r="M12" s="80">
        <v>500</v>
      </c>
      <c r="N12" s="80">
        <v>300</v>
      </c>
      <c r="O12" s="80">
        <v>210</v>
      </c>
      <c r="P12" s="80">
        <v>50</v>
      </c>
      <c r="Q12" s="80">
        <v>980</v>
      </c>
      <c r="R12" s="80">
        <v>820</v>
      </c>
      <c r="S12" s="80">
        <v>1217</v>
      </c>
      <c r="T12" s="80">
        <v>380</v>
      </c>
      <c r="U12" s="80">
        <v>810</v>
      </c>
      <c r="V12" s="80">
        <v>95</v>
      </c>
      <c r="W12" s="80">
        <v>405</v>
      </c>
      <c r="X12" s="80">
        <v>2291</v>
      </c>
      <c r="Y12" s="80">
        <v>520</v>
      </c>
    </row>
    <row r="13" spans="1:26" s="12" customFormat="1" ht="30" hidden="1" customHeight="1" x14ac:dyDescent="0.25">
      <c r="A13" s="13" t="s">
        <v>32</v>
      </c>
      <c r="B13" s="15">
        <f>B12/B8</f>
        <v>9.6510233295933764E-2</v>
      </c>
      <c r="C13" s="15">
        <f>C12/C8</f>
        <v>0.32641934336849593</v>
      </c>
      <c r="D13" s="15"/>
      <c r="E13" s="16">
        <f t="shared" ref="E13:L13" si="2">E12/E8</f>
        <v>6.6430469441984052E-2</v>
      </c>
      <c r="F13" s="16">
        <f t="shared" si="2"/>
        <v>0.33045246568378239</v>
      </c>
      <c r="G13" s="16">
        <f t="shared" si="2"/>
        <v>0.50159235668789814</v>
      </c>
      <c r="H13" s="16">
        <f t="shared" si="2"/>
        <v>0.35124468731026109</v>
      </c>
      <c r="I13" s="16">
        <f t="shared" si="2"/>
        <v>0.46282527881040891</v>
      </c>
      <c r="J13" s="16">
        <f t="shared" si="2"/>
        <v>0.35541195476575121</v>
      </c>
      <c r="K13" s="16">
        <f t="shared" si="2"/>
        <v>0.43835616438356162</v>
      </c>
      <c r="L13" s="16">
        <f t="shared" si="2"/>
        <v>0.42139595564253096</v>
      </c>
      <c r="M13" s="16">
        <f t="shared" ref="M13" si="3">M12/M8</f>
        <v>0.22007042253521128</v>
      </c>
      <c r="N13" s="16">
        <f t="shared" ref="N13" si="4">N12/N8</f>
        <v>0.29732408325074333</v>
      </c>
      <c r="O13" s="16">
        <f t="shared" ref="O13" si="5">O12/O8</f>
        <v>0.14373716632443531</v>
      </c>
      <c r="P13" s="16">
        <f t="shared" ref="P13" si="6">P12/P8</f>
        <v>2.4003840614498319E-2</v>
      </c>
      <c r="Q13" s="16">
        <f t="shared" ref="Q13" si="7">Q12/Q8</f>
        <v>0.358187134502924</v>
      </c>
      <c r="R13" s="16">
        <f t="shared" ref="R13" si="8">R12/R8</f>
        <v>0.26727509778357234</v>
      </c>
      <c r="S13" s="16">
        <f t="shared" ref="S13" si="9">S12/S8</f>
        <v>0.35061941803514834</v>
      </c>
      <c r="T13" s="16">
        <f t="shared" ref="T13" si="10">T12/T8</f>
        <v>0.14751552795031056</v>
      </c>
      <c r="U13" s="16">
        <f t="shared" ref="U13" si="11">U12/U8</f>
        <v>0.44800884955752213</v>
      </c>
      <c r="V13" s="16">
        <f t="shared" ref="V13" si="12">V12/V8</f>
        <v>0.22144522144522144</v>
      </c>
      <c r="W13" s="16">
        <f t="shared" ref="W13" si="13">W12/W8</f>
        <v>0.19424460431654678</v>
      </c>
      <c r="X13" s="16">
        <f t="shared" ref="X13" si="14">X12/X8</f>
        <v>0.56110702914523636</v>
      </c>
      <c r="Y13" s="16">
        <f t="shared" ref="Y13" si="15">Y12/Y8</f>
        <v>0.22717343818261249</v>
      </c>
    </row>
    <row r="14" spans="1:26" s="12" customFormat="1" ht="30" hidden="1" customHeight="1" x14ac:dyDescent="0.25">
      <c r="A14" s="18" t="s">
        <v>33</v>
      </c>
      <c r="B14" s="8">
        <v>5618</v>
      </c>
      <c r="C14" s="8">
        <f>SUM(E14:Y14)</f>
        <v>10667</v>
      </c>
      <c r="D14" s="15"/>
      <c r="E14" s="10"/>
      <c r="F14" s="10">
        <v>250</v>
      </c>
      <c r="G14" s="10">
        <v>3810</v>
      </c>
      <c r="H14" s="10">
        <v>150</v>
      </c>
      <c r="I14" s="10">
        <v>10</v>
      </c>
      <c r="J14" s="10">
        <v>350</v>
      </c>
      <c r="K14" s="10">
        <v>2189</v>
      </c>
      <c r="L14" s="10">
        <v>460</v>
      </c>
      <c r="M14" s="10">
        <v>100</v>
      </c>
      <c r="N14" s="10"/>
      <c r="O14" s="10">
        <v>615</v>
      </c>
      <c r="P14" s="10">
        <v>235</v>
      </c>
      <c r="Q14" s="10">
        <v>150</v>
      </c>
      <c r="R14" s="10">
        <v>1000</v>
      </c>
      <c r="S14" s="10">
        <v>235</v>
      </c>
      <c r="T14" s="10"/>
      <c r="U14" s="10">
        <v>195</v>
      </c>
      <c r="V14" s="10">
        <v>16</v>
      </c>
      <c r="W14" s="10">
        <v>197</v>
      </c>
      <c r="X14" s="10">
        <v>650</v>
      </c>
      <c r="Y14" s="10">
        <v>55</v>
      </c>
    </row>
    <row r="15" spans="1:26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 t="shared" si="0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3">
      <c r="A16" s="11" t="s">
        <v>35</v>
      </c>
      <c r="B16" s="19">
        <v>11053</v>
      </c>
      <c r="C16" s="19">
        <f>SUM(E16:Y16)</f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 x14ac:dyDescent="0.25">
      <c r="A20" s="22" t="s">
        <v>39</v>
      </c>
      <c r="B20" s="23">
        <v>102755</v>
      </c>
      <c r="C20" s="23">
        <f>SUM(E20:Y20)</f>
        <v>93172</v>
      </c>
      <c r="D20" s="15">
        <f t="shared" si="0"/>
        <v>0.90673933141939567</v>
      </c>
      <c r="E20" s="24">
        <v>6823</v>
      </c>
      <c r="F20" s="24">
        <v>3040</v>
      </c>
      <c r="G20" s="24">
        <v>5500</v>
      </c>
      <c r="H20" s="24">
        <v>5008</v>
      </c>
      <c r="I20" s="24">
        <v>3031</v>
      </c>
      <c r="J20" s="24">
        <v>5940</v>
      </c>
      <c r="K20" s="24">
        <v>3195</v>
      </c>
      <c r="L20" s="24">
        <v>3687</v>
      </c>
      <c r="M20" s="24">
        <v>4792</v>
      </c>
      <c r="N20" s="24">
        <v>1272</v>
      </c>
      <c r="O20" s="24">
        <v>2634</v>
      </c>
      <c r="P20" s="24">
        <v>5962</v>
      </c>
      <c r="Q20" s="24">
        <v>6465</v>
      </c>
      <c r="R20" s="24">
        <v>3620</v>
      </c>
      <c r="S20" s="24">
        <v>7673</v>
      </c>
      <c r="T20" s="24">
        <v>4125</v>
      </c>
      <c r="U20" s="24">
        <v>2805</v>
      </c>
      <c r="V20" s="24">
        <v>1994</v>
      </c>
      <c r="W20" s="24">
        <v>6100</v>
      </c>
      <c r="X20" s="24">
        <v>6901</v>
      </c>
      <c r="Y20" s="24">
        <v>2605</v>
      </c>
    </row>
    <row r="21" spans="1:26" s="12" customFormat="1" ht="30" hidden="1" customHeight="1" x14ac:dyDescent="0.25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5">
      <c r="A22" s="25" t="s">
        <v>41</v>
      </c>
      <c r="B22" s="9">
        <f>B21/B20</f>
        <v>0</v>
      </c>
      <c r="C22" s="9">
        <f t="shared" ref="C22:E22" si="17">C21/C20</f>
        <v>0</v>
      </c>
      <c r="D22" s="9"/>
      <c r="E22" s="30">
        <f t="shared" si="17"/>
        <v>0</v>
      </c>
      <c r="F22" s="30">
        <f t="shared" ref="F22" si="18">F21/F20</f>
        <v>0</v>
      </c>
      <c r="G22" s="30">
        <f t="shared" ref="G22" si="19">G21/G20</f>
        <v>0</v>
      </c>
      <c r="H22" s="30">
        <f t="shared" ref="H22" si="20">H21/H20</f>
        <v>0</v>
      </c>
      <c r="I22" s="30">
        <f t="shared" ref="I22" si="21">I21/I20</f>
        <v>0</v>
      </c>
      <c r="J22" s="30">
        <f t="shared" ref="J22" si="22">J21/J20</f>
        <v>0</v>
      </c>
      <c r="K22" s="30">
        <f t="shared" ref="K22" si="23">K21/K20</f>
        <v>0</v>
      </c>
      <c r="L22" s="30">
        <f t="shared" ref="L22" si="24">L21/L20</f>
        <v>0</v>
      </c>
      <c r="M22" s="30">
        <f t="shared" ref="M22" si="25">M21/M20</f>
        <v>0</v>
      </c>
      <c r="N22" s="30">
        <f t="shared" ref="N22" si="26">N21/N20</f>
        <v>0</v>
      </c>
      <c r="O22" s="30">
        <f t="shared" ref="O22" si="27">O21/O20</f>
        <v>0</v>
      </c>
      <c r="P22" s="30">
        <f t="shared" ref="P22" si="28">P21/P20</f>
        <v>0</v>
      </c>
      <c r="Q22" s="30">
        <f t="shared" ref="Q22" si="29">Q21/Q20</f>
        <v>0</v>
      </c>
      <c r="R22" s="30">
        <f t="shared" ref="R22" si="30">R21/R20</f>
        <v>0</v>
      </c>
      <c r="S22" s="30">
        <f t="shared" ref="S22" si="31">S21/S20</f>
        <v>0</v>
      </c>
      <c r="T22" s="30">
        <f t="shared" ref="T22" si="32">T21/T20</f>
        <v>0</v>
      </c>
      <c r="U22" s="30">
        <f t="shared" ref="U22" si="33">U21/U20</f>
        <v>0</v>
      </c>
      <c r="V22" s="30">
        <f t="shared" ref="V22" si="34">V21/V20</f>
        <v>0</v>
      </c>
      <c r="W22" s="30">
        <f t="shared" ref="W22" si="35">W21/W20</f>
        <v>0</v>
      </c>
      <c r="X22" s="30">
        <f t="shared" ref="X22" si="36">X21/X20</f>
        <v>0</v>
      </c>
      <c r="Y22" s="30">
        <f t="shared" ref="Y22" si="37">Y21/Y20</f>
        <v>0</v>
      </c>
    </row>
    <row r="23" spans="1:26" s="12" customFormat="1" ht="30" hidden="1" customHeight="1" x14ac:dyDescent="0.25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6" t="e">
        <f>E23/E21</f>
        <v>#DIV/0!</v>
      </c>
      <c r="F24" s="16" t="e">
        <f t="shared" ref="F24:Y24" si="38">F23/F21</f>
        <v>#DIV/0!</v>
      </c>
      <c r="G24" s="16" t="e">
        <f t="shared" si="38"/>
        <v>#DIV/0!</v>
      </c>
      <c r="H24" s="16" t="e">
        <f t="shared" si="38"/>
        <v>#DIV/0!</v>
      </c>
      <c r="I24" s="16" t="e">
        <f t="shared" si="38"/>
        <v>#DIV/0!</v>
      </c>
      <c r="J24" s="16" t="e">
        <f t="shared" si="38"/>
        <v>#DIV/0!</v>
      </c>
      <c r="K24" s="16" t="e">
        <f t="shared" si="38"/>
        <v>#DIV/0!</v>
      </c>
      <c r="L24" s="16" t="e">
        <f t="shared" si="38"/>
        <v>#DIV/0!</v>
      </c>
      <c r="M24" s="16" t="e">
        <f t="shared" si="38"/>
        <v>#DIV/0!</v>
      </c>
      <c r="N24" s="16" t="e">
        <f t="shared" si="38"/>
        <v>#DIV/0!</v>
      </c>
      <c r="O24" s="16" t="e">
        <f t="shared" si="38"/>
        <v>#DIV/0!</v>
      </c>
      <c r="P24" s="16" t="e">
        <f t="shared" si="38"/>
        <v>#DIV/0!</v>
      </c>
      <c r="Q24" s="16" t="e">
        <f t="shared" si="38"/>
        <v>#DIV/0!</v>
      </c>
      <c r="R24" s="16" t="e">
        <f t="shared" si="38"/>
        <v>#DIV/0!</v>
      </c>
      <c r="S24" s="16" t="e">
        <f t="shared" si="38"/>
        <v>#DIV/0!</v>
      </c>
      <c r="T24" s="16" t="e">
        <f t="shared" si="38"/>
        <v>#DIV/0!</v>
      </c>
      <c r="U24" s="16" t="e">
        <f t="shared" si="38"/>
        <v>#DIV/0!</v>
      </c>
      <c r="V24" s="16" t="e">
        <f t="shared" si="38"/>
        <v>#DIV/0!</v>
      </c>
      <c r="W24" s="16" t="e">
        <f t="shared" si="38"/>
        <v>#DIV/0!</v>
      </c>
      <c r="X24" s="16" t="e">
        <f t="shared" si="38"/>
        <v>#DIV/0!</v>
      </c>
      <c r="Y24" s="16" t="e">
        <f t="shared" si="38"/>
        <v>#DIV/0!</v>
      </c>
    </row>
    <row r="25" spans="1:26" s="12" customFormat="1" ht="30" customHeight="1" x14ac:dyDescent="0.25">
      <c r="A25" s="13" t="s">
        <v>44</v>
      </c>
      <c r="B25" s="23">
        <v>0</v>
      </c>
      <c r="C25" s="23">
        <f>SUM(E25:Y25)</f>
        <v>13791</v>
      </c>
      <c r="D25" s="15" t="e">
        <f t="shared" si="0"/>
        <v>#DIV/0!</v>
      </c>
      <c r="E25" s="26">
        <v>350</v>
      </c>
      <c r="F25" s="26">
        <v>0</v>
      </c>
      <c r="G25" s="26">
        <v>325</v>
      </c>
      <c r="H25" s="26">
        <v>2973</v>
      </c>
      <c r="I25" s="26">
        <v>0</v>
      </c>
      <c r="J25" s="26">
        <v>0</v>
      </c>
      <c r="K25" s="26">
        <v>180</v>
      </c>
      <c r="L25" s="26">
        <v>414</v>
      </c>
      <c r="M25" s="26">
        <v>2545</v>
      </c>
      <c r="N25" s="26">
        <v>0</v>
      </c>
      <c r="O25" s="26">
        <v>0</v>
      </c>
      <c r="P25" s="26">
        <v>0</v>
      </c>
      <c r="Q25" s="26">
        <v>707</v>
      </c>
      <c r="R25" s="26">
        <v>445</v>
      </c>
      <c r="S25" s="26">
        <v>2821</v>
      </c>
      <c r="T25" s="26">
        <v>695</v>
      </c>
      <c r="U25" s="26">
        <v>343</v>
      </c>
      <c r="V25" s="26">
        <v>0</v>
      </c>
      <c r="W25" s="26">
        <v>0</v>
      </c>
      <c r="X25" s="26">
        <v>1993</v>
      </c>
      <c r="Y25" s="26">
        <v>0</v>
      </c>
    </row>
    <row r="26" spans="1:26" s="12" customFormat="1" ht="30" customHeight="1" x14ac:dyDescent="0.25">
      <c r="A26" s="18" t="s">
        <v>45</v>
      </c>
      <c r="B26" s="28">
        <f t="shared" ref="B26:Y26" si="39">B25/B20</f>
        <v>0</v>
      </c>
      <c r="C26" s="28">
        <f t="shared" si="39"/>
        <v>0.14801657150216804</v>
      </c>
      <c r="D26" s="15"/>
      <c r="E26" s="29">
        <f t="shared" si="39"/>
        <v>5.129708339440129E-2</v>
      </c>
      <c r="F26" s="29">
        <f t="shared" si="39"/>
        <v>0</v>
      </c>
      <c r="G26" s="29">
        <f t="shared" si="39"/>
        <v>5.909090909090909E-2</v>
      </c>
      <c r="H26" s="29">
        <f t="shared" si="39"/>
        <v>0.59365015974440893</v>
      </c>
      <c r="I26" s="29">
        <f t="shared" si="39"/>
        <v>0</v>
      </c>
      <c r="J26" s="29">
        <f t="shared" si="39"/>
        <v>0</v>
      </c>
      <c r="K26" s="29">
        <f t="shared" si="39"/>
        <v>5.6338028169014086E-2</v>
      </c>
      <c r="L26" s="29">
        <f t="shared" si="39"/>
        <v>0.11228641171684296</v>
      </c>
      <c r="M26" s="29">
        <f t="shared" si="39"/>
        <v>0.53109348914858101</v>
      </c>
      <c r="N26" s="29">
        <f t="shared" si="39"/>
        <v>0</v>
      </c>
      <c r="O26" s="29">
        <f t="shared" si="39"/>
        <v>0</v>
      </c>
      <c r="P26" s="29">
        <f t="shared" si="39"/>
        <v>0</v>
      </c>
      <c r="Q26" s="29">
        <f t="shared" si="39"/>
        <v>0.10935808197989172</v>
      </c>
      <c r="R26" s="29">
        <f t="shared" si="39"/>
        <v>0.12292817679558012</v>
      </c>
      <c r="S26" s="29">
        <f t="shared" si="39"/>
        <v>0.36765280854945914</v>
      </c>
      <c r="T26" s="29">
        <f t="shared" si="39"/>
        <v>0.16848484848484849</v>
      </c>
      <c r="U26" s="29">
        <f t="shared" si="39"/>
        <v>0.12228163992869875</v>
      </c>
      <c r="V26" s="29">
        <f t="shared" si="39"/>
        <v>0</v>
      </c>
      <c r="W26" s="29">
        <f t="shared" si="39"/>
        <v>0</v>
      </c>
      <c r="X26" s="29">
        <f t="shared" si="39"/>
        <v>0.28879872482248947</v>
      </c>
      <c r="Y26" s="29">
        <f t="shared" si="39"/>
        <v>0</v>
      </c>
    </row>
    <row r="27" spans="1:26" s="104" customFormat="1" ht="30" customHeight="1" x14ac:dyDescent="0.25">
      <c r="A27" s="101" t="s">
        <v>200</v>
      </c>
      <c r="B27" s="102"/>
      <c r="C27" s="23">
        <f>SUM(E27:Y27)</f>
        <v>21</v>
      </c>
      <c r="D27" s="103"/>
      <c r="E27" s="37"/>
      <c r="F27" s="37"/>
      <c r="G27" s="37"/>
      <c r="H27" s="37">
        <v>4</v>
      </c>
      <c r="I27" s="37"/>
      <c r="J27" s="37"/>
      <c r="K27" s="37">
        <v>1</v>
      </c>
      <c r="L27" s="37"/>
      <c r="M27" s="37"/>
      <c r="N27" s="37"/>
      <c r="O27" s="37"/>
      <c r="P27" s="37"/>
      <c r="Q27" s="37">
        <v>2</v>
      </c>
      <c r="R27" s="37"/>
      <c r="S27" s="37">
        <v>4</v>
      </c>
      <c r="T27" s="37"/>
      <c r="U27" s="37"/>
      <c r="V27" s="37"/>
      <c r="W27" s="37"/>
      <c r="X27" s="37">
        <v>10</v>
      </c>
      <c r="Y27" s="37"/>
    </row>
    <row r="28" spans="1:26" s="12" customFormat="1" ht="30" customHeight="1" x14ac:dyDescent="0.25">
      <c r="A28" s="25" t="s">
        <v>46</v>
      </c>
      <c r="B28" s="23">
        <v>0</v>
      </c>
      <c r="C28" s="23">
        <f>SUM(E28:Y28)</f>
        <v>0</v>
      </c>
      <c r="D28" s="15"/>
      <c r="E28" s="26"/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/>
      <c r="M28" s="26"/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</row>
    <row r="29" spans="1:26" s="12" customFormat="1" ht="30" hidden="1" customHeight="1" x14ac:dyDescent="0.25">
      <c r="A29" s="18" t="s">
        <v>45</v>
      </c>
      <c r="B29" s="9">
        <f t="shared" ref="B29:Y29" si="40">B28/B20</f>
        <v>0</v>
      </c>
      <c r="C29" s="9">
        <f t="shared" si="40"/>
        <v>0</v>
      </c>
      <c r="D29" s="15"/>
      <c r="E29" s="30">
        <f t="shared" si="40"/>
        <v>0</v>
      </c>
      <c r="F29" s="30">
        <f t="shared" si="40"/>
        <v>0</v>
      </c>
      <c r="G29" s="30">
        <f t="shared" si="40"/>
        <v>0</v>
      </c>
      <c r="H29" s="30">
        <f t="shared" si="40"/>
        <v>0</v>
      </c>
      <c r="I29" s="30">
        <f t="shared" si="40"/>
        <v>0</v>
      </c>
      <c r="J29" s="30">
        <f t="shared" si="40"/>
        <v>0</v>
      </c>
      <c r="K29" s="30">
        <f t="shared" si="40"/>
        <v>0</v>
      </c>
      <c r="L29" s="30">
        <f t="shared" si="40"/>
        <v>0</v>
      </c>
      <c r="M29" s="30">
        <f t="shared" si="40"/>
        <v>0</v>
      </c>
      <c r="N29" s="30">
        <f t="shared" si="40"/>
        <v>0</v>
      </c>
      <c r="O29" s="30">
        <f t="shared" si="40"/>
        <v>0</v>
      </c>
      <c r="P29" s="30">
        <f t="shared" si="40"/>
        <v>0</v>
      </c>
      <c r="Q29" s="30">
        <f t="shared" si="40"/>
        <v>0</v>
      </c>
      <c r="R29" s="30">
        <f t="shared" si="40"/>
        <v>0</v>
      </c>
      <c r="S29" s="30">
        <f t="shared" si="40"/>
        <v>0</v>
      </c>
      <c r="T29" s="30">
        <f t="shared" si="40"/>
        <v>0</v>
      </c>
      <c r="U29" s="30">
        <f t="shared" si="40"/>
        <v>0</v>
      </c>
      <c r="V29" s="30">
        <f t="shared" si="40"/>
        <v>0</v>
      </c>
      <c r="W29" s="30">
        <f t="shared" si="40"/>
        <v>0</v>
      </c>
      <c r="X29" s="30">
        <f t="shared" si="40"/>
        <v>0</v>
      </c>
      <c r="Y29" s="30">
        <f t="shared" si="40"/>
        <v>0</v>
      </c>
    </row>
    <row r="30" spans="1:26" s="12" customFormat="1" ht="30" customHeight="1" x14ac:dyDescent="0.25">
      <c r="A30" s="11" t="s">
        <v>201</v>
      </c>
      <c r="B30" s="23">
        <v>102447</v>
      </c>
      <c r="C30" s="23">
        <f>SUM(E30:Y30)</f>
        <v>98768</v>
      </c>
      <c r="D30" s="15">
        <f t="shared" si="0"/>
        <v>0.96408874832840397</v>
      </c>
      <c r="E30" s="31">
        <v>1266</v>
      </c>
      <c r="F30" s="31">
        <v>1957</v>
      </c>
      <c r="G30" s="31">
        <v>6725</v>
      </c>
      <c r="H30" s="31">
        <v>6587</v>
      </c>
      <c r="I30" s="31">
        <v>7867</v>
      </c>
      <c r="J30" s="31">
        <v>4438</v>
      </c>
      <c r="K30" s="31">
        <v>3506</v>
      </c>
      <c r="L30" s="31">
        <v>4393</v>
      </c>
      <c r="M30" s="31">
        <v>2750</v>
      </c>
      <c r="N30" s="31">
        <v>4029</v>
      </c>
      <c r="O30" s="31">
        <v>4533</v>
      </c>
      <c r="P30" s="12">
        <v>5821</v>
      </c>
      <c r="Q30" s="31">
        <v>6118</v>
      </c>
      <c r="R30" s="31">
        <v>3661</v>
      </c>
      <c r="S30" s="31">
        <v>4323</v>
      </c>
      <c r="T30" s="31">
        <v>4941</v>
      </c>
      <c r="U30" s="31">
        <v>1764</v>
      </c>
      <c r="V30" s="31">
        <v>1533</v>
      </c>
      <c r="W30" s="31">
        <v>8604</v>
      </c>
      <c r="X30" s="31">
        <v>8306</v>
      </c>
      <c r="Y30" s="31">
        <v>5646</v>
      </c>
    </row>
    <row r="31" spans="1:26" s="12" customFormat="1" ht="30" hidden="1" customHeight="1" x14ac:dyDescent="0.25">
      <c r="A31" s="13" t="s">
        <v>47</v>
      </c>
      <c r="B31" s="23"/>
      <c r="C31" s="23">
        <f>SUM(E31:Y31)</f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5">
      <c r="A32" s="18" t="s">
        <v>41</v>
      </c>
      <c r="B32" s="30">
        <f t="shared" ref="B32:C32" si="41">B31/B30</f>
        <v>0</v>
      </c>
      <c r="C32" s="30">
        <f t="shared" si="41"/>
        <v>0</v>
      </c>
      <c r="D32" s="30"/>
      <c r="E32" s="30">
        <f>E31/E30</f>
        <v>0</v>
      </c>
      <c r="F32" s="30">
        <f t="shared" ref="F32:Y32" si="42">F31/F30</f>
        <v>0</v>
      </c>
      <c r="G32" s="30">
        <f t="shared" si="42"/>
        <v>0</v>
      </c>
      <c r="H32" s="30">
        <f t="shared" si="42"/>
        <v>0</v>
      </c>
      <c r="I32" s="30">
        <f t="shared" si="42"/>
        <v>0</v>
      </c>
      <c r="J32" s="30">
        <f t="shared" si="42"/>
        <v>0</v>
      </c>
      <c r="K32" s="30">
        <f t="shared" si="42"/>
        <v>0</v>
      </c>
      <c r="L32" s="30">
        <f t="shared" si="42"/>
        <v>0</v>
      </c>
      <c r="M32" s="30">
        <f t="shared" si="42"/>
        <v>0</v>
      </c>
      <c r="N32" s="30">
        <f t="shared" si="42"/>
        <v>0</v>
      </c>
      <c r="O32" s="30">
        <f t="shared" si="42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30" t="e">
        <f>S31/#REF!</f>
        <v>#REF!</v>
      </c>
      <c r="T32" s="30">
        <f t="shared" si="42"/>
        <v>0</v>
      </c>
      <c r="U32" s="30">
        <f t="shared" si="42"/>
        <v>0</v>
      </c>
      <c r="V32" s="30">
        <f t="shared" si="42"/>
        <v>0</v>
      </c>
      <c r="W32" s="30">
        <f t="shared" si="42"/>
        <v>0</v>
      </c>
      <c r="X32" s="30">
        <f t="shared" si="42"/>
        <v>0</v>
      </c>
      <c r="Y32" s="30">
        <f t="shared" si="42"/>
        <v>0</v>
      </c>
    </row>
    <row r="33" spans="1:29" s="12" customFormat="1" ht="30" customHeight="1" x14ac:dyDescent="0.25">
      <c r="A33" s="13" t="s">
        <v>48</v>
      </c>
      <c r="B33" s="23">
        <v>0</v>
      </c>
      <c r="C33" s="23">
        <f>SUM(E33:Y33)</f>
        <v>3164</v>
      </c>
      <c r="D33" s="15"/>
      <c r="E33" s="26">
        <v>0</v>
      </c>
      <c r="F33" s="26">
        <v>0</v>
      </c>
      <c r="G33" s="26">
        <v>260</v>
      </c>
      <c r="H33" s="26">
        <v>0</v>
      </c>
      <c r="I33" s="26">
        <v>0</v>
      </c>
      <c r="J33" s="26">
        <v>0</v>
      </c>
      <c r="K33" s="26">
        <v>0</v>
      </c>
      <c r="L33" s="26">
        <v>162</v>
      </c>
      <c r="M33" s="26">
        <v>380</v>
      </c>
      <c r="N33" s="26">
        <v>250</v>
      </c>
      <c r="O33" s="26">
        <v>0</v>
      </c>
      <c r="P33" s="26">
        <v>0</v>
      </c>
      <c r="Q33" s="26">
        <v>0</v>
      </c>
      <c r="R33" s="26">
        <v>0</v>
      </c>
      <c r="S33" s="26">
        <v>173</v>
      </c>
      <c r="T33" s="26">
        <v>1139</v>
      </c>
      <c r="U33" s="26">
        <v>0</v>
      </c>
      <c r="V33" s="26">
        <v>0</v>
      </c>
      <c r="W33" s="26">
        <v>0</v>
      </c>
      <c r="X33" s="26">
        <v>800</v>
      </c>
      <c r="Y33" s="26">
        <v>0</v>
      </c>
    </row>
    <row r="34" spans="1:29" s="12" customFormat="1" ht="30" customHeight="1" x14ac:dyDescent="0.25">
      <c r="A34" s="13" t="s">
        <v>45</v>
      </c>
      <c r="B34" s="28">
        <f t="shared" ref="B34:Y34" si="43">B33/B30</f>
        <v>0</v>
      </c>
      <c r="C34" s="28">
        <f t="shared" si="43"/>
        <v>3.2034667098655434E-2</v>
      </c>
      <c r="D34" s="15"/>
      <c r="E34" s="29">
        <f t="shared" si="43"/>
        <v>0</v>
      </c>
      <c r="F34" s="29">
        <f t="shared" si="43"/>
        <v>0</v>
      </c>
      <c r="G34" s="29">
        <f t="shared" si="43"/>
        <v>3.8661710037174724E-2</v>
      </c>
      <c r="H34" s="29">
        <f t="shared" si="43"/>
        <v>0</v>
      </c>
      <c r="I34" s="29">
        <f t="shared" si="43"/>
        <v>0</v>
      </c>
      <c r="J34" s="29">
        <f t="shared" si="43"/>
        <v>0</v>
      </c>
      <c r="K34" s="29">
        <f t="shared" si="43"/>
        <v>0</v>
      </c>
      <c r="L34" s="29">
        <f t="shared" si="43"/>
        <v>3.6876849533348507E-2</v>
      </c>
      <c r="M34" s="29">
        <f t="shared" si="43"/>
        <v>0.13818181818181818</v>
      </c>
      <c r="N34" s="29">
        <f t="shared" si="43"/>
        <v>6.2050136510300322E-2</v>
      </c>
      <c r="O34" s="29">
        <f t="shared" si="43"/>
        <v>0</v>
      </c>
      <c r="P34" s="29">
        <f>P33/Q30</f>
        <v>0</v>
      </c>
      <c r="Q34" s="29">
        <f>Q33/R30</f>
        <v>0</v>
      </c>
      <c r="R34" s="29">
        <f>R33/S30</f>
        <v>0</v>
      </c>
      <c r="S34" s="29" t="e">
        <f>S33/#REF!</f>
        <v>#REF!</v>
      </c>
      <c r="T34" s="29">
        <f t="shared" si="43"/>
        <v>0.23052013762396276</v>
      </c>
      <c r="U34" s="29">
        <f t="shared" si="43"/>
        <v>0</v>
      </c>
      <c r="V34" s="29">
        <f t="shared" si="43"/>
        <v>0</v>
      </c>
      <c r="W34" s="29">
        <f t="shared" si="43"/>
        <v>0</v>
      </c>
      <c r="X34" s="29">
        <f t="shared" si="43"/>
        <v>9.6315916205152896E-2</v>
      </c>
      <c r="Y34" s="29">
        <f t="shared" si="43"/>
        <v>0</v>
      </c>
    </row>
    <row r="35" spans="1:29" s="12" customFormat="1" ht="30" customHeight="1" x14ac:dyDescent="0.25">
      <c r="A35" s="25" t="s">
        <v>49</v>
      </c>
      <c r="B35" s="23">
        <v>0</v>
      </c>
      <c r="C35" s="23">
        <f>SUM(E35:Y35)</f>
        <v>0</v>
      </c>
      <c r="D35" s="15"/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</row>
    <row r="36" spans="1:29" s="12" customFormat="1" ht="30" customHeight="1" x14ac:dyDescent="0.25">
      <c r="A36" s="18" t="s">
        <v>45</v>
      </c>
      <c r="B36" s="9">
        <f t="shared" ref="B36:Y36" si="44">B35/B30</f>
        <v>0</v>
      </c>
      <c r="C36" s="9">
        <f t="shared" si="44"/>
        <v>0</v>
      </c>
      <c r="D36" s="15"/>
      <c r="E36" s="30">
        <f t="shared" si="44"/>
        <v>0</v>
      </c>
      <c r="F36" s="30">
        <f t="shared" si="44"/>
        <v>0</v>
      </c>
      <c r="G36" s="30">
        <f t="shared" si="44"/>
        <v>0</v>
      </c>
      <c r="H36" s="30">
        <f t="shared" si="44"/>
        <v>0</v>
      </c>
      <c r="I36" s="30">
        <f t="shared" si="44"/>
        <v>0</v>
      </c>
      <c r="J36" s="30">
        <f t="shared" si="44"/>
        <v>0</v>
      </c>
      <c r="K36" s="30">
        <f t="shared" si="44"/>
        <v>0</v>
      </c>
      <c r="L36" s="30">
        <f t="shared" si="44"/>
        <v>0</v>
      </c>
      <c r="M36" s="30">
        <f t="shared" si="44"/>
        <v>0</v>
      </c>
      <c r="N36" s="30">
        <f t="shared" si="44"/>
        <v>0</v>
      </c>
      <c r="O36" s="30">
        <f t="shared" si="44"/>
        <v>0</v>
      </c>
      <c r="P36" s="30">
        <f>P35/Q30</f>
        <v>0</v>
      </c>
      <c r="Q36" s="30">
        <f>Q35/R30</f>
        <v>0</v>
      </c>
      <c r="R36" s="30">
        <f>R35/S30</f>
        <v>0</v>
      </c>
      <c r="S36" s="30" t="e">
        <f>S35/#REF!</f>
        <v>#REF!</v>
      </c>
      <c r="T36" s="30">
        <f t="shared" si="44"/>
        <v>0</v>
      </c>
      <c r="U36" s="30">
        <f t="shared" si="44"/>
        <v>0</v>
      </c>
      <c r="V36" s="30">
        <f t="shared" si="44"/>
        <v>0</v>
      </c>
      <c r="W36" s="30">
        <f t="shared" si="44"/>
        <v>0</v>
      </c>
      <c r="X36" s="30">
        <f t="shared" si="44"/>
        <v>0</v>
      </c>
      <c r="Y36" s="30">
        <f t="shared" si="44"/>
        <v>0</v>
      </c>
      <c r="Z36" s="30"/>
      <c r="AA36" s="30"/>
      <c r="AB36" s="30"/>
      <c r="AC36" s="30"/>
    </row>
    <row r="37" spans="1:29" s="12" customFormat="1" ht="30" customHeight="1" x14ac:dyDescent="0.25">
      <c r="A37" s="22" t="s">
        <v>50</v>
      </c>
      <c r="B37" s="23"/>
      <c r="C37" s="27">
        <f>SUM(E37:Y37)</f>
        <v>0</v>
      </c>
      <c r="D37" s="15"/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</row>
    <row r="38" spans="1:29" s="12" customFormat="1" ht="30" customHeight="1" x14ac:dyDescent="0.25">
      <c r="A38" s="25" t="s">
        <v>51</v>
      </c>
      <c r="B38" s="23">
        <v>0</v>
      </c>
      <c r="C38" s="23">
        <f>SUM(E38:Y38)</f>
        <v>0</v>
      </c>
      <c r="D38" s="15"/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</row>
    <row r="39" spans="1:29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30" t="e">
        <f>E38/E37</f>
        <v>#DIV/0!</v>
      </c>
      <c r="F39" s="30" t="e">
        <f t="shared" ref="F39:Y39" si="45">F38/F37</f>
        <v>#DIV/0!</v>
      </c>
      <c r="G39" s="30" t="e">
        <f t="shared" si="45"/>
        <v>#DIV/0!</v>
      </c>
      <c r="H39" s="30" t="e">
        <f t="shared" si="45"/>
        <v>#DIV/0!</v>
      </c>
      <c r="I39" s="30" t="e">
        <f t="shared" si="45"/>
        <v>#DIV/0!</v>
      </c>
      <c r="J39" s="30" t="e">
        <f t="shared" si="45"/>
        <v>#DIV/0!</v>
      </c>
      <c r="K39" s="30" t="e">
        <f t="shared" si="45"/>
        <v>#DIV/0!</v>
      </c>
      <c r="L39" s="30" t="e">
        <f t="shared" si="45"/>
        <v>#DIV/0!</v>
      </c>
      <c r="M39" s="30" t="e">
        <f t="shared" si="45"/>
        <v>#DIV/0!</v>
      </c>
      <c r="N39" s="30" t="e">
        <f t="shared" si="45"/>
        <v>#DIV/0!</v>
      </c>
      <c r="O39" s="30" t="e">
        <f t="shared" si="45"/>
        <v>#DIV/0!</v>
      </c>
      <c r="P39" s="30" t="e">
        <f t="shared" si="45"/>
        <v>#DIV/0!</v>
      </c>
      <c r="Q39" s="30" t="e">
        <f t="shared" si="45"/>
        <v>#DIV/0!</v>
      </c>
      <c r="R39" s="30" t="e">
        <f t="shared" si="45"/>
        <v>#DIV/0!</v>
      </c>
      <c r="S39" s="30" t="e">
        <f t="shared" si="45"/>
        <v>#DIV/0!</v>
      </c>
      <c r="T39" s="30" t="e">
        <f t="shared" si="45"/>
        <v>#DIV/0!</v>
      </c>
      <c r="U39" s="30" t="e">
        <f t="shared" si="45"/>
        <v>#DIV/0!</v>
      </c>
      <c r="V39" s="30" t="e">
        <f t="shared" si="45"/>
        <v>#DIV/0!</v>
      </c>
      <c r="W39" s="30" t="e">
        <f t="shared" si="45"/>
        <v>#DIV/0!</v>
      </c>
      <c r="X39" s="30" t="e">
        <f t="shared" si="45"/>
        <v>#DIV/0!</v>
      </c>
      <c r="Y39" s="30" t="e">
        <f t="shared" si="45"/>
        <v>#DIV/0!</v>
      </c>
    </row>
    <row r="40" spans="1:29" s="12" customFormat="1" ht="30" customHeight="1" x14ac:dyDescent="0.25">
      <c r="A40" s="81" t="s">
        <v>53</v>
      </c>
      <c r="B40" s="23"/>
      <c r="C40" s="23">
        <f>SUM(E40:Y40)</f>
        <v>0</v>
      </c>
      <c r="D40" s="15"/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</row>
    <row r="41" spans="1:29" s="2" customFormat="1" ht="30" hidden="1" customHeight="1" x14ac:dyDescent="0.3">
      <c r="A41" s="11" t="s">
        <v>169</v>
      </c>
      <c r="B41" s="23">
        <v>214447</v>
      </c>
      <c r="C41" s="23">
        <f>SUM(E41:Y41)</f>
        <v>185988.6</v>
      </c>
      <c r="D41" s="15"/>
      <c r="E41" s="10">
        <v>8532</v>
      </c>
      <c r="F41" s="10">
        <v>6006</v>
      </c>
      <c r="G41" s="10">
        <v>13990</v>
      </c>
      <c r="H41" s="10">
        <v>11277.6</v>
      </c>
      <c r="I41" s="99">
        <v>5725</v>
      </c>
      <c r="J41" s="10">
        <v>11939</v>
      </c>
      <c r="K41" s="10">
        <v>8497</v>
      </c>
      <c r="L41" s="10">
        <v>10048</v>
      </c>
      <c r="M41" s="10">
        <v>10249</v>
      </c>
      <c r="N41" s="10">
        <v>3000</v>
      </c>
      <c r="O41" s="10">
        <v>6210</v>
      </c>
      <c r="P41" s="10">
        <v>7930</v>
      </c>
      <c r="Q41" s="10">
        <v>9997</v>
      </c>
      <c r="R41" s="10">
        <v>10907</v>
      </c>
      <c r="S41" s="99">
        <v>12107</v>
      </c>
      <c r="T41" s="10">
        <v>9823</v>
      </c>
      <c r="U41" s="10">
        <v>7715</v>
      </c>
      <c r="V41" s="10">
        <v>2158</v>
      </c>
      <c r="W41" s="99">
        <v>6364</v>
      </c>
      <c r="X41" s="10">
        <v>13864</v>
      </c>
      <c r="Y41" s="10">
        <v>9650</v>
      </c>
      <c r="Z41" s="20"/>
    </row>
    <row r="42" spans="1:29" s="2" customFormat="1" ht="30" hidden="1" customHeight="1" x14ac:dyDescent="0.3">
      <c r="A42" s="32" t="s">
        <v>167</v>
      </c>
      <c r="B42" s="23">
        <v>186</v>
      </c>
      <c r="C42" s="23">
        <f>SUM(E42:Y42)</f>
        <v>72879</v>
      </c>
      <c r="D42" s="15"/>
      <c r="E42" s="10">
        <v>3175</v>
      </c>
      <c r="F42" s="10">
        <v>2723</v>
      </c>
      <c r="G42" s="10">
        <v>8622</v>
      </c>
      <c r="H42" s="10">
        <v>4598</v>
      </c>
      <c r="I42" s="10">
        <v>2684</v>
      </c>
      <c r="J42" s="10">
        <v>5007</v>
      </c>
      <c r="K42" s="10">
        <v>2777</v>
      </c>
      <c r="L42" s="10">
        <v>5936</v>
      </c>
      <c r="M42" s="10">
        <v>3745</v>
      </c>
      <c r="N42" s="10">
        <v>1252</v>
      </c>
      <c r="O42" s="10">
        <v>910</v>
      </c>
      <c r="P42" s="10">
        <v>893</v>
      </c>
      <c r="Q42" s="10">
        <v>4528</v>
      </c>
      <c r="R42" s="10">
        <v>2360</v>
      </c>
      <c r="S42" s="10">
        <v>3718</v>
      </c>
      <c r="T42" s="10">
        <v>1461</v>
      </c>
      <c r="U42" s="10">
        <v>3365</v>
      </c>
      <c r="V42" s="10">
        <v>886</v>
      </c>
      <c r="W42" s="10">
        <v>2289</v>
      </c>
      <c r="X42" s="10">
        <v>10410</v>
      </c>
      <c r="Y42" s="10">
        <v>1540</v>
      </c>
      <c r="Z42" s="20"/>
    </row>
    <row r="43" spans="1:29" s="2" customFormat="1" ht="30" hidden="1" customHeight="1" x14ac:dyDescent="0.3">
      <c r="A43" s="17" t="s">
        <v>196</v>
      </c>
      <c r="B43" s="23"/>
      <c r="C43" s="23">
        <f>SUM(E43:Y43)</f>
        <v>6024</v>
      </c>
      <c r="D43" s="15"/>
      <c r="E43" s="10"/>
      <c r="F43" s="10">
        <v>720</v>
      </c>
      <c r="G43" s="10"/>
      <c r="H43" s="10"/>
      <c r="I43" s="10"/>
      <c r="J43" s="10"/>
      <c r="K43" s="10">
        <v>525</v>
      </c>
      <c r="L43" s="10">
        <v>568</v>
      </c>
      <c r="M43" s="10"/>
      <c r="N43" s="10">
        <v>20</v>
      </c>
      <c r="O43" s="10"/>
      <c r="P43" s="10"/>
      <c r="Q43" s="10">
        <v>747</v>
      </c>
      <c r="R43" s="10"/>
      <c r="S43" s="10"/>
      <c r="T43" s="10"/>
      <c r="U43" s="10">
        <v>250</v>
      </c>
      <c r="V43" s="10">
        <v>612</v>
      </c>
      <c r="W43" s="10"/>
      <c r="X43" s="10">
        <v>2392</v>
      </c>
      <c r="Y43" s="10">
        <v>190</v>
      </c>
      <c r="Z43" s="20"/>
    </row>
    <row r="44" spans="1:29" s="2" customFormat="1" ht="30" hidden="1" customHeight="1" x14ac:dyDescent="0.3">
      <c r="A44" s="18" t="s">
        <v>52</v>
      </c>
      <c r="B44" s="33">
        <f>B42/B41</f>
        <v>8.6734717669167678E-4</v>
      </c>
      <c r="C44" s="33">
        <f>C42/C41</f>
        <v>0.39184659704949659</v>
      </c>
      <c r="D44" s="15"/>
      <c r="E44" s="35">
        <f>E42/E41</f>
        <v>0.37212845757149554</v>
      </c>
      <c r="F44" s="35">
        <f t="shared" ref="F44:Y44" si="46">F42/F41</f>
        <v>0.4533799533799534</v>
      </c>
      <c r="G44" s="35">
        <f t="shared" si="46"/>
        <v>0.61629735525375273</v>
      </c>
      <c r="H44" s="35">
        <f t="shared" si="46"/>
        <v>0.40771086046676597</v>
      </c>
      <c r="I44" s="35">
        <f t="shared" si="46"/>
        <v>0.46882096069868995</v>
      </c>
      <c r="J44" s="35">
        <f t="shared" si="46"/>
        <v>0.41938185777703324</v>
      </c>
      <c r="K44" s="35">
        <f t="shared" si="46"/>
        <v>0.32682123102271388</v>
      </c>
      <c r="L44" s="35">
        <f t="shared" si="46"/>
        <v>0.59076433121019112</v>
      </c>
      <c r="M44" s="35">
        <f t="shared" si="46"/>
        <v>0.3654015025856181</v>
      </c>
      <c r="N44" s="35">
        <f t="shared" si="46"/>
        <v>0.41733333333333333</v>
      </c>
      <c r="O44" s="35">
        <f t="shared" si="46"/>
        <v>0.14653784219001612</v>
      </c>
      <c r="P44" s="35">
        <f t="shared" si="46"/>
        <v>0.11261034047919294</v>
      </c>
      <c r="Q44" s="35">
        <f t="shared" si="46"/>
        <v>0.45293588076422925</v>
      </c>
      <c r="R44" s="35">
        <f t="shared" si="46"/>
        <v>0.21637480517099111</v>
      </c>
      <c r="S44" s="35">
        <f t="shared" si="46"/>
        <v>0.30709506896836541</v>
      </c>
      <c r="T44" s="35">
        <f t="shared" si="46"/>
        <v>0.14873256642573551</v>
      </c>
      <c r="U44" s="35">
        <f t="shared" si="46"/>
        <v>0.43616331821127674</v>
      </c>
      <c r="V44" s="35">
        <f t="shared" si="46"/>
        <v>0.41056533827618164</v>
      </c>
      <c r="W44" s="35"/>
      <c r="X44" s="35">
        <f t="shared" si="46"/>
        <v>0.75086555106751296</v>
      </c>
      <c r="Y44" s="35">
        <f t="shared" si="46"/>
        <v>0.15958549222797927</v>
      </c>
      <c r="Z44" s="21"/>
    </row>
    <row r="45" spans="1:29" s="2" customFormat="1" ht="30" hidden="1" customHeight="1" x14ac:dyDescent="0.3">
      <c r="A45" s="18" t="s">
        <v>168</v>
      </c>
      <c r="B45" s="23"/>
      <c r="C45" s="23">
        <f>SUM(E45:Y45)</f>
        <v>25082</v>
      </c>
      <c r="D45" s="15"/>
      <c r="E45" s="34">
        <v>2200</v>
      </c>
      <c r="F45" s="34">
        <v>630</v>
      </c>
      <c r="G45" s="34">
        <v>3885</v>
      </c>
      <c r="H45" s="34">
        <v>1465</v>
      </c>
      <c r="I45" s="34">
        <v>750</v>
      </c>
      <c r="J45" s="34">
        <v>1737</v>
      </c>
      <c r="K45" s="34">
        <v>951</v>
      </c>
      <c r="L45" s="34">
        <v>2185</v>
      </c>
      <c r="M45" s="34">
        <v>1100</v>
      </c>
      <c r="N45" s="34">
        <v>62</v>
      </c>
      <c r="O45" s="34">
        <v>570</v>
      </c>
      <c r="P45" s="34">
        <v>248</v>
      </c>
      <c r="Q45" s="34">
        <v>268</v>
      </c>
      <c r="R45" s="34">
        <v>1277</v>
      </c>
      <c r="S45" s="34">
        <v>388</v>
      </c>
      <c r="T45" s="34">
        <v>115</v>
      </c>
      <c r="U45" s="34">
        <v>1195</v>
      </c>
      <c r="V45" s="34">
        <v>325</v>
      </c>
      <c r="W45" s="34">
        <v>470</v>
      </c>
      <c r="X45" s="34">
        <v>4831</v>
      </c>
      <c r="Y45" s="34">
        <v>430</v>
      </c>
      <c r="Z45" s="21"/>
    </row>
    <row r="46" spans="1:29" s="2" customFormat="1" ht="30" hidden="1" customHeight="1" x14ac:dyDescent="0.3">
      <c r="A46" s="18" t="s">
        <v>54</v>
      </c>
      <c r="B46" s="23">
        <v>109</v>
      </c>
      <c r="C46" s="23">
        <f>SUM(E46:Y46)</f>
        <v>35708</v>
      </c>
      <c r="D46" s="15"/>
      <c r="E46" s="26">
        <v>738</v>
      </c>
      <c r="F46" s="26">
        <v>1130</v>
      </c>
      <c r="G46" s="26">
        <v>3742</v>
      </c>
      <c r="H46" s="26">
        <v>3037</v>
      </c>
      <c r="I46" s="26">
        <v>959</v>
      </c>
      <c r="J46" s="26">
        <v>3234</v>
      </c>
      <c r="K46" s="26">
        <v>1441</v>
      </c>
      <c r="L46" s="26">
        <v>2811</v>
      </c>
      <c r="M46" s="26">
        <v>2200</v>
      </c>
      <c r="N46" s="26">
        <v>990</v>
      </c>
      <c r="O46" s="26">
        <v>150</v>
      </c>
      <c r="P46" s="26">
        <v>440</v>
      </c>
      <c r="Q46" s="26">
        <v>572</v>
      </c>
      <c r="R46" s="26">
        <v>912</v>
      </c>
      <c r="S46" s="26">
        <v>3265</v>
      </c>
      <c r="T46" s="26">
        <v>1168</v>
      </c>
      <c r="U46" s="26">
        <v>1760</v>
      </c>
      <c r="V46" s="26">
        <v>431</v>
      </c>
      <c r="W46" s="26">
        <v>1433</v>
      </c>
      <c r="X46" s="26">
        <v>4725</v>
      </c>
      <c r="Y46" s="26">
        <v>570</v>
      </c>
      <c r="Z46" s="21"/>
    </row>
    <row r="47" spans="1:29" s="2" customFormat="1" ht="30" hidden="1" customHeight="1" x14ac:dyDescent="0.3">
      <c r="A47" s="18" t="s">
        <v>55</v>
      </c>
      <c r="B47" s="23"/>
      <c r="C47" s="23">
        <f>SUM(E47:Y47)</f>
        <v>0</v>
      </c>
      <c r="D47" s="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21"/>
    </row>
    <row r="48" spans="1:29" s="2" customFormat="1" ht="30" hidden="1" customHeight="1" x14ac:dyDescent="0.3">
      <c r="A48" s="18" t="s">
        <v>56</v>
      </c>
      <c r="B48" s="23"/>
      <c r="C48" s="23">
        <f>SUM(E48:Y48)</f>
        <v>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21"/>
    </row>
    <row r="49" spans="1:26" s="2" customFormat="1" ht="30" hidden="1" customHeight="1" x14ac:dyDescent="0.3">
      <c r="A49" s="18" t="s">
        <v>57</v>
      </c>
      <c r="B49" s="23"/>
      <c r="C49" s="23">
        <f>SUM(E49:Y49)</f>
        <v>1762</v>
      </c>
      <c r="D49" s="15"/>
      <c r="E49" s="26">
        <v>15</v>
      </c>
      <c r="F49" s="26"/>
      <c r="G49" s="26">
        <v>205</v>
      </c>
      <c r="H49" s="26">
        <v>73</v>
      </c>
      <c r="I49" s="26">
        <v>55</v>
      </c>
      <c r="J49" s="26">
        <v>220</v>
      </c>
      <c r="K49" s="26">
        <v>40</v>
      </c>
      <c r="L49" s="26">
        <v>97</v>
      </c>
      <c r="M49" s="26"/>
      <c r="N49" s="26"/>
      <c r="O49" s="26"/>
      <c r="P49" s="26">
        <v>85</v>
      </c>
      <c r="Q49" s="26">
        <v>200</v>
      </c>
      <c r="R49" s="26"/>
      <c r="S49" s="26">
        <v>12</v>
      </c>
      <c r="T49" s="26">
        <v>100</v>
      </c>
      <c r="U49" s="26">
        <v>30</v>
      </c>
      <c r="V49" s="26"/>
      <c r="W49" s="26"/>
      <c r="X49" s="26">
        <v>630</v>
      </c>
      <c r="Y49" s="26"/>
      <c r="Z49" s="21"/>
    </row>
    <row r="50" spans="1:26" s="2" customFormat="1" ht="30" hidden="1" customHeight="1" x14ac:dyDescent="0.3">
      <c r="A50" s="17" t="s">
        <v>58</v>
      </c>
      <c r="B50" s="23"/>
      <c r="C50" s="23">
        <f t="shared" ref="C50:C61" si="47">SUM(E50:Y50)</f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3">
      <c r="A51" s="17" t="s">
        <v>170</v>
      </c>
      <c r="B51" s="23"/>
      <c r="C51" s="23">
        <f t="shared" si="47"/>
        <v>0</v>
      </c>
      <c r="D51" s="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hidden="1" customHeight="1" outlineLevel="1" x14ac:dyDescent="0.3">
      <c r="A52" s="17" t="s">
        <v>171</v>
      </c>
      <c r="B52" s="23"/>
      <c r="C52" s="23">
        <f t="shared" si="47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1"/>
    </row>
    <row r="53" spans="1:26" s="2" customFormat="1" ht="30" hidden="1" customHeight="1" x14ac:dyDescent="0.3">
      <c r="A53" s="11" t="s">
        <v>59</v>
      </c>
      <c r="B53" s="23"/>
      <c r="C53" s="23">
        <f t="shared" si="47"/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0"/>
    </row>
    <row r="54" spans="1:26" s="2" customFormat="1" ht="30" hidden="1" customHeight="1" x14ac:dyDescent="0.3">
      <c r="A54" s="32" t="s">
        <v>60</v>
      </c>
      <c r="B54" s="23"/>
      <c r="C54" s="23">
        <f t="shared" si="47"/>
        <v>158</v>
      </c>
      <c r="D54" s="15"/>
      <c r="E54" s="34"/>
      <c r="F54" s="34"/>
      <c r="G54" s="34">
        <v>96</v>
      </c>
      <c r="H54" s="34">
        <v>13</v>
      </c>
      <c r="I54" s="34"/>
      <c r="J54" s="34"/>
      <c r="K54" s="34">
        <v>2</v>
      </c>
      <c r="L54" s="34">
        <v>43</v>
      </c>
      <c r="M54" s="34"/>
      <c r="N54" s="34">
        <v>1</v>
      </c>
      <c r="O54" s="34"/>
      <c r="P54" s="34"/>
      <c r="Q54" s="34"/>
      <c r="R54" s="34"/>
      <c r="S54" s="34"/>
      <c r="T54" s="34"/>
      <c r="U54" s="34">
        <v>3</v>
      </c>
      <c r="V54" s="34"/>
      <c r="W54" s="34"/>
      <c r="X54" s="34"/>
      <c r="Y54" s="34"/>
      <c r="Z54" s="20"/>
    </row>
    <row r="55" spans="1:26" s="2" customFormat="1" ht="30" hidden="1" customHeight="1" x14ac:dyDescent="0.3">
      <c r="A55" s="18" t="s">
        <v>52</v>
      </c>
      <c r="B55" s="33" t="e">
        <f>B54/B53</f>
        <v>#DIV/0!</v>
      </c>
      <c r="C55" s="23" t="e">
        <f t="shared" si="47"/>
        <v>#DIV/0!</v>
      </c>
      <c r="D55" s="15"/>
      <c r="E55" s="35" t="e">
        <f t="shared" ref="E55:Y55" si="48">E54/E53</f>
        <v>#DIV/0!</v>
      </c>
      <c r="F55" s="35" t="e">
        <f t="shared" si="48"/>
        <v>#DIV/0!</v>
      </c>
      <c r="G55" s="35" t="e">
        <f t="shared" si="48"/>
        <v>#DIV/0!</v>
      </c>
      <c r="H55" s="35" t="e">
        <f t="shared" si="48"/>
        <v>#DIV/0!</v>
      </c>
      <c r="I55" s="35" t="e">
        <f t="shared" si="48"/>
        <v>#DIV/0!</v>
      </c>
      <c r="J55" s="35" t="e">
        <f t="shared" si="48"/>
        <v>#DIV/0!</v>
      </c>
      <c r="K55" s="35" t="e">
        <f t="shared" si="48"/>
        <v>#DIV/0!</v>
      </c>
      <c r="L55" s="35" t="e">
        <f t="shared" si="48"/>
        <v>#DIV/0!</v>
      </c>
      <c r="M55" s="35" t="e">
        <f t="shared" si="48"/>
        <v>#DIV/0!</v>
      </c>
      <c r="N55" s="35" t="e">
        <f t="shared" si="48"/>
        <v>#DIV/0!</v>
      </c>
      <c r="O55" s="35" t="e">
        <f t="shared" si="48"/>
        <v>#DIV/0!</v>
      </c>
      <c r="P55" s="35" t="e">
        <f t="shared" si="48"/>
        <v>#DIV/0!</v>
      </c>
      <c r="Q55" s="35" t="e">
        <f t="shared" si="48"/>
        <v>#DIV/0!</v>
      </c>
      <c r="R55" s="35" t="e">
        <f t="shared" si="48"/>
        <v>#DIV/0!</v>
      </c>
      <c r="S55" s="35" t="e">
        <f t="shared" si="48"/>
        <v>#DIV/0!</v>
      </c>
      <c r="T55" s="35" t="e">
        <f t="shared" si="48"/>
        <v>#DIV/0!</v>
      </c>
      <c r="U55" s="35" t="e">
        <f t="shared" si="48"/>
        <v>#DIV/0!</v>
      </c>
      <c r="V55" s="35" t="e">
        <f t="shared" si="48"/>
        <v>#DIV/0!</v>
      </c>
      <c r="W55" s="35" t="e">
        <f t="shared" si="48"/>
        <v>#DIV/0!</v>
      </c>
      <c r="X55" s="35" t="e">
        <f t="shared" si="48"/>
        <v>#DIV/0!</v>
      </c>
      <c r="Y55" s="35" t="e">
        <f t="shared" si="48"/>
        <v>#DIV/0!</v>
      </c>
      <c r="Z55" s="21"/>
    </row>
    <row r="56" spans="1:26" s="2" customFormat="1" ht="30" hidden="1" customHeight="1" outlineLevel="1" x14ac:dyDescent="0.3">
      <c r="A56" s="17" t="s">
        <v>61</v>
      </c>
      <c r="B56" s="23"/>
      <c r="C56" s="23">
        <f t="shared" si="47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3">
      <c r="A57" s="11" t="s">
        <v>162</v>
      </c>
      <c r="B57" s="23"/>
      <c r="C57" s="23">
        <f t="shared" si="47"/>
        <v>0</v>
      </c>
      <c r="D57" s="1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4" hidden="1" customHeight="1" x14ac:dyDescent="0.3">
      <c r="A58" s="32" t="s">
        <v>163</v>
      </c>
      <c r="B58" s="27"/>
      <c r="C58" s="27">
        <f t="shared" si="47"/>
        <v>140.5</v>
      </c>
      <c r="D58" s="9"/>
      <c r="E58" s="26">
        <v>8</v>
      </c>
      <c r="F58" s="26"/>
      <c r="G58" s="26"/>
      <c r="H58" s="26"/>
      <c r="I58" s="26"/>
      <c r="J58" s="26"/>
      <c r="K58" s="26">
        <v>13.5</v>
      </c>
      <c r="L58" s="26">
        <v>55</v>
      </c>
      <c r="M58" s="26"/>
      <c r="N58" s="54"/>
      <c r="O58" s="26"/>
      <c r="P58" s="26"/>
      <c r="Q58" s="26"/>
      <c r="R58" s="26"/>
      <c r="S58" s="26"/>
      <c r="T58" s="26">
        <v>12</v>
      </c>
      <c r="U58" s="26"/>
      <c r="V58" s="26"/>
      <c r="W58" s="26"/>
      <c r="X58" s="26">
        <v>52</v>
      </c>
      <c r="Y58" s="26"/>
      <c r="Z58" s="20"/>
    </row>
    <row r="59" spans="1:26" s="2" customFormat="1" ht="30" hidden="1" customHeight="1" x14ac:dyDescent="0.3">
      <c r="A59" s="13" t="s">
        <v>161</v>
      </c>
      <c r="B59" s="27"/>
      <c r="C59" s="27">
        <f t="shared" si="47"/>
        <v>358</v>
      </c>
      <c r="D59" s="9"/>
      <c r="E59" s="26"/>
      <c r="F59" s="26"/>
      <c r="G59" s="26">
        <v>357</v>
      </c>
      <c r="H59" s="54"/>
      <c r="I59" s="26"/>
      <c r="J59" s="26"/>
      <c r="K59" s="26"/>
      <c r="L59" s="26"/>
      <c r="M59" s="54"/>
      <c r="N59" s="54"/>
      <c r="O59" s="26"/>
      <c r="P59" s="26"/>
      <c r="Q59" s="26"/>
      <c r="R59" s="26"/>
      <c r="S59" s="26"/>
      <c r="T59" s="26"/>
      <c r="U59" s="26">
        <v>1</v>
      </c>
      <c r="V59" s="26"/>
      <c r="W59" s="26"/>
      <c r="X59" s="26"/>
      <c r="Y59" s="26"/>
      <c r="Z59" s="20"/>
    </row>
    <row r="60" spans="1:26" s="2" customFormat="1" ht="30" hidden="1" customHeight="1" x14ac:dyDescent="0.3">
      <c r="A60" s="13" t="s">
        <v>52</v>
      </c>
      <c r="B60" s="33"/>
      <c r="C60" s="27">
        <f t="shared" si="47"/>
        <v>0</v>
      </c>
      <c r="D60" s="9" t="e">
        <f t="shared" ref="D60:D90" si="49">C60/B60</f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hidden="1" customHeight="1" x14ac:dyDescent="0.3">
      <c r="A61" s="18" t="s">
        <v>62</v>
      </c>
      <c r="B61" s="23"/>
      <c r="C61" s="27">
        <f t="shared" si="47"/>
        <v>255</v>
      </c>
      <c r="D61" s="15"/>
      <c r="E61" s="34"/>
      <c r="F61" s="34"/>
      <c r="G61" s="34">
        <v>170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>
        <v>85</v>
      </c>
      <c r="V61" s="34"/>
      <c r="W61" s="34"/>
      <c r="X61" s="34"/>
      <c r="Y61" s="34"/>
      <c r="Z61" s="20"/>
    </row>
    <row r="62" spans="1:26" s="2" customFormat="1" ht="30" hidden="1" customHeight="1" outlineLevel="1" x14ac:dyDescent="0.3">
      <c r="A62" s="17" t="s">
        <v>63</v>
      </c>
      <c r="B62" s="23"/>
      <c r="C62" s="23">
        <f t="shared" ref="C62:C75" si="50">SUM(E62:Y62)</f>
        <v>0</v>
      </c>
      <c r="D62" s="15" t="e">
        <f t="shared" si="49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outlineLevel="1" x14ac:dyDescent="0.3">
      <c r="A63" s="17" t="s">
        <v>64</v>
      </c>
      <c r="B63" s="23"/>
      <c r="C63" s="23">
        <f t="shared" si="50"/>
        <v>0</v>
      </c>
      <c r="D63" s="15" t="e">
        <f t="shared" si="49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hidden="1" customHeight="1" collapsed="1" x14ac:dyDescent="0.3">
      <c r="A64" s="18" t="s">
        <v>65</v>
      </c>
      <c r="B64" s="23"/>
      <c r="C64" s="23">
        <f t="shared" si="50"/>
        <v>4011</v>
      </c>
      <c r="D64" s="15"/>
      <c r="E64" s="37">
        <v>2010</v>
      </c>
      <c r="F64" s="37"/>
      <c r="G64" s="37"/>
      <c r="H64" s="37"/>
      <c r="I64" s="37"/>
      <c r="J64" s="37">
        <v>107</v>
      </c>
      <c r="K64" s="37"/>
      <c r="L64" s="37">
        <v>70</v>
      </c>
      <c r="M64" s="37">
        <v>50</v>
      </c>
      <c r="N64" s="37"/>
      <c r="O64" s="37"/>
      <c r="P64" s="37">
        <v>10</v>
      </c>
      <c r="Q64" s="37">
        <v>1135</v>
      </c>
      <c r="R64" s="37"/>
      <c r="S64" s="37"/>
      <c r="T64" s="37">
        <v>250</v>
      </c>
      <c r="U64" s="37"/>
      <c r="V64" s="37"/>
      <c r="W64" s="37"/>
      <c r="X64" s="37">
        <v>329</v>
      </c>
      <c r="Y64" s="37">
        <v>50</v>
      </c>
      <c r="Z64" s="21"/>
    </row>
    <row r="65" spans="1:26" s="2" customFormat="1" ht="30" hidden="1" customHeight="1" x14ac:dyDescent="0.3">
      <c r="A65" s="18" t="s">
        <v>66</v>
      </c>
      <c r="B65" s="23"/>
      <c r="C65" s="23">
        <f t="shared" si="50"/>
        <v>2084</v>
      </c>
      <c r="D65" s="15"/>
      <c r="E65" s="37"/>
      <c r="F65" s="37">
        <v>6</v>
      </c>
      <c r="G65" s="37"/>
      <c r="H65" s="37">
        <v>668</v>
      </c>
      <c r="I65" s="37"/>
      <c r="J65" s="37">
        <v>730</v>
      </c>
      <c r="K65" s="37">
        <v>80</v>
      </c>
      <c r="L65" s="37">
        <v>180</v>
      </c>
      <c r="M65" s="37"/>
      <c r="N65" s="37"/>
      <c r="O65" s="37"/>
      <c r="P65" s="37"/>
      <c r="Q65" s="37">
        <v>120</v>
      </c>
      <c r="R65" s="37"/>
      <c r="S65" s="37"/>
      <c r="T65" s="37"/>
      <c r="U65" s="37"/>
      <c r="V65" s="37"/>
      <c r="W65" s="37"/>
      <c r="X65" s="37">
        <v>300</v>
      </c>
      <c r="Y65" s="37"/>
      <c r="Z65" s="21"/>
    </row>
    <row r="66" spans="1:26" s="2" customFormat="1" ht="30" hidden="1" customHeight="1" x14ac:dyDescent="0.3">
      <c r="A66" s="18" t="s">
        <v>67</v>
      </c>
      <c r="B66" s="23"/>
      <c r="C66" s="23">
        <f t="shared" si="50"/>
        <v>0</v>
      </c>
      <c r="D66" s="15" t="e">
        <f t="shared" si="49"/>
        <v>#DIV/0!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1"/>
    </row>
    <row r="67" spans="1:26" s="2" customFormat="1" ht="30" hidden="1" customHeight="1" x14ac:dyDescent="0.3">
      <c r="A67" s="18" t="s">
        <v>68</v>
      </c>
      <c r="B67" s="23"/>
      <c r="C67" s="23">
        <f t="shared" si="50"/>
        <v>180</v>
      </c>
      <c r="D67" s="1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>
        <v>180</v>
      </c>
      <c r="V67" s="37"/>
      <c r="W67" s="37"/>
      <c r="X67" s="37"/>
      <c r="Y67" s="37"/>
      <c r="Z67" s="21"/>
    </row>
    <row r="68" spans="1:26" s="2" customFormat="1" ht="30" hidden="1" customHeight="1" x14ac:dyDescent="0.3">
      <c r="A68" s="18" t="s">
        <v>69</v>
      </c>
      <c r="B68" s="23"/>
      <c r="C68" s="23">
        <f t="shared" si="50"/>
        <v>3763</v>
      </c>
      <c r="D68" s="15"/>
      <c r="E68" s="37"/>
      <c r="F68" s="37"/>
      <c r="G68" s="37">
        <v>572</v>
      </c>
      <c r="H68" s="37">
        <v>79</v>
      </c>
      <c r="I68" s="37">
        <v>91</v>
      </c>
      <c r="J68" s="37">
        <v>100</v>
      </c>
      <c r="K68" s="37"/>
      <c r="L68" s="37">
        <v>437</v>
      </c>
      <c r="M68" s="37"/>
      <c r="N68" s="37">
        <v>26</v>
      </c>
      <c r="O68" s="37">
        <v>15</v>
      </c>
      <c r="P68" s="37">
        <v>10</v>
      </c>
      <c r="Q68" s="37">
        <v>80</v>
      </c>
      <c r="R68" s="37"/>
      <c r="S68" s="37">
        <v>15</v>
      </c>
      <c r="T68" s="37">
        <v>90</v>
      </c>
      <c r="U68" s="37">
        <v>153</v>
      </c>
      <c r="V68" s="37"/>
      <c r="W68" s="37">
        <v>296</v>
      </c>
      <c r="X68" s="37">
        <v>1699</v>
      </c>
      <c r="Y68" s="37">
        <v>100</v>
      </c>
      <c r="Z68" s="21"/>
    </row>
    <row r="69" spans="1:26" s="2" customFormat="1" ht="30" hidden="1" customHeight="1" x14ac:dyDescent="0.3">
      <c r="A69" s="18" t="s">
        <v>70</v>
      </c>
      <c r="B69" s="23"/>
      <c r="C69" s="23">
        <f t="shared" si="50"/>
        <v>1301</v>
      </c>
      <c r="D69" s="15"/>
      <c r="E69" s="37"/>
      <c r="F69" s="37">
        <v>18</v>
      </c>
      <c r="G69" s="37">
        <v>272</v>
      </c>
      <c r="H69" s="37">
        <v>334</v>
      </c>
      <c r="I69" s="37">
        <v>68</v>
      </c>
      <c r="J69" s="37">
        <v>100</v>
      </c>
      <c r="K69" s="37"/>
      <c r="L69" s="37"/>
      <c r="M69" s="37"/>
      <c r="N69" s="37"/>
      <c r="O69" s="37"/>
      <c r="P69" s="37"/>
      <c r="Q69" s="37"/>
      <c r="R69" s="37"/>
      <c r="S69" s="37"/>
      <c r="T69" s="37">
        <v>30</v>
      </c>
      <c r="U69" s="37">
        <v>80</v>
      </c>
      <c r="V69" s="37">
        <v>219</v>
      </c>
      <c r="W69" s="37"/>
      <c r="X69" s="37">
        <v>180</v>
      </c>
      <c r="Y69" s="37"/>
      <c r="Z69" s="21"/>
    </row>
    <row r="70" spans="1:26" s="2" customFormat="1" ht="30" hidden="1" customHeight="1" x14ac:dyDescent="0.3">
      <c r="A70" s="18" t="s">
        <v>71</v>
      </c>
      <c r="B70" s="23"/>
      <c r="C70" s="23">
        <f t="shared" si="50"/>
        <v>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hidden="1" customHeight="1" x14ac:dyDescent="0.3">
      <c r="A71" s="18" t="s">
        <v>72</v>
      </c>
      <c r="B71" s="23"/>
      <c r="C71" s="23">
        <f t="shared" si="50"/>
        <v>70</v>
      </c>
      <c r="D71" s="15"/>
      <c r="E71" s="23"/>
      <c r="F71" s="23"/>
      <c r="G71" s="23"/>
      <c r="H71" s="39"/>
      <c r="I71" s="23"/>
      <c r="J71" s="37"/>
      <c r="K71" s="37"/>
      <c r="L71" s="37"/>
      <c r="M71" s="37"/>
      <c r="N71" s="37"/>
      <c r="O71" s="37"/>
      <c r="P71" s="37"/>
      <c r="Q71" s="37"/>
      <c r="R71" s="37"/>
      <c r="S71" s="37">
        <v>70</v>
      </c>
      <c r="T71" s="37"/>
      <c r="U71" s="37"/>
      <c r="V71" s="37"/>
      <c r="W71" s="37"/>
      <c r="X71" s="37"/>
      <c r="Y71" s="37"/>
      <c r="Z71" s="21"/>
    </row>
    <row r="72" spans="1:26" s="2" customFormat="1" ht="30" hidden="1" customHeight="1" x14ac:dyDescent="0.3">
      <c r="A72" s="18" t="s">
        <v>73</v>
      </c>
      <c r="B72" s="23"/>
      <c r="C72" s="23">
        <f t="shared" si="50"/>
        <v>292</v>
      </c>
      <c r="D72" s="15"/>
      <c r="E72" s="37"/>
      <c r="F72" s="37"/>
      <c r="G72" s="37"/>
      <c r="H72" s="37">
        <v>90</v>
      </c>
      <c r="I72" s="37">
        <v>202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 x14ac:dyDescent="0.3">
      <c r="A73" s="18" t="s">
        <v>74</v>
      </c>
      <c r="B73" s="23"/>
      <c r="C73" s="23">
        <f t="shared" si="50"/>
        <v>0</v>
      </c>
      <c r="D73" s="15" t="e">
        <f t="shared" si="49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hidden="1" customHeight="1" x14ac:dyDescent="0.3">
      <c r="A74" s="18" t="s">
        <v>75</v>
      </c>
      <c r="B74" s="23"/>
      <c r="C74" s="19">
        <f t="shared" si="50"/>
        <v>20</v>
      </c>
      <c r="D74" s="1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>
        <v>10</v>
      </c>
      <c r="S74" s="37">
        <v>10</v>
      </c>
      <c r="T74" s="37"/>
      <c r="U74" s="37"/>
      <c r="V74" s="37"/>
      <c r="W74" s="37"/>
      <c r="X74" s="37"/>
      <c r="Y74" s="37"/>
      <c r="Z74" s="21"/>
    </row>
    <row r="75" spans="1:26" ht="30" hidden="1" customHeight="1" x14ac:dyDescent="0.3">
      <c r="A75" s="11" t="s">
        <v>76</v>
      </c>
      <c r="B75" s="23"/>
      <c r="C75" s="23">
        <f t="shared" si="50"/>
        <v>0</v>
      </c>
      <c r="D75" s="15" t="e">
        <f t="shared" si="49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hidden="1" customHeight="1" x14ac:dyDescent="0.3">
      <c r="A76" s="32" t="s">
        <v>77</v>
      </c>
      <c r="B76" s="23"/>
      <c r="C76" s="23">
        <f>SUM(E76:Y76)</f>
        <v>0</v>
      </c>
      <c r="D76" s="15" t="e">
        <f t="shared" si="49"/>
        <v>#DIV/0!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6" ht="30" hidden="1" customHeight="1" x14ac:dyDescent="0.3">
      <c r="A77" s="13" t="s">
        <v>52</v>
      </c>
      <c r="B77" s="33"/>
      <c r="C77" s="23">
        <f>SUM(E77:Y77)</f>
        <v>0</v>
      </c>
      <c r="D77" s="15" t="e">
        <f t="shared" si="49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0" hidden="1" customHeight="1" x14ac:dyDescent="0.3">
      <c r="A78" s="13" t="s">
        <v>78</v>
      </c>
      <c r="B78" s="33"/>
      <c r="C78" s="23">
        <f>SUM(E78:Y78)</f>
        <v>0</v>
      </c>
      <c r="D78" s="15" t="e">
        <f t="shared" si="49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ht="30" hidden="1" customHeight="1" x14ac:dyDescent="0.3">
      <c r="A79" s="13"/>
      <c r="B79" s="33"/>
      <c r="C79" s="39"/>
      <c r="D79" s="15" t="e">
        <f t="shared" si="49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0" hidden="1" customHeight="1" x14ac:dyDescent="0.3">
      <c r="A80" s="78" t="s">
        <v>79</v>
      </c>
      <c r="B80" s="40"/>
      <c r="C80" s="40">
        <f>SUM(E80:Y80)</f>
        <v>0</v>
      </c>
      <c r="D80" s="15" t="e">
        <f t="shared" si="49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0" hidden="1" customHeight="1" x14ac:dyDescent="0.3">
      <c r="A81" s="13"/>
      <c r="B81" s="33"/>
      <c r="C81" s="39"/>
      <c r="D81" s="15" t="e">
        <f t="shared" si="49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7.8" hidden="1" customHeight="1" x14ac:dyDescent="0.3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hidden="1" customHeight="1" x14ac:dyDescent="0.3">
      <c r="A83" s="13" t="s">
        <v>80</v>
      </c>
      <c r="B83" s="42"/>
      <c r="C83" s="42">
        <f>SUM(E83:Y83)</f>
        <v>10950</v>
      </c>
      <c r="D83" s="15"/>
      <c r="E83" s="100">
        <f>(E42-E84)</f>
        <v>250</v>
      </c>
      <c r="F83" s="100">
        <f t="shared" ref="F83:Y83" si="51">(F42-F84)</f>
        <v>470</v>
      </c>
      <c r="G83" s="100">
        <f t="shared" si="51"/>
        <v>72</v>
      </c>
      <c r="H83" s="100">
        <f t="shared" si="51"/>
        <v>910</v>
      </c>
      <c r="I83" s="100">
        <f t="shared" si="51"/>
        <v>384</v>
      </c>
      <c r="J83" s="100">
        <f t="shared" si="51"/>
        <v>1207</v>
      </c>
      <c r="K83" s="100">
        <f t="shared" si="51"/>
        <v>185</v>
      </c>
      <c r="L83" s="100">
        <f t="shared" si="51"/>
        <v>815</v>
      </c>
      <c r="M83" s="100">
        <f t="shared" si="51"/>
        <v>965</v>
      </c>
      <c r="N83" s="100">
        <f t="shared" si="51"/>
        <v>157</v>
      </c>
      <c r="O83" s="100">
        <f t="shared" si="51"/>
        <v>250</v>
      </c>
      <c r="P83" s="100">
        <f t="shared" si="51"/>
        <v>185</v>
      </c>
      <c r="Q83" s="100">
        <f t="shared" si="51"/>
        <v>653</v>
      </c>
      <c r="R83" s="100">
        <f t="shared" si="51"/>
        <v>30</v>
      </c>
      <c r="S83" s="100">
        <f t="shared" si="51"/>
        <v>513</v>
      </c>
      <c r="T83" s="100">
        <f t="shared" si="51"/>
        <v>387</v>
      </c>
      <c r="U83" s="100">
        <f t="shared" si="51"/>
        <v>1155</v>
      </c>
      <c r="V83" s="100">
        <f t="shared" si="51"/>
        <v>88</v>
      </c>
      <c r="W83" s="100">
        <f t="shared" si="51"/>
        <v>534</v>
      </c>
      <c r="X83" s="100">
        <f t="shared" si="51"/>
        <v>1410</v>
      </c>
      <c r="Y83" s="100">
        <f t="shared" si="51"/>
        <v>330</v>
      </c>
    </row>
    <row r="84" spans="1:26" ht="30.6" hidden="1" customHeight="1" x14ac:dyDescent="0.3">
      <c r="A84" s="13" t="s">
        <v>81</v>
      </c>
      <c r="B84" s="23"/>
      <c r="C84" s="23">
        <f>SUM(E84:Y84)</f>
        <v>61929</v>
      </c>
      <c r="D84" s="15"/>
      <c r="E84" s="10">
        <v>2925</v>
      </c>
      <c r="F84" s="10">
        <v>2253</v>
      </c>
      <c r="G84" s="10">
        <v>8550</v>
      </c>
      <c r="H84" s="10">
        <v>3688</v>
      </c>
      <c r="I84" s="10">
        <v>2300</v>
      </c>
      <c r="J84" s="10">
        <v>3800</v>
      </c>
      <c r="K84" s="10">
        <v>2592</v>
      </c>
      <c r="L84" s="10">
        <v>5121</v>
      </c>
      <c r="M84" s="10">
        <v>2780</v>
      </c>
      <c r="N84" s="10">
        <v>1095</v>
      </c>
      <c r="O84" s="10">
        <v>660</v>
      </c>
      <c r="P84" s="10">
        <v>708</v>
      </c>
      <c r="Q84" s="10">
        <v>3875</v>
      </c>
      <c r="R84" s="10">
        <v>2330</v>
      </c>
      <c r="S84" s="10">
        <v>3205</v>
      </c>
      <c r="T84" s="10">
        <v>1074</v>
      </c>
      <c r="U84" s="10">
        <v>2210</v>
      </c>
      <c r="V84" s="10">
        <v>798</v>
      </c>
      <c r="W84" s="10">
        <v>1755</v>
      </c>
      <c r="X84" s="10">
        <v>9000</v>
      </c>
      <c r="Y84" s="10">
        <v>1210</v>
      </c>
      <c r="Z84" s="20"/>
    </row>
    <row r="85" spans="1:26" ht="30" hidden="1" customHeight="1" x14ac:dyDescent="0.3">
      <c r="A85" s="13"/>
      <c r="B85" s="33"/>
      <c r="C85" s="23"/>
      <c r="D85" s="15" t="e">
        <f t="shared" si="49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 x14ac:dyDescent="0.3">
      <c r="A86" s="13" t="s">
        <v>82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 x14ac:dyDescent="0.3">
      <c r="A87" s="13" t="s">
        <v>83</v>
      </c>
      <c r="B87" s="34"/>
      <c r="C87" s="27">
        <f>SUM(E87:Y87)</f>
        <v>0</v>
      </c>
      <c r="D87" s="15" t="e">
        <f t="shared" si="49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 x14ac:dyDescent="0.3">
      <c r="A88" s="44" t="s">
        <v>84</v>
      </c>
      <c r="B88" s="45"/>
      <c r="C88" s="45"/>
      <c r="D88" s="15" t="e">
        <f t="shared" si="49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3">
      <c r="A89" s="13" t="s">
        <v>85</v>
      </c>
      <c r="B89" s="41"/>
      <c r="C89" s="41"/>
      <c r="D89" s="15" t="e">
        <f t="shared" si="49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3">
      <c r="A90" s="13" t="s">
        <v>86</v>
      </c>
      <c r="B90" s="29"/>
      <c r="C90" s="29" t="e">
        <f>C89/C88</f>
        <v>#DIV/0!</v>
      </c>
      <c r="D90" s="15" t="e">
        <f t="shared" si="49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 x14ac:dyDescent="0.3">
      <c r="A91" s="44" t="s">
        <v>179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 x14ac:dyDescent="0.25">
      <c r="A92" s="48" t="s">
        <v>87</v>
      </c>
      <c r="B92" s="23"/>
      <c r="C92" s="27"/>
      <c r="D92" s="15" t="e">
        <f t="shared" ref="D92:D129" si="52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5">
      <c r="A93" s="48" t="s">
        <v>92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5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 x14ac:dyDescent="0.25">
      <c r="A95" s="48" t="s">
        <v>155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799999999999997" hidden="1" customHeight="1" outlineLevel="1" x14ac:dyDescent="0.25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 x14ac:dyDescent="0.25">
      <c r="A97" s="13" t="s">
        <v>89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200000000000003" hidden="1" customHeight="1" outlineLevel="1" x14ac:dyDescent="0.25">
      <c r="A98" s="11" t="s">
        <v>90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 x14ac:dyDescent="0.25">
      <c r="A99" s="32" t="s">
        <v>91</v>
      </c>
      <c r="B99" s="23"/>
      <c r="C99" s="27"/>
      <c r="D99" s="15" t="e">
        <f t="shared" si="52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 x14ac:dyDescent="0.25">
      <c r="A100" s="13" t="s">
        <v>185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53">G99/G98</f>
        <v>#DIV/0!</v>
      </c>
      <c r="H100" s="29" t="e">
        <f t="shared" si="53"/>
        <v>#DIV/0!</v>
      </c>
      <c r="I100" s="29" t="e">
        <f t="shared" si="53"/>
        <v>#DIV/0!</v>
      </c>
      <c r="J100" s="29" t="e">
        <f t="shared" si="53"/>
        <v>#DIV/0!</v>
      </c>
      <c r="K100" s="29" t="e">
        <f t="shared" si="53"/>
        <v>#DIV/0!</v>
      </c>
      <c r="L100" s="29" t="e">
        <f t="shared" si="53"/>
        <v>#DIV/0!</v>
      </c>
      <c r="M100" s="29" t="e">
        <f t="shared" si="53"/>
        <v>#DIV/0!</v>
      </c>
      <c r="N100" s="29" t="e">
        <f t="shared" si="53"/>
        <v>#DIV/0!</v>
      </c>
      <c r="O100" s="29" t="e">
        <f t="shared" si="53"/>
        <v>#DIV/0!</v>
      </c>
      <c r="P100" s="29" t="e">
        <f t="shared" si="53"/>
        <v>#DIV/0!</v>
      </c>
      <c r="Q100" s="29" t="e">
        <f t="shared" si="53"/>
        <v>#DIV/0!</v>
      </c>
      <c r="R100" s="29" t="e">
        <f t="shared" si="53"/>
        <v>#DIV/0!</v>
      </c>
      <c r="S100" s="29" t="e">
        <f t="shared" si="53"/>
        <v>#DIV/0!</v>
      </c>
      <c r="T100" s="29" t="e">
        <f t="shared" si="53"/>
        <v>#DIV/0!</v>
      </c>
      <c r="U100" s="29" t="e">
        <f t="shared" si="53"/>
        <v>#DIV/0!</v>
      </c>
      <c r="V100" s="29" t="e">
        <f t="shared" si="53"/>
        <v>#DIV/0!</v>
      </c>
      <c r="W100" s="29" t="e">
        <f t="shared" si="53"/>
        <v>#DIV/0!</v>
      </c>
      <c r="X100" s="29" t="e">
        <f t="shared" si="53"/>
        <v>#DIV/0!</v>
      </c>
      <c r="Y100" s="29" t="e">
        <f t="shared" si="53"/>
        <v>#DIV/0!</v>
      </c>
    </row>
    <row r="101" spans="1:25" s="96" customFormat="1" ht="31.8" hidden="1" customHeight="1" x14ac:dyDescent="0.25">
      <c r="A101" s="94" t="s">
        <v>96</v>
      </c>
      <c r="B101" s="97">
        <f>B98-B99</f>
        <v>0</v>
      </c>
      <c r="C101" s="97">
        <f>C98-C99</f>
        <v>0</v>
      </c>
      <c r="D101" s="97"/>
      <c r="E101" s="97">
        <f t="shared" ref="E101:Y101" si="54">E98-E99</f>
        <v>0</v>
      </c>
      <c r="F101" s="97">
        <f t="shared" si="54"/>
        <v>0</v>
      </c>
      <c r="G101" s="97">
        <f t="shared" si="54"/>
        <v>0</v>
      </c>
      <c r="H101" s="97">
        <f t="shared" si="54"/>
        <v>0</v>
      </c>
      <c r="I101" s="97">
        <f t="shared" si="54"/>
        <v>0</v>
      </c>
      <c r="J101" s="97">
        <f t="shared" si="54"/>
        <v>0</v>
      </c>
      <c r="K101" s="97">
        <f t="shared" si="54"/>
        <v>0</v>
      </c>
      <c r="L101" s="97">
        <f t="shared" si="54"/>
        <v>0</v>
      </c>
      <c r="M101" s="97">
        <f t="shared" si="54"/>
        <v>0</v>
      </c>
      <c r="N101" s="97">
        <f t="shared" si="54"/>
        <v>0</v>
      </c>
      <c r="O101" s="97">
        <f t="shared" si="54"/>
        <v>0</v>
      </c>
      <c r="P101" s="97">
        <f t="shared" si="54"/>
        <v>0</v>
      </c>
      <c r="Q101" s="97">
        <f t="shared" si="54"/>
        <v>0</v>
      </c>
      <c r="R101" s="97">
        <f t="shared" si="54"/>
        <v>0</v>
      </c>
      <c r="S101" s="97">
        <f t="shared" si="54"/>
        <v>0</v>
      </c>
      <c r="T101" s="97">
        <f t="shared" si="54"/>
        <v>0</v>
      </c>
      <c r="U101" s="97">
        <f t="shared" si="54"/>
        <v>0</v>
      </c>
      <c r="V101" s="97">
        <f t="shared" si="54"/>
        <v>0</v>
      </c>
      <c r="W101" s="97">
        <f t="shared" si="54"/>
        <v>0</v>
      </c>
      <c r="X101" s="97">
        <f t="shared" si="54"/>
        <v>0</v>
      </c>
      <c r="Y101" s="97">
        <f t="shared" si="54"/>
        <v>0</v>
      </c>
    </row>
    <row r="102" spans="1:25" s="12" customFormat="1" ht="30" hidden="1" customHeight="1" x14ac:dyDescent="0.25">
      <c r="A102" s="11" t="s">
        <v>92</v>
      </c>
      <c r="B102" s="39"/>
      <c r="C102" s="26">
        <f t="shared" ref="C102:C105" si="55">SUM(E102:Y102)</f>
        <v>0</v>
      </c>
      <c r="D102" s="15" t="e">
        <f t="shared" si="52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5">
      <c r="A103" s="11" t="s">
        <v>93</v>
      </c>
      <c r="B103" s="39"/>
      <c r="C103" s="26">
        <f t="shared" si="55"/>
        <v>0</v>
      </c>
      <c r="D103" s="15" t="e">
        <f t="shared" si="52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5">
      <c r="A104" s="11" t="s">
        <v>94</v>
      </c>
      <c r="B104" s="39"/>
      <c r="C104" s="26">
        <f t="shared" si="55"/>
        <v>0</v>
      </c>
      <c r="D104" s="15" t="e">
        <f t="shared" si="52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 x14ac:dyDescent="0.25">
      <c r="A105" s="11" t="s">
        <v>95</v>
      </c>
      <c r="B105" s="39"/>
      <c r="C105" s="26">
        <f t="shared" si="55"/>
        <v>0</v>
      </c>
      <c r="D105" s="15" t="e">
        <f t="shared" si="52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 x14ac:dyDescent="0.25">
      <c r="A106" s="32" t="s">
        <v>97</v>
      </c>
      <c r="B106" s="27"/>
      <c r="C106" s="27">
        <f>SUM(E106:Y106)</f>
        <v>0</v>
      </c>
      <c r="D106" s="15" t="e">
        <f t="shared" si="52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2" hidden="1" customHeight="1" x14ac:dyDescent="0.25">
      <c r="A107" s="13" t="s">
        <v>185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56">E106/E98</f>
        <v>#DIV/0!</v>
      </c>
      <c r="F107" s="29" t="e">
        <f t="shared" si="56"/>
        <v>#DIV/0!</v>
      </c>
      <c r="G107" s="29" t="e">
        <f t="shared" si="56"/>
        <v>#DIV/0!</v>
      </c>
      <c r="H107" s="29" t="e">
        <f t="shared" si="56"/>
        <v>#DIV/0!</v>
      </c>
      <c r="I107" s="29" t="e">
        <f t="shared" si="56"/>
        <v>#DIV/0!</v>
      </c>
      <c r="J107" s="29" t="e">
        <f t="shared" si="56"/>
        <v>#DIV/0!</v>
      </c>
      <c r="K107" s="29" t="e">
        <f t="shared" si="56"/>
        <v>#DIV/0!</v>
      </c>
      <c r="L107" s="29" t="e">
        <f t="shared" si="56"/>
        <v>#DIV/0!</v>
      </c>
      <c r="M107" s="29" t="e">
        <f t="shared" si="56"/>
        <v>#DIV/0!</v>
      </c>
      <c r="N107" s="29" t="e">
        <f t="shared" si="56"/>
        <v>#DIV/0!</v>
      </c>
      <c r="O107" s="29" t="e">
        <f t="shared" si="56"/>
        <v>#DIV/0!</v>
      </c>
      <c r="P107" s="29" t="e">
        <f t="shared" si="56"/>
        <v>#DIV/0!</v>
      </c>
      <c r="Q107" s="29" t="e">
        <f t="shared" si="56"/>
        <v>#DIV/0!</v>
      </c>
      <c r="R107" s="29" t="e">
        <f t="shared" si="56"/>
        <v>#DIV/0!</v>
      </c>
      <c r="S107" s="29" t="e">
        <f t="shared" si="56"/>
        <v>#DIV/0!</v>
      </c>
      <c r="T107" s="29" t="e">
        <f t="shared" si="56"/>
        <v>#DIV/0!</v>
      </c>
      <c r="U107" s="29" t="e">
        <f t="shared" si="56"/>
        <v>#DIV/0!</v>
      </c>
      <c r="V107" s="29" t="e">
        <f t="shared" si="56"/>
        <v>#DIV/0!</v>
      </c>
      <c r="W107" s="29" t="e">
        <f t="shared" si="56"/>
        <v>#DIV/0!</v>
      </c>
      <c r="X107" s="29" t="e">
        <f t="shared" si="56"/>
        <v>#DIV/0!</v>
      </c>
      <c r="Y107" s="29" t="e">
        <f t="shared" si="56"/>
        <v>#DIV/0!</v>
      </c>
    </row>
    <row r="108" spans="1:25" s="12" customFormat="1" ht="30" hidden="1" customHeight="1" x14ac:dyDescent="0.25">
      <c r="A108" s="11" t="s">
        <v>92</v>
      </c>
      <c r="B108" s="39"/>
      <c r="C108" s="26">
        <f t="shared" ref="C108:C118" si="57">SUM(E108:Y108)</f>
        <v>0</v>
      </c>
      <c r="D108" s="15" t="e">
        <f t="shared" si="52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5">
      <c r="A109" s="11" t="s">
        <v>93</v>
      </c>
      <c r="B109" s="39"/>
      <c r="C109" s="26">
        <f t="shared" si="57"/>
        <v>0</v>
      </c>
      <c r="D109" s="15" t="e">
        <f t="shared" si="52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5">
      <c r="A110" s="11" t="s">
        <v>94</v>
      </c>
      <c r="B110" s="39"/>
      <c r="C110" s="26">
        <f t="shared" si="57"/>
        <v>0</v>
      </c>
      <c r="D110" s="15" t="e">
        <f t="shared" si="52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 x14ac:dyDescent="0.25">
      <c r="A111" s="11" t="s">
        <v>95</v>
      </c>
      <c r="B111" s="39"/>
      <c r="C111" s="26">
        <f t="shared" si="57"/>
        <v>0</v>
      </c>
      <c r="D111" s="15" t="e">
        <f t="shared" si="52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 x14ac:dyDescent="0.25">
      <c r="A112" s="13" t="s">
        <v>194</v>
      </c>
      <c r="B112" s="39"/>
      <c r="C112" s="26">
        <v>595200</v>
      </c>
      <c r="D112" s="16" t="e">
        <f t="shared" si="52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 x14ac:dyDescent="0.25">
      <c r="A113" s="32" t="s">
        <v>195</v>
      </c>
      <c r="B113" s="27"/>
      <c r="C113" s="27">
        <f t="shared" si="57"/>
        <v>0</v>
      </c>
      <c r="D113" s="15" t="e">
        <f t="shared" si="52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 x14ac:dyDescent="0.25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58">E113/E112</f>
        <v>#DIV/0!</v>
      </c>
      <c r="F114" s="30" t="e">
        <f t="shared" si="58"/>
        <v>#DIV/0!</v>
      </c>
      <c r="G114" s="30" t="e">
        <f t="shared" si="58"/>
        <v>#DIV/0!</v>
      </c>
      <c r="H114" s="30" t="e">
        <f t="shared" si="58"/>
        <v>#DIV/0!</v>
      </c>
      <c r="I114" s="30" t="e">
        <f t="shared" si="58"/>
        <v>#DIV/0!</v>
      </c>
      <c r="J114" s="30" t="e">
        <f t="shared" si="58"/>
        <v>#DIV/0!</v>
      </c>
      <c r="K114" s="30" t="e">
        <f t="shared" si="58"/>
        <v>#DIV/0!</v>
      </c>
      <c r="L114" s="30" t="e">
        <f t="shared" si="58"/>
        <v>#DIV/0!</v>
      </c>
      <c r="M114" s="30" t="e">
        <f t="shared" si="58"/>
        <v>#DIV/0!</v>
      </c>
      <c r="N114" s="30" t="e">
        <f t="shared" si="58"/>
        <v>#DIV/0!</v>
      </c>
      <c r="O114" s="30" t="e">
        <f t="shared" si="58"/>
        <v>#DIV/0!</v>
      </c>
      <c r="P114" s="30" t="e">
        <f t="shared" si="58"/>
        <v>#DIV/0!</v>
      </c>
      <c r="Q114" s="30" t="e">
        <f t="shared" si="58"/>
        <v>#DIV/0!</v>
      </c>
      <c r="R114" s="30" t="e">
        <f t="shared" si="58"/>
        <v>#DIV/0!</v>
      </c>
      <c r="S114" s="30" t="e">
        <f t="shared" si="58"/>
        <v>#DIV/0!</v>
      </c>
      <c r="T114" s="30" t="e">
        <f t="shared" si="58"/>
        <v>#DIV/0!</v>
      </c>
      <c r="U114" s="30" t="e">
        <f t="shared" si="58"/>
        <v>#DIV/0!</v>
      </c>
      <c r="V114" s="30" t="e">
        <f t="shared" si="58"/>
        <v>#DIV/0!</v>
      </c>
      <c r="W114" s="30" t="e">
        <f t="shared" si="58"/>
        <v>#DIV/0!</v>
      </c>
      <c r="X114" s="30" t="e">
        <f t="shared" si="58"/>
        <v>#DIV/0!</v>
      </c>
      <c r="Y114" s="30" t="e">
        <f t="shared" si="58"/>
        <v>#DIV/0!</v>
      </c>
    </row>
    <row r="115" spans="1:25" s="12" customFormat="1" ht="30" hidden="1" customHeight="1" x14ac:dyDescent="0.25">
      <c r="A115" s="11" t="s">
        <v>92</v>
      </c>
      <c r="B115" s="26"/>
      <c r="C115" s="26">
        <f t="shared" si="57"/>
        <v>0</v>
      </c>
      <c r="D115" s="15" t="e">
        <f t="shared" si="52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 x14ac:dyDescent="0.25">
      <c r="A116" s="11" t="s">
        <v>93</v>
      </c>
      <c r="B116" s="26"/>
      <c r="C116" s="26">
        <f t="shared" si="57"/>
        <v>0</v>
      </c>
      <c r="D116" s="15" t="e">
        <f t="shared" si="52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2" hidden="1" customHeight="1" x14ac:dyDescent="0.25">
      <c r="A117" s="11" t="s">
        <v>94</v>
      </c>
      <c r="B117" s="26"/>
      <c r="C117" s="26">
        <f t="shared" si="57"/>
        <v>0</v>
      </c>
      <c r="D117" s="15" t="e">
        <f t="shared" si="52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2" hidden="1" customHeight="1" x14ac:dyDescent="0.25">
      <c r="A118" s="11" t="s">
        <v>95</v>
      </c>
      <c r="B118" s="39"/>
      <c r="C118" s="26">
        <f t="shared" si="57"/>
        <v>0</v>
      </c>
      <c r="D118" s="15" t="e">
        <f t="shared" si="52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2" hidden="1" customHeight="1" x14ac:dyDescent="0.25">
      <c r="A119" s="32" t="s">
        <v>98</v>
      </c>
      <c r="B119" s="53" t="e">
        <f>B113/B106*10</f>
        <v>#DIV/0!</v>
      </c>
      <c r="C119" s="53" t="e">
        <f>C113/C106*10</f>
        <v>#DIV/0!</v>
      </c>
      <c r="D119" s="15" t="e">
        <f t="shared" si="52"/>
        <v>#DIV/0!</v>
      </c>
      <c r="E119" s="54" t="e">
        <f t="shared" ref="E119:Y119" si="59">E113/E106*10</f>
        <v>#DIV/0!</v>
      </c>
      <c r="F119" s="54" t="e">
        <f t="shared" si="59"/>
        <v>#DIV/0!</v>
      </c>
      <c r="G119" s="54" t="e">
        <f t="shared" si="59"/>
        <v>#DIV/0!</v>
      </c>
      <c r="H119" s="54" t="e">
        <f t="shared" si="59"/>
        <v>#DIV/0!</v>
      </c>
      <c r="I119" s="54" t="e">
        <f t="shared" si="59"/>
        <v>#DIV/0!</v>
      </c>
      <c r="J119" s="54" t="e">
        <f t="shared" si="59"/>
        <v>#DIV/0!</v>
      </c>
      <c r="K119" s="54" t="e">
        <f t="shared" si="59"/>
        <v>#DIV/0!</v>
      </c>
      <c r="L119" s="54" t="e">
        <f t="shared" si="59"/>
        <v>#DIV/0!</v>
      </c>
      <c r="M119" s="54" t="e">
        <f t="shared" si="59"/>
        <v>#DIV/0!</v>
      </c>
      <c r="N119" s="54" t="e">
        <f t="shared" si="59"/>
        <v>#DIV/0!</v>
      </c>
      <c r="O119" s="54" t="e">
        <f t="shared" si="59"/>
        <v>#DIV/0!</v>
      </c>
      <c r="P119" s="54" t="e">
        <f t="shared" si="59"/>
        <v>#DIV/0!</v>
      </c>
      <c r="Q119" s="54" t="e">
        <f t="shared" si="59"/>
        <v>#DIV/0!</v>
      </c>
      <c r="R119" s="54" t="e">
        <f t="shared" si="59"/>
        <v>#DIV/0!</v>
      </c>
      <c r="S119" s="54" t="e">
        <f t="shared" si="59"/>
        <v>#DIV/0!</v>
      </c>
      <c r="T119" s="54" t="e">
        <f t="shared" si="59"/>
        <v>#DIV/0!</v>
      </c>
      <c r="U119" s="54" t="e">
        <f t="shared" si="59"/>
        <v>#DIV/0!</v>
      </c>
      <c r="V119" s="54" t="e">
        <f t="shared" si="59"/>
        <v>#DIV/0!</v>
      </c>
      <c r="W119" s="54" t="e">
        <f t="shared" si="59"/>
        <v>#DIV/0!</v>
      </c>
      <c r="X119" s="54" t="e">
        <f t="shared" si="59"/>
        <v>#DIV/0!</v>
      </c>
      <c r="Y119" s="54" t="e">
        <f t="shared" si="59"/>
        <v>#DIV/0!</v>
      </c>
    </row>
    <row r="120" spans="1:25" s="12" customFormat="1" ht="30" hidden="1" customHeight="1" x14ac:dyDescent="0.25">
      <c r="A120" s="11" t="s">
        <v>92</v>
      </c>
      <c r="B120" s="54" t="e">
        <f t="shared" ref="B120:E123" si="60">B115/B108*10</f>
        <v>#DIV/0!</v>
      </c>
      <c r="C120" s="54" t="e">
        <f t="shared" si="60"/>
        <v>#DIV/0!</v>
      </c>
      <c r="D120" s="15" t="e">
        <f t="shared" si="52"/>
        <v>#DIV/0!</v>
      </c>
      <c r="E120" s="54" t="e">
        <f t="shared" ref="E120:Y120" si="61">E115/E108*10</f>
        <v>#DIV/0!</v>
      </c>
      <c r="F120" s="54" t="e">
        <f t="shared" si="61"/>
        <v>#DIV/0!</v>
      </c>
      <c r="G120" s="54" t="e">
        <f t="shared" si="61"/>
        <v>#DIV/0!</v>
      </c>
      <c r="H120" s="54" t="e">
        <f t="shared" si="61"/>
        <v>#DIV/0!</v>
      </c>
      <c r="I120" s="54" t="e">
        <f t="shared" si="61"/>
        <v>#DIV/0!</v>
      </c>
      <c r="J120" s="54" t="e">
        <f t="shared" si="61"/>
        <v>#DIV/0!</v>
      </c>
      <c r="K120" s="54" t="e">
        <f t="shared" si="61"/>
        <v>#DIV/0!</v>
      </c>
      <c r="L120" s="54" t="e">
        <f t="shared" si="61"/>
        <v>#DIV/0!</v>
      </c>
      <c r="M120" s="54" t="e">
        <f t="shared" si="61"/>
        <v>#DIV/0!</v>
      </c>
      <c r="N120" s="54" t="e">
        <f t="shared" si="61"/>
        <v>#DIV/0!</v>
      </c>
      <c r="O120" s="54" t="e">
        <f t="shared" si="61"/>
        <v>#DIV/0!</v>
      </c>
      <c r="P120" s="54" t="e">
        <f t="shared" si="61"/>
        <v>#DIV/0!</v>
      </c>
      <c r="Q120" s="54" t="e">
        <f t="shared" si="61"/>
        <v>#DIV/0!</v>
      </c>
      <c r="R120" s="54" t="e">
        <f t="shared" si="61"/>
        <v>#DIV/0!</v>
      </c>
      <c r="S120" s="54" t="e">
        <f t="shared" si="61"/>
        <v>#DIV/0!</v>
      </c>
      <c r="T120" s="54" t="e">
        <f t="shared" si="61"/>
        <v>#DIV/0!</v>
      </c>
      <c r="U120" s="54" t="e">
        <f t="shared" si="61"/>
        <v>#DIV/0!</v>
      </c>
      <c r="V120" s="54" t="e">
        <f t="shared" si="61"/>
        <v>#DIV/0!</v>
      </c>
      <c r="W120" s="54" t="e">
        <f t="shared" si="61"/>
        <v>#DIV/0!</v>
      </c>
      <c r="X120" s="54" t="e">
        <f t="shared" si="61"/>
        <v>#DIV/0!</v>
      </c>
      <c r="Y120" s="54" t="e">
        <f t="shared" si="61"/>
        <v>#DIV/0!</v>
      </c>
    </row>
    <row r="121" spans="1:25" s="12" customFormat="1" ht="30" hidden="1" customHeight="1" x14ac:dyDescent="0.25">
      <c r="A121" s="11" t="s">
        <v>93</v>
      </c>
      <c r="B121" s="54" t="e">
        <f t="shared" si="60"/>
        <v>#DIV/0!</v>
      </c>
      <c r="C121" s="54" t="e">
        <f t="shared" si="60"/>
        <v>#DIV/0!</v>
      </c>
      <c r="D121" s="15" t="e">
        <f t="shared" si="52"/>
        <v>#DIV/0!</v>
      </c>
      <c r="E121" s="54"/>
      <c r="F121" s="54" t="e">
        <f t="shared" ref="F121:M122" si="62">F116/F109*10</f>
        <v>#DIV/0!</v>
      </c>
      <c r="G121" s="54" t="e">
        <f t="shared" si="62"/>
        <v>#DIV/0!</v>
      </c>
      <c r="H121" s="54" t="e">
        <f t="shared" si="62"/>
        <v>#DIV/0!</v>
      </c>
      <c r="I121" s="54" t="e">
        <f t="shared" si="62"/>
        <v>#DIV/0!</v>
      </c>
      <c r="J121" s="54" t="e">
        <f t="shared" si="62"/>
        <v>#DIV/0!</v>
      </c>
      <c r="K121" s="54" t="e">
        <f t="shared" si="62"/>
        <v>#DIV/0!</v>
      </c>
      <c r="L121" s="54" t="e">
        <f t="shared" si="62"/>
        <v>#DIV/0!</v>
      </c>
      <c r="M121" s="54" t="e">
        <f t="shared" si="62"/>
        <v>#DIV/0!</v>
      </c>
      <c r="N121" s="54"/>
      <c r="O121" s="54" t="e">
        <f>O116/O109*10</f>
        <v>#DIV/0!</v>
      </c>
      <c r="P121" s="54" t="e">
        <f>P116/P109*10</f>
        <v>#DIV/0!</v>
      </c>
      <c r="Q121" s="54"/>
      <c r="R121" s="54" t="e">
        <f t="shared" ref="R121:U122" si="63">R116/R109*10</f>
        <v>#DIV/0!</v>
      </c>
      <c r="S121" s="54" t="e">
        <f t="shared" si="63"/>
        <v>#DIV/0!</v>
      </c>
      <c r="T121" s="54" t="e">
        <f t="shared" si="63"/>
        <v>#DIV/0!</v>
      </c>
      <c r="U121" s="54" t="e">
        <f t="shared" si="63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5">
      <c r="A122" s="11" t="s">
        <v>94</v>
      </c>
      <c r="B122" s="54" t="e">
        <f t="shared" si="60"/>
        <v>#DIV/0!</v>
      </c>
      <c r="C122" s="54" t="e">
        <f t="shared" si="60"/>
        <v>#DIV/0!</v>
      </c>
      <c r="D122" s="15" t="e">
        <f t="shared" si="52"/>
        <v>#DIV/0!</v>
      </c>
      <c r="E122" s="54" t="e">
        <f>E117/E110*10</f>
        <v>#DIV/0!</v>
      </c>
      <c r="F122" s="54" t="e">
        <f t="shared" si="62"/>
        <v>#DIV/0!</v>
      </c>
      <c r="G122" s="54" t="e">
        <f t="shared" si="62"/>
        <v>#DIV/0!</v>
      </c>
      <c r="H122" s="54" t="e">
        <f t="shared" si="62"/>
        <v>#DIV/0!</v>
      </c>
      <c r="I122" s="54" t="e">
        <f t="shared" si="62"/>
        <v>#DIV/0!</v>
      </c>
      <c r="J122" s="54" t="e">
        <f t="shared" si="62"/>
        <v>#DIV/0!</v>
      </c>
      <c r="K122" s="54" t="e">
        <f t="shared" si="62"/>
        <v>#DIV/0!</v>
      </c>
      <c r="L122" s="54" t="e">
        <f t="shared" si="62"/>
        <v>#DIV/0!</v>
      </c>
      <c r="M122" s="54" t="e">
        <f t="shared" si="62"/>
        <v>#DIV/0!</v>
      </c>
      <c r="N122" s="54" t="e">
        <f>N117/N110*10</f>
        <v>#DIV/0!</v>
      </c>
      <c r="O122" s="54" t="e">
        <f>O117/O110*10</f>
        <v>#DIV/0!</v>
      </c>
      <c r="P122" s="54" t="e">
        <f>P117/P110*10</f>
        <v>#DIV/0!</v>
      </c>
      <c r="Q122" s="54" t="e">
        <f>Q117/Q110*10</f>
        <v>#DIV/0!</v>
      </c>
      <c r="R122" s="54" t="e">
        <f t="shared" si="63"/>
        <v>#DIV/0!</v>
      </c>
      <c r="S122" s="54" t="e">
        <f t="shared" si="63"/>
        <v>#DIV/0!</v>
      </c>
      <c r="T122" s="54" t="e">
        <f t="shared" si="63"/>
        <v>#DIV/0!</v>
      </c>
      <c r="U122" s="54" t="e">
        <f t="shared" si="63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 x14ac:dyDescent="0.25">
      <c r="A123" s="11" t="s">
        <v>95</v>
      </c>
      <c r="B123" s="54" t="e">
        <f t="shared" si="60"/>
        <v>#DIV/0!</v>
      </c>
      <c r="C123" s="54" t="e">
        <f t="shared" si="60"/>
        <v>#DIV/0!</v>
      </c>
      <c r="D123" s="15" t="e">
        <f t="shared" si="52"/>
        <v>#DIV/0!</v>
      </c>
      <c r="E123" s="54" t="e">
        <f t="shared" si="60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54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 x14ac:dyDescent="0.25">
      <c r="A124" s="55" t="s">
        <v>158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5">
      <c r="A125" s="32" t="s">
        <v>159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 x14ac:dyDescent="0.25">
      <c r="A126" s="32" t="s">
        <v>98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58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 x14ac:dyDescent="0.25">
      <c r="A127" s="55" t="s">
        <v>99</v>
      </c>
      <c r="B127" s="56"/>
      <c r="C127" s="56">
        <f>SUM(E127:Y127)</f>
        <v>0</v>
      </c>
      <c r="D127" s="15" t="e">
        <f t="shared" si="52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 x14ac:dyDescent="0.25">
      <c r="A128" s="32" t="s">
        <v>100</v>
      </c>
      <c r="B128" s="27"/>
      <c r="C128" s="27">
        <f>SUM(E128:Y128)</f>
        <v>0</v>
      </c>
      <c r="D128" s="15" t="e">
        <f t="shared" si="52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 x14ac:dyDescent="0.25">
      <c r="A129" s="32" t="s">
        <v>101</v>
      </c>
      <c r="B129" s="54"/>
      <c r="C129" s="54" t="e">
        <f>C127/C128</f>
        <v>#DIV/0!</v>
      </c>
      <c r="D129" s="15" t="e">
        <f t="shared" si="52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 x14ac:dyDescent="0.25">
      <c r="A130" s="11" t="s">
        <v>102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 x14ac:dyDescent="0.25">
      <c r="A131" s="13" t="s">
        <v>103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51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8" hidden="1" customHeight="1" outlineLevel="1" x14ac:dyDescent="0.25">
      <c r="A132" s="13" t="s">
        <v>104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 x14ac:dyDescent="0.25">
      <c r="A133" s="55" t="s">
        <v>105</v>
      </c>
      <c r="B133" s="23"/>
      <c r="C133" s="27">
        <f>SUM(E133:Y133)</f>
        <v>0</v>
      </c>
      <c r="D133" s="15" t="e">
        <f t="shared" ref="D133:D173" si="64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2" hidden="1" customHeight="1" x14ac:dyDescent="0.25">
      <c r="A134" s="13" t="s">
        <v>189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65">E133/E132</f>
        <v>#DIV/0!</v>
      </c>
      <c r="F134" s="35" t="e">
        <f t="shared" si="65"/>
        <v>#DIV/0!</v>
      </c>
      <c r="G134" s="35" t="e">
        <f t="shared" si="65"/>
        <v>#DIV/0!</v>
      </c>
      <c r="H134" s="35" t="e">
        <f t="shared" si="65"/>
        <v>#DIV/0!</v>
      </c>
      <c r="I134" s="35" t="e">
        <f t="shared" si="65"/>
        <v>#DIV/0!</v>
      </c>
      <c r="J134" s="35" t="e">
        <f t="shared" si="65"/>
        <v>#DIV/0!</v>
      </c>
      <c r="K134" s="35" t="e">
        <f t="shared" si="65"/>
        <v>#DIV/0!</v>
      </c>
      <c r="L134" s="35" t="e">
        <f t="shared" si="65"/>
        <v>#DIV/0!</v>
      </c>
      <c r="M134" s="35" t="e">
        <f t="shared" si="65"/>
        <v>#DIV/0!</v>
      </c>
      <c r="N134" s="35" t="e">
        <f t="shared" si="65"/>
        <v>#DIV/0!</v>
      </c>
      <c r="O134" s="35" t="e">
        <f t="shared" si="65"/>
        <v>#DIV/0!</v>
      </c>
      <c r="P134" s="35" t="e">
        <f t="shared" si="65"/>
        <v>#DIV/0!</v>
      </c>
      <c r="Q134" s="35" t="e">
        <f t="shared" si="65"/>
        <v>#DIV/0!</v>
      </c>
      <c r="R134" s="35" t="e">
        <f t="shared" si="65"/>
        <v>#DIV/0!</v>
      </c>
      <c r="S134" s="35" t="e">
        <f t="shared" si="65"/>
        <v>#DIV/0!</v>
      </c>
      <c r="T134" s="35" t="e">
        <f t="shared" si="65"/>
        <v>#DIV/0!</v>
      </c>
      <c r="U134" s="35" t="e">
        <f t="shared" si="65"/>
        <v>#DIV/0!</v>
      </c>
      <c r="V134" s="35" t="e">
        <f t="shared" si="65"/>
        <v>#DIV/0!</v>
      </c>
      <c r="W134" s="35" t="e">
        <f t="shared" si="65"/>
        <v>#DIV/0!</v>
      </c>
      <c r="X134" s="35" t="e">
        <f t="shared" si="65"/>
        <v>#DIV/0!</v>
      </c>
      <c r="Y134" s="35" t="e">
        <f t="shared" si="65"/>
        <v>#DIV/0!</v>
      </c>
    </row>
    <row r="135" spans="1:26" s="96" customFormat="1" ht="21" hidden="1" customHeight="1" x14ac:dyDescent="0.25">
      <c r="A135" s="94" t="s">
        <v>96</v>
      </c>
      <c r="B135" s="95">
        <f>B132-B133</f>
        <v>0</v>
      </c>
      <c r="C135" s="95">
        <f>C132-C133</f>
        <v>0</v>
      </c>
      <c r="D135" s="95"/>
      <c r="E135" s="95">
        <f t="shared" ref="E135:Y135" si="66">E132-E133</f>
        <v>0</v>
      </c>
      <c r="F135" s="95">
        <f t="shared" si="66"/>
        <v>0</v>
      </c>
      <c r="G135" s="95">
        <f t="shared" si="66"/>
        <v>0</v>
      </c>
      <c r="H135" s="95">
        <f t="shared" si="66"/>
        <v>0</v>
      </c>
      <c r="I135" s="95">
        <f t="shared" si="66"/>
        <v>0</v>
      </c>
      <c r="J135" s="95">
        <f t="shared" si="66"/>
        <v>0</v>
      </c>
      <c r="K135" s="95">
        <f t="shared" si="66"/>
        <v>0</v>
      </c>
      <c r="L135" s="95">
        <f t="shared" si="66"/>
        <v>0</v>
      </c>
      <c r="M135" s="95">
        <f t="shared" si="66"/>
        <v>0</v>
      </c>
      <c r="N135" s="95">
        <f t="shared" si="66"/>
        <v>0</v>
      </c>
      <c r="O135" s="95">
        <f t="shared" si="66"/>
        <v>0</v>
      </c>
      <c r="P135" s="95">
        <f t="shared" si="66"/>
        <v>0</v>
      </c>
      <c r="Q135" s="95">
        <f t="shared" si="66"/>
        <v>0</v>
      </c>
      <c r="R135" s="95">
        <f t="shared" si="66"/>
        <v>0</v>
      </c>
      <c r="S135" s="95">
        <f t="shared" si="66"/>
        <v>0</v>
      </c>
      <c r="T135" s="95">
        <f t="shared" si="66"/>
        <v>0</v>
      </c>
      <c r="U135" s="95">
        <f t="shared" si="66"/>
        <v>0</v>
      </c>
      <c r="V135" s="95">
        <f t="shared" si="66"/>
        <v>0</v>
      </c>
      <c r="W135" s="95">
        <f t="shared" si="66"/>
        <v>0</v>
      </c>
      <c r="X135" s="95">
        <f t="shared" si="66"/>
        <v>0</v>
      </c>
      <c r="Y135" s="95">
        <f t="shared" si="66"/>
        <v>0</v>
      </c>
    </row>
    <row r="136" spans="1:26" s="12" customFormat="1" ht="22.8" hidden="1" customHeight="1" x14ac:dyDescent="0.25">
      <c r="A136" s="13" t="s">
        <v>192</v>
      </c>
      <c r="B136" s="39"/>
      <c r="C136" s="26"/>
      <c r="D136" s="16" t="e">
        <f t="shared" si="64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 x14ac:dyDescent="0.25">
      <c r="A137" s="32" t="s">
        <v>106</v>
      </c>
      <c r="B137" s="23"/>
      <c r="C137" s="27">
        <f>SUM(E137:Y137)</f>
        <v>0</v>
      </c>
      <c r="D137" s="15" t="e">
        <f t="shared" si="64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2" hidden="1" customHeight="1" x14ac:dyDescent="0.25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67">E137/E136</f>
        <v>#DIV/0!</v>
      </c>
      <c r="F138" s="29" t="e">
        <f t="shared" si="67"/>
        <v>#DIV/0!</v>
      </c>
      <c r="G138" s="29" t="e">
        <f t="shared" si="67"/>
        <v>#DIV/0!</v>
      </c>
      <c r="H138" s="29" t="e">
        <f t="shared" si="67"/>
        <v>#DIV/0!</v>
      </c>
      <c r="I138" s="29" t="e">
        <f t="shared" si="67"/>
        <v>#DIV/0!</v>
      </c>
      <c r="J138" s="29" t="e">
        <f t="shared" si="67"/>
        <v>#DIV/0!</v>
      </c>
      <c r="K138" s="29" t="e">
        <f t="shared" si="67"/>
        <v>#DIV/0!</v>
      </c>
      <c r="L138" s="29" t="e">
        <f t="shared" si="67"/>
        <v>#DIV/0!</v>
      </c>
      <c r="M138" s="29" t="e">
        <f t="shared" si="67"/>
        <v>#DIV/0!</v>
      </c>
      <c r="N138" s="29" t="e">
        <f t="shared" si="67"/>
        <v>#DIV/0!</v>
      </c>
      <c r="O138" s="29" t="e">
        <f t="shared" si="67"/>
        <v>#DIV/0!</v>
      </c>
      <c r="P138" s="29" t="e">
        <f t="shared" si="67"/>
        <v>#DIV/0!</v>
      </c>
      <c r="Q138" s="29" t="e">
        <f t="shared" si="67"/>
        <v>#DIV/0!</v>
      </c>
      <c r="R138" s="29" t="e">
        <f t="shared" si="67"/>
        <v>#DIV/0!</v>
      </c>
      <c r="S138" s="29" t="e">
        <f t="shared" si="67"/>
        <v>#DIV/0!</v>
      </c>
      <c r="T138" s="29" t="e">
        <f t="shared" si="67"/>
        <v>#DIV/0!</v>
      </c>
      <c r="U138" s="29" t="e">
        <f t="shared" si="67"/>
        <v>#DIV/0!</v>
      </c>
      <c r="V138" s="29" t="e">
        <f t="shared" si="67"/>
        <v>#DIV/0!</v>
      </c>
      <c r="W138" s="29" t="e">
        <f t="shared" si="67"/>
        <v>#DIV/0!</v>
      </c>
      <c r="X138" s="29" t="e">
        <f t="shared" si="67"/>
        <v>#DIV/0!</v>
      </c>
      <c r="Y138" s="29" t="e">
        <f t="shared" si="67"/>
        <v>#DIV/0!</v>
      </c>
    </row>
    <row r="139" spans="1:26" s="12" customFormat="1" ht="30" hidden="1" customHeight="1" x14ac:dyDescent="0.25">
      <c r="A139" s="32" t="s">
        <v>98</v>
      </c>
      <c r="B139" s="60" t="e">
        <f>B137/B133*10</f>
        <v>#DIV/0!</v>
      </c>
      <c r="C139" s="60" t="e">
        <f>C137/C133*10</f>
        <v>#DIV/0!</v>
      </c>
      <c r="D139" s="15" t="e">
        <f t="shared" si="64"/>
        <v>#DIV/0!</v>
      </c>
      <c r="E139" s="58" t="e">
        <f t="shared" ref="E139:P139" si="68">E137/E133*10</f>
        <v>#DIV/0!</v>
      </c>
      <c r="F139" s="58" t="e">
        <f t="shared" si="68"/>
        <v>#DIV/0!</v>
      </c>
      <c r="G139" s="58" t="e">
        <f t="shared" si="68"/>
        <v>#DIV/0!</v>
      </c>
      <c r="H139" s="58" t="e">
        <f t="shared" si="68"/>
        <v>#DIV/0!</v>
      </c>
      <c r="I139" s="58" t="e">
        <f t="shared" si="68"/>
        <v>#DIV/0!</v>
      </c>
      <c r="J139" s="58" t="e">
        <f t="shared" si="68"/>
        <v>#DIV/0!</v>
      </c>
      <c r="K139" s="58" t="e">
        <f t="shared" si="68"/>
        <v>#DIV/0!</v>
      </c>
      <c r="L139" s="58" t="e">
        <f t="shared" si="68"/>
        <v>#DIV/0!</v>
      </c>
      <c r="M139" s="58" t="e">
        <f t="shared" si="68"/>
        <v>#DIV/0!</v>
      </c>
      <c r="N139" s="58" t="e">
        <f t="shared" si="68"/>
        <v>#DIV/0!</v>
      </c>
      <c r="O139" s="58" t="e">
        <f t="shared" si="68"/>
        <v>#DIV/0!</v>
      </c>
      <c r="P139" s="58" t="e">
        <f t="shared" si="68"/>
        <v>#DIV/0!</v>
      </c>
      <c r="Q139" s="58" t="e">
        <f t="shared" ref="Q139:V139" si="69">Q137/Q133*10</f>
        <v>#DIV/0!</v>
      </c>
      <c r="R139" s="58" t="e">
        <f t="shared" si="69"/>
        <v>#DIV/0!</v>
      </c>
      <c r="S139" s="58" t="e">
        <f t="shared" si="69"/>
        <v>#DIV/0!</v>
      </c>
      <c r="T139" s="58" t="e">
        <f t="shared" si="69"/>
        <v>#DIV/0!</v>
      </c>
      <c r="U139" s="58" t="e">
        <f t="shared" si="69"/>
        <v>#DIV/0!</v>
      </c>
      <c r="V139" s="58" t="e">
        <f t="shared" si="69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 x14ac:dyDescent="0.25">
      <c r="A140" s="11" t="s">
        <v>107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 x14ac:dyDescent="0.25">
      <c r="A141" s="11" t="s">
        <v>108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58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 x14ac:dyDescent="0.25">
      <c r="A142" s="11" t="s">
        <v>109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 x14ac:dyDescent="0.25">
      <c r="A143" s="55" t="s">
        <v>180</v>
      </c>
      <c r="B143" s="23"/>
      <c r="C143" s="27">
        <f>SUM(E143:Y143)</f>
        <v>0</v>
      </c>
      <c r="D143" s="15" t="e">
        <f t="shared" si="64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 x14ac:dyDescent="0.25">
      <c r="A144" s="13" t="s">
        <v>189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70">F143/F142</f>
        <v>#DIV/0!</v>
      </c>
      <c r="G144" s="29" t="e">
        <f t="shared" si="70"/>
        <v>#DIV/0!</v>
      </c>
      <c r="H144" s="29" t="e">
        <f t="shared" si="70"/>
        <v>#DIV/0!</v>
      </c>
      <c r="I144" s="29" t="e">
        <f t="shared" si="70"/>
        <v>#DIV/0!</v>
      </c>
      <c r="J144" s="29" t="e">
        <f t="shared" si="70"/>
        <v>#DIV/0!</v>
      </c>
      <c r="K144" s="29" t="e">
        <f t="shared" si="70"/>
        <v>#DIV/0!</v>
      </c>
      <c r="L144" s="29" t="e">
        <f t="shared" si="70"/>
        <v>#DIV/0!</v>
      </c>
      <c r="M144" s="29" t="e">
        <f t="shared" si="70"/>
        <v>#DIV/0!</v>
      </c>
      <c r="N144" s="29" t="e">
        <f t="shared" si="70"/>
        <v>#DIV/0!</v>
      </c>
      <c r="O144" s="29" t="e">
        <f t="shared" si="70"/>
        <v>#DIV/0!</v>
      </c>
      <c r="P144" s="29" t="e">
        <f t="shared" si="70"/>
        <v>#DIV/0!</v>
      </c>
      <c r="Q144" s="29"/>
      <c r="R144" s="29" t="e">
        <f t="shared" si="70"/>
        <v>#DIV/0!</v>
      </c>
      <c r="S144" s="29" t="e">
        <f t="shared" si="70"/>
        <v>#DIV/0!</v>
      </c>
      <c r="T144" s="29" t="e">
        <f t="shared" si="70"/>
        <v>#DIV/0!</v>
      </c>
      <c r="U144" s="29" t="e">
        <f t="shared" si="70"/>
        <v>#DIV/0!</v>
      </c>
      <c r="V144" s="29" t="e">
        <f t="shared" si="70"/>
        <v>#DIV/0!</v>
      </c>
      <c r="W144" s="29" t="e">
        <f t="shared" si="70"/>
        <v>#DIV/0!</v>
      </c>
      <c r="X144" s="29" t="e">
        <f t="shared" si="70"/>
        <v>#DIV/0!</v>
      </c>
      <c r="Y144" s="29" t="e">
        <f t="shared" si="70"/>
        <v>#DIV/0!</v>
      </c>
    </row>
    <row r="145" spans="1:25" s="12" customFormat="1" ht="31.2" hidden="1" customHeight="1" x14ac:dyDescent="0.25">
      <c r="A145" s="13" t="s">
        <v>193</v>
      </c>
      <c r="B145" s="39"/>
      <c r="C145" s="39"/>
      <c r="D145" s="16" t="e">
        <f t="shared" si="64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5">
      <c r="A146" s="32" t="s">
        <v>110</v>
      </c>
      <c r="B146" s="23"/>
      <c r="C146" s="27">
        <f>SUM(E146:Y146)</f>
        <v>0</v>
      </c>
      <c r="D146" s="15" t="e">
        <f t="shared" si="64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 x14ac:dyDescent="0.25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71">E146/E145</f>
        <v>#DIV/0!</v>
      </c>
      <c r="F147" s="30" t="e">
        <f t="shared" si="71"/>
        <v>#DIV/0!</v>
      </c>
      <c r="G147" s="30" t="e">
        <f t="shared" si="71"/>
        <v>#DIV/0!</v>
      </c>
      <c r="H147" s="30" t="e">
        <f t="shared" si="71"/>
        <v>#DIV/0!</v>
      </c>
      <c r="I147" s="30" t="e">
        <f t="shared" si="71"/>
        <v>#DIV/0!</v>
      </c>
      <c r="J147" s="30" t="e">
        <f t="shared" si="71"/>
        <v>#DIV/0!</v>
      </c>
      <c r="K147" s="30" t="e">
        <f t="shared" si="71"/>
        <v>#DIV/0!</v>
      </c>
      <c r="L147" s="30" t="e">
        <f t="shared" si="71"/>
        <v>#DIV/0!</v>
      </c>
      <c r="M147" s="30" t="e">
        <f t="shared" si="71"/>
        <v>#DIV/0!</v>
      </c>
      <c r="N147" s="30"/>
      <c r="O147" s="30" t="e">
        <f>O146/O145</f>
        <v>#DIV/0!</v>
      </c>
      <c r="P147" s="30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 x14ac:dyDescent="0.25">
      <c r="A148" s="32" t="s">
        <v>98</v>
      </c>
      <c r="B148" s="60" t="e">
        <f>B146/B143*10</f>
        <v>#DIV/0!</v>
      </c>
      <c r="C148" s="60" t="e">
        <f>C146/C143*10</f>
        <v>#DIV/0!</v>
      </c>
      <c r="D148" s="15" t="e">
        <f t="shared" si="64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72">H146/H143*10</f>
        <v>#DIV/0!</v>
      </c>
      <c r="I148" s="58" t="e">
        <f t="shared" si="72"/>
        <v>#DIV/0!</v>
      </c>
      <c r="J148" s="58" t="e">
        <f t="shared" si="72"/>
        <v>#DIV/0!</v>
      </c>
      <c r="K148" s="58" t="e">
        <f t="shared" si="72"/>
        <v>#DIV/0!</v>
      </c>
      <c r="L148" s="58" t="e">
        <f t="shared" si="72"/>
        <v>#DIV/0!</v>
      </c>
      <c r="M148" s="58" t="e">
        <f t="shared" si="72"/>
        <v>#DIV/0!</v>
      </c>
      <c r="N148" s="58" t="e">
        <f t="shared" si="72"/>
        <v>#DIV/0!</v>
      </c>
      <c r="O148" s="58" t="e">
        <f>O146/O143*10</f>
        <v>#DIV/0!</v>
      </c>
      <c r="P148" s="58" t="e">
        <f>P146/P143*10</f>
        <v>#DIV/0!</v>
      </c>
      <c r="Q148" s="58"/>
      <c r="R148" s="58" t="e">
        <f t="shared" ref="R148:Y148" si="73">R146/R143*10</f>
        <v>#DIV/0!</v>
      </c>
      <c r="S148" s="58" t="e">
        <f t="shared" si="73"/>
        <v>#DIV/0!</v>
      </c>
      <c r="T148" s="58" t="e">
        <f t="shared" si="73"/>
        <v>#DIV/0!</v>
      </c>
      <c r="U148" s="58" t="e">
        <f t="shared" si="73"/>
        <v>#DIV/0!</v>
      </c>
      <c r="V148" s="58" t="e">
        <f t="shared" si="73"/>
        <v>#DIV/0!</v>
      </c>
      <c r="W148" s="58" t="e">
        <f t="shared" si="73"/>
        <v>#DIV/0!</v>
      </c>
      <c r="X148" s="58" t="e">
        <f t="shared" si="73"/>
        <v>#DIV/0!</v>
      </c>
      <c r="Y148" s="58" t="e">
        <f t="shared" si="73"/>
        <v>#DIV/0!</v>
      </c>
    </row>
    <row r="149" spans="1:25" s="12" customFormat="1" ht="30" hidden="1" customHeight="1" outlineLevel="1" x14ac:dyDescent="0.25">
      <c r="A149" s="55" t="s">
        <v>181</v>
      </c>
      <c r="B149" s="23"/>
      <c r="C149" s="27">
        <f>SUM(E149:Y149)</f>
        <v>0</v>
      </c>
      <c r="D149" s="15" t="e">
        <f t="shared" si="64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5">
      <c r="A150" s="32" t="s">
        <v>182</v>
      </c>
      <c r="B150" s="23"/>
      <c r="C150" s="27">
        <f>SUM(E150:Y150)</f>
        <v>0</v>
      </c>
      <c r="D150" s="15" t="e">
        <f t="shared" si="64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 x14ac:dyDescent="0.25">
      <c r="A151" s="32" t="s">
        <v>98</v>
      </c>
      <c r="B151" s="60" t="e">
        <f>B150/B149*10</f>
        <v>#DIV/0!</v>
      </c>
      <c r="C151" s="60" t="e">
        <f>C150/C149*10</f>
        <v>#DIV/0!</v>
      </c>
      <c r="D151" s="15" t="e">
        <f t="shared" si="64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 x14ac:dyDescent="0.25">
      <c r="A152" s="55" t="s">
        <v>111</v>
      </c>
      <c r="B152" s="19"/>
      <c r="C152" s="53">
        <f>SUM(E152:Y152)</f>
        <v>0</v>
      </c>
      <c r="D152" s="15" t="e">
        <f t="shared" si="64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5">
      <c r="A153" s="32" t="s">
        <v>112</v>
      </c>
      <c r="B153" s="19"/>
      <c r="C153" s="53">
        <f>SUM(E153:Y153)</f>
        <v>0</v>
      </c>
      <c r="D153" s="15" t="e">
        <f t="shared" si="64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 x14ac:dyDescent="0.25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64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58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 x14ac:dyDescent="0.25">
      <c r="A155" s="55" t="s">
        <v>156</v>
      </c>
      <c r="B155" s="60"/>
      <c r="C155" s="53">
        <f>SUM(E155:Y155)</f>
        <v>0</v>
      </c>
      <c r="D155" s="15" t="e">
        <f t="shared" si="64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5">
      <c r="A156" s="32" t="s">
        <v>157</v>
      </c>
      <c r="B156" s="60"/>
      <c r="C156" s="53">
        <f>SUM(E156:Y156)</f>
        <v>0</v>
      </c>
      <c r="D156" s="15" t="e">
        <f t="shared" si="64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 x14ac:dyDescent="0.25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64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 x14ac:dyDescent="0.25">
      <c r="A158" s="55" t="s">
        <v>113</v>
      </c>
      <c r="B158" s="27"/>
      <c r="C158" s="27">
        <f>SUM(E158:Y158)</f>
        <v>0</v>
      </c>
      <c r="D158" s="15" t="e">
        <f t="shared" si="64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 x14ac:dyDescent="0.25">
      <c r="A159" s="32" t="s">
        <v>114</v>
      </c>
      <c r="B159" s="27"/>
      <c r="C159" s="27">
        <f>SUM(E159:Y159)</f>
        <v>0</v>
      </c>
      <c r="D159" s="15" t="e">
        <f t="shared" si="64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38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 x14ac:dyDescent="0.25">
      <c r="A160" s="32" t="s">
        <v>98</v>
      </c>
      <c r="B160" s="53" t="e">
        <f>B159/B158*10</f>
        <v>#DIV/0!</v>
      </c>
      <c r="C160" s="53" t="e">
        <f>C159/C158*10</f>
        <v>#DIV/0!</v>
      </c>
      <c r="D160" s="15" t="e">
        <f t="shared" si="64"/>
        <v>#DIV/0!</v>
      </c>
      <c r="E160" s="54" t="e">
        <f>E159/E158*10</f>
        <v>#DIV/0!</v>
      </c>
      <c r="F160" s="54"/>
      <c r="G160" s="54"/>
      <c r="H160" s="54" t="e">
        <f t="shared" ref="H160:M160" si="74">H159/H158*10</f>
        <v>#DIV/0!</v>
      </c>
      <c r="I160" s="54" t="e">
        <f t="shared" si="74"/>
        <v>#DIV/0!</v>
      </c>
      <c r="J160" s="54" t="e">
        <f t="shared" si="74"/>
        <v>#DIV/0!</v>
      </c>
      <c r="K160" s="54" t="e">
        <f t="shared" si="74"/>
        <v>#DIV/0!</v>
      </c>
      <c r="L160" s="54" t="e">
        <f t="shared" si="74"/>
        <v>#DIV/0!</v>
      </c>
      <c r="M160" s="54" t="e">
        <f t="shared" si="74"/>
        <v>#DIV/0!</v>
      </c>
      <c r="N160" s="26"/>
      <c r="O160" s="26"/>
      <c r="P160" s="54" t="e">
        <f>P159/P158*10</f>
        <v>#DIV/0!</v>
      </c>
      <c r="Q160" s="54" t="e">
        <f>Q159/Q158*10</f>
        <v>#DIV/0!</v>
      </c>
      <c r="R160" s="54"/>
      <c r="S160" s="54" t="e">
        <f t="shared" ref="S160:X160" si="75">S159/S158*10</f>
        <v>#DIV/0!</v>
      </c>
      <c r="T160" s="54" t="e">
        <f t="shared" si="75"/>
        <v>#DIV/0!</v>
      </c>
      <c r="U160" s="54" t="e">
        <f t="shared" si="75"/>
        <v>#DIV/0!</v>
      </c>
      <c r="V160" s="54" t="e">
        <f t="shared" si="75"/>
        <v>#DIV/0!</v>
      </c>
      <c r="W160" s="54" t="e">
        <f t="shared" si="75"/>
        <v>#DIV/0!</v>
      </c>
      <c r="X160" s="54" t="e">
        <f t="shared" si="75"/>
        <v>#DIV/0!</v>
      </c>
      <c r="Y160" s="26"/>
    </row>
    <row r="161" spans="1:25" s="12" customFormat="1" ht="30" hidden="1" customHeight="1" x14ac:dyDescent="0.25">
      <c r="A161" s="55" t="s">
        <v>187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5">
      <c r="A162" s="32" t="s">
        <v>188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35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 x14ac:dyDescent="0.25">
      <c r="A163" s="32" t="s">
        <v>98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2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 x14ac:dyDescent="0.25">
      <c r="A164" s="55" t="s">
        <v>183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 x14ac:dyDescent="0.25">
      <c r="A165" s="32" t="s">
        <v>184</v>
      </c>
      <c r="B165" s="27">
        <v>83</v>
      </c>
      <c r="C165" s="27">
        <f>SUM(E165:Y165)</f>
        <v>104</v>
      </c>
      <c r="D165" s="15">
        <f t="shared" si="64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35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 x14ac:dyDescent="0.25">
      <c r="A166" s="32" t="s">
        <v>98</v>
      </c>
      <c r="B166" s="53">
        <f>B165/B164*10</f>
        <v>11.066666666666666</v>
      </c>
      <c r="C166" s="53">
        <f>C165/C164*10</f>
        <v>6.3030303030303028</v>
      </c>
      <c r="D166" s="15">
        <f t="shared" si="64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2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 x14ac:dyDescent="0.25">
      <c r="A167" s="55" t="s">
        <v>115</v>
      </c>
      <c r="B167" s="27"/>
      <c r="C167" s="27">
        <f>SUM(E167:Y167)</f>
        <v>0</v>
      </c>
      <c r="D167" s="15" t="e">
        <f t="shared" si="64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 x14ac:dyDescent="0.25">
      <c r="A168" s="32" t="s">
        <v>116</v>
      </c>
      <c r="B168" s="27"/>
      <c r="C168" s="27">
        <f>SUM(E168:Y168)</f>
        <v>0</v>
      </c>
      <c r="D168" s="15" t="e">
        <f t="shared" si="64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 x14ac:dyDescent="0.25">
      <c r="A169" s="32" t="s">
        <v>98</v>
      </c>
      <c r="B169" s="60" t="e">
        <f>B168/B167*10</f>
        <v>#DIV/0!</v>
      </c>
      <c r="C169" s="60" t="e">
        <f>C168/C167*10</f>
        <v>#DIV/0!</v>
      </c>
      <c r="D169" s="15" t="e">
        <f t="shared" si="64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58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 x14ac:dyDescent="0.25">
      <c r="A170" s="55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5">
      <c r="A171" s="32" t="s">
        <v>118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5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64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58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hidden="1" customHeight="1" x14ac:dyDescent="0.25">
      <c r="A173" s="55" t="s">
        <v>119</v>
      </c>
      <c r="B173" s="23"/>
      <c r="C173" s="27">
        <f>SUM(E173:Y173)</f>
        <v>0</v>
      </c>
      <c r="D173" s="15" t="e">
        <f t="shared" si="64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5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5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5">
      <c r="A175" s="55" t="s">
        <v>121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hidden="1" customHeight="1" x14ac:dyDescent="0.25">
      <c r="A176" s="32" t="s">
        <v>122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hidden="1" customHeight="1" x14ac:dyDescent="0.25">
      <c r="A177" s="13" t="s">
        <v>123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hidden="1" customHeight="1" x14ac:dyDescent="0.25">
      <c r="A178" s="32" t="s">
        <v>124</v>
      </c>
      <c r="B178" s="23"/>
      <c r="C178" s="27">
        <f>SUM(E178:Y178)</f>
        <v>0</v>
      </c>
      <c r="D178" s="15" t="e">
        <f t="shared" ref="D178:D190" si="76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hidden="1" customHeight="1" outlineLevel="1" x14ac:dyDescent="0.25">
      <c r="A179" s="32" t="s">
        <v>125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 x14ac:dyDescent="0.25">
      <c r="A180" s="32" t="s">
        <v>126</v>
      </c>
      <c r="B180" s="23"/>
      <c r="C180" s="27">
        <f>SUM(E180:Y180)</f>
        <v>0</v>
      </c>
      <c r="D180" s="15" t="e">
        <f t="shared" si="76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hidden="1" customHeight="1" x14ac:dyDescent="0.25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77">F180/F179</f>
        <v>#DIV/0!</v>
      </c>
      <c r="G181" s="16" t="e">
        <f t="shared" si="77"/>
        <v>#DIV/0!</v>
      </c>
      <c r="H181" s="16" t="e">
        <f t="shared" si="77"/>
        <v>#DIV/0!</v>
      </c>
      <c r="I181" s="16" t="e">
        <f t="shared" si="77"/>
        <v>#DIV/0!</v>
      </c>
      <c r="J181" s="16" t="e">
        <f t="shared" si="77"/>
        <v>#DIV/0!</v>
      </c>
      <c r="K181" s="16" t="e">
        <f t="shared" si="77"/>
        <v>#DIV/0!</v>
      </c>
      <c r="L181" s="16" t="e">
        <f t="shared" si="77"/>
        <v>#DIV/0!</v>
      </c>
      <c r="M181" s="16" t="e">
        <f t="shared" si="77"/>
        <v>#DIV/0!</v>
      </c>
      <c r="N181" s="16" t="e">
        <f t="shared" si="77"/>
        <v>#DIV/0!</v>
      </c>
      <c r="O181" s="16" t="e">
        <f t="shared" si="77"/>
        <v>#DIV/0!</v>
      </c>
      <c r="P181" s="16" t="e">
        <f t="shared" si="77"/>
        <v>#DIV/0!</v>
      </c>
      <c r="Q181" s="16" t="e">
        <f t="shared" si="77"/>
        <v>#DIV/0!</v>
      </c>
      <c r="R181" s="16" t="e">
        <f t="shared" si="77"/>
        <v>#DIV/0!</v>
      </c>
      <c r="S181" s="16" t="e">
        <f t="shared" si="77"/>
        <v>#DIV/0!</v>
      </c>
      <c r="T181" s="16" t="e">
        <f t="shared" si="77"/>
        <v>#DIV/0!</v>
      </c>
      <c r="U181" s="16" t="e">
        <f t="shared" si="77"/>
        <v>#DIV/0!</v>
      </c>
      <c r="V181" s="16" t="e">
        <f t="shared" si="77"/>
        <v>#DIV/0!</v>
      </c>
      <c r="W181" s="16" t="e">
        <f t="shared" si="77"/>
        <v>#DIV/0!</v>
      </c>
      <c r="X181" s="16" t="e">
        <f t="shared" si="77"/>
        <v>#DIV/0!</v>
      </c>
      <c r="Y181" s="16" t="e">
        <f t="shared" si="77"/>
        <v>#DIV/0!</v>
      </c>
    </row>
    <row r="182" spans="1:25" s="12" customFormat="1" ht="30" hidden="1" customHeight="1" x14ac:dyDescent="0.25">
      <c r="A182" s="11" t="s">
        <v>127</v>
      </c>
      <c r="B182" s="26"/>
      <c r="C182" s="26">
        <f>SUM(E182:Y182)</f>
        <v>0</v>
      </c>
      <c r="D182" s="15" t="e">
        <f t="shared" si="76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x14ac:dyDescent="0.25">
      <c r="A183" s="11" t="s">
        <v>128</v>
      </c>
      <c r="B183" s="26"/>
      <c r="C183" s="26">
        <f>SUM(E183:Y183)</f>
        <v>0</v>
      </c>
      <c r="D183" s="15" t="e">
        <f t="shared" si="76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 x14ac:dyDescent="0.25">
      <c r="A184" s="32" t="s">
        <v>151</v>
      </c>
      <c r="B184" s="23"/>
      <c r="C184" s="27">
        <f>SUM(E184:Y184)</f>
        <v>0</v>
      </c>
      <c r="D184" s="15" t="e">
        <f t="shared" si="76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hidden="1" customHeight="1" outlineLevel="1" x14ac:dyDescent="0.25">
      <c r="A185" s="11" t="s">
        <v>173</v>
      </c>
      <c r="B185" s="27"/>
      <c r="C185" s="27">
        <f>SUM(E185:Y185)</f>
        <v>101088</v>
      </c>
      <c r="D185" s="15" t="e">
        <f t="shared" si="76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3888</v>
      </c>
      <c r="P185" s="31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hidden="1" customHeight="1" outlineLevel="1" x14ac:dyDescent="0.25">
      <c r="A186" s="32" t="s">
        <v>129</v>
      </c>
      <c r="B186" s="27"/>
      <c r="C186" s="27">
        <f>SUM(E186:Y186)</f>
        <v>99561</v>
      </c>
      <c r="D186" s="15" t="e">
        <f t="shared" si="76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37">
        <v>3752</v>
      </c>
      <c r="P186" s="37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hidden="1" customHeight="1" x14ac:dyDescent="0.25">
      <c r="A187" s="11" t="s">
        <v>130</v>
      </c>
      <c r="B187" s="52"/>
      <c r="C187" s="52">
        <f>C186/C185</f>
        <v>0.98489434947768284</v>
      </c>
      <c r="D187" s="15" t="e">
        <f t="shared" si="76"/>
        <v>#DIV/0!</v>
      </c>
      <c r="E187" s="73">
        <f t="shared" ref="E187:Y187" si="78">E186/E185</f>
        <v>1</v>
      </c>
      <c r="F187" s="73">
        <f t="shared" si="78"/>
        <v>1</v>
      </c>
      <c r="G187" s="73">
        <f t="shared" si="78"/>
        <v>1</v>
      </c>
      <c r="H187" s="73">
        <f t="shared" si="78"/>
        <v>1</v>
      </c>
      <c r="I187" s="73">
        <f t="shared" si="78"/>
        <v>0.98545602827239365</v>
      </c>
      <c r="J187" s="73">
        <f t="shared" si="78"/>
        <v>0.95697995853489981</v>
      </c>
      <c r="K187" s="73">
        <f t="shared" si="78"/>
        <v>0.97799717912552886</v>
      </c>
      <c r="L187" s="73">
        <f t="shared" si="78"/>
        <v>1</v>
      </c>
      <c r="M187" s="73">
        <f t="shared" si="78"/>
        <v>1</v>
      </c>
      <c r="N187" s="73">
        <f t="shared" si="78"/>
        <v>1</v>
      </c>
      <c r="O187" s="73">
        <f t="shared" si="78"/>
        <v>0.96502057613168724</v>
      </c>
      <c r="P187" s="73">
        <f t="shared" si="78"/>
        <v>0.9734578884934757</v>
      </c>
      <c r="Q187" s="73">
        <f t="shared" si="78"/>
        <v>1</v>
      </c>
      <c r="R187" s="73">
        <f t="shared" si="78"/>
        <v>1</v>
      </c>
      <c r="S187" s="73">
        <f t="shared" si="78"/>
        <v>1</v>
      </c>
      <c r="T187" s="73">
        <f t="shared" si="78"/>
        <v>1</v>
      </c>
      <c r="U187" s="73">
        <f t="shared" si="78"/>
        <v>0.98753117206982544</v>
      </c>
      <c r="V187" s="73">
        <f t="shared" si="78"/>
        <v>1</v>
      </c>
      <c r="W187" s="73">
        <f t="shared" si="78"/>
        <v>1</v>
      </c>
      <c r="X187" s="73">
        <f t="shared" si="78"/>
        <v>0.9443490556509444</v>
      </c>
      <c r="Y187" s="73">
        <f t="shared" si="78"/>
        <v>0.9616115545419992</v>
      </c>
    </row>
    <row r="188" spans="1:25" s="50" customFormat="1" ht="30" hidden="1" customHeight="1" outlineLevel="1" x14ac:dyDescent="0.25">
      <c r="A188" s="11" t="s">
        <v>131</v>
      </c>
      <c r="B188" s="27"/>
      <c r="C188" s="27">
        <f>SUM(E188:Y188)</f>
        <v>0</v>
      </c>
      <c r="D188" s="15" t="e">
        <f t="shared" si="76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hidden="1" customHeight="1" outlineLevel="1" x14ac:dyDescent="0.25">
      <c r="A189" s="32" t="s">
        <v>132</v>
      </c>
      <c r="B189" s="23"/>
      <c r="C189" s="27">
        <f>SUM(E189:Y189)</f>
        <v>15599</v>
      </c>
      <c r="D189" s="15" t="e">
        <f t="shared" si="76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217</v>
      </c>
      <c r="P189" s="37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hidden="1" customHeight="1" x14ac:dyDescent="0.25">
      <c r="A190" s="11" t="s">
        <v>133</v>
      </c>
      <c r="B190" s="15"/>
      <c r="C190" s="15" t="e">
        <f>C189/C188</f>
        <v>#DIV/0!</v>
      </c>
      <c r="D190" s="15" t="e">
        <f t="shared" si="76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hidden="1" customHeight="1" x14ac:dyDescent="0.25">
      <c r="A191" s="13" t="s">
        <v>134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hidden="1" customHeight="1" outlineLevel="1" x14ac:dyDescent="0.25">
      <c r="A192" s="55" t="s">
        <v>135</v>
      </c>
      <c r="B192" s="23"/>
      <c r="C192" s="27">
        <f>SUM(E192:Y192)</f>
        <v>0</v>
      </c>
      <c r="D192" s="9" t="e">
        <f t="shared" ref="D192:D211" si="79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hidden="1" customHeight="1" outlineLevel="1" x14ac:dyDescent="0.25">
      <c r="A193" s="13" t="s">
        <v>136</v>
      </c>
      <c r="B193" s="23"/>
      <c r="C193" s="27">
        <f>SUM(E193:Y193)</f>
        <v>0</v>
      </c>
      <c r="D193" s="9" t="e">
        <f t="shared" si="79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hidden="1" customHeight="1" outlineLevel="1" x14ac:dyDescent="0.25">
      <c r="A194" s="13" t="s">
        <v>137</v>
      </c>
      <c r="B194" s="27">
        <f>B192*0.45</f>
        <v>0</v>
      </c>
      <c r="C194" s="27">
        <f>C192*0.45</f>
        <v>0</v>
      </c>
      <c r="D194" s="9" t="e">
        <f t="shared" si="79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hidden="1" customHeight="1" x14ac:dyDescent="0.25">
      <c r="A195" s="13" t="s">
        <v>138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80">E192/E193</f>
        <v>#DIV/0!</v>
      </c>
      <c r="F195" s="73" t="e">
        <f t="shared" si="80"/>
        <v>#DIV/0!</v>
      </c>
      <c r="G195" s="73" t="e">
        <f t="shared" si="80"/>
        <v>#DIV/0!</v>
      </c>
      <c r="H195" s="73" t="e">
        <f t="shared" si="80"/>
        <v>#DIV/0!</v>
      </c>
      <c r="I195" s="73" t="e">
        <f t="shared" si="80"/>
        <v>#DIV/0!</v>
      </c>
      <c r="J195" s="73" t="e">
        <f t="shared" si="80"/>
        <v>#DIV/0!</v>
      </c>
      <c r="K195" s="73" t="e">
        <f t="shared" si="80"/>
        <v>#DIV/0!</v>
      </c>
      <c r="L195" s="73" t="e">
        <f t="shared" si="80"/>
        <v>#DIV/0!</v>
      </c>
      <c r="M195" s="73" t="e">
        <f t="shared" si="80"/>
        <v>#DIV/0!</v>
      </c>
      <c r="N195" s="73" t="e">
        <f t="shared" si="80"/>
        <v>#DIV/0!</v>
      </c>
      <c r="O195" s="73" t="e">
        <f t="shared" si="80"/>
        <v>#DIV/0!</v>
      </c>
      <c r="P195" s="73" t="e">
        <f t="shared" si="80"/>
        <v>#DIV/0!</v>
      </c>
      <c r="Q195" s="73" t="e">
        <f t="shared" si="80"/>
        <v>#DIV/0!</v>
      </c>
      <c r="R195" s="73" t="e">
        <f t="shared" si="80"/>
        <v>#DIV/0!</v>
      </c>
      <c r="S195" s="73" t="e">
        <f t="shared" si="80"/>
        <v>#DIV/0!</v>
      </c>
      <c r="T195" s="73" t="e">
        <f t="shared" si="80"/>
        <v>#DIV/0!</v>
      </c>
      <c r="U195" s="73" t="e">
        <f t="shared" si="80"/>
        <v>#DIV/0!</v>
      </c>
      <c r="V195" s="73" t="e">
        <f t="shared" si="80"/>
        <v>#DIV/0!</v>
      </c>
      <c r="W195" s="73" t="e">
        <f t="shared" si="80"/>
        <v>#DIV/0!</v>
      </c>
      <c r="X195" s="73" t="e">
        <f t="shared" si="80"/>
        <v>#DIV/0!</v>
      </c>
      <c r="Y195" s="73" t="e">
        <f t="shared" si="80"/>
        <v>#DIV/0!</v>
      </c>
    </row>
    <row r="196" spans="1:35" s="63" customFormat="1" ht="30" hidden="1" customHeight="1" outlineLevel="1" x14ac:dyDescent="0.25">
      <c r="A196" s="55" t="s">
        <v>139</v>
      </c>
      <c r="B196" s="23"/>
      <c r="C196" s="27">
        <f>SUM(E196:Y196)</f>
        <v>0</v>
      </c>
      <c r="D196" s="9" t="e">
        <f t="shared" si="79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2" hidden="1" customHeight="1" outlineLevel="1" x14ac:dyDescent="0.25">
      <c r="A197" s="13" t="s">
        <v>136</v>
      </c>
      <c r="B197" s="23"/>
      <c r="C197" s="27">
        <f>SUM(E197:Y197)</f>
        <v>0</v>
      </c>
      <c r="D197" s="9" t="e">
        <f t="shared" si="79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hidden="1" customHeight="1" outlineLevel="1" x14ac:dyDescent="0.25">
      <c r="A198" s="13" t="s">
        <v>137</v>
      </c>
      <c r="B198" s="27">
        <f>B196*0.3</f>
        <v>0</v>
      </c>
      <c r="C198" s="27">
        <f>C196*0.3</f>
        <v>0</v>
      </c>
      <c r="D198" s="9" t="e">
        <f t="shared" si="79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hidden="1" customHeight="1" x14ac:dyDescent="0.25">
      <c r="A199" s="13" t="s">
        <v>138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81">E196/E197</f>
        <v>#DIV/0!</v>
      </c>
      <c r="F199" s="30" t="e">
        <f t="shared" si="81"/>
        <v>#DIV/0!</v>
      </c>
      <c r="G199" s="30" t="e">
        <f t="shared" si="81"/>
        <v>#DIV/0!</v>
      </c>
      <c r="H199" s="30" t="e">
        <f t="shared" si="81"/>
        <v>#DIV/0!</v>
      </c>
      <c r="I199" s="30" t="e">
        <f t="shared" si="81"/>
        <v>#DIV/0!</v>
      </c>
      <c r="J199" s="30" t="e">
        <f t="shared" si="81"/>
        <v>#DIV/0!</v>
      </c>
      <c r="K199" s="30" t="e">
        <f t="shared" si="81"/>
        <v>#DIV/0!</v>
      </c>
      <c r="L199" s="30" t="e">
        <f t="shared" si="81"/>
        <v>#DIV/0!</v>
      </c>
      <c r="M199" s="30" t="e">
        <f t="shared" si="81"/>
        <v>#DIV/0!</v>
      </c>
      <c r="N199" s="30" t="e">
        <f t="shared" si="81"/>
        <v>#DIV/0!</v>
      </c>
      <c r="O199" s="30" t="e">
        <f t="shared" si="81"/>
        <v>#DIV/0!</v>
      </c>
      <c r="P199" s="30" t="e">
        <f t="shared" si="81"/>
        <v>#DIV/0!</v>
      </c>
      <c r="Q199" s="30" t="e">
        <f t="shared" si="81"/>
        <v>#DIV/0!</v>
      </c>
      <c r="R199" s="30" t="e">
        <f t="shared" si="81"/>
        <v>#DIV/0!</v>
      </c>
      <c r="S199" s="30" t="e">
        <f t="shared" si="81"/>
        <v>#DIV/0!</v>
      </c>
      <c r="T199" s="30" t="e">
        <f t="shared" si="81"/>
        <v>#DIV/0!</v>
      </c>
      <c r="U199" s="30" t="e">
        <f t="shared" si="81"/>
        <v>#DIV/0!</v>
      </c>
      <c r="V199" s="30" t="e">
        <f t="shared" si="81"/>
        <v>#DIV/0!</v>
      </c>
      <c r="W199" s="30" t="e">
        <f t="shared" si="81"/>
        <v>#DIV/0!</v>
      </c>
      <c r="X199" s="30" t="e">
        <f t="shared" si="81"/>
        <v>#DIV/0!</v>
      </c>
      <c r="Y199" s="30" t="e">
        <f t="shared" si="81"/>
        <v>#DIV/0!</v>
      </c>
    </row>
    <row r="200" spans="1:35" s="63" customFormat="1" ht="30" hidden="1" customHeight="1" outlineLevel="1" x14ac:dyDescent="0.25">
      <c r="A200" s="55" t="s">
        <v>140</v>
      </c>
      <c r="B200" s="23"/>
      <c r="C200" s="27">
        <f>SUM(E200:Y200)</f>
        <v>0</v>
      </c>
      <c r="D200" s="9" t="e">
        <f t="shared" si="79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hidden="1" customHeight="1" outlineLevel="1" x14ac:dyDescent="0.25">
      <c r="A201" s="13" t="s">
        <v>136</v>
      </c>
      <c r="B201" s="23"/>
      <c r="C201" s="27">
        <f>SUM(E201:Y201)</f>
        <v>0</v>
      </c>
      <c r="D201" s="9" t="e">
        <f t="shared" si="79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hidden="1" customHeight="1" outlineLevel="1" x14ac:dyDescent="0.25">
      <c r="A202" s="13" t="s">
        <v>141</v>
      </c>
      <c r="B202" s="27">
        <f>B200*0.19</f>
        <v>0</v>
      </c>
      <c r="C202" s="27">
        <f>C200*0.19</f>
        <v>0</v>
      </c>
      <c r="D202" s="9" t="e">
        <f t="shared" si="79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hidden="1" customHeight="1" x14ac:dyDescent="0.25">
      <c r="A203" s="13" t="s">
        <v>142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82">G200/G201</f>
        <v>#DIV/0!</v>
      </c>
      <c r="H203" s="30" t="e">
        <f t="shared" si="82"/>
        <v>#DIV/0!</v>
      </c>
      <c r="I203" s="30" t="e">
        <f t="shared" si="82"/>
        <v>#DIV/0!</v>
      </c>
      <c r="J203" s="30" t="e">
        <f t="shared" si="82"/>
        <v>#DIV/0!</v>
      </c>
      <c r="K203" s="30" t="e">
        <f t="shared" si="82"/>
        <v>#DIV/0!</v>
      </c>
      <c r="L203" s="30" t="e">
        <f t="shared" si="82"/>
        <v>#DIV/0!</v>
      </c>
      <c r="M203" s="30" t="e">
        <f t="shared" si="82"/>
        <v>#DIV/0!</v>
      </c>
      <c r="N203" s="30" t="e">
        <f t="shared" si="82"/>
        <v>#DIV/0!</v>
      </c>
      <c r="O203" s="30" t="e">
        <f t="shared" si="82"/>
        <v>#DIV/0!</v>
      </c>
      <c r="P203" s="30" t="e">
        <f t="shared" si="82"/>
        <v>#DIV/0!</v>
      </c>
      <c r="Q203" s="30" t="e">
        <f t="shared" si="82"/>
        <v>#DIV/0!</v>
      </c>
      <c r="R203" s="30" t="e">
        <f t="shared" si="82"/>
        <v>#DIV/0!</v>
      </c>
      <c r="S203" s="30" t="e">
        <f t="shared" si="82"/>
        <v>#DIV/0!</v>
      </c>
      <c r="T203" s="30" t="e">
        <f t="shared" si="82"/>
        <v>#DIV/0!</v>
      </c>
      <c r="U203" s="30" t="e">
        <f t="shared" si="82"/>
        <v>#DIV/0!</v>
      </c>
      <c r="V203" s="30" t="e">
        <f t="shared" si="82"/>
        <v>#DIV/0!</v>
      </c>
      <c r="W203" s="30" t="e">
        <f t="shared" si="82"/>
        <v>#DIV/0!</v>
      </c>
      <c r="X203" s="30" t="e">
        <f t="shared" si="82"/>
        <v>#DIV/0!</v>
      </c>
      <c r="Y203" s="30" t="e">
        <f t="shared" si="82"/>
        <v>#DIV/0!</v>
      </c>
    </row>
    <row r="204" spans="1:35" s="50" customFormat="1" ht="30" hidden="1" customHeight="1" x14ac:dyDescent="0.25">
      <c r="A204" s="55" t="s">
        <v>143</v>
      </c>
      <c r="B204" s="27"/>
      <c r="C204" s="27">
        <f>SUM(E204:Y204)</f>
        <v>0</v>
      </c>
      <c r="D204" s="9" t="e">
        <f t="shared" si="79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hidden="1" customHeight="1" x14ac:dyDescent="0.25">
      <c r="A205" s="13" t="s">
        <v>141</v>
      </c>
      <c r="B205" s="27"/>
      <c r="C205" s="27">
        <f>C204*0.7</f>
        <v>0</v>
      </c>
      <c r="D205" s="9" t="e">
        <f t="shared" si="79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hidden="1" customHeight="1" x14ac:dyDescent="0.25">
      <c r="A206" s="32" t="s">
        <v>144</v>
      </c>
      <c r="B206" s="27"/>
      <c r="C206" s="27">
        <f>SUM(E206:Y206)</f>
        <v>0</v>
      </c>
      <c r="D206" s="9" t="e">
        <f t="shared" si="79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hidden="1" customHeight="1" x14ac:dyDescent="0.25">
      <c r="A207" s="13" t="s">
        <v>141</v>
      </c>
      <c r="B207" s="27">
        <f>B206*0.2</f>
        <v>0</v>
      </c>
      <c r="C207" s="27">
        <f>C206*0.2</f>
        <v>0</v>
      </c>
      <c r="D207" s="9" t="e">
        <f t="shared" si="79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hidden="1" customHeight="1" x14ac:dyDescent="0.25">
      <c r="A208" s="32" t="s">
        <v>166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hidden="1" customHeight="1" x14ac:dyDescent="0.25">
      <c r="A209" s="32" t="s">
        <v>145</v>
      </c>
      <c r="B209" s="27">
        <f>B207+B205+B202+B198+B194</f>
        <v>0</v>
      </c>
      <c r="C209" s="27">
        <f>C207+C205+C202+C198+C194</f>
        <v>0</v>
      </c>
      <c r="D209" s="9" t="e">
        <f t="shared" si="79"/>
        <v>#DIV/0!</v>
      </c>
      <c r="E209" s="26">
        <f>E207+E205+E202+E198+E194</f>
        <v>0</v>
      </c>
      <c r="F209" s="26">
        <f t="shared" ref="F209:Y209" si="83">F207+F205+F202+F198+F194</f>
        <v>0</v>
      </c>
      <c r="G209" s="26">
        <f t="shared" si="83"/>
        <v>0</v>
      </c>
      <c r="H209" s="26">
        <f t="shared" si="83"/>
        <v>0</v>
      </c>
      <c r="I209" s="26">
        <f t="shared" si="83"/>
        <v>0</v>
      </c>
      <c r="J209" s="26">
        <f t="shared" si="83"/>
        <v>0</v>
      </c>
      <c r="K209" s="26">
        <f t="shared" si="83"/>
        <v>0</v>
      </c>
      <c r="L209" s="26">
        <f t="shared" si="83"/>
        <v>0</v>
      </c>
      <c r="M209" s="26">
        <f t="shared" si="83"/>
        <v>0</v>
      </c>
      <c r="N209" s="26">
        <f t="shared" si="83"/>
        <v>0</v>
      </c>
      <c r="O209" s="26">
        <f t="shared" si="83"/>
        <v>0</v>
      </c>
      <c r="P209" s="26">
        <f t="shared" si="83"/>
        <v>0</v>
      </c>
      <c r="Q209" s="26">
        <f t="shared" si="83"/>
        <v>0</v>
      </c>
      <c r="R209" s="26">
        <f t="shared" si="83"/>
        <v>0</v>
      </c>
      <c r="S209" s="26">
        <f t="shared" si="83"/>
        <v>0</v>
      </c>
      <c r="T209" s="26">
        <f t="shared" si="83"/>
        <v>0</v>
      </c>
      <c r="U209" s="26">
        <f t="shared" si="83"/>
        <v>0</v>
      </c>
      <c r="V209" s="26">
        <f t="shared" si="83"/>
        <v>0</v>
      </c>
      <c r="W209" s="26">
        <f t="shared" si="83"/>
        <v>0</v>
      </c>
      <c r="X209" s="26">
        <f t="shared" si="83"/>
        <v>0</v>
      </c>
      <c r="Y209" s="26">
        <f t="shared" si="83"/>
        <v>0</v>
      </c>
    </row>
    <row r="210" spans="1:25" s="50" customFormat="1" ht="6" hidden="1" customHeight="1" x14ac:dyDescent="0.25">
      <c r="A210" s="13" t="s">
        <v>172</v>
      </c>
      <c r="B210" s="26"/>
      <c r="C210" s="26">
        <f>SUM(E210:Y210)</f>
        <v>0</v>
      </c>
      <c r="D210" s="9" t="e">
        <f t="shared" si="79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hidden="1" customHeight="1" x14ac:dyDescent="0.25">
      <c r="A211" s="55" t="s">
        <v>165</v>
      </c>
      <c r="B211" s="53" t="e">
        <f>B209/B210*10</f>
        <v>#DIV/0!</v>
      </c>
      <c r="C211" s="53" t="e">
        <f>C209/C210*10</f>
        <v>#DIV/0!</v>
      </c>
      <c r="D211" s="9" t="e">
        <f t="shared" si="79"/>
        <v>#DIV/0!</v>
      </c>
      <c r="E211" s="54" t="e">
        <f>E209/E210*10</f>
        <v>#DIV/0!</v>
      </c>
      <c r="F211" s="54" t="e">
        <f t="shared" ref="F211:Y211" si="84">F209/F210*10</f>
        <v>#DIV/0!</v>
      </c>
      <c r="G211" s="54" t="e">
        <f t="shared" si="84"/>
        <v>#DIV/0!</v>
      </c>
      <c r="H211" s="54" t="e">
        <f t="shared" si="84"/>
        <v>#DIV/0!</v>
      </c>
      <c r="I211" s="54" t="e">
        <f t="shared" si="84"/>
        <v>#DIV/0!</v>
      </c>
      <c r="J211" s="54" t="e">
        <f t="shared" si="84"/>
        <v>#DIV/0!</v>
      </c>
      <c r="K211" s="54" t="e">
        <f t="shared" si="84"/>
        <v>#DIV/0!</v>
      </c>
      <c r="L211" s="54" t="e">
        <f t="shared" si="84"/>
        <v>#DIV/0!</v>
      </c>
      <c r="M211" s="54" t="e">
        <f t="shared" si="84"/>
        <v>#DIV/0!</v>
      </c>
      <c r="N211" s="54" t="e">
        <f t="shared" si="84"/>
        <v>#DIV/0!</v>
      </c>
      <c r="O211" s="54" t="e">
        <f t="shared" si="84"/>
        <v>#DIV/0!</v>
      </c>
      <c r="P211" s="54" t="e">
        <f t="shared" si="84"/>
        <v>#DIV/0!</v>
      </c>
      <c r="Q211" s="54" t="e">
        <f t="shared" si="84"/>
        <v>#DIV/0!</v>
      </c>
      <c r="R211" s="54" t="e">
        <f t="shared" si="84"/>
        <v>#DIV/0!</v>
      </c>
      <c r="S211" s="54" t="e">
        <f t="shared" si="84"/>
        <v>#DIV/0!</v>
      </c>
      <c r="T211" s="54" t="e">
        <f t="shared" si="84"/>
        <v>#DIV/0!</v>
      </c>
      <c r="U211" s="54" t="e">
        <f t="shared" si="84"/>
        <v>#DIV/0!</v>
      </c>
      <c r="V211" s="54" t="e">
        <f t="shared" si="84"/>
        <v>#DIV/0!</v>
      </c>
      <c r="W211" s="54" t="e">
        <f t="shared" si="84"/>
        <v>#DIV/0!</v>
      </c>
      <c r="X211" s="54" t="e">
        <f t="shared" si="84"/>
        <v>#DIV/0!</v>
      </c>
      <c r="Y211" s="54" t="e">
        <f t="shared" si="84"/>
        <v>#DIV/0!</v>
      </c>
    </row>
    <row r="212" spans="1:25" ht="18" hidden="1" customHeight="1" x14ac:dyDescent="0.3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hidden="1" customHeight="1" x14ac:dyDescent="0.3">
      <c r="A213" s="13" t="s">
        <v>186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85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hidden="1" customHeight="1" x14ac:dyDescent="0.3">
      <c r="A214" s="13" t="s">
        <v>190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85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hidden="1" customHeight="1" x14ac:dyDescent="0.4">
      <c r="A215" s="86" t="s">
        <v>146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hidden="1" customHeight="1" x14ac:dyDescent="0.4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 x14ac:dyDescent="0.4">
      <c r="A217" s="67" t="s">
        <v>148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 x14ac:dyDescent="0.4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hidden="1" customHeight="1" x14ac:dyDescent="0.4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95" customHeight="1" x14ac:dyDescent="0.3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" customHeight="1" x14ac:dyDescent="0.4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</row>
    <row r="222" spans="1:25" ht="20.399999999999999" customHeight="1" x14ac:dyDescent="0.3">
      <c r="A222" s="105"/>
      <c r="B222" s="106"/>
      <c r="C222" s="106"/>
      <c r="D222" s="106"/>
      <c r="E222" s="106"/>
      <c r="F222" s="106"/>
      <c r="G222" s="106"/>
      <c r="H222" s="106"/>
      <c r="I222" s="106"/>
      <c r="J222" s="106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95" customHeight="1" x14ac:dyDescent="0.3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customHeight="1" x14ac:dyDescent="0.3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2" hidden="1" customHeight="1" x14ac:dyDescent="0.25">
      <c r="A225" s="32" t="s">
        <v>150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39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hidden="1" customHeight="1" x14ac:dyDescent="0.3">
      <c r="A226" s="65" t="s">
        <v>152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65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hidden="1" customHeight="1" x14ac:dyDescent="0.3">
      <c r="A227" s="65" t="s">
        <v>153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" hidden="1" customHeight="1" x14ac:dyDescent="0.3">
      <c r="A228" s="65" t="s">
        <v>153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hidden="1" customHeight="1" x14ac:dyDescent="0.3">
      <c r="A229" s="65" t="s">
        <v>78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82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0" spans="1:25" hidden="1" x14ac:dyDescent="0.3"/>
    <row r="231" spans="1:25" s="65" customFormat="1" hidden="1" x14ac:dyDescent="0.3">
      <c r="A231" s="65" t="s">
        <v>160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65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2" spans="1:25" hidden="1" x14ac:dyDescent="0.3"/>
    <row r="233" spans="1:25" ht="21.6" hidden="1" customHeight="1" x14ac:dyDescent="0.3">
      <c r="A233" s="65" t="s">
        <v>164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82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4" spans="1:25" hidden="1" x14ac:dyDescent="0.3"/>
    <row r="235" spans="1:25" hidden="1" x14ac:dyDescent="0.3"/>
    <row r="236" spans="1:25" ht="13.8" hidden="1" customHeight="1" x14ac:dyDescent="0.3"/>
    <row r="237" spans="1:25" hidden="1" x14ac:dyDescent="0.3">
      <c r="J237" s="1" t="s">
        <v>175</v>
      </c>
      <c r="S237" s="1" t="s">
        <v>178</v>
      </c>
      <c r="U237" s="1" t="s">
        <v>176</v>
      </c>
      <c r="X237" s="1" t="s">
        <v>177</v>
      </c>
      <c r="Y237" s="1" t="s">
        <v>174</v>
      </c>
    </row>
    <row r="239" spans="1:25" ht="21.6" hidden="1" x14ac:dyDescent="0.3">
      <c r="A239" s="13" t="s">
        <v>191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65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2020-03-23T07:35:54Z</cp:lastPrinted>
  <dcterms:created xsi:type="dcterms:W3CDTF">2017-06-08T05:54:08Z</dcterms:created>
  <dcterms:modified xsi:type="dcterms:W3CDTF">2020-03-23T13:15:40Z</dcterms:modified>
</cp:coreProperties>
</file>