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4 апрель\"/>
    </mc:Choice>
  </mc:AlternateContent>
  <bookViews>
    <workbookView xWindow="0" yWindow="2232" windowWidth="22980" windowHeight="736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оперативка!$A$2:$Y$206</definedName>
  </definedNames>
  <calcPr calcId="15251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E11" i="1"/>
  <c r="S36" i="1" l="1"/>
  <c r="S34" i="1"/>
  <c r="C27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B13" i="1" l="1"/>
  <c r="B32" i="1" l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C239" i="1" l="1"/>
  <c r="D79" i="1" l="1"/>
  <c r="D81" i="1"/>
  <c r="D15" i="1" l="1"/>
  <c r="D16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C68" i="1"/>
  <c r="C67" i="1"/>
  <c r="C66" i="1"/>
  <c r="D66" i="1" s="1"/>
  <c r="C65" i="1"/>
  <c r="C64" i="1"/>
  <c r="C63" i="1"/>
  <c r="D63" i="1" s="1"/>
  <c r="C62" i="1"/>
  <c r="D62" i="1" s="1"/>
  <c r="D60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B55" i="1"/>
  <c r="C49" i="1"/>
  <c r="C48" i="1"/>
  <c r="C47" i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B44" i="1"/>
  <c r="C43" i="1"/>
  <c r="C42" i="1"/>
  <c r="C41" i="1"/>
  <c r="C40" i="1"/>
  <c r="C38" i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Y34" i="1"/>
  <c r="X34" i="1"/>
  <c r="W34" i="1"/>
  <c r="V34" i="1"/>
  <c r="U34" i="1"/>
  <c r="T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E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21" i="1" l="1"/>
  <c r="C22" i="1"/>
  <c r="D23" i="1"/>
  <c r="C24" i="1"/>
  <c r="C32" i="1"/>
  <c r="D32" i="1" s="1"/>
  <c r="D20" i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<sst xmlns="http://schemas.openxmlformats.org/spreadsheetml/2006/main" count="250" uniqueCount="203">
  <si>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</si>
  <si>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</si>
  <si>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</si>
  <si>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</si>
  <si>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</si>
  <si>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</si>
  <si>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</si>
  <si>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</si>
  <si>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</si>
  <si>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</si>
  <si>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</si>
  <si>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</si>
  <si>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</si>
  <si>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</si>
  <si>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</si>
  <si>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</si>
  <si>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</si>
  <si>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</si>
  <si>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</si>
  <si>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</si>
  <si>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</si>
  <si>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</si>
  <si>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</si>
  <si>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</si>
  <si>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</si>
  <si>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</si>
  <si>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</si>
  <si>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</si>
  <si>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</si>
  <si>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</si>
  <si>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</si>
  <si>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</si>
  <si>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</si>
  <si>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</si>
  <si>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</si>
  <si>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</si>
  <si>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</si>
  <si>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</si>
  <si>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</si>
  <si>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</si>
  <si>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</si>
  <si>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</si>
  <si>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</si>
  <si>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</si>
  <si>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</si>
  <si>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</si>
  <si>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</si>
  <si>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</si>
  <si>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</si>
  <si>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</si>
  <si>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</si>
  <si>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</si>
  <si>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</si>
  <si>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</si>
  <si>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</si>
  <si>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</si>
  <si>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</si>
  <si>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</si>
  <si>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</si>
  <si>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</si>
  <si>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</si>
  <si>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</si>
  <si>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</si>
  <si>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</si>
  <si>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</si>
  <si>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</si>
  <si>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</si>
  <si>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</si>
  <si>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</si>
  <si>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</si>
  <si>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</si>
  <si>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</si>
  <si>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</si>
  <si>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</si>
  <si>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</si>
  <si>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</si>
  <si>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</si>
  <si>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</si>
  <si>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</si>
  <si>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</si>
  <si>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</si>
  <si>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</si>
  <si>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</si>
  <si>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</si>
  <si>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</si>
  <si>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</si>
  <si>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</si>
  <si>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</si>
  <si>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</si>
  <si>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</si>
  <si>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</si>
  <si>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</si>
  <si>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</si>
  <si>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</si>
  <si>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</si>
  <si>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</si>
  <si>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</si>
  <si>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</si>
  <si>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</si>
  <si>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</si>
  <si>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</si>
  <si>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</si>
  <si>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</si>
  <si>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</si>
  <si>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</si>
  <si>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</si>
  <si>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</si>
  <si>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</si>
  <si>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</si>
  <si>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</si>
  <si>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</si>
  <si>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</si>
  <si>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</si>
  <si>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</si>
  <si>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</si>
  <si>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</si>
  <si>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</si>
  <si>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</si>
  <si>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</si>
  <si>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</si>
  <si>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</si>
  <si>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</si>
  <si>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</si>
  <si>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</si>
  <si>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</si>
  <si>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</si>
  <si>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</si>
  <si>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</si>
  <si>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</si>
  <si>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</si>
  <si>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</si>
  <si>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</si>
  <si>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</si>
  <si>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</si>
  <si>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</si>
  <si>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</si>
  <si>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</si>
  <si>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</si>
  <si>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</si>
  <si>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</si>
  <si>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</si>
  <si>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</si>
  <si>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</si>
  <si>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</si>
  <si>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</si>
  <si>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</si>
  <si>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</si>
  <si>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</si>
  <si>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</si>
  <si>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</si>
  <si>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</si>
  <si>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</si>
  <si>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</si>
  <si>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</si>
  <si>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</si>
  <si>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</si>
  <si>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</si>
  <si>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</si>
  <si>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</si>
  <si>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</si>
  <si>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</si>
  <si>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</si>
  <si>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</si>
  <si>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</si>
  <si>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</si>
  <si>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</si>
  <si>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</si>
  <si>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</si>
  <si>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</si>
  <si>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</si>
  <si>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</si>
  <si>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</si>
  <si>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</si>
  <si>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</si>
  <si>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</si>
  <si>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</si>
  <si>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</si>
  <si>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</si>
  <si>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</si>
  <si>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</si>
  <si>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</si>
  <si>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</si>
  <si>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</si>
  <si>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</si>
  <si>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</si>
  <si>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</si>
  <si>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</si>
  <si>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</si>
  <si>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</si>
  <si>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</si>
  <si>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</si>
  <si>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</si>
  <si>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</si>
  <si>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</si>
  <si>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</si>
  <si>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</si>
  <si>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</si>
  <si>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</si>
  <si>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</si>
  <si>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</si>
  <si>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</si>
  <si>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Информация о сельскохозяйственных работах по состоянию на 7 апреля 2020 г. (сельскохозяйственные организации и крупные К(Ф)Х)</t>
  </si>
  <si>
    <t>Посеяно лука-чернушки, 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</si>
</sst>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4" ySplit="5" topLeftCell="H14" activePane="bottomRight" state="frozen"/>
      <selection activeCell="A2" sqref="A2"/>
      <selection pane="topRight" activeCell="E2" sqref="E2"/>
      <selection pane="bottomLeft" activeCell="A7" sqref="A7"/>
      <selection pane="bottomRight" activeCell="O25" sqref="O25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05" t="s">
        <v>201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6" s="4" customFormat="1" ht="0.6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06" t="s">
        <v>3</v>
      </c>
      <c r="B4" s="109" t="s">
        <v>196</v>
      </c>
      <c r="C4" s="112" t="s">
        <v>197</v>
      </c>
      <c r="D4" s="112" t="s">
        <v>198</v>
      </c>
      <c r="E4" s="115" t="s">
        <v>4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7"/>
    </row>
    <row r="5" spans="1:26" s="2" customFormat="1" ht="87" customHeight="1" x14ac:dyDescent="0.3">
      <c r="A5" s="107"/>
      <c r="B5" s="110"/>
      <c r="C5" s="113"/>
      <c r="D5" s="113"/>
      <c r="E5" s="118" t="s">
        <v>5</v>
      </c>
      <c r="F5" s="118" t="s">
        <v>6</v>
      </c>
      <c r="G5" s="118" t="s">
        <v>7</v>
      </c>
      <c r="H5" s="118" t="s">
        <v>8</v>
      </c>
      <c r="I5" s="118" t="s">
        <v>9</v>
      </c>
      <c r="J5" s="118" t="s">
        <v>10</v>
      </c>
      <c r="K5" s="118" t="s">
        <v>11</v>
      </c>
      <c r="L5" s="118" t="s">
        <v>12</v>
      </c>
      <c r="M5" s="118" t="s">
        <v>13</v>
      </c>
      <c r="N5" s="118" t="s">
        <v>14</v>
      </c>
      <c r="O5" s="118" t="s">
        <v>15</v>
      </c>
      <c r="P5" s="118" t="s">
        <v>16</v>
      </c>
      <c r="Q5" s="118" t="s">
        <v>17</v>
      </c>
      <c r="R5" s="118" t="s">
        <v>18</v>
      </c>
      <c r="S5" s="118" t="s">
        <v>19</v>
      </c>
      <c r="T5" s="118" t="s">
        <v>20</v>
      </c>
      <c r="U5" s="118" t="s">
        <v>21</v>
      </c>
      <c r="V5" s="118" t="s">
        <v>22</v>
      </c>
      <c r="W5" s="118" t="s">
        <v>23</v>
      </c>
      <c r="X5" s="118" t="s">
        <v>24</v>
      </c>
      <c r="Y5" s="118" t="s">
        <v>25</v>
      </c>
    </row>
    <row r="6" spans="1:26" s="2" customFormat="1" ht="70.2" customHeight="1" thickBot="1" x14ac:dyDescent="0.35">
      <c r="A6" s="108"/>
      <c r="B6" s="111"/>
      <c r="C6" s="114"/>
      <c r="D6" s="114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</row>
    <row r="7" spans="1:26" s="2" customFormat="1" ht="30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customHeight="1" x14ac:dyDescent="0.25">
      <c r="A8" s="11" t="s">
        <v>27</v>
      </c>
      <c r="B8" s="8">
        <v>50367</v>
      </c>
      <c r="C8" s="8">
        <f>SUM(E8:Y8)</f>
        <v>50804</v>
      </c>
      <c r="D8" s="15">
        <f t="shared" ref="D8:D32" si="0">C8/B8</f>
        <v>1.0086763158417218</v>
      </c>
      <c r="E8" s="10">
        <v>2476</v>
      </c>
      <c r="F8" s="10">
        <v>1975</v>
      </c>
      <c r="G8" s="10">
        <v>3628</v>
      </c>
      <c r="H8" s="10">
        <v>3054</v>
      </c>
      <c r="I8" s="10">
        <v>1529</v>
      </c>
      <c r="J8" s="10">
        <v>3159</v>
      </c>
      <c r="K8" s="10">
        <v>2190</v>
      </c>
      <c r="L8" s="10">
        <v>2867</v>
      </c>
      <c r="M8" s="10">
        <v>2272</v>
      </c>
      <c r="N8" s="10">
        <v>951</v>
      </c>
      <c r="O8" s="10">
        <v>1392</v>
      </c>
      <c r="P8" s="10">
        <v>1923</v>
      </c>
      <c r="Q8" s="10">
        <v>2977</v>
      </c>
      <c r="R8" s="10">
        <v>3068</v>
      </c>
      <c r="S8" s="10">
        <v>3697</v>
      </c>
      <c r="T8" s="10">
        <v>2570</v>
      </c>
      <c r="U8" s="10">
        <v>2109</v>
      </c>
      <c r="V8" s="10">
        <v>640</v>
      </c>
      <c r="W8" s="10">
        <v>2239</v>
      </c>
      <c r="X8" s="10">
        <v>3852</v>
      </c>
      <c r="Y8" s="10">
        <v>2236</v>
      </c>
    </row>
    <row r="9" spans="1:26" s="12" customFormat="1" ht="30" customHeight="1" x14ac:dyDescent="0.25">
      <c r="A9" s="13" t="s">
        <v>28</v>
      </c>
      <c r="B9" s="14">
        <f t="shared" ref="B9:Y9" si="1">B8/B7</f>
        <v>1.0240317169868862</v>
      </c>
      <c r="C9" s="14">
        <f t="shared" si="1"/>
        <v>1.0329165395954052</v>
      </c>
      <c r="D9" s="15"/>
      <c r="E9" s="75">
        <f t="shared" si="1"/>
        <v>1.057667663391713</v>
      </c>
      <c r="F9" s="75">
        <f t="shared" si="1"/>
        <v>1.0112647209421404</v>
      </c>
      <c r="G9" s="75">
        <f t="shared" si="1"/>
        <v>1.0555717195228398</v>
      </c>
      <c r="H9" s="75">
        <f t="shared" si="1"/>
        <v>1.1001440922190202</v>
      </c>
      <c r="I9" s="75">
        <f t="shared" si="1"/>
        <v>1.0059210526315789</v>
      </c>
      <c r="J9" s="75">
        <f t="shared" si="1"/>
        <v>1.0216688227684347</v>
      </c>
      <c r="K9" s="75">
        <f t="shared" si="1"/>
        <v>1</v>
      </c>
      <c r="L9" s="75">
        <f t="shared" si="1"/>
        <v>1.0298132183908046</v>
      </c>
      <c r="M9" s="75">
        <f t="shared" si="1"/>
        <v>1</v>
      </c>
      <c r="N9" s="75">
        <f t="shared" si="1"/>
        <v>1.0370774263904035</v>
      </c>
      <c r="O9" s="75">
        <f t="shared" si="1"/>
        <v>1.0205278592375366</v>
      </c>
      <c r="P9" s="75">
        <f t="shared" si="1"/>
        <v>1</v>
      </c>
      <c r="Q9" s="75">
        <f t="shared" si="1"/>
        <v>1.0876872488125684</v>
      </c>
      <c r="R9" s="75">
        <f t="shared" si="1"/>
        <v>1</v>
      </c>
      <c r="S9" s="75">
        <f t="shared" si="1"/>
        <v>1.0303790412486065</v>
      </c>
      <c r="T9" s="75">
        <f t="shared" si="1"/>
        <v>1.0070532915360502</v>
      </c>
      <c r="U9" s="75">
        <f t="shared" si="1"/>
        <v>1.1645499723909443</v>
      </c>
      <c r="V9" s="75">
        <f t="shared" si="1"/>
        <v>1</v>
      </c>
      <c r="W9" s="75">
        <f t="shared" si="1"/>
        <v>1.0380157626332869</v>
      </c>
      <c r="X9" s="75">
        <f t="shared" si="1"/>
        <v>1</v>
      </c>
      <c r="Y9" s="75">
        <f t="shared" si="1"/>
        <v>1.0113071008593397</v>
      </c>
    </row>
    <row r="10" spans="1:26" s="12" customFormat="1" ht="30" customHeight="1" x14ac:dyDescent="0.25">
      <c r="A10" s="11" t="s">
        <v>29</v>
      </c>
      <c r="B10" s="8">
        <v>44863</v>
      </c>
      <c r="C10" s="8">
        <f>SUM(E10:Y10)</f>
        <v>46109</v>
      </c>
      <c r="D10" s="15">
        <f t="shared" si="0"/>
        <v>1.0277734435949446</v>
      </c>
      <c r="E10" s="10">
        <v>2266</v>
      </c>
      <c r="F10" s="10">
        <v>1809</v>
      </c>
      <c r="G10" s="10">
        <v>3222</v>
      </c>
      <c r="H10" s="10">
        <v>2974</v>
      </c>
      <c r="I10" s="10">
        <v>1440</v>
      </c>
      <c r="J10" s="10">
        <v>2889</v>
      </c>
      <c r="K10" s="10">
        <v>1559</v>
      </c>
      <c r="L10" s="10">
        <v>2569</v>
      </c>
      <c r="M10" s="10">
        <v>1862</v>
      </c>
      <c r="N10" s="10">
        <v>941</v>
      </c>
      <c r="O10" s="10">
        <v>1322</v>
      </c>
      <c r="P10" s="10">
        <v>1823</v>
      </c>
      <c r="Q10" s="10">
        <v>2702</v>
      </c>
      <c r="R10" s="10">
        <v>2853</v>
      </c>
      <c r="S10" s="10">
        <v>3637</v>
      </c>
      <c r="T10" s="10">
        <v>2030</v>
      </c>
      <c r="U10" s="10">
        <v>1660</v>
      </c>
      <c r="V10" s="10">
        <v>439</v>
      </c>
      <c r="W10" s="10">
        <v>2139</v>
      </c>
      <c r="X10" s="10">
        <v>3737</v>
      </c>
      <c r="Y10" s="10">
        <v>2236</v>
      </c>
    </row>
    <row r="11" spans="1:26" s="12" customFormat="1" ht="30" customHeight="1" x14ac:dyDescent="0.25">
      <c r="A11" s="11" t="s">
        <v>30</v>
      </c>
      <c r="B11" s="14">
        <v>0.92</v>
      </c>
      <c r="C11" s="14">
        <v>0.93</v>
      </c>
      <c r="D11" s="15"/>
      <c r="E11" s="75">
        <f>E10/E8</f>
        <v>0.91518578352180935</v>
      </c>
      <c r="F11" s="75">
        <f t="shared" ref="F11:Y11" si="2">F10/F8</f>
        <v>0.91594936708860764</v>
      </c>
      <c r="G11" s="75">
        <f t="shared" si="2"/>
        <v>0.88809261300992282</v>
      </c>
      <c r="H11" s="75">
        <f t="shared" si="2"/>
        <v>0.97380484610347084</v>
      </c>
      <c r="I11" s="75">
        <f t="shared" si="2"/>
        <v>0.94179202092871162</v>
      </c>
      <c r="J11" s="75">
        <f t="shared" si="2"/>
        <v>0.9145299145299145</v>
      </c>
      <c r="K11" s="75">
        <f t="shared" si="2"/>
        <v>0.71187214611872152</v>
      </c>
      <c r="L11" s="75">
        <f t="shared" si="2"/>
        <v>0.89605859783746078</v>
      </c>
      <c r="M11" s="75">
        <f t="shared" si="2"/>
        <v>0.81954225352112675</v>
      </c>
      <c r="N11" s="75">
        <f t="shared" si="2"/>
        <v>0.98948475289169291</v>
      </c>
      <c r="O11" s="75">
        <f t="shared" si="2"/>
        <v>0.94971264367816088</v>
      </c>
      <c r="P11" s="75">
        <f t="shared" si="2"/>
        <v>0.94799791991679672</v>
      </c>
      <c r="Q11" s="75">
        <f t="shared" si="2"/>
        <v>0.9076251259657373</v>
      </c>
      <c r="R11" s="75">
        <f t="shared" si="2"/>
        <v>0.92992177314211211</v>
      </c>
      <c r="S11" s="75">
        <f t="shared" si="2"/>
        <v>0.98377062483094402</v>
      </c>
      <c r="T11" s="75">
        <f t="shared" si="2"/>
        <v>0.78988326848249024</v>
      </c>
      <c r="U11" s="75">
        <f t="shared" si="2"/>
        <v>0.78710289236605024</v>
      </c>
      <c r="V11" s="75">
        <f t="shared" si="2"/>
        <v>0.68593749999999998</v>
      </c>
      <c r="W11" s="75">
        <f t="shared" si="2"/>
        <v>0.95533720410897727</v>
      </c>
      <c r="X11" s="75">
        <f t="shared" si="2"/>
        <v>0.97014537902388365</v>
      </c>
      <c r="Y11" s="75">
        <f t="shared" si="2"/>
        <v>1</v>
      </c>
    </row>
    <row r="12" spans="1:26" s="12" customFormat="1" ht="30" customHeight="1" x14ac:dyDescent="0.25">
      <c r="A12" s="13" t="s">
        <v>31</v>
      </c>
      <c r="B12" s="8"/>
      <c r="C12" s="8">
        <f>SUM(E12:Y12)</f>
        <v>6409</v>
      </c>
      <c r="D12" s="15"/>
      <c r="E12" s="80"/>
      <c r="F12" s="80">
        <v>113</v>
      </c>
      <c r="G12" s="80">
        <v>1755</v>
      </c>
      <c r="H12" s="80">
        <v>361</v>
      </c>
      <c r="I12" s="80">
        <v>55</v>
      </c>
      <c r="J12" s="80">
        <v>500</v>
      </c>
      <c r="K12" s="80">
        <v>310</v>
      </c>
      <c r="L12" s="80">
        <v>243</v>
      </c>
      <c r="M12" s="80">
        <v>100</v>
      </c>
      <c r="N12" s="80"/>
      <c r="O12" s="80"/>
      <c r="P12" s="80"/>
      <c r="Q12" s="80">
        <v>805</v>
      </c>
      <c r="R12" s="80">
        <v>25</v>
      </c>
      <c r="S12" s="80">
        <v>796</v>
      </c>
      <c r="T12" s="80">
        <v>70</v>
      </c>
      <c r="U12" s="80"/>
      <c r="V12" s="80">
        <v>280</v>
      </c>
      <c r="W12" s="80">
        <v>10</v>
      </c>
      <c r="X12" s="80">
        <v>866</v>
      </c>
      <c r="Y12" s="80">
        <v>120</v>
      </c>
    </row>
    <row r="13" spans="1:26" s="12" customFormat="1" ht="30" hidden="1" customHeight="1" x14ac:dyDescent="0.25">
      <c r="A13" s="13" t="s">
        <v>32</v>
      </c>
      <c r="B13" s="15">
        <f>B12/B8</f>
        <v>0</v>
      </c>
      <c r="C13" s="15">
        <f>C12/C8</f>
        <v>0.12615148413510746</v>
      </c>
      <c r="D13" s="15"/>
      <c r="E13" s="16">
        <f t="shared" ref="E13:L13" si="3">E12/E8</f>
        <v>0</v>
      </c>
      <c r="F13" s="16">
        <f t="shared" si="3"/>
        <v>5.721518987341772E-2</v>
      </c>
      <c r="G13" s="16">
        <f t="shared" si="3"/>
        <v>0.48373759647188536</v>
      </c>
      <c r="H13" s="16">
        <f t="shared" si="3"/>
        <v>0.11820563195808775</v>
      </c>
      <c r="I13" s="16">
        <f t="shared" si="3"/>
        <v>3.5971223021582732E-2</v>
      </c>
      <c r="J13" s="16">
        <f t="shared" si="3"/>
        <v>0.15827793605571383</v>
      </c>
      <c r="K13" s="16">
        <f t="shared" si="3"/>
        <v>0.14155251141552511</v>
      </c>
      <c r="L13" s="16">
        <f t="shared" si="3"/>
        <v>8.4757586327171258E-2</v>
      </c>
      <c r="M13" s="16">
        <f t="shared" ref="M13" si="4">M12/M8</f>
        <v>4.401408450704225E-2</v>
      </c>
      <c r="N13" s="16">
        <f t="shared" ref="N13" si="5">N12/N8</f>
        <v>0</v>
      </c>
      <c r="O13" s="16">
        <f t="shared" ref="O13" si="6">O12/O8</f>
        <v>0</v>
      </c>
      <c r="P13" s="16">
        <f t="shared" ref="P13" si="7">P12/P8</f>
        <v>0</v>
      </c>
      <c r="Q13" s="16">
        <f t="shared" ref="Q13" si="8">Q12/Q8</f>
        <v>0.27040644944575076</v>
      </c>
      <c r="R13" s="16">
        <f t="shared" ref="R13" si="9">R12/R8</f>
        <v>8.1486310299869625E-3</v>
      </c>
      <c r="S13" s="16">
        <f t="shared" ref="S13" si="10">S12/S8</f>
        <v>0.21530971057614282</v>
      </c>
      <c r="T13" s="16">
        <f t="shared" ref="T13" si="11">T12/T8</f>
        <v>2.7237354085603113E-2</v>
      </c>
      <c r="U13" s="16">
        <f t="shared" ref="U13" si="12">U12/U8</f>
        <v>0</v>
      </c>
      <c r="V13" s="16">
        <f t="shared" ref="V13" si="13">V12/V8</f>
        <v>0.4375</v>
      </c>
      <c r="W13" s="16">
        <f t="shared" ref="W13" si="14">W12/W8</f>
        <v>4.4662795891022775E-3</v>
      </c>
      <c r="X13" s="16">
        <f t="shared" ref="X13" si="15">X12/X8</f>
        <v>0.22481827622014539</v>
      </c>
      <c r="Y13" s="16">
        <f t="shared" ref="Y13" si="16">Y12/Y8</f>
        <v>5.3667262969588549E-2</v>
      </c>
    </row>
    <row r="14" spans="1:26" s="12" customFormat="1" ht="30" customHeight="1" x14ac:dyDescent="0.25">
      <c r="A14" s="18" t="s">
        <v>33</v>
      </c>
      <c r="B14" s="8">
        <v>5618</v>
      </c>
      <c r="C14" s="8">
        <f>SUM(E14:Y14)</f>
        <v>2164</v>
      </c>
      <c r="D14" s="15"/>
      <c r="E14" s="10"/>
      <c r="F14" s="10"/>
      <c r="G14" s="10">
        <v>130</v>
      </c>
      <c r="H14" s="10">
        <v>500</v>
      </c>
      <c r="I14" s="10">
        <v>12</v>
      </c>
      <c r="J14" s="10">
        <v>200</v>
      </c>
      <c r="K14" s="10">
        <v>500</v>
      </c>
      <c r="L14" s="10"/>
      <c r="M14" s="10">
        <v>400</v>
      </c>
      <c r="N14" s="10"/>
      <c r="O14" s="10"/>
      <c r="P14" s="10">
        <v>60</v>
      </c>
      <c r="Q14" s="10"/>
      <c r="R14" s="10">
        <v>45</v>
      </c>
      <c r="S14" s="10">
        <v>147</v>
      </c>
      <c r="T14" s="10"/>
      <c r="U14" s="10"/>
      <c r="V14" s="10"/>
      <c r="W14" s="10"/>
      <c r="X14" s="10">
        <v>100</v>
      </c>
      <c r="Y14" s="10">
        <v>70</v>
      </c>
    </row>
    <row r="15" spans="1:26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3">
      <c r="A16" s="11" t="s">
        <v>35</v>
      </c>
      <c r="B16" s="19">
        <v>11053</v>
      </c>
      <c r="C16" s="19">
        <f>SUM(E16:Y16)</f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17">E16/E15</f>
        <v>0.22108731466227347</v>
      </c>
      <c r="F17" s="16">
        <f t="shared" si="17"/>
        <v>0.30350584307178635</v>
      </c>
      <c r="G17" s="16">
        <f t="shared" si="17"/>
        <v>0.41043956043956048</v>
      </c>
      <c r="H17" s="16">
        <f t="shared" si="17"/>
        <v>1.19718792866941</v>
      </c>
      <c r="I17" s="16">
        <f t="shared" si="17"/>
        <v>0.56049382716049378</v>
      </c>
      <c r="J17" s="16">
        <f t="shared" si="17"/>
        <v>0.47447418738049713</v>
      </c>
      <c r="K17" s="16">
        <f t="shared" si="17"/>
        <v>0.8087397742570156</v>
      </c>
      <c r="L17" s="16">
        <f t="shared" si="17"/>
        <v>0.66863207547169812</v>
      </c>
      <c r="M17" s="16">
        <f t="shared" si="17"/>
        <v>1.0037217659137576</v>
      </c>
      <c r="N17" s="16">
        <f t="shared" si="17"/>
        <v>0.50239234449760761</v>
      </c>
      <c r="O17" s="16">
        <f t="shared" si="17"/>
        <v>0.89446494464944648</v>
      </c>
      <c r="P17" s="16">
        <f t="shared" si="17"/>
        <v>0.21992914083259524</v>
      </c>
      <c r="Q17" s="16">
        <f t="shared" si="17"/>
        <v>0.39165402124430959</v>
      </c>
      <c r="R17" s="16">
        <f t="shared" si="17"/>
        <v>0.34362934362934361</v>
      </c>
      <c r="S17" s="16">
        <f t="shared" si="17"/>
        <v>0.68427276310603069</v>
      </c>
      <c r="T17" s="16">
        <f t="shared" si="17"/>
        <v>0.65484247374562432</v>
      </c>
      <c r="U17" s="16">
        <f t="shared" si="17"/>
        <v>0.33252647503782151</v>
      </c>
      <c r="V17" s="16">
        <f t="shared" si="17"/>
        <v>0.77345415778251603</v>
      </c>
      <c r="W17" s="16">
        <f t="shared" si="17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102755</v>
      </c>
      <c r="C20" s="23">
        <f>SUM(E20:Y20)</f>
        <v>93232</v>
      </c>
      <c r="D20" s="15">
        <f t="shared" si="0"/>
        <v>0.90732324461096781</v>
      </c>
      <c r="E20" s="24">
        <v>6823</v>
      </c>
      <c r="F20" s="24">
        <v>3040</v>
      </c>
      <c r="G20" s="24">
        <v>5500</v>
      </c>
      <c r="H20" s="24">
        <v>5076</v>
      </c>
      <c r="I20" s="24">
        <v>3031</v>
      </c>
      <c r="J20" s="24">
        <v>5940</v>
      </c>
      <c r="K20" s="24">
        <v>3195</v>
      </c>
      <c r="L20" s="24">
        <v>3687</v>
      </c>
      <c r="M20" s="24">
        <v>4792</v>
      </c>
      <c r="N20" s="24">
        <v>1272</v>
      </c>
      <c r="O20" s="24">
        <v>2634</v>
      </c>
      <c r="P20" s="24">
        <v>5962</v>
      </c>
      <c r="Q20" s="24">
        <v>6465</v>
      </c>
      <c r="R20" s="24">
        <v>3620</v>
      </c>
      <c r="S20" s="24">
        <v>7665</v>
      </c>
      <c r="T20" s="24">
        <v>4125</v>
      </c>
      <c r="U20" s="24">
        <v>2805</v>
      </c>
      <c r="V20" s="24">
        <v>1994</v>
      </c>
      <c r="W20" s="24">
        <v>6100</v>
      </c>
      <c r="X20" s="24">
        <v>6901</v>
      </c>
      <c r="Y20" s="24">
        <v>2605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 t="shared" ref="C22:E22" si="18">C21/C20</f>
        <v>0</v>
      </c>
      <c r="D22" s="9"/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2" customFormat="1" ht="30" customHeight="1" x14ac:dyDescent="0.25">
      <c r="A25" s="13" t="s">
        <v>44</v>
      </c>
      <c r="B25" s="23"/>
      <c r="C25" s="23">
        <f>SUM(E25:Y25)</f>
        <v>53104</v>
      </c>
      <c r="D25" s="15"/>
      <c r="E25" s="26">
        <v>1765</v>
      </c>
      <c r="F25" s="26">
        <v>1620</v>
      </c>
      <c r="G25" s="26">
        <v>2364</v>
      </c>
      <c r="H25" s="26">
        <v>3852</v>
      </c>
      <c r="I25" s="26">
        <v>1339</v>
      </c>
      <c r="J25" s="26">
        <v>3600</v>
      </c>
      <c r="K25" s="26">
        <v>1420</v>
      </c>
      <c r="L25" s="26">
        <v>2976</v>
      </c>
      <c r="M25" s="26">
        <v>3690</v>
      </c>
      <c r="N25" s="26">
        <v>1068</v>
      </c>
      <c r="O25" s="26">
        <v>2170</v>
      </c>
      <c r="P25" s="26">
        <v>1117</v>
      </c>
      <c r="Q25" s="26">
        <v>3438</v>
      </c>
      <c r="R25" s="26">
        <v>1850</v>
      </c>
      <c r="S25" s="26">
        <v>5990</v>
      </c>
      <c r="T25" s="26">
        <v>1916</v>
      </c>
      <c r="U25" s="26">
        <v>2046</v>
      </c>
      <c r="V25" s="26">
        <v>1074</v>
      </c>
      <c r="W25" s="26">
        <v>3480</v>
      </c>
      <c r="X25" s="26">
        <v>5506</v>
      </c>
      <c r="Y25" s="26">
        <v>823</v>
      </c>
    </row>
    <row r="26" spans="1:26" s="12" customFormat="1" ht="30" customHeight="1" x14ac:dyDescent="0.25">
      <c r="A26" s="18" t="s">
        <v>45</v>
      </c>
      <c r="B26" s="28"/>
      <c r="C26" s="28">
        <f t="shared" ref="C26:Y26" si="40">C25/C20</f>
        <v>0.56958984039814653</v>
      </c>
      <c r="D26" s="15"/>
      <c r="E26" s="29">
        <f t="shared" si="40"/>
        <v>0.2586838634031951</v>
      </c>
      <c r="F26" s="29">
        <f t="shared" si="40"/>
        <v>0.53289473684210531</v>
      </c>
      <c r="G26" s="29">
        <f t="shared" si="40"/>
        <v>0.42981818181818182</v>
      </c>
      <c r="H26" s="29">
        <f t="shared" si="40"/>
        <v>0.75886524822695034</v>
      </c>
      <c r="I26" s="29">
        <f t="shared" si="40"/>
        <v>0.44176839326954798</v>
      </c>
      <c r="J26" s="29">
        <f t="shared" si="40"/>
        <v>0.60606060606060608</v>
      </c>
      <c r="K26" s="29">
        <f t="shared" si="40"/>
        <v>0.44444444444444442</v>
      </c>
      <c r="L26" s="29">
        <f t="shared" si="40"/>
        <v>0.80716029292107405</v>
      </c>
      <c r="M26" s="29">
        <f t="shared" si="40"/>
        <v>0.77003338898163609</v>
      </c>
      <c r="N26" s="29">
        <f t="shared" si="40"/>
        <v>0.839622641509434</v>
      </c>
      <c r="O26" s="29">
        <f t="shared" si="40"/>
        <v>0.8238420652999241</v>
      </c>
      <c r="P26" s="29">
        <f t="shared" si="40"/>
        <v>0.18735323716873534</v>
      </c>
      <c r="Q26" s="29">
        <f t="shared" si="40"/>
        <v>0.53178654292343386</v>
      </c>
      <c r="R26" s="29">
        <f t="shared" si="40"/>
        <v>0.51104972375690605</v>
      </c>
      <c r="S26" s="29">
        <f t="shared" si="40"/>
        <v>0.78147423352902801</v>
      </c>
      <c r="T26" s="29">
        <f t="shared" si="40"/>
        <v>0.4644848484848485</v>
      </c>
      <c r="U26" s="29">
        <f t="shared" si="40"/>
        <v>0.72941176470588232</v>
      </c>
      <c r="V26" s="29">
        <f t="shared" si="40"/>
        <v>0.53861584754262792</v>
      </c>
      <c r="W26" s="29">
        <f t="shared" si="40"/>
        <v>0.57049180327868854</v>
      </c>
      <c r="X26" s="29">
        <f t="shared" si="40"/>
        <v>0.79785538327778582</v>
      </c>
      <c r="Y26" s="29">
        <f t="shared" si="40"/>
        <v>0.31593090211132435</v>
      </c>
    </row>
    <row r="27" spans="1:26" s="104" customFormat="1" ht="30" customHeight="1" x14ac:dyDescent="0.25">
      <c r="A27" s="101" t="s">
        <v>199</v>
      </c>
      <c r="B27" s="102"/>
      <c r="C27" s="23">
        <f>SUM(E27:Y27)</f>
        <v>189</v>
      </c>
      <c r="D27" s="103"/>
      <c r="E27" s="37">
        <v>5</v>
      </c>
      <c r="F27" s="37">
        <v>11</v>
      </c>
      <c r="G27" s="37">
        <v>13</v>
      </c>
      <c r="H27" s="37">
        <v>11</v>
      </c>
      <c r="I27" s="37">
        <v>5</v>
      </c>
      <c r="J27" s="37">
        <v>25</v>
      </c>
      <c r="K27" s="37">
        <v>6</v>
      </c>
      <c r="L27" s="37">
        <v>5</v>
      </c>
      <c r="M27" s="37">
        <v>7</v>
      </c>
      <c r="N27" s="37">
        <v>4</v>
      </c>
      <c r="O27" s="37">
        <v>14</v>
      </c>
      <c r="P27" s="37">
        <v>5</v>
      </c>
      <c r="Q27" s="37">
        <v>8</v>
      </c>
      <c r="R27" s="37">
        <v>14</v>
      </c>
      <c r="S27" s="37">
        <v>8</v>
      </c>
      <c r="T27" s="37">
        <v>5</v>
      </c>
      <c r="U27" s="37">
        <v>6</v>
      </c>
      <c r="V27" s="37">
        <v>4</v>
      </c>
      <c r="W27" s="37">
        <v>5</v>
      </c>
      <c r="X27" s="37">
        <v>18</v>
      </c>
      <c r="Y27" s="37">
        <v>10</v>
      </c>
    </row>
    <row r="28" spans="1:26" s="12" customFormat="1" ht="30" customHeight="1" x14ac:dyDescent="0.25">
      <c r="A28" s="25" t="s">
        <v>46</v>
      </c>
      <c r="B28" s="23"/>
      <c r="C28" s="23">
        <f>SUM(E28:Y28)</f>
        <v>9837</v>
      </c>
      <c r="D28" s="15"/>
      <c r="E28" s="26"/>
      <c r="F28" s="26">
        <v>200</v>
      </c>
      <c r="G28" s="26"/>
      <c r="H28" s="26">
        <v>40</v>
      </c>
      <c r="I28" s="26">
        <v>492</v>
      </c>
      <c r="J28" s="26">
        <v>1288</v>
      </c>
      <c r="K28" s="26">
        <v>201</v>
      </c>
      <c r="L28" s="26">
        <v>1227</v>
      </c>
      <c r="M28" s="26"/>
      <c r="N28" s="26"/>
      <c r="O28" s="26"/>
      <c r="P28" s="26"/>
      <c r="Q28" s="26">
        <v>2669</v>
      </c>
      <c r="R28" s="26"/>
      <c r="S28" s="26">
        <v>247</v>
      </c>
      <c r="T28" s="26"/>
      <c r="U28" s="26"/>
      <c r="V28" s="26">
        <v>175</v>
      </c>
      <c r="W28" s="26"/>
      <c r="X28" s="26">
        <v>2475</v>
      </c>
      <c r="Y28" s="26">
        <v>823</v>
      </c>
    </row>
    <row r="29" spans="1:26" s="12" customFormat="1" ht="30" hidden="1" customHeight="1" x14ac:dyDescent="0.25">
      <c r="A29" s="18" t="s">
        <v>45</v>
      </c>
      <c r="B29" s="9">
        <f t="shared" ref="B29:Y29" si="41">B28/B20</f>
        <v>0</v>
      </c>
      <c r="C29" s="9">
        <f t="shared" si="41"/>
        <v>0.10551098335335507</v>
      </c>
      <c r="D29" s="15"/>
      <c r="E29" s="30">
        <f t="shared" si="41"/>
        <v>0</v>
      </c>
      <c r="F29" s="30">
        <f t="shared" si="41"/>
        <v>6.5789473684210523E-2</v>
      </c>
      <c r="G29" s="30">
        <f t="shared" si="41"/>
        <v>0</v>
      </c>
      <c r="H29" s="30">
        <f t="shared" si="41"/>
        <v>7.8802206461780922E-3</v>
      </c>
      <c r="I29" s="30">
        <f t="shared" si="41"/>
        <v>0.16232266578686902</v>
      </c>
      <c r="J29" s="30">
        <f t="shared" si="41"/>
        <v>0.21683501683501682</v>
      </c>
      <c r="K29" s="30">
        <f t="shared" si="41"/>
        <v>6.2910798122065723E-2</v>
      </c>
      <c r="L29" s="30">
        <f t="shared" si="41"/>
        <v>0.33279088689991865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0.41283836040216548</v>
      </c>
      <c r="R29" s="30">
        <f t="shared" si="41"/>
        <v>0</v>
      </c>
      <c r="S29" s="30">
        <f t="shared" si="41"/>
        <v>3.2224396607958249E-2</v>
      </c>
      <c r="T29" s="30">
        <f t="shared" si="41"/>
        <v>0</v>
      </c>
      <c r="U29" s="30">
        <f t="shared" si="41"/>
        <v>0</v>
      </c>
      <c r="V29" s="30">
        <f t="shared" si="41"/>
        <v>8.7763289869608824E-2</v>
      </c>
      <c r="W29" s="30">
        <f t="shared" si="41"/>
        <v>0</v>
      </c>
      <c r="X29" s="30">
        <f t="shared" si="41"/>
        <v>0.3586436748297348</v>
      </c>
      <c r="Y29" s="30">
        <f t="shared" si="41"/>
        <v>0.31593090211132435</v>
      </c>
    </row>
    <row r="30" spans="1:26" s="12" customFormat="1" ht="30" customHeight="1" x14ac:dyDescent="0.25">
      <c r="A30" s="11" t="s">
        <v>200</v>
      </c>
      <c r="B30" s="23">
        <v>102447</v>
      </c>
      <c r="C30" s="23">
        <f>SUM(E30:Y30)</f>
        <v>99688</v>
      </c>
      <c r="D30" s="15">
        <f t="shared" si="0"/>
        <v>0.97306900153249976</v>
      </c>
      <c r="E30" s="31">
        <v>1266</v>
      </c>
      <c r="F30" s="31">
        <v>1957</v>
      </c>
      <c r="G30" s="31">
        <v>6725</v>
      </c>
      <c r="H30" s="31">
        <v>6587</v>
      </c>
      <c r="I30" s="31">
        <v>7867</v>
      </c>
      <c r="J30" s="31">
        <v>4438</v>
      </c>
      <c r="K30" s="31">
        <v>3506</v>
      </c>
      <c r="L30" s="31">
        <v>4397</v>
      </c>
      <c r="M30" s="31">
        <v>2750</v>
      </c>
      <c r="N30" s="31">
        <v>4029</v>
      </c>
      <c r="O30" s="31">
        <v>4786</v>
      </c>
      <c r="P30" s="31">
        <v>5821</v>
      </c>
      <c r="Q30" s="31">
        <v>6118</v>
      </c>
      <c r="R30" s="31">
        <v>3661</v>
      </c>
      <c r="S30" s="31">
        <v>4323</v>
      </c>
      <c r="T30" s="31">
        <v>4941</v>
      </c>
      <c r="U30" s="31">
        <v>1764</v>
      </c>
      <c r="V30" s="31">
        <v>1533</v>
      </c>
      <c r="W30" s="31">
        <v>9267</v>
      </c>
      <c r="X30" s="31">
        <v>8306</v>
      </c>
      <c r="Y30" s="31">
        <v>5646</v>
      </c>
    </row>
    <row r="31" spans="1:26" s="12" customFormat="1" ht="30" hidden="1" customHeight="1" x14ac:dyDescent="0.25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5">
      <c r="A32" s="18" t="s">
        <v>41</v>
      </c>
      <c r="B32" s="30">
        <f t="shared" ref="B32:C32" si="42">B31/B30</f>
        <v>0</v>
      </c>
      <c r="C32" s="30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30" t="e">
        <f>S31/#REF!</f>
        <v>#REF!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customHeight="1" x14ac:dyDescent="0.25">
      <c r="A33" s="13" t="s">
        <v>48</v>
      </c>
      <c r="B33" s="23"/>
      <c r="C33" s="23">
        <f>SUM(E33:Y33)</f>
        <v>13072</v>
      </c>
      <c r="D33" s="15"/>
      <c r="E33" s="26"/>
      <c r="F33" s="26">
        <v>185</v>
      </c>
      <c r="G33" s="26">
        <v>580</v>
      </c>
      <c r="H33" s="26">
        <v>50</v>
      </c>
      <c r="I33" s="26">
        <v>207</v>
      </c>
      <c r="J33" s="26">
        <v>650</v>
      </c>
      <c r="K33" s="26">
        <v>1037</v>
      </c>
      <c r="L33" s="26">
        <v>793</v>
      </c>
      <c r="M33" s="26">
        <v>658</v>
      </c>
      <c r="N33" s="26">
        <v>814</v>
      </c>
      <c r="O33" s="26">
        <v>944</v>
      </c>
      <c r="P33" s="26"/>
      <c r="Q33" s="26">
        <v>377</v>
      </c>
      <c r="R33" s="26"/>
      <c r="S33" s="26">
        <v>235</v>
      </c>
      <c r="T33" s="26">
        <v>2505</v>
      </c>
      <c r="U33" s="26"/>
      <c r="V33" s="26">
        <v>13</v>
      </c>
      <c r="W33" s="26">
        <v>90</v>
      </c>
      <c r="X33" s="26">
        <v>3352</v>
      </c>
      <c r="Y33" s="26">
        <v>582</v>
      </c>
    </row>
    <row r="34" spans="1:29" s="12" customFormat="1" ht="30" customHeight="1" x14ac:dyDescent="0.25">
      <c r="A34" s="13" t="s">
        <v>45</v>
      </c>
      <c r="B34" s="28"/>
      <c r="C34" s="28">
        <f t="shared" ref="C34:Y34" si="44">C33/C30</f>
        <v>0.13112912286333361</v>
      </c>
      <c r="D34" s="15"/>
      <c r="E34" s="29">
        <f t="shared" si="44"/>
        <v>0</v>
      </c>
      <c r="F34" s="29">
        <f t="shared" si="44"/>
        <v>9.4532447623914148E-2</v>
      </c>
      <c r="G34" s="29">
        <f t="shared" si="44"/>
        <v>8.6245353159851296E-2</v>
      </c>
      <c r="H34" s="29">
        <f t="shared" si="44"/>
        <v>7.5907089722180056E-3</v>
      </c>
      <c r="I34" s="29">
        <f t="shared" si="44"/>
        <v>2.6312444387949663E-2</v>
      </c>
      <c r="J34" s="29">
        <f t="shared" si="44"/>
        <v>0.14646237043713384</v>
      </c>
      <c r="K34" s="29">
        <f t="shared" si="44"/>
        <v>0.29577866514546491</v>
      </c>
      <c r="L34" s="29">
        <f t="shared" si="44"/>
        <v>0.18035023879918127</v>
      </c>
      <c r="M34" s="29">
        <f t="shared" si="44"/>
        <v>0.23927272727272728</v>
      </c>
      <c r="N34" s="29">
        <f t="shared" si="44"/>
        <v>0.20203524447753785</v>
      </c>
      <c r="O34" s="29">
        <f t="shared" si="44"/>
        <v>0.19724195570413708</v>
      </c>
      <c r="P34" s="29">
        <f>P33/Q30</f>
        <v>0</v>
      </c>
      <c r="Q34" s="29">
        <f>Q33/R30</f>
        <v>0.10297732859874351</v>
      </c>
      <c r="R34" s="29">
        <f>R33/S30</f>
        <v>0</v>
      </c>
      <c r="S34" s="29">
        <f>S33/T30</f>
        <v>4.7561222424610403E-2</v>
      </c>
      <c r="T34" s="29">
        <f t="shared" si="44"/>
        <v>0.50698239222829389</v>
      </c>
      <c r="U34" s="29">
        <f t="shared" si="44"/>
        <v>0</v>
      </c>
      <c r="V34" s="29">
        <f t="shared" si="44"/>
        <v>8.4801043705153289E-3</v>
      </c>
      <c r="W34" s="29">
        <f t="shared" si="44"/>
        <v>9.7118808675946914E-3</v>
      </c>
      <c r="X34" s="29">
        <f t="shared" si="44"/>
        <v>0.40356368889959066</v>
      </c>
      <c r="Y34" s="29">
        <f t="shared" si="44"/>
        <v>0.10308182784272051</v>
      </c>
    </row>
    <row r="35" spans="1:29" s="12" customFormat="1" ht="30" customHeight="1" x14ac:dyDescent="0.25">
      <c r="A35" s="25" t="s">
        <v>49</v>
      </c>
      <c r="B35" s="23"/>
      <c r="C35" s="23">
        <f>SUM(E35:Y35)</f>
        <v>22882</v>
      </c>
      <c r="D35" s="15"/>
      <c r="E35" s="26"/>
      <c r="F35" s="26">
        <v>320</v>
      </c>
      <c r="G35" s="26">
        <v>1044</v>
      </c>
      <c r="H35" s="26">
        <v>493</v>
      </c>
      <c r="I35" s="26">
        <v>759</v>
      </c>
      <c r="J35" s="26">
        <v>2342</v>
      </c>
      <c r="K35" s="26">
        <v>1083</v>
      </c>
      <c r="L35" s="26">
        <v>2075</v>
      </c>
      <c r="M35" s="26">
        <v>530</v>
      </c>
      <c r="N35" s="26">
        <v>1044</v>
      </c>
      <c r="O35" s="26">
        <v>617</v>
      </c>
      <c r="P35" s="26"/>
      <c r="Q35" s="26">
        <v>1881</v>
      </c>
      <c r="R35" s="26">
        <v>570</v>
      </c>
      <c r="S35" s="26">
        <v>1220</v>
      </c>
      <c r="T35" s="26">
        <v>600</v>
      </c>
      <c r="U35" s="26"/>
      <c r="V35" s="26">
        <v>65</v>
      </c>
      <c r="W35" s="26">
        <v>491</v>
      </c>
      <c r="X35" s="26">
        <v>6178</v>
      </c>
      <c r="Y35" s="26">
        <v>1570</v>
      </c>
    </row>
    <row r="36" spans="1:29" s="12" customFormat="1" ht="30" customHeight="1" x14ac:dyDescent="0.25">
      <c r="A36" s="18" t="s">
        <v>45</v>
      </c>
      <c r="B36" s="9"/>
      <c r="C36" s="9">
        <f t="shared" ref="C36:Y36" si="45">C35/C30</f>
        <v>0.22953615279672579</v>
      </c>
      <c r="D36" s="15"/>
      <c r="E36" s="30"/>
      <c r="F36" s="30">
        <f t="shared" si="45"/>
        <v>0.16351558507920286</v>
      </c>
      <c r="G36" s="30">
        <f t="shared" si="45"/>
        <v>0.15524163568773233</v>
      </c>
      <c r="H36" s="30">
        <f t="shared" si="45"/>
        <v>7.4844390466069527E-2</v>
      </c>
      <c r="I36" s="30">
        <f t="shared" si="45"/>
        <v>9.6478962755815426E-2</v>
      </c>
      <c r="J36" s="30">
        <f t="shared" si="45"/>
        <v>0.5277151870211807</v>
      </c>
      <c r="K36" s="30">
        <f t="shared" si="45"/>
        <v>0.30889903023388476</v>
      </c>
      <c r="L36" s="30">
        <f t="shared" si="45"/>
        <v>0.47191266772799634</v>
      </c>
      <c r="M36" s="30">
        <f t="shared" si="45"/>
        <v>0.19272727272727272</v>
      </c>
      <c r="N36" s="30">
        <f t="shared" si="45"/>
        <v>0.25912137006701413</v>
      </c>
      <c r="O36" s="30">
        <f t="shared" si="45"/>
        <v>0.12891767655662348</v>
      </c>
      <c r="P36" s="30">
        <f>P35/Q30</f>
        <v>0</v>
      </c>
      <c r="Q36" s="30">
        <f>Q35/R30</f>
        <v>0.51379404534280249</v>
      </c>
      <c r="R36" s="30">
        <f>R35/S30</f>
        <v>0.131852879944483</v>
      </c>
      <c r="S36" s="30">
        <f>S35/T30</f>
        <v>0.24691358024691357</v>
      </c>
      <c r="T36" s="30">
        <f t="shared" si="45"/>
        <v>0.12143290831815422</v>
      </c>
      <c r="U36" s="30">
        <f t="shared" si="45"/>
        <v>0</v>
      </c>
      <c r="V36" s="30">
        <f t="shared" si="45"/>
        <v>4.2400521852576645E-2</v>
      </c>
      <c r="W36" s="30">
        <f t="shared" si="45"/>
        <v>5.2983705622099926E-2</v>
      </c>
      <c r="X36" s="30">
        <f t="shared" si="45"/>
        <v>0.74379966289429333</v>
      </c>
      <c r="Y36" s="30">
        <f t="shared" si="45"/>
        <v>0.27807297201558623</v>
      </c>
      <c r="Z36" s="30"/>
      <c r="AA36" s="30"/>
      <c r="AB36" s="30"/>
      <c r="AC36" s="30"/>
    </row>
    <row r="37" spans="1:29" s="12" customFormat="1" ht="30" hidden="1" customHeight="1" x14ac:dyDescent="0.25">
      <c r="A37" s="22" t="s">
        <v>50</v>
      </c>
      <c r="B37" s="23"/>
      <c r="C37" s="27">
        <f>SUM(E37:Y37)</f>
        <v>0</v>
      </c>
      <c r="D37" s="15"/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</row>
    <row r="38" spans="1:29" s="12" customFormat="1" ht="30" customHeight="1" x14ac:dyDescent="0.25">
      <c r="A38" s="25" t="s">
        <v>51</v>
      </c>
      <c r="B38" s="23"/>
      <c r="C38" s="23">
        <f>SUM(E38:Y38)</f>
        <v>40483</v>
      </c>
      <c r="D38" s="15"/>
      <c r="E38" s="26">
        <v>736</v>
      </c>
      <c r="F38" s="26">
        <v>350</v>
      </c>
      <c r="G38" s="26">
        <v>6170</v>
      </c>
      <c r="H38" s="26">
        <v>765</v>
      </c>
      <c r="I38" s="26">
        <v>916</v>
      </c>
      <c r="J38" s="26">
        <v>4357</v>
      </c>
      <c r="K38" s="26">
        <v>1410</v>
      </c>
      <c r="L38" s="26">
        <v>2920</v>
      </c>
      <c r="M38" s="26">
        <v>1160</v>
      </c>
      <c r="N38" s="26">
        <v>420</v>
      </c>
      <c r="O38" s="26"/>
      <c r="P38" s="26"/>
      <c r="Q38" s="26">
        <v>3908</v>
      </c>
      <c r="R38" s="26">
        <v>803</v>
      </c>
      <c r="S38" s="26">
        <v>1846</v>
      </c>
      <c r="T38" s="26">
        <v>280</v>
      </c>
      <c r="U38" s="26">
        <v>756</v>
      </c>
      <c r="V38" s="26">
        <v>200</v>
      </c>
      <c r="W38" s="26">
        <v>262</v>
      </c>
      <c r="X38" s="26">
        <v>12174</v>
      </c>
      <c r="Y38" s="26">
        <v>1050</v>
      </c>
    </row>
    <row r="39" spans="1:29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6">F38/F37</f>
        <v>#DIV/0!</v>
      </c>
      <c r="G39" s="30" t="e">
        <f t="shared" si="46"/>
        <v>#DIV/0!</v>
      </c>
      <c r="H39" s="30" t="e">
        <f t="shared" si="46"/>
        <v>#DIV/0!</v>
      </c>
      <c r="I39" s="30" t="e">
        <f t="shared" si="46"/>
        <v>#DIV/0!</v>
      </c>
      <c r="J39" s="30" t="e">
        <f t="shared" si="46"/>
        <v>#DIV/0!</v>
      </c>
      <c r="K39" s="30" t="e">
        <f t="shared" si="46"/>
        <v>#DIV/0!</v>
      </c>
      <c r="L39" s="30" t="e">
        <f t="shared" si="46"/>
        <v>#DIV/0!</v>
      </c>
      <c r="M39" s="30" t="e">
        <f t="shared" si="46"/>
        <v>#DIV/0!</v>
      </c>
      <c r="N39" s="30" t="e">
        <f t="shared" si="46"/>
        <v>#DIV/0!</v>
      </c>
      <c r="O39" s="30" t="e">
        <f t="shared" si="46"/>
        <v>#DIV/0!</v>
      </c>
      <c r="P39" s="30" t="e">
        <f t="shared" si="46"/>
        <v>#DIV/0!</v>
      </c>
      <c r="Q39" s="30" t="e">
        <f t="shared" si="46"/>
        <v>#DIV/0!</v>
      </c>
      <c r="R39" s="30" t="e">
        <f t="shared" si="46"/>
        <v>#DIV/0!</v>
      </c>
      <c r="S39" s="30" t="e">
        <f t="shared" si="46"/>
        <v>#DIV/0!</v>
      </c>
      <c r="T39" s="30" t="e">
        <f t="shared" si="46"/>
        <v>#DIV/0!</v>
      </c>
      <c r="U39" s="30" t="e">
        <f t="shared" si="46"/>
        <v>#DIV/0!</v>
      </c>
      <c r="V39" s="30" t="e">
        <f t="shared" si="46"/>
        <v>#DIV/0!</v>
      </c>
      <c r="W39" s="30" t="e">
        <f t="shared" si="46"/>
        <v>#DIV/0!</v>
      </c>
      <c r="X39" s="30" t="e">
        <f t="shared" si="46"/>
        <v>#DIV/0!</v>
      </c>
      <c r="Y39" s="30" t="e">
        <f t="shared" si="46"/>
        <v>#DIV/0!</v>
      </c>
    </row>
    <row r="40" spans="1:29" s="12" customFormat="1" ht="30" customHeight="1" x14ac:dyDescent="0.25">
      <c r="A40" s="81" t="s">
        <v>53</v>
      </c>
      <c r="B40" s="23"/>
      <c r="C40" s="23">
        <f>SUM(E40:Y40)</f>
        <v>4503</v>
      </c>
      <c r="D40" s="15"/>
      <c r="E40" s="26"/>
      <c r="F40" s="26"/>
      <c r="G40" s="26"/>
      <c r="H40" s="26">
        <v>607</v>
      </c>
      <c r="I40" s="26">
        <v>161</v>
      </c>
      <c r="J40" s="26">
        <v>350</v>
      </c>
      <c r="K40" s="26">
        <v>100</v>
      </c>
      <c r="L40" s="26">
        <v>415</v>
      </c>
      <c r="M40" s="26"/>
      <c r="N40" s="26">
        <v>50</v>
      </c>
      <c r="O40" s="26"/>
      <c r="P40" s="26"/>
      <c r="Q40" s="26">
        <v>2010</v>
      </c>
      <c r="R40" s="26">
        <v>30</v>
      </c>
      <c r="S40" s="26"/>
      <c r="T40" s="26"/>
      <c r="U40" s="26"/>
      <c r="V40" s="26">
        <v>100</v>
      </c>
      <c r="W40" s="26"/>
      <c r="X40" s="26">
        <v>680</v>
      </c>
      <c r="Y40" s="26"/>
    </row>
    <row r="41" spans="1:29" s="2" customFormat="1" ht="30" hidden="1" customHeight="1" x14ac:dyDescent="0.3">
      <c r="A41" s="11" t="s">
        <v>168</v>
      </c>
      <c r="B41" s="23">
        <v>214447</v>
      </c>
      <c r="C41" s="23">
        <f>SUM(E41:Y41)</f>
        <v>187626</v>
      </c>
      <c r="D41" s="15"/>
      <c r="E41" s="10">
        <v>8532</v>
      </c>
      <c r="F41" s="10">
        <v>6006</v>
      </c>
      <c r="G41" s="10">
        <v>13990</v>
      </c>
      <c r="H41" s="10">
        <v>12915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customHeight="1" x14ac:dyDescent="0.3">
      <c r="A42" s="32" t="s">
        <v>166</v>
      </c>
      <c r="B42" s="23"/>
      <c r="C42" s="23">
        <f>SUM(E42:Y42)</f>
        <v>2235</v>
      </c>
      <c r="D42" s="15"/>
      <c r="E42" s="10">
        <v>220</v>
      </c>
      <c r="F42" s="10"/>
      <c r="G42" s="10">
        <v>210</v>
      </c>
      <c r="H42" s="10">
        <v>277</v>
      </c>
      <c r="I42" s="10">
        <v>38</v>
      </c>
      <c r="J42" s="10">
        <v>75</v>
      </c>
      <c r="K42" s="10">
        <v>58</v>
      </c>
      <c r="L42" s="10">
        <v>170</v>
      </c>
      <c r="M42" s="10">
        <v>180</v>
      </c>
      <c r="N42" s="10">
        <v>50</v>
      </c>
      <c r="O42" s="10"/>
      <c r="P42" s="10"/>
      <c r="Q42" s="10">
        <v>507</v>
      </c>
      <c r="R42" s="10">
        <v>30</v>
      </c>
      <c r="S42" s="10"/>
      <c r="T42" s="10"/>
      <c r="U42" s="10"/>
      <c r="V42" s="10"/>
      <c r="W42" s="10"/>
      <c r="X42" s="10">
        <v>390</v>
      </c>
      <c r="Y42" s="10">
        <v>30</v>
      </c>
      <c r="Z42" s="20"/>
    </row>
    <row r="43" spans="1:29" s="2" customFormat="1" ht="30" hidden="1" customHeight="1" x14ac:dyDescent="0.3">
      <c r="A43" s="17" t="s">
        <v>195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hidden="1" customHeight="1" x14ac:dyDescent="0.3">
      <c r="A44" s="18" t="s">
        <v>52</v>
      </c>
      <c r="B44" s="33">
        <f>B42/B41</f>
        <v>0</v>
      </c>
      <c r="C44" s="33">
        <f>C42/C41</f>
        <v>1.1911995139266413E-2</v>
      </c>
      <c r="D44" s="15"/>
      <c r="E44" s="35">
        <f>E42/E41</f>
        <v>2.5785278949835913E-2</v>
      </c>
      <c r="F44" s="35">
        <f t="shared" ref="F44:Y44" si="47">F42/F41</f>
        <v>0</v>
      </c>
      <c r="G44" s="35">
        <f t="shared" si="47"/>
        <v>1.5010721944245889E-2</v>
      </c>
      <c r="H44" s="35">
        <f t="shared" si="47"/>
        <v>2.1447928765001935E-2</v>
      </c>
      <c r="I44" s="35">
        <f t="shared" si="47"/>
        <v>6.637554585152838E-3</v>
      </c>
      <c r="J44" s="35">
        <f t="shared" si="47"/>
        <v>6.2819331602311755E-3</v>
      </c>
      <c r="K44" s="35">
        <f t="shared" si="47"/>
        <v>6.8259385665529011E-3</v>
      </c>
      <c r="L44" s="35">
        <f t="shared" si="47"/>
        <v>1.6918789808917197E-2</v>
      </c>
      <c r="M44" s="35">
        <f t="shared" si="47"/>
        <v>1.7562689042833448E-2</v>
      </c>
      <c r="N44" s="35">
        <f t="shared" si="47"/>
        <v>1.6666666666666666E-2</v>
      </c>
      <c r="O44" s="35">
        <f t="shared" si="47"/>
        <v>0</v>
      </c>
      <c r="P44" s="35">
        <f t="shared" si="47"/>
        <v>0</v>
      </c>
      <c r="Q44" s="35">
        <f t="shared" si="47"/>
        <v>5.071521456436931E-2</v>
      </c>
      <c r="R44" s="35">
        <f t="shared" si="47"/>
        <v>2.7505271843770054E-3</v>
      </c>
      <c r="S44" s="35">
        <f t="shared" si="47"/>
        <v>0</v>
      </c>
      <c r="T44" s="35">
        <f t="shared" si="47"/>
        <v>0</v>
      </c>
      <c r="U44" s="35">
        <f t="shared" si="47"/>
        <v>0</v>
      </c>
      <c r="V44" s="35">
        <f t="shared" si="47"/>
        <v>0</v>
      </c>
      <c r="W44" s="35"/>
      <c r="X44" s="35">
        <f t="shared" si="47"/>
        <v>2.8130409694171955E-2</v>
      </c>
      <c r="Y44" s="35">
        <f t="shared" si="47"/>
        <v>3.1088082901554403E-3</v>
      </c>
      <c r="Z44" s="21"/>
    </row>
    <row r="45" spans="1:29" s="2" customFormat="1" ht="30" customHeight="1" x14ac:dyDescent="0.3">
      <c r="A45" s="18" t="s">
        <v>167</v>
      </c>
      <c r="B45" s="23"/>
      <c r="C45" s="23">
        <f>SUM(E45:Y45)</f>
        <v>378</v>
      </c>
      <c r="D45" s="15"/>
      <c r="E45" s="34"/>
      <c r="F45" s="34"/>
      <c r="G45" s="34">
        <v>110</v>
      </c>
      <c r="H45" s="34">
        <v>110</v>
      </c>
      <c r="I45" s="34">
        <v>38</v>
      </c>
      <c r="J45" s="34"/>
      <c r="K45" s="34"/>
      <c r="L45" s="34"/>
      <c r="M45" s="34"/>
      <c r="N45" s="34"/>
      <c r="O45" s="34"/>
      <c r="P45" s="34"/>
      <c r="Q45" s="34">
        <v>90</v>
      </c>
      <c r="R45" s="34">
        <v>30</v>
      </c>
      <c r="S45" s="34"/>
      <c r="T45" s="34"/>
      <c r="U45" s="34"/>
      <c r="V45" s="34"/>
      <c r="W45" s="34"/>
      <c r="X45" s="34"/>
      <c r="Y45" s="34"/>
      <c r="Z45" s="21"/>
    </row>
    <row r="46" spans="1:29" s="2" customFormat="1" ht="30" customHeight="1" x14ac:dyDescent="0.3">
      <c r="A46" s="18" t="s">
        <v>54</v>
      </c>
      <c r="B46" s="23"/>
      <c r="C46" s="23">
        <f>SUM(E46:Y46)</f>
        <v>1545</v>
      </c>
      <c r="D46" s="15"/>
      <c r="E46" s="26">
        <v>220</v>
      </c>
      <c r="F46" s="26"/>
      <c r="G46" s="26">
        <v>100</v>
      </c>
      <c r="H46" s="26">
        <v>167</v>
      </c>
      <c r="I46" s="26"/>
      <c r="J46" s="26">
        <v>60</v>
      </c>
      <c r="K46" s="26">
        <v>36</v>
      </c>
      <c r="L46" s="26">
        <v>80</v>
      </c>
      <c r="M46" s="26">
        <v>180</v>
      </c>
      <c r="N46" s="26">
        <v>50</v>
      </c>
      <c r="O46" s="26"/>
      <c r="P46" s="26"/>
      <c r="Q46" s="26">
        <v>417</v>
      </c>
      <c r="R46" s="26"/>
      <c r="S46" s="26"/>
      <c r="T46" s="26"/>
      <c r="U46" s="26"/>
      <c r="V46" s="26"/>
      <c r="W46" s="26"/>
      <c r="X46" s="26">
        <v>235</v>
      </c>
      <c r="Y46" s="26"/>
      <c r="Z46" s="21"/>
    </row>
    <row r="47" spans="1:29" s="2" customFormat="1" ht="30" hidden="1" customHeight="1" x14ac:dyDescent="0.3">
      <c r="A47" s="18" t="s">
        <v>55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3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customHeight="1" x14ac:dyDescent="0.3">
      <c r="A49" s="18" t="s">
        <v>57</v>
      </c>
      <c r="B49" s="23"/>
      <c r="C49" s="23">
        <f>SUM(E49:Y49)</f>
        <v>50</v>
      </c>
      <c r="D49" s="1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>
        <v>50</v>
      </c>
      <c r="Y49" s="26"/>
      <c r="Z49" s="21"/>
    </row>
    <row r="50" spans="1:26" s="2" customFormat="1" ht="30" hidden="1" customHeight="1" x14ac:dyDescent="0.3">
      <c r="A50" s="17" t="s">
        <v>58</v>
      </c>
      <c r="B50" s="23"/>
      <c r="C50" s="23">
        <f t="shared" ref="C50:C61" si="48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3">
      <c r="A51" s="17" t="s">
        <v>169</v>
      </c>
      <c r="B51" s="23"/>
      <c r="C51" s="23">
        <f t="shared" si="48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3">
      <c r="A52" s="17" t="s">
        <v>170</v>
      </c>
      <c r="B52" s="23"/>
      <c r="C52" s="23">
        <f t="shared" si="48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3">
      <c r="A53" s="11" t="s">
        <v>59</v>
      </c>
      <c r="B53" s="23"/>
      <c r="C53" s="23">
        <f t="shared" si="48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 x14ac:dyDescent="0.3">
      <c r="A54" s="32" t="s">
        <v>60</v>
      </c>
      <c r="B54" s="23"/>
      <c r="C54" s="23">
        <f t="shared" si="48"/>
        <v>158</v>
      </c>
      <c r="D54" s="15"/>
      <c r="E54" s="34"/>
      <c r="F54" s="34"/>
      <c r="G54" s="34">
        <v>96</v>
      </c>
      <c r="H54" s="34">
        <v>13</v>
      </c>
      <c r="I54" s="34"/>
      <c r="J54" s="34"/>
      <c r="K54" s="34">
        <v>2</v>
      </c>
      <c r="L54" s="34">
        <v>43</v>
      </c>
      <c r="M54" s="34"/>
      <c r="N54" s="34">
        <v>1</v>
      </c>
      <c r="O54" s="34"/>
      <c r="P54" s="34"/>
      <c r="Q54" s="34"/>
      <c r="R54" s="34"/>
      <c r="S54" s="34"/>
      <c r="T54" s="34"/>
      <c r="U54" s="34">
        <v>3</v>
      </c>
      <c r="V54" s="34"/>
      <c r="W54" s="34"/>
      <c r="X54" s="34"/>
      <c r="Y54" s="34"/>
      <c r="Z54" s="20"/>
    </row>
    <row r="55" spans="1:26" s="2" customFormat="1" ht="30" hidden="1" customHeight="1" x14ac:dyDescent="0.3">
      <c r="A55" s="18" t="s">
        <v>52</v>
      </c>
      <c r="B55" s="33" t="e">
        <f>B54/B53</f>
        <v>#DIV/0!</v>
      </c>
      <c r="C55" s="23" t="e">
        <f t="shared" si="48"/>
        <v>#DIV/0!</v>
      </c>
      <c r="D55" s="15"/>
      <c r="E55" s="35" t="e">
        <f t="shared" ref="E55:Y55" si="49">E54/E53</f>
        <v>#DIV/0!</v>
      </c>
      <c r="F55" s="35" t="e">
        <f t="shared" si="49"/>
        <v>#DIV/0!</v>
      </c>
      <c r="G55" s="35" t="e">
        <f t="shared" si="49"/>
        <v>#DIV/0!</v>
      </c>
      <c r="H55" s="35" t="e">
        <f t="shared" si="49"/>
        <v>#DIV/0!</v>
      </c>
      <c r="I55" s="35" t="e">
        <f t="shared" si="49"/>
        <v>#DIV/0!</v>
      </c>
      <c r="J55" s="35" t="e">
        <f t="shared" si="49"/>
        <v>#DIV/0!</v>
      </c>
      <c r="K55" s="35" t="e">
        <f t="shared" si="49"/>
        <v>#DIV/0!</v>
      </c>
      <c r="L55" s="35" t="e">
        <f t="shared" si="49"/>
        <v>#DIV/0!</v>
      </c>
      <c r="M55" s="35" t="e">
        <f t="shared" si="49"/>
        <v>#DIV/0!</v>
      </c>
      <c r="N55" s="35" t="e">
        <f t="shared" si="49"/>
        <v>#DIV/0!</v>
      </c>
      <c r="O55" s="35" t="e">
        <f t="shared" si="49"/>
        <v>#DIV/0!</v>
      </c>
      <c r="P55" s="35" t="e">
        <f t="shared" si="49"/>
        <v>#DIV/0!</v>
      </c>
      <c r="Q55" s="35" t="e">
        <f t="shared" si="49"/>
        <v>#DIV/0!</v>
      </c>
      <c r="R55" s="35" t="e">
        <f t="shared" si="49"/>
        <v>#DIV/0!</v>
      </c>
      <c r="S55" s="35" t="e">
        <f t="shared" si="49"/>
        <v>#DIV/0!</v>
      </c>
      <c r="T55" s="35" t="e">
        <f t="shared" si="49"/>
        <v>#DIV/0!</v>
      </c>
      <c r="U55" s="35" t="e">
        <f t="shared" si="49"/>
        <v>#DIV/0!</v>
      </c>
      <c r="V55" s="35" t="e">
        <f t="shared" si="49"/>
        <v>#DIV/0!</v>
      </c>
      <c r="W55" s="35" t="e">
        <f t="shared" si="49"/>
        <v>#DIV/0!</v>
      </c>
      <c r="X55" s="35" t="e">
        <f t="shared" si="49"/>
        <v>#DIV/0!</v>
      </c>
      <c r="Y55" s="35" t="e">
        <f t="shared" si="49"/>
        <v>#DIV/0!</v>
      </c>
      <c r="Z55" s="21"/>
    </row>
    <row r="56" spans="1:26" s="2" customFormat="1" ht="30" hidden="1" customHeight="1" outlineLevel="1" x14ac:dyDescent="0.3">
      <c r="A56" s="17" t="s">
        <v>61</v>
      </c>
      <c r="B56" s="23"/>
      <c r="C56" s="23">
        <f t="shared" si="48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3">
      <c r="A57" s="11" t="s">
        <v>161</v>
      </c>
      <c r="B57" s="23"/>
      <c r="C57" s="23">
        <f t="shared" si="48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hidden="1" customHeight="1" x14ac:dyDescent="0.3">
      <c r="A58" s="32" t="s">
        <v>162</v>
      </c>
      <c r="B58" s="27"/>
      <c r="C58" s="27">
        <f t="shared" si="48"/>
        <v>140.5</v>
      </c>
      <c r="D58" s="9"/>
      <c r="E58" s="26">
        <v>8</v>
      </c>
      <c r="F58" s="26"/>
      <c r="G58" s="26"/>
      <c r="H58" s="26"/>
      <c r="I58" s="26"/>
      <c r="J58" s="26"/>
      <c r="K58" s="26">
        <v>13.5</v>
      </c>
      <c r="L58" s="26">
        <v>55</v>
      </c>
      <c r="M58" s="26"/>
      <c r="N58" s="54"/>
      <c r="O58" s="26"/>
      <c r="P58" s="26"/>
      <c r="Q58" s="26"/>
      <c r="R58" s="26"/>
      <c r="S58" s="26"/>
      <c r="T58" s="26">
        <v>12</v>
      </c>
      <c r="U58" s="26"/>
      <c r="V58" s="26"/>
      <c r="W58" s="26"/>
      <c r="X58" s="26">
        <v>52</v>
      </c>
      <c r="Y58" s="26"/>
      <c r="Z58" s="20"/>
    </row>
    <row r="59" spans="1:26" s="2" customFormat="1" ht="30" customHeight="1" x14ac:dyDescent="0.3">
      <c r="A59" s="13" t="s">
        <v>202</v>
      </c>
      <c r="B59" s="27"/>
      <c r="C59" s="27">
        <f t="shared" si="48"/>
        <v>10</v>
      </c>
      <c r="D59" s="9"/>
      <c r="E59" s="26"/>
      <c r="F59" s="26"/>
      <c r="G59" s="26">
        <v>10</v>
      </c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0"/>
    </row>
    <row r="60" spans="1:26" s="2" customFormat="1" ht="30" hidden="1" customHeight="1" x14ac:dyDescent="0.3">
      <c r="A60" s="13" t="s">
        <v>52</v>
      </c>
      <c r="B60" s="33"/>
      <c r="C60" s="27">
        <f t="shared" si="48"/>
        <v>0</v>
      </c>
      <c r="D60" s="9" t="e">
        <f t="shared" ref="D60:D90" si="50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 x14ac:dyDescent="0.3">
      <c r="A61" s="18" t="s">
        <v>62</v>
      </c>
      <c r="B61" s="23"/>
      <c r="C61" s="27">
        <f t="shared" si="48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3">
      <c r="A62" s="17" t="s">
        <v>63</v>
      </c>
      <c r="B62" s="23"/>
      <c r="C62" s="23">
        <f t="shared" ref="C62:C75" si="51">SUM(E62:Y62)</f>
        <v>0</v>
      </c>
      <c r="D62" s="15" t="e">
        <f t="shared" si="5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3">
      <c r="A63" s="17" t="s">
        <v>64</v>
      </c>
      <c r="B63" s="23"/>
      <c r="C63" s="23">
        <f t="shared" si="51"/>
        <v>0</v>
      </c>
      <c r="D63" s="15" t="e">
        <f t="shared" si="5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 x14ac:dyDescent="0.3">
      <c r="A64" s="18" t="s">
        <v>65</v>
      </c>
      <c r="B64" s="23"/>
      <c r="C64" s="23">
        <f t="shared" si="51"/>
        <v>0</v>
      </c>
      <c r="D64" s="15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21"/>
    </row>
    <row r="65" spans="1:26" s="2" customFormat="1" ht="30" customHeight="1" x14ac:dyDescent="0.3">
      <c r="A65" s="18" t="s">
        <v>66</v>
      </c>
      <c r="B65" s="23"/>
      <c r="C65" s="23">
        <f t="shared" si="51"/>
        <v>80</v>
      </c>
      <c r="D65" s="15"/>
      <c r="E65" s="37"/>
      <c r="F65" s="37"/>
      <c r="G65" s="37"/>
      <c r="H65" s="37">
        <v>80</v>
      </c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21"/>
    </row>
    <row r="66" spans="1:26" s="2" customFormat="1" ht="30" hidden="1" customHeight="1" x14ac:dyDescent="0.3">
      <c r="A66" s="18" t="s">
        <v>67</v>
      </c>
      <c r="B66" s="23"/>
      <c r="C66" s="23">
        <f t="shared" si="51"/>
        <v>0</v>
      </c>
      <c r="D66" s="15" t="e">
        <f t="shared" si="50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3">
      <c r="A67" s="18" t="s">
        <v>68</v>
      </c>
      <c r="B67" s="23"/>
      <c r="C67" s="23">
        <f t="shared" si="51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customHeight="1" x14ac:dyDescent="0.3">
      <c r="A68" s="18" t="s">
        <v>69</v>
      </c>
      <c r="B68" s="23"/>
      <c r="C68" s="23">
        <f t="shared" si="51"/>
        <v>60</v>
      </c>
      <c r="D68" s="15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>
        <v>60</v>
      </c>
      <c r="Y68" s="37"/>
      <c r="Z68" s="21"/>
    </row>
    <row r="69" spans="1:26" s="2" customFormat="1" ht="30" customHeight="1" x14ac:dyDescent="0.3">
      <c r="A69" s="18" t="s">
        <v>70</v>
      </c>
      <c r="B69" s="23"/>
      <c r="C69" s="23">
        <f t="shared" si="51"/>
        <v>63</v>
      </c>
      <c r="D69" s="15"/>
      <c r="E69" s="37"/>
      <c r="F69" s="37"/>
      <c r="G69" s="37"/>
      <c r="H69" s="37">
        <v>30</v>
      </c>
      <c r="I69" s="37">
        <v>3</v>
      </c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>
        <v>30</v>
      </c>
      <c r="Y69" s="37"/>
      <c r="Z69" s="21"/>
    </row>
    <row r="70" spans="1:26" s="2" customFormat="1" ht="30" hidden="1" customHeight="1" x14ac:dyDescent="0.3">
      <c r="A70" s="18" t="s">
        <v>71</v>
      </c>
      <c r="B70" s="23"/>
      <c r="C70" s="23">
        <f t="shared" si="51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3">
      <c r="A71" s="18" t="s">
        <v>72</v>
      </c>
      <c r="B71" s="23"/>
      <c r="C71" s="23">
        <f t="shared" si="51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3">
      <c r="A72" s="18" t="s">
        <v>73</v>
      </c>
      <c r="B72" s="23"/>
      <c r="C72" s="23">
        <f t="shared" si="51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3">
      <c r="A73" s="18" t="s">
        <v>74</v>
      </c>
      <c r="B73" s="23"/>
      <c r="C73" s="23">
        <f t="shared" si="51"/>
        <v>0</v>
      </c>
      <c r="D73" s="15" t="e">
        <f t="shared" si="50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 x14ac:dyDescent="0.3">
      <c r="A74" s="18" t="s">
        <v>75</v>
      </c>
      <c r="B74" s="23"/>
      <c r="C74" s="19">
        <f t="shared" si="51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 x14ac:dyDescent="0.3">
      <c r="A75" s="11" t="s">
        <v>76</v>
      </c>
      <c r="B75" s="23"/>
      <c r="C75" s="23">
        <f t="shared" si="51"/>
        <v>0</v>
      </c>
      <c r="D75" s="15" t="e">
        <f t="shared" si="50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3">
      <c r="A76" s="32" t="s">
        <v>77</v>
      </c>
      <c r="B76" s="23"/>
      <c r="C76" s="23">
        <f>SUM(E76:Y76)</f>
        <v>0</v>
      </c>
      <c r="D76" s="15" t="e">
        <f t="shared" si="50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3">
      <c r="A77" s="13" t="s">
        <v>52</v>
      </c>
      <c r="B77" s="33"/>
      <c r="C77" s="23">
        <f>SUM(E77:Y77)</f>
        <v>0</v>
      </c>
      <c r="D77" s="15" t="e">
        <f t="shared" si="50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3">
      <c r="A78" s="13" t="s">
        <v>78</v>
      </c>
      <c r="B78" s="33"/>
      <c r="C78" s="23">
        <f>SUM(E78:Y78)</f>
        <v>0</v>
      </c>
      <c r="D78" s="15" t="e">
        <f t="shared" si="5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3">
      <c r="A79" s="13"/>
      <c r="B79" s="33"/>
      <c r="C79" s="39"/>
      <c r="D79" s="15" t="e">
        <f t="shared" si="50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3">
      <c r="A80" s="78" t="s">
        <v>79</v>
      </c>
      <c r="B80" s="40"/>
      <c r="C80" s="40">
        <f>SUM(E80:Y80)</f>
        <v>0</v>
      </c>
      <c r="D80" s="15" t="e">
        <f t="shared" si="50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3">
      <c r="A81" s="13"/>
      <c r="B81" s="33"/>
      <c r="C81" s="39"/>
      <c r="D81" s="15" t="e">
        <f t="shared" si="50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8" hidden="1" customHeight="1" x14ac:dyDescent="0.3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 x14ac:dyDescent="0.3">
      <c r="A83" s="13" t="s">
        <v>80</v>
      </c>
      <c r="B83" s="42"/>
      <c r="C83" s="42">
        <f>SUM(E83:Y83)</f>
        <v>-59694</v>
      </c>
      <c r="D83" s="15"/>
      <c r="E83" s="100">
        <f>(E42-E84)</f>
        <v>-2705</v>
      </c>
      <c r="F83" s="100">
        <f t="shared" ref="F83:Y83" si="52">(F42-F84)</f>
        <v>-2253</v>
      </c>
      <c r="G83" s="100">
        <f t="shared" si="52"/>
        <v>-8340</v>
      </c>
      <c r="H83" s="100">
        <f t="shared" si="52"/>
        <v>-3411</v>
      </c>
      <c r="I83" s="100">
        <f t="shared" si="52"/>
        <v>-2262</v>
      </c>
      <c r="J83" s="100">
        <f t="shared" si="52"/>
        <v>-3725</v>
      </c>
      <c r="K83" s="100">
        <f t="shared" si="52"/>
        <v>-2534</v>
      </c>
      <c r="L83" s="100">
        <f t="shared" si="52"/>
        <v>-4951</v>
      </c>
      <c r="M83" s="100">
        <f t="shared" si="52"/>
        <v>-2600</v>
      </c>
      <c r="N83" s="100">
        <f t="shared" si="52"/>
        <v>-1045</v>
      </c>
      <c r="O83" s="100">
        <f t="shared" si="52"/>
        <v>-660</v>
      </c>
      <c r="P83" s="100">
        <f t="shared" si="52"/>
        <v>-708</v>
      </c>
      <c r="Q83" s="100">
        <f t="shared" si="52"/>
        <v>-3368</v>
      </c>
      <c r="R83" s="100">
        <f t="shared" si="52"/>
        <v>-2300</v>
      </c>
      <c r="S83" s="100">
        <f t="shared" si="52"/>
        <v>-3205</v>
      </c>
      <c r="T83" s="100">
        <f t="shared" si="52"/>
        <v>-1074</v>
      </c>
      <c r="U83" s="100">
        <f t="shared" si="52"/>
        <v>-2210</v>
      </c>
      <c r="V83" s="100">
        <f t="shared" si="52"/>
        <v>-798</v>
      </c>
      <c r="W83" s="100">
        <f t="shared" si="52"/>
        <v>-1755</v>
      </c>
      <c r="X83" s="100">
        <f t="shared" si="52"/>
        <v>-8610</v>
      </c>
      <c r="Y83" s="100">
        <f t="shared" si="52"/>
        <v>-1180</v>
      </c>
    </row>
    <row r="84" spans="1:26" ht="30.6" hidden="1" customHeight="1" x14ac:dyDescent="0.3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 x14ac:dyDescent="0.3">
      <c r="A85" s="13"/>
      <c r="B85" s="33"/>
      <c r="C85" s="23"/>
      <c r="D85" s="15" t="e">
        <f t="shared" si="50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3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3">
      <c r="A87" s="13" t="s">
        <v>83</v>
      </c>
      <c r="B87" s="34"/>
      <c r="C87" s="27">
        <f>SUM(E87:Y87)</f>
        <v>0</v>
      </c>
      <c r="D87" s="15" t="e">
        <f t="shared" si="50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3">
      <c r="A88" s="44" t="s">
        <v>84</v>
      </c>
      <c r="B88" s="45"/>
      <c r="C88" s="45"/>
      <c r="D88" s="15" t="e">
        <f t="shared" si="5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3">
      <c r="A89" s="13" t="s">
        <v>85</v>
      </c>
      <c r="B89" s="41"/>
      <c r="C89" s="41"/>
      <c r="D89" s="15" t="e">
        <f t="shared" si="5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3">
      <c r="A90" s="13" t="s">
        <v>86</v>
      </c>
      <c r="B90" s="29"/>
      <c r="C90" s="29" t="e">
        <f>C89/C88</f>
        <v>#DIV/0!</v>
      </c>
      <c r="D90" s="15" t="e">
        <f t="shared" si="50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3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5">
      <c r="A92" s="48" t="s">
        <v>87</v>
      </c>
      <c r="B92" s="23"/>
      <c r="C92" s="27"/>
      <c r="D92" s="15" t="e">
        <f t="shared" ref="D92:D129" si="53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5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5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5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799999999999997" hidden="1" customHeight="1" outlineLevel="1" x14ac:dyDescent="0.25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5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 x14ac:dyDescent="0.25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5">
      <c r="A99" s="32" t="s">
        <v>91</v>
      </c>
      <c r="B99" s="23"/>
      <c r="C99" s="27"/>
      <c r="D99" s="15" t="e">
        <f t="shared" si="53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5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4">G99/G98</f>
        <v>#DIV/0!</v>
      </c>
      <c r="H100" s="29" t="e">
        <f t="shared" si="54"/>
        <v>#DIV/0!</v>
      </c>
      <c r="I100" s="29" t="e">
        <f t="shared" si="54"/>
        <v>#DIV/0!</v>
      </c>
      <c r="J100" s="29" t="e">
        <f t="shared" si="54"/>
        <v>#DIV/0!</v>
      </c>
      <c r="K100" s="29" t="e">
        <f t="shared" si="54"/>
        <v>#DIV/0!</v>
      </c>
      <c r="L100" s="29" t="e">
        <f t="shared" si="54"/>
        <v>#DIV/0!</v>
      </c>
      <c r="M100" s="29" t="e">
        <f t="shared" si="54"/>
        <v>#DIV/0!</v>
      </c>
      <c r="N100" s="29" t="e">
        <f t="shared" si="54"/>
        <v>#DIV/0!</v>
      </c>
      <c r="O100" s="29" t="e">
        <f t="shared" si="54"/>
        <v>#DIV/0!</v>
      </c>
      <c r="P100" s="29" t="e">
        <f t="shared" si="54"/>
        <v>#DIV/0!</v>
      </c>
      <c r="Q100" s="29" t="e">
        <f t="shared" si="54"/>
        <v>#DIV/0!</v>
      </c>
      <c r="R100" s="29" t="e">
        <f t="shared" si="54"/>
        <v>#DIV/0!</v>
      </c>
      <c r="S100" s="29" t="e">
        <f t="shared" si="54"/>
        <v>#DIV/0!</v>
      </c>
      <c r="T100" s="29" t="e">
        <f t="shared" si="54"/>
        <v>#DIV/0!</v>
      </c>
      <c r="U100" s="29" t="e">
        <f t="shared" si="54"/>
        <v>#DIV/0!</v>
      </c>
      <c r="V100" s="29" t="e">
        <f t="shared" si="54"/>
        <v>#DIV/0!</v>
      </c>
      <c r="W100" s="29" t="e">
        <f t="shared" si="54"/>
        <v>#DIV/0!</v>
      </c>
      <c r="X100" s="29" t="e">
        <f t="shared" si="54"/>
        <v>#DIV/0!</v>
      </c>
      <c r="Y100" s="29" t="e">
        <f t="shared" si="54"/>
        <v>#DIV/0!</v>
      </c>
    </row>
    <row r="101" spans="1:25" s="96" customFormat="1" ht="31.8" hidden="1" customHeight="1" x14ac:dyDescent="0.25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5">E98-E99</f>
        <v>0</v>
      </c>
      <c r="F101" s="97">
        <f t="shared" si="55"/>
        <v>0</v>
      </c>
      <c r="G101" s="97">
        <f t="shared" si="55"/>
        <v>0</v>
      </c>
      <c r="H101" s="97">
        <f t="shared" si="55"/>
        <v>0</v>
      </c>
      <c r="I101" s="97">
        <f t="shared" si="55"/>
        <v>0</v>
      </c>
      <c r="J101" s="97">
        <f t="shared" si="55"/>
        <v>0</v>
      </c>
      <c r="K101" s="97">
        <f t="shared" si="55"/>
        <v>0</v>
      </c>
      <c r="L101" s="97">
        <f t="shared" si="55"/>
        <v>0</v>
      </c>
      <c r="M101" s="97">
        <f t="shared" si="55"/>
        <v>0</v>
      </c>
      <c r="N101" s="97">
        <f t="shared" si="55"/>
        <v>0</v>
      </c>
      <c r="O101" s="97">
        <f t="shared" si="55"/>
        <v>0</v>
      </c>
      <c r="P101" s="97">
        <f t="shared" si="55"/>
        <v>0</v>
      </c>
      <c r="Q101" s="97">
        <f t="shared" si="55"/>
        <v>0</v>
      </c>
      <c r="R101" s="97">
        <f t="shared" si="55"/>
        <v>0</v>
      </c>
      <c r="S101" s="97">
        <f t="shared" si="55"/>
        <v>0</v>
      </c>
      <c r="T101" s="97">
        <f t="shared" si="55"/>
        <v>0</v>
      </c>
      <c r="U101" s="97">
        <f t="shared" si="55"/>
        <v>0</v>
      </c>
      <c r="V101" s="97">
        <f t="shared" si="55"/>
        <v>0</v>
      </c>
      <c r="W101" s="97">
        <f t="shared" si="55"/>
        <v>0</v>
      </c>
      <c r="X101" s="97">
        <f t="shared" si="55"/>
        <v>0</v>
      </c>
      <c r="Y101" s="97">
        <f t="shared" si="55"/>
        <v>0</v>
      </c>
    </row>
    <row r="102" spans="1:25" s="12" customFormat="1" ht="30" hidden="1" customHeight="1" x14ac:dyDescent="0.25">
      <c r="A102" s="11" t="s">
        <v>92</v>
      </c>
      <c r="B102" s="39"/>
      <c r="C102" s="26">
        <f t="shared" ref="C102:C105" si="56">SUM(E102:Y102)</f>
        <v>0</v>
      </c>
      <c r="D102" s="15" t="e">
        <f t="shared" si="53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11" t="s">
        <v>93</v>
      </c>
      <c r="B103" s="39"/>
      <c r="C103" s="26">
        <f t="shared" si="56"/>
        <v>0</v>
      </c>
      <c r="D103" s="15" t="e">
        <f t="shared" si="53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11" t="s">
        <v>94</v>
      </c>
      <c r="B104" s="39"/>
      <c r="C104" s="26">
        <f t="shared" si="56"/>
        <v>0</v>
      </c>
      <c r="D104" s="15" t="e">
        <f t="shared" si="53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5">
      <c r="A105" s="11" t="s">
        <v>95</v>
      </c>
      <c r="B105" s="39"/>
      <c r="C105" s="26">
        <f t="shared" si="56"/>
        <v>0</v>
      </c>
      <c r="D105" s="15" t="e">
        <f t="shared" si="53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5">
      <c r="A106" s="32" t="s">
        <v>97</v>
      </c>
      <c r="B106" s="27"/>
      <c r="C106" s="27">
        <f>SUM(E106:Y106)</f>
        <v>0</v>
      </c>
      <c r="D106" s="15" t="e">
        <f t="shared" si="53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 x14ac:dyDescent="0.25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7">E106/E98</f>
        <v>#DIV/0!</v>
      </c>
      <c r="F107" s="29" t="e">
        <f t="shared" si="57"/>
        <v>#DIV/0!</v>
      </c>
      <c r="G107" s="29" t="e">
        <f t="shared" si="57"/>
        <v>#DIV/0!</v>
      </c>
      <c r="H107" s="29" t="e">
        <f t="shared" si="57"/>
        <v>#DIV/0!</v>
      </c>
      <c r="I107" s="29" t="e">
        <f t="shared" si="57"/>
        <v>#DIV/0!</v>
      </c>
      <c r="J107" s="29" t="e">
        <f t="shared" si="57"/>
        <v>#DIV/0!</v>
      </c>
      <c r="K107" s="29" t="e">
        <f t="shared" si="57"/>
        <v>#DIV/0!</v>
      </c>
      <c r="L107" s="29" t="e">
        <f t="shared" si="57"/>
        <v>#DIV/0!</v>
      </c>
      <c r="M107" s="29" t="e">
        <f t="shared" si="57"/>
        <v>#DIV/0!</v>
      </c>
      <c r="N107" s="29" t="e">
        <f t="shared" si="57"/>
        <v>#DIV/0!</v>
      </c>
      <c r="O107" s="29" t="e">
        <f t="shared" si="57"/>
        <v>#DIV/0!</v>
      </c>
      <c r="P107" s="29" t="e">
        <f t="shared" si="57"/>
        <v>#DIV/0!</v>
      </c>
      <c r="Q107" s="29" t="e">
        <f t="shared" si="57"/>
        <v>#DIV/0!</v>
      </c>
      <c r="R107" s="29" t="e">
        <f t="shared" si="57"/>
        <v>#DIV/0!</v>
      </c>
      <c r="S107" s="29" t="e">
        <f t="shared" si="57"/>
        <v>#DIV/0!</v>
      </c>
      <c r="T107" s="29" t="e">
        <f t="shared" si="57"/>
        <v>#DIV/0!</v>
      </c>
      <c r="U107" s="29" t="e">
        <f t="shared" si="57"/>
        <v>#DIV/0!</v>
      </c>
      <c r="V107" s="29" t="e">
        <f t="shared" si="57"/>
        <v>#DIV/0!</v>
      </c>
      <c r="W107" s="29" t="e">
        <f t="shared" si="57"/>
        <v>#DIV/0!</v>
      </c>
      <c r="X107" s="29" t="e">
        <f t="shared" si="57"/>
        <v>#DIV/0!</v>
      </c>
      <c r="Y107" s="29" t="e">
        <f t="shared" si="57"/>
        <v>#DIV/0!</v>
      </c>
    </row>
    <row r="108" spans="1:25" s="12" customFormat="1" ht="30" hidden="1" customHeight="1" x14ac:dyDescent="0.25">
      <c r="A108" s="11" t="s">
        <v>92</v>
      </c>
      <c r="B108" s="39"/>
      <c r="C108" s="26">
        <f t="shared" ref="C108:C118" si="58">SUM(E108:Y108)</f>
        <v>0</v>
      </c>
      <c r="D108" s="15" t="e">
        <f t="shared" si="53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93</v>
      </c>
      <c r="B109" s="39"/>
      <c r="C109" s="26">
        <f t="shared" si="58"/>
        <v>0</v>
      </c>
      <c r="D109" s="15" t="e">
        <f t="shared" si="53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94</v>
      </c>
      <c r="B110" s="39"/>
      <c r="C110" s="26">
        <f t="shared" si="58"/>
        <v>0</v>
      </c>
      <c r="D110" s="15" t="e">
        <f t="shared" si="53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5">
      <c r="A111" s="11" t="s">
        <v>95</v>
      </c>
      <c r="B111" s="39"/>
      <c r="C111" s="26">
        <f t="shared" si="58"/>
        <v>0</v>
      </c>
      <c r="D111" s="15" t="e">
        <f t="shared" si="53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5">
      <c r="A112" s="13" t="s">
        <v>193</v>
      </c>
      <c r="B112" s="39"/>
      <c r="C112" s="26">
        <v>595200</v>
      </c>
      <c r="D112" s="16" t="e">
        <f t="shared" si="53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5">
      <c r="A113" s="32" t="s">
        <v>194</v>
      </c>
      <c r="B113" s="27"/>
      <c r="C113" s="27">
        <f t="shared" si="58"/>
        <v>0</v>
      </c>
      <c r="D113" s="15" t="e">
        <f t="shared" si="53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5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9">E113/E112</f>
        <v>#DIV/0!</v>
      </c>
      <c r="F114" s="30" t="e">
        <f t="shared" si="59"/>
        <v>#DIV/0!</v>
      </c>
      <c r="G114" s="30" t="e">
        <f t="shared" si="59"/>
        <v>#DIV/0!</v>
      </c>
      <c r="H114" s="30" t="e">
        <f t="shared" si="59"/>
        <v>#DIV/0!</v>
      </c>
      <c r="I114" s="30" t="e">
        <f t="shared" si="59"/>
        <v>#DIV/0!</v>
      </c>
      <c r="J114" s="30" t="e">
        <f t="shared" si="59"/>
        <v>#DIV/0!</v>
      </c>
      <c r="K114" s="30" t="e">
        <f t="shared" si="59"/>
        <v>#DIV/0!</v>
      </c>
      <c r="L114" s="30" t="e">
        <f t="shared" si="59"/>
        <v>#DIV/0!</v>
      </c>
      <c r="M114" s="30" t="e">
        <f t="shared" si="59"/>
        <v>#DIV/0!</v>
      </c>
      <c r="N114" s="30" t="e">
        <f t="shared" si="59"/>
        <v>#DIV/0!</v>
      </c>
      <c r="O114" s="30" t="e">
        <f t="shared" si="59"/>
        <v>#DIV/0!</v>
      </c>
      <c r="P114" s="30" t="e">
        <f t="shared" si="59"/>
        <v>#DIV/0!</v>
      </c>
      <c r="Q114" s="30" t="e">
        <f t="shared" si="59"/>
        <v>#DIV/0!</v>
      </c>
      <c r="R114" s="30" t="e">
        <f t="shared" si="59"/>
        <v>#DIV/0!</v>
      </c>
      <c r="S114" s="30" t="e">
        <f t="shared" si="59"/>
        <v>#DIV/0!</v>
      </c>
      <c r="T114" s="30" t="e">
        <f t="shared" si="59"/>
        <v>#DIV/0!</v>
      </c>
      <c r="U114" s="30" t="e">
        <f t="shared" si="59"/>
        <v>#DIV/0!</v>
      </c>
      <c r="V114" s="30" t="e">
        <f t="shared" si="59"/>
        <v>#DIV/0!</v>
      </c>
      <c r="W114" s="30" t="e">
        <f t="shared" si="59"/>
        <v>#DIV/0!</v>
      </c>
      <c r="X114" s="30" t="e">
        <f t="shared" si="59"/>
        <v>#DIV/0!</v>
      </c>
      <c r="Y114" s="30" t="e">
        <f t="shared" si="59"/>
        <v>#DIV/0!</v>
      </c>
    </row>
    <row r="115" spans="1:25" s="12" customFormat="1" ht="30" hidden="1" customHeight="1" x14ac:dyDescent="0.25">
      <c r="A115" s="11" t="s">
        <v>92</v>
      </c>
      <c r="B115" s="26"/>
      <c r="C115" s="26">
        <f t="shared" si="58"/>
        <v>0</v>
      </c>
      <c r="D115" s="15" t="e">
        <f t="shared" si="53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5">
      <c r="A116" s="11" t="s">
        <v>93</v>
      </c>
      <c r="B116" s="26"/>
      <c r="C116" s="26">
        <f t="shared" si="58"/>
        <v>0</v>
      </c>
      <c r="D116" s="15" t="e">
        <f t="shared" si="53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 x14ac:dyDescent="0.25">
      <c r="A117" s="11" t="s">
        <v>94</v>
      </c>
      <c r="B117" s="26"/>
      <c r="C117" s="26">
        <f t="shared" si="58"/>
        <v>0</v>
      </c>
      <c r="D117" s="15" t="e">
        <f t="shared" si="53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 x14ac:dyDescent="0.25">
      <c r="A118" s="11" t="s">
        <v>95</v>
      </c>
      <c r="B118" s="39"/>
      <c r="C118" s="26">
        <f t="shared" si="58"/>
        <v>0</v>
      </c>
      <c r="D118" s="15" t="e">
        <f t="shared" si="53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 x14ac:dyDescent="0.25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3"/>
        <v>#DIV/0!</v>
      </c>
      <c r="E119" s="54" t="e">
        <f t="shared" ref="E119:Y119" si="60">E113/E106*10</f>
        <v>#DIV/0!</v>
      </c>
      <c r="F119" s="54" t="e">
        <f t="shared" si="60"/>
        <v>#DIV/0!</v>
      </c>
      <c r="G119" s="54" t="e">
        <f t="shared" si="60"/>
        <v>#DIV/0!</v>
      </c>
      <c r="H119" s="54" t="e">
        <f t="shared" si="60"/>
        <v>#DIV/0!</v>
      </c>
      <c r="I119" s="54" t="e">
        <f t="shared" si="60"/>
        <v>#DIV/0!</v>
      </c>
      <c r="J119" s="54" t="e">
        <f t="shared" si="60"/>
        <v>#DIV/0!</v>
      </c>
      <c r="K119" s="54" t="e">
        <f t="shared" si="60"/>
        <v>#DIV/0!</v>
      </c>
      <c r="L119" s="54" t="e">
        <f t="shared" si="60"/>
        <v>#DIV/0!</v>
      </c>
      <c r="M119" s="54" t="e">
        <f t="shared" si="60"/>
        <v>#DIV/0!</v>
      </c>
      <c r="N119" s="54" t="e">
        <f t="shared" si="60"/>
        <v>#DIV/0!</v>
      </c>
      <c r="O119" s="54" t="e">
        <f t="shared" si="60"/>
        <v>#DIV/0!</v>
      </c>
      <c r="P119" s="54" t="e">
        <f t="shared" si="60"/>
        <v>#DIV/0!</v>
      </c>
      <c r="Q119" s="54" t="e">
        <f t="shared" si="60"/>
        <v>#DIV/0!</v>
      </c>
      <c r="R119" s="54" t="e">
        <f t="shared" si="60"/>
        <v>#DIV/0!</v>
      </c>
      <c r="S119" s="54" t="e">
        <f t="shared" si="60"/>
        <v>#DIV/0!</v>
      </c>
      <c r="T119" s="54" t="e">
        <f t="shared" si="60"/>
        <v>#DIV/0!</v>
      </c>
      <c r="U119" s="54" t="e">
        <f t="shared" si="60"/>
        <v>#DIV/0!</v>
      </c>
      <c r="V119" s="54" t="e">
        <f t="shared" si="60"/>
        <v>#DIV/0!</v>
      </c>
      <c r="W119" s="54" t="e">
        <f t="shared" si="60"/>
        <v>#DIV/0!</v>
      </c>
      <c r="X119" s="54" t="e">
        <f t="shared" si="60"/>
        <v>#DIV/0!</v>
      </c>
      <c r="Y119" s="54" t="e">
        <f t="shared" si="60"/>
        <v>#DIV/0!</v>
      </c>
    </row>
    <row r="120" spans="1:25" s="12" customFormat="1" ht="30" hidden="1" customHeight="1" x14ac:dyDescent="0.25">
      <c r="A120" s="11" t="s">
        <v>92</v>
      </c>
      <c r="B120" s="54" t="e">
        <f t="shared" ref="B120:E123" si="61">B115/B108*10</f>
        <v>#DIV/0!</v>
      </c>
      <c r="C120" s="54" t="e">
        <f t="shared" si="61"/>
        <v>#DIV/0!</v>
      </c>
      <c r="D120" s="15" t="e">
        <f t="shared" si="53"/>
        <v>#DIV/0!</v>
      </c>
      <c r="E120" s="54" t="e">
        <f t="shared" ref="E120:Y120" si="62">E115/E108*10</f>
        <v>#DIV/0!</v>
      </c>
      <c r="F120" s="54" t="e">
        <f t="shared" si="62"/>
        <v>#DIV/0!</v>
      </c>
      <c r="G120" s="54" t="e">
        <f t="shared" si="62"/>
        <v>#DIV/0!</v>
      </c>
      <c r="H120" s="54" t="e">
        <f t="shared" si="62"/>
        <v>#DIV/0!</v>
      </c>
      <c r="I120" s="54" t="e">
        <f t="shared" si="62"/>
        <v>#DIV/0!</v>
      </c>
      <c r="J120" s="54" t="e">
        <f t="shared" si="62"/>
        <v>#DIV/0!</v>
      </c>
      <c r="K120" s="54" t="e">
        <f t="shared" si="62"/>
        <v>#DIV/0!</v>
      </c>
      <c r="L120" s="54" t="e">
        <f t="shared" si="62"/>
        <v>#DIV/0!</v>
      </c>
      <c r="M120" s="54" t="e">
        <f t="shared" si="62"/>
        <v>#DIV/0!</v>
      </c>
      <c r="N120" s="54" t="e">
        <f t="shared" si="62"/>
        <v>#DIV/0!</v>
      </c>
      <c r="O120" s="54" t="e">
        <f t="shared" si="62"/>
        <v>#DIV/0!</v>
      </c>
      <c r="P120" s="54" t="e">
        <f t="shared" si="62"/>
        <v>#DIV/0!</v>
      </c>
      <c r="Q120" s="54" t="e">
        <f t="shared" si="62"/>
        <v>#DIV/0!</v>
      </c>
      <c r="R120" s="54" t="e">
        <f t="shared" si="62"/>
        <v>#DIV/0!</v>
      </c>
      <c r="S120" s="54" t="e">
        <f t="shared" si="62"/>
        <v>#DIV/0!</v>
      </c>
      <c r="T120" s="54" t="e">
        <f t="shared" si="62"/>
        <v>#DIV/0!</v>
      </c>
      <c r="U120" s="54" t="e">
        <f t="shared" si="62"/>
        <v>#DIV/0!</v>
      </c>
      <c r="V120" s="54" t="e">
        <f t="shared" si="62"/>
        <v>#DIV/0!</v>
      </c>
      <c r="W120" s="54" t="e">
        <f t="shared" si="62"/>
        <v>#DIV/0!</v>
      </c>
      <c r="X120" s="54" t="e">
        <f t="shared" si="62"/>
        <v>#DIV/0!</v>
      </c>
      <c r="Y120" s="54" t="e">
        <f t="shared" si="62"/>
        <v>#DIV/0!</v>
      </c>
    </row>
    <row r="121" spans="1:25" s="12" customFormat="1" ht="30" hidden="1" customHeight="1" x14ac:dyDescent="0.25">
      <c r="A121" s="11" t="s">
        <v>93</v>
      </c>
      <c r="B121" s="54" t="e">
        <f t="shared" si="61"/>
        <v>#DIV/0!</v>
      </c>
      <c r="C121" s="54" t="e">
        <f t="shared" si="61"/>
        <v>#DIV/0!</v>
      </c>
      <c r="D121" s="15" t="e">
        <f t="shared" si="53"/>
        <v>#DIV/0!</v>
      </c>
      <c r="E121" s="54"/>
      <c r="F121" s="54" t="e">
        <f t="shared" ref="F121:M122" si="63">F116/F109*10</f>
        <v>#DIV/0!</v>
      </c>
      <c r="G121" s="54" t="e">
        <f t="shared" si="63"/>
        <v>#DIV/0!</v>
      </c>
      <c r="H121" s="54" t="e">
        <f t="shared" si="63"/>
        <v>#DIV/0!</v>
      </c>
      <c r="I121" s="54" t="e">
        <f t="shared" si="63"/>
        <v>#DIV/0!</v>
      </c>
      <c r="J121" s="54" t="e">
        <f t="shared" si="63"/>
        <v>#DIV/0!</v>
      </c>
      <c r="K121" s="54" t="e">
        <f t="shared" si="63"/>
        <v>#DIV/0!</v>
      </c>
      <c r="L121" s="54" t="e">
        <f t="shared" si="63"/>
        <v>#DIV/0!</v>
      </c>
      <c r="M121" s="54" t="e">
        <f t="shared" si="63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4">R116/R109*10</f>
        <v>#DIV/0!</v>
      </c>
      <c r="S121" s="54" t="e">
        <f t="shared" si="64"/>
        <v>#DIV/0!</v>
      </c>
      <c r="T121" s="54" t="e">
        <f t="shared" si="64"/>
        <v>#DIV/0!</v>
      </c>
      <c r="U121" s="54" t="e">
        <f t="shared" si="64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5">
      <c r="A122" s="11" t="s">
        <v>94</v>
      </c>
      <c r="B122" s="54" t="e">
        <f t="shared" si="61"/>
        <v>#DIV/0!</v>
      </c>
      <c r="C122" s="54" t="e">
        <f t="shared" si="61"/>
        <v>#DIV/0!</v>
      </c>
      <c r="D122" s="15" t="e">
        <f t="shared" si="53"/>
        <v>#DIV/0!</v>
      </c>
      <c r="E122" s="54" t="e">
        <f>E117/E110*10</f>
        <v>#DIV/0!</v>
      </c>
      <c r="F122" s="54" t="e">
        <f t="shared" si="63"/>
        <v>#DIV/0!</v>
      </c>
      <c r="G122" s="54" t="e">
        <f t="shared" si="63"/>
        <v>#DIV/0!</v>
      </c>
      <c r="H122" s="54" t="e">
        <f t="shared" si="63"/>
        <v>#DIV/0!</v>
      </c>
      <c r="I122" s="54" t="e">
        <f t="shared" si="63"/>
        <v>#DIV/0!</v>
      </c>
      <c r="J122" s="54" t="e">
        <f t="shared" si="63"/>
        <v>#DIV/0!</v>
      </c>
      <c r="K122" s="54" t="e">
        <f t="shared" si="63"/>
        <v>#DIV/0!</v>
      </c>
      <c r="L122" s="54" t="e">
        <f t="shared" si="63"/>
        <v>#DIV/0!</v>
      </c>
      <c r="M122" s="54" t="e">
        <f t="shared" si="63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4"/>
        <v>#DIV/0!</v>
      </c>
      <c r="S122" s="54" t="e">
        <f t="shared" si="64"/>
        <v>#DIV/0!</v>
      </c>
      <c r="T122" s="54" t="e">
        <f t="shared" si="64"/>
        <v>#DIV/0!</v>
      </c>
      <c r="U122" s="54" t="e">
        <f t="shared" si="64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5">
      <c r="A123" s="11" t="s">
        <v>95</v>
      </c>
      <c r="B123" s="54" t="e">
        <f t="shared" si="61"/>
        <v>#DIV/0!</v>
      </c>
      <c r="C123" s="54" t="e">
        <f t="shared" si="61"/>
        <v>#DIV/0!</v>
      </c>
      <c r="D123" s="15" t="e">
        <f t="shared" si="53"/>
        <v>#DIV/0!</v>
      </c>
      <c r="E123" s="54" t="e">
        <f t="shared" si="61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5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5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5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5">
      <c r="A127" s="55" t="s">
        <v>99</v>
      </c>
      <c r="B127" s="56"/>
      <c r="C127" s="56">
        <f>SUM(E127:Y127)</f>
        <v>0</v>
      </c>
      <c r="D127" s="15" t="e">
        <f t="shared" si="53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5">
      <c r="A128" s="32" t="s">
        <v>100</v>
      </c>
      <c r="B128" s="27"/>
      <c r="C128" s="27">
        <f>SUM(E128:Y128)</f>
        <v>0</v>
      </c>
      <c r="D128" s="15" t="e">
        <f t="shared" si="53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5">
      <c r="A129" s="32" t="s">
        <v>101</v>
      </c>
      <c r="B129" s="54"/>
      <c r="C129" s="54" t="e">
        <f>C127/C128</f>
        <v>#DIV/0!</v>
      </c>
      <c r="D129" s="15" t="e">
        <f t="shared" si="53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5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5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8" hidden="1" customHeight="1" outlineLevel="1" x14ac:dyDescent="0.25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5">
      <c r="A133" s="55" t="s">
        <v>105</v>
      </c>
      <c r="B133" s="23"/>
      <c r="C133" s="27">
        <f>SUM(E133:Y133)</f>
        <v>0</v>
      </c>
      <c r="D133" s="15" t="e">
        <f t="shared" ref="D133:D173" si="65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 x14ac:dyDescent="0.25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6">E133/E132</f>
        <v>#DIV/0!</v>
      </c>
      <c r="F134" s="35" t="e">
        <f t="shared" si="66"/>
        <v>#DIV/0!</v>
      </c>
      <c r="G134" s="35" t="e">
        <f t="shared" si="66"/>
        <v>#DIV/0!</v>
      </c>
      <c r="H134" s="35" t="e">
        <f t="shared" si="66"/>
        <v>#DIV/0!</v>
      </c>
      <c r="I134" s="35" t="e">
        <f t="shared" si="66"/>
        <v>#DIV/0!</v>
      </c>
      <c r="J134" s="35" t="e">
        <f t="shared" si="66"/>
        <v>#DIV/0!</v>
      </c>
      <c r="K134" s="35" t="e">
        <f t="shared" si="66"/>
        <v>#DIV/0!</v>
      </c>
      <c r="L134" s="35" t="e">
        <f t="shared" si="66"/>
        <v>#DIV/0!</v>
      </c>
      <c r="M134" s="35" t="e">
        <f t="shared" si="66"/>
        <v>#DIV/0!</v>
      </c>
      <c r="N134" s="35" t="e">
        <f t="shared" si="66"/>
        <v>#DIV/0!</v>
      </c>
      <c r="O134" s="35" t="e">
        <f t="shared" si="66"/>
        <v>#DIV/0!</v>
      </c>
      <c r="P134" s="35" t="e">
        <f t="shared" si="66"/>
        <v>#DIV/0!</v>
      </c>
      <c r="Q134" s="35" t="e">
        <f t="shared" si="66"/>
        <v>#DIV/0!</v>
      </c>
      <c r="R134" s="35" t="e">
        <f t="shared" si="66"/>
        <v>#DIV/0!</v>
      </c>
      <c r="S134" s="35" t="e">
        <f t="shared" si="66"/>
        <v>#DIV/0!</v>
      </c>
      <c r="T134" s="35" t="e">
        <f t="shared" si="66"/>
        <v>#DIV/0!</v>
      </c>
      <c r="U134" s="35" t="e">
        <f t="shared" si="66"/>
        <v>#DIV/0!</v>
      </c>
      <c r="V134" s="35" t="e">
        <f t="shared" si="66"/>
        <v>#DIV/0!</v>
      </c>
      <c r="W134" s="35" t="e">
        <f t="shared" si="66"/>
        <v>#DIV/0!</v>
      </c>
      <c r="X134" s="35" t="e">
        <f t="shared" si="66"/>
        <v>#DIV/0!</v>
      </c>
      <c r="Y134" s="35" t="e">
        <f t="shared" si="66"/>
        <v>#DIV/0!</v>
      </c>
    </row>
    <row r="135" spans="1:26" s="96" customFormat="1" ht="21" hidden="1" customHeight="1" x14ac:dyDescent="0.25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7">E132-E133</f>
        <v>0</v>
      </c>
      <c r="F135" s="95">
        <f t="shared" si="67"/>
        <v>0</v>
      </c>
      <c r="G135" s="95">
        <f t="shared" si="67"/>
        <v>0</v>
      </c>
      <c r="H135" s="95">
        <f t="shared" si="67"/>
        <v>0</v>
      </c>
      <c r="I135" s="95">
        <f t="shared" si="67"/>
        <v>0</v>
      </c>
      <c r="J135" s="95">
        <f t="shared" si="67"/>
        <v>0</v>
      </c>
      <c r="K135" s="95">
        <f t="shared" si="67"/>
        <v>0</v>
      </c>
      <c r="L135" s="95">
        <f t="shared" si="67"/>
        <v>0</v>
      </c>
      <c r="M135" s="95">
        <f t="shared" si="67"/>
        <v>0</v>
      </c>
      <c r="N135" s="95">
        <f t="shared" si="67"/>
        <v>0</v>
      </c>
      <c r="O135" s="95">
        <f t="shared" si="67"/>
        <v>0</v>
      </c>
      <c r="P135" s="95">
        <f t="shared" si="67"/>
        <v>0</v>
      </c>
      <c r="Q135" s="95">
        <f t="shared" si="67"/>
        <v>0</v>
      </c>
      <c r="R135" s="95">
        <f t="shared" si="67"/>
        <v>0</v>
      </c>
      <c r="S135" s="95">
        <f t="shared" si="67"/>
        <v>0</v>
      </c>
      <c r="T135" s="95">
        <f t="shared" si="67"/>
        <v>0</v>
      </c>
      <c r="U135" s="95">
        <f t="shared" si="67"/>
        <v>0</v>
      </c>
      <c r="V135" s="95">
        <f t="shared" si="67"/>
        <v>0</v>
      </c>
      <c r="W135" s="95">
        <f t="shared" si="67"/>
        <v>0</v>
      </c>
      <c r="X135" s="95">
        <f t="shared" si="67"/>
        <v>0</v>
      </c>
      <c r="Y135" s="95">
        <f t="shared" si="67"/>
        <v>0</v>
      </c>
    </row>
    <row r="136" spans="1:26" s="12" customFormat="1" ht="22.8" hidden="1" customHeight="1" x14ac:dyDescent="0.25">
      <c r="A136" s="13" t="s">
        <v>191</v>
      </c>
      <c r="B136" s="39"/>
      <c r="C136" s="26"/>
      <c r="D136" s="16" t="e">
        <f t="shared" si="65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5">
      <c r="A137" s="32" t="s">
        <v>106</v>
      </c>
      <c r="B137" s="23"/>
      <c r="C137" s="27">
        <f>SUM(E137:Y137)</f>
        <v>0</v>
      </c>
      <c r="D137" s="15" t="e">
        <f t="shared" si="65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 x14ac:dyDescent="0.25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8">E137/E136</f>
        <v>#DIV/0!</v>
      </c>
      <c r="F138" s="29" t="e">
        <f t="shared" si="68"/>
        <v>#DIV/0!</v>
      </c>
      <c r="G138" s="29" t="e">
        <f t="shared" si="68"/>
        <v>#DIV/0!</v>
      </c>
      <c r="H138" s="29" t="e">
        <f t="shared" si="68"/>
        <v>#DIV/0!</v>
      </c>
      <c r="I138" s="29" t="e">
        <f t="shared" si="68"/>
        <v>#DIV/0!</v>
      </c>
      <c r="J138" s="29" t="e">
        <f t="shared" si="68"/>
        <v>#DIV/0!</v>
      </c>
      <c r="K138" s="29" t="e">
        <f t="shared" si="68"/>
        <v>#DIV/0!</v>
      </c>
      <c r="L138" s="29" t="e">
        <f t="shared" si="68"/>
        <v>#DIV/0!</v>
      </c>
      <c r="M138" s="29" t="e">
        <f t="shared" si="68"/>
        <v>#DIV/0!</v>
      </c>
      <c r="N138" s="29" t="e">
        <f t="shared" si="68"/>
        <v>#DIV/0!</v>
      </c>
      <c r="O138" s="29" t="e">
        <f t="shared" si="68"/>
        <v>#DIV/0!</v>
      </c>
      <c r="P138" s="29" t="e">
        <f t="shared" si="68"/>
        <v>#DIV/0!</v>
      </c>
      <c r="Q138" s="29" t="e">
        <f t="shared" si="68"/>
        <v>#DIV/0!</v>
      </c>
      <c r="R138" s="29" t="e">
        <f t="shared" si="68"/>
        <v>#DIV/0!</v>
      </c>
      <c r="S138" s="29" t="e">
        <f t="shared" si="68"/>
        <v>#DIV/0!</v>
      </c>
      <c r="T138" s="29" t="e">
        <f t="shared" si="68"/>
        <v>#DIV/0!</v>
      </c>
      <c r="U138" s="29" t="e">
        <f t="shared" si="68"/>
        <v>#DIV/0!</v>
      </c>
      <c r="V138" s="29" t="e">
        <f t="shared" si="68"/>
        <v>#DIV/0!</v>
      </c>
      <c r="W138" s="29" t="e">
        <f t="shared" si="68"/>
        <v>#DIV/0!</v>
      </c>
      <c r="X138" s="29" t="e">
        <f t="shared" si="68"/>
        <v>#DIV/0!</v>
      </c>
      <c r="Y138" s="29" t="e">
        <f t="shared" si="68"/>
        <v>#DIV/0!</v>
      </c>
    </row>
    <row r="139" spans="1:26" s="12" customFormat="1" ht="30" hidden="1" customHeight="1" x14ac:dyDescent="0.25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5"/>
        <v>#DIV/0!</v>
      </c>
      <c r="E139" s="58" t="e">
        <f t="shared" ref="E139:P139" si="69">E137/E133*10</f>
        <v>#DIV/0!</v>
      </c>
      <c r="F139" s="58" t="e">
        <f t="shared" si="69"/>
        <v>#DIV/0!</v>
      </c>
      <c r="G139" s="58" t="e">
        <f t="shared" si="69"/>
        <v>#DIV/0!</v>
      </c>
      <c r="H139" s="58" t="e">
        <f t="shared" si="69"/>
        <v>#DIV/0!</v>
      </c>
      <c r="I139" s="58" t="e">
        <f t="shared" si="69"/>
        <v>#DIV/0!</v>
      </c>
      <c r="J139" s="58" t="e">
        <f t="shared" si="69"/>
        <v>#DIV/0!</v>
      </c>
      <c r="K139" s="58" t="e">
        <f t="shared" si="69"/>
        <v>#DIV/0!</v>
      </c>
      <c r="L139" s="58" t="e">
        <f t="shared" si="69"/>
        <v>#DIV/0!</v>
      </c>
      <c r="M139" s="58" t="e">
        <f t="shared" si="69"/>
        <v>#DIV/0!</v>
      </c>
      <c r="N139" s="58" t="e">
        <f t="shared" si="69"/>
        <v>#DIV/0!</v>
      </c>
      <c r="O139" s="58" t="e">
        <f t="shared" si="69"/>
        <v>#DIV/0!</v>
      </c>
      <c r="P139" s="58" t="e">
        <f t="shared" si="69"/>
        <v>#DIV/0!</v>
      </c>
      <c r="Q139" s="58" t="e">
        <f t="shared" ref="Q139:V139" si="70">Q137/Q133*10</f>
        <v>#DIV/0!</v>
      </c>
      <c r="R139" s="58" t="e">
        <f t="shared" si="70"/>
        <v>#DIV/0!</v>
      </c>
      <c r="S139" s="58" t="e">
        <f t="shared" si="70"/>
        <v>#DIV/0!</v>
      </c>
      <c r="T139" s="58" t="e">
        <f t="shared" si="70"/>
        <v>#DIV/0!</v>
      </c>
      <c r="U139" s="58" t="e">
        <f t="shared" si="70"/>
        <v>#DIV/0!</v>
      </c>
      <c r="V139" s="58" t="e">
        <f t="shared" si="70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5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5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5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5">
      <c r="A143" s="55" t="s">
        <v>179</v>
      </c>
      <c r="B143" s="23"/>
      <c r="C143" s="27">
        <f>SUM(E143:Y143)</f>
        <v>0</v>
      </c>
      <c r="D143" s="15" t="e">
        <f t="shared" si="65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5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1">F143/F142</f>
        <v>#DIV/0!</v>
      </c>
      <c r="G144" s="29" t="e">
        <f t="shared" si="71"/>
        <v>#DIV/0!</v>
      </c>
      <c r="H144" s="29" t="e">
        <f t="shared" si="71"/>
        <v>#DIV/0!</v>
      </c>
      <c r="I144" s="29" t="e">
        <f t="shared" si="71"/>
        <v>#DIV/0!</v>
      </c>
      <c r="J144" s="29" t="e">
        <f t="shared" si="71"/>
        <v>#DIV/0!</v>
      </c>
      <c r="K144" s="29" t="e">
        <f t="shared" si="71"/>
        <v>#DIV/0!</v>
      </c>
      <c r="L144" s="29" t="e">
        <f t="shared" si="71"/>
        <v>#DIV/0!</v>
      </c>
      <c r="M144" s="29" t="e">
        <f t="shared" si="71"/>
        <v>#DIV/0!</v>
      </c>
      <c r="N144" s="29" t="e">
        <f t="shared" si="71"/>
        <v>#DIV/0!</v>
      </c>
      <c r="O144" s="29" t="e">
        <f t="shared" si="71"/>
        <v>#DIV/0!</v>
      </c>
      <c r="P144" s="29" t="e">
        <f t="shared" si="71"/>
        <v>#DIV/0!</v>
      </c>
      <c r="Q144" s="29"/>
      <c r="R144" s="29" t="e">
        <f t="shared" si="71"/>
        <v>#DIV/0!</v>
      </c>
      <c r="S144" s="29" t="e">
        <f t="shared" si="71"/>
        <v>#DIV/0!</v>
      </c>
      <c r="T144" s="29" t="e">
        <f t="shared" si="71"/>
        <v>#DIV/0!</v>
      </c>
      <c r="U144" s="29" t="e">
        <f t="shared" si="71"/>
        <v>#DIV/0!</v>
      </c>
      <c r="V144" s="29" t="e">
        <f t="shared" si="71"/>
        <v>#DIV/0!</v>
      </c>
      <c r="W144" s="29" t="e">
        <f t="shared" si="71"/>
        <v>#DIV/0!</v>
      </c>
      <c r="X144" s="29" t="e">
        <f t="shared" si="71"/>
        <v>#DIV/0!</v>
      </c>
      <c r="Y144" s="29" t="e">
        <f t="shared" si="71"/>
        <v>#DIV/0!</v>
      </c>
    </row>
    <row r="145" spans="1:25" s="12" customFormat="1" ht="31.2" hidden="1" customHeight="1" x14ac:dyDescent="0.25">
      <c r="A145" s="13" t="s">
        <v>192</v>
      </c>
      <c r="B145" s="39"/>
      <c r="C145" s="39"/>
      <c r="D145" s="16" t="e">
        <f t="shared" si="65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5">
      <c r="A146" s="32" t="s">
        <v>110</v>
      </c>
      <c r="B146" s="23"/>
      <c r="C146" s="27">
        <f>SUM(E146:Y146)</f>
        <v>0</v>
      </c>
      <c r="D146" s="15" t="e">
        <f t="shared" si="65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5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2">E146/E145</f>
        <v>#DIV/0!</v>
      </c>
      <c r="F147" s="30" t="e">
        <f t="shared" si="72"/>
        <v>#DIV/0!</v>
      </c>
      <c r="G147" s="30" t="e">
        <f t="shared" si="72"/>
        <v>#DIV/0!</v>
      </c>
      <c r="H147" s="30" t="e">
        <f t="shared" si="72"/>
        <v>#DIV/0!</v>
      </c>
      <c r="I147" s="30" t="e">
        <f t="shared" si="72"/>
        <v>#DIV/0!</v>
      </c>
      <c r="J147" s="30" t="e">
        <f t="shared" si="72"/>
        <v>#DIV/0!</v>
      </c>
      <c r="K147" s="30" t="e">
        <f t="shared" si="72"/>
        <v>#DIV/0!</v>
      </c>
      <c r="L147" s="30" t="e">
        <f t="shared" si="72"/>
        <v>#DIV/0!</v>
      </c>
      <c r="M147" s="30" t="e">
        <f t="shared" si="72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5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5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3">H146/H143*10</f>
        <v>#DIV/0!</v>
      </c>
      <c r="I148" s="58" t="e">
        <f t="shared" si="73"/>
        <v>#DIV/0!</v>
      </c>
      <c r="J148" s="58" t="e">
        <f t="shared" si="73"/>
        <v>#DIV/0!</v>
      </c>
      <c r="K148" s="58" t="e">
        <f t="shared" si="73"/>
        <v>#DIV/0!</v>
      </c>
      <c r="L148" s="58" t="e">
        <f t="shared" si="73"/>
        <v>#DIV/0!</v>
      </c>
      <c r="M148" s="58" t="e">
        <f t="shared" si="73"/>
        <v>#DIV/0!</v>
      </c>
      <c r="N148" s="58" t="e">
        <f t="shared" si="73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4">R146/R143*10</f>
        <v>#DIV/0!</v>
      </c>
      <c r="S148" s="58" t="e">
        <f t="shared" si="74"/>
        <v>#DIV/0!</v>
      </c>
      <c r="T148" s="58" t="e">
        <f t="shared" si="74"/>
        <v>#DIV/0!</v>
      </c>
      <c r="U148" s="58" t="e">
        <f t="shared" si="74"/>
        <v>#DIV/0!</v>
      </c>
      <c r="V148" s="58" t="e">
        <f t="shared" si="74"/>
        <v>#DIV/0!</v>
      </c>
      <c r="W148" s="58" t="e">
        <f t="shared" si="74"/>
        <v>#DIV/0!</v>
      </c>
      <c r="X148" s="58" t="e">
        <f t="shared" si="74"/>
        <v>#DIV/0!</v>
      </c>
      <c r="Y148" s="58" t="e">
        <f t="shared" si="74"/>
        <v>#DIV/0!</v>
      </c>
    </row>
    <row r="149" spans="1:25" s="12" customFormat="1" ht="30" hidden="1" customHeight="1" outlineLevel="1" x14ac:dyDescent="0.25">
      <c r="A149" s="55" t="s">
        <v>180</v>
      </c>
      <c r="B149" s="23"/>
      <c r="C149" s="27">
        <f>SUM(E149:Y149)</f>
        <v>0</v>
      </c>
      <c r="D149" s="15" t="e">
        <f t="shared" si="65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5">
      <c r="A150" s="32" t="s">
        <v>181</v>
      </c>
      <c r="B150" s="23"/>
      <c r="C150" s="27">
        <f>SUM(E150:Y150)</f>
        <v>0</v>
      </c>
      <c r="D150" s="15" t="e">
        <f t="shared" si="65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5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5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5">
      <c r="A152" s="55" t="s">
        <v>111</v>
      </c>
      <c r="B152" s="19"/>
      <c r="C152" s="53">
        <f>SUM(E152:Y152)</f>
        <v>0</v>
      </c>
      <c r="D152" s="15" t="e">
        <f t="shared" si="65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5">
      <c r="A153" s="32" t="s">
        <v>112</v>
      </c>
      <c r="B153" s="19"/>
      <c r="C153" s="53">
        <f>SUM(E153:Y153)</f>
        <v>0</v>
      </c>
      <c r="D153" s="15" t="e">
        <f t="shared" si="65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5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5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5">
      <c r="A155" s="55" t="s">
        <v>156</v>
      </c>
      <c r="B155" s="60"/>
      <c r="C155" s="53">
        <f>SUM(E155:Y155)</f>
        <v>0</v>
      </c>
      <c r="D155" s="15" t="e">
        <f t="shared" si="65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5">
      <c r="A156" s="32" t="s">
        <v>157</v>
      </c>
      <c r="B156" s="60"/>
      <c r="C156" s="53">
        <f>SUM(E156:Y156)</f>
        <v>0</v>
      </c>
      <c r="D156" s="15" t="e">
        <f t="shared" si="65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5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5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5">
      <c r="A158" s="55" t="s">
        <v>113</v>
      </c>
      <c r="B158" s="27"/>
      <c r="C158" s="27">
        <f>SUM(E158:Y158)</f>
        <v>0</v>
      </c>
      <c r="D158" s="15" t="e">
        <f t="shared" si="65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5">
      <c r="A159" s="32" t="s">
        <v>114</v>
      </c>
      <c r="B159" s="27"/>
      <c r="C159" s="27">
        <f>SUM(E159:Y159)</f>
        <v>0</v>
      </c>
      <c r="D159" s="15" t="e">
        <f t="shared" si="65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5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5"/>
        <v>#DIV/0!</v>
      </c>
      <c r="E160" s="54" t="e">
        <f>E159/E158*10</f>
        <v>#DIV/0!</v>
      </c>
      <c r="F160" s="54"/>
      <c r="G160" s="54"/>
      <c r="H160" s="54" t="e">
        <f t="shared" ref="H160:M160" si="75">H159/H158*10</f>
        <v>#DIV/0!</v>
      </c>
      <c r="I160" s="54" t="e">
        <f t="shared" si="75"/>
        <v>#DIV/0!</v>
      </c>
      <c r="J160" s="54" t="e">
        <f t="shared" si="75"/>
        <v>#DIV/0!</v>
      </c>
      <c r="K160" s="54" t="e">
        <f t="shared" si="75"/>
        <v>#DIV/0!</v>
      </c>
      <c r="L160" s="54" t="e">
        <f t="shared" si="75"/>
        <v>#DIV/0!</v>
      </c>
      <c r="M160" s="54" t="e">
        <f t="shared" si="75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6">S159/S158*10</f>
        <v>#DIV/0!</v>
      </c>
      <c r="T160" s="54" t="e">
        <f t="shared" si="76"/>
        <v>#DIV/0!</v>
      </c>
      <c r="U160" s="54" t="e">
        <f t="shared" si="76"/>
        <v>#DIV/0!</v>
      </c>
      <c r="V160" s="54" t="e">
        <f t="shared" si="76"/>
        <v>#DIV/0!</v>
      </c>
      <c r="W160" s="54" t="e">
        <f t="shared" si="76"/>
        <v>#DIV/0!</v>
      </c>
      <c r="X160" s="54" t="e">
        <f t="shared" si="76"/>
        <v>#DIV/0!</v>
      </c>
      <c r="Y160" s="26"/>
    </row>
    <row r="161" spans="1:25" s="12" customFormat="1" ht="30" hidden="1" customHeight="1" x14ac:dyDescent="0.25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5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5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5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5">
      <c r="A165" s="32" t="s">
        <v>183</v>
      </c>
      <c r="B165" s="27">
        <v>83</v>
      </c>
      <c r="C165" s="27">
        <f>SUM(E165:Y165)</f>
        <v>104</v>
      </c>
      <c r="D165" s="15">
        <f t="shared" si="65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5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5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5">
      <c r="A167" s="55" t="s">
        <v>115</v>
      </c>
      <c r="B167" s="27"/>
      <c r="C167" s="27">
        <f>SUM(E167:Y167)</f>
        <v>0</v>
      </c>
      <c r="D167" s="15" t="e">
        <f t="shared" si="65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5">
      <c r="A168" s="32" t="s">
        <v>116</v>
      </c>
      <c r="B168" s="27"/>
      <c r="C168" s="27">
        <f>SUM(E168:Y168)</f>
        <v>0</v>
      </c>
      <c r="D168" s="15" t="e">
        <f t="shared" si="65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5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5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5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5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5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5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5">
      <c r="A173" s="55" t="s">
        <v>119</v>
      </c>
      <c r="B173" s="23"/>
      <c r="C173" s="27">
        <f>SUM(E173:Y173)</f>
        <v>0</v>
      </c>
      <c r="D173" s="15" t="e">
        <f t="shared" si="65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5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5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5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5">
      <c r="A178" s="32" t="s">
        <v>124</v>
      </c>
      <c r="B178" s="23"/>
      <c r="C178" s="27">
        <f>SUM(E178:Y178)</f>
        <v>0</v>
      </c>
      <c r="D178" s="15" t="e">
        <f t="shared" ref="D178:D190" si="77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5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5">
      <c r="A180" s="32" t="s">
        <v>126</v>
      </c>
      <c r="B180" s="23"/>
      <c r="C180" s="27">
        <f>SUM(E180:Y180)</f>
        <v>0</v>
      </c>
      <c r="D180" s="15" t="e">
        <f t="shared" si="77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5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8">F180/F179</f>
        <v>#DIV/0!</v>
      </c>
      <c r="G181" s="16" t="e">
        <f t="shared" si="78"/>
        <v>#DIV/0!</v>
      </c>
      <c r="H181" s="16" t="e">
        <f t="shared" si="78"/>
        <v>#DIV/0!</v>
      </c>
      <c r="I181" s="16" t="e">
        <f t="shared" si="78"/>
        <v>#DIV/0!</v>
      </c>
      <c r="J181" s="16" t="e">
        <f t="shared" si="78"/>
        <v>#DIV/0!</v>
      </c>
      <c r="K181" s="16" t="e">
        <f t="shared" si="78"/>
        <v>#DIV/0!</v>
      </c>
      <c r="L181" s="16" t="e">
        <f t="shared" si="78"/>
        <v>#DIV/0!</v>
      </c>
      <c r="M181" s="16" t="e">
        <f t="shared" si="78"/>
        <v>#DIV/0!</v>
      </c>
      <c r="N181" s="16" t="e">
        <f t="shared" si="78"/>
        <v>#DIV/0!</v>
      </c>
      <c r="O181" s="16" t="e">
        <f t="shared" si="78"/>
        <v>#DIV/0!</v>
      </c>
      <c r="P181" s="16" t="e">
        <f t="shared" si="78"/>
        <v>#DIV/0!</v>
      </c>
      <c r="Q181" s="16" t="e">
        <f t="shared" si="78"/>
        <v>#DIV/0!</v>
      </c>
      <c r="R181" s="16" t="e">
        <f t="shared" si="78"/>
        <v>#DIV/0!</v>
      </c>
      <c r="S181" s="16" t="e">
        <f t="shared" si="78"/>
        <v>#DIV/0!</v>
      </c>
      <c r="T181" s="16" t="e">
        <f t="shared" si="78"/>
        <v>#DIV/0!</v>
      </c>
      <c r="U181" s="16" t="e">
        <f t="shared" si="78"/>
        <v>#DIV/0!</v>
      </c>
      <c r="V181" s="16" t="e">
        <f t="shared" si="78"/>
        <v>#DIV/0!</v>
      </c>
      <c r="W181" s="16" t="e">
        <f t="shared" si="78"/>
        <v>#DIV/0!</v>
      </c>
      <c r="X181" s="16" t="e">
        <f t="shared" si="78"/>
        <v>#DIV/0!</v>
      </c>
      <c r="Y181" s="16" t="e">
        <f t="shared" si="78"/>
        <v>#DIV/0!</v>
      </c>
    </row>
    <row r="182" spans="1:25" s="12" customFormat="1" ht="30" hidden="1" customHeight="1" x14ac:dyDescent="0.25">
      <c r="A182" s="11" t="s">
        <v>127</v>
      </c>
      <c r="B182" s="26"/>
      <c r="C182" s="26">
        <f>SUM(E182:Y182)</f>
        <v>0</v>
      </c>
      <c r="D182" s="15" t="e">
        <f t="shared" si="77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5">
      <c r="A183" s="11" t="s">
        <v>128</v>
      </c>
      <c r="B183" s="26"/>
      <c r="C183" s="26">
        <f>SUM(E183:Y183)</f>
        <v>0</v>
      </c>
      <c r="D183" s="15" t="e">
        <f t="shared" si="77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5">
      <c r="A184" s="32" t="s">
        <v>151</v>
      </c>
      <c r="B184" s="23"/>
      <c r="C184" s="27">
        <f>SUM(E184:Y184)</f>
        <v>0</v>
      </c>
      <c r="D184" s="15" t="e">
        <f t="shared" si="77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5">
      <c r="A185" s="11" t="s">
        <v>172</v>
      </c>
      <c r="B185" s="27"/>
      <c r="C185" s="27">
        <f>SUM(E185:Y185)</f>
        <v>101088</v>
      </c>
      <c r="D185" s="15" t="e">
        <f t="shared" si="77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5">
      <c r="A186" s="32" t="s">
        <v>129</v>
      </c>
      <c r="B186" s="27"/>
      <c r="C186" s="27">
        <f>SUM(E186:Y186)</f>
        <v>99561</v>
      </c>
      <c r="D186" s="15" t="e">
        <f t="shared" si="77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5">
      <c r="A187" s="11" t="s">
        <v>130</v>
      </c>
      <c r="B187" s="52"/>
      <c r="C187" s="52">
        <f>C186/C185</f>
        <v>0.98489434947768284</v>
      </c>
      <c r="D187" s="15" t="e">
        <f t="shared" si="77"/>
        <v>#DIV/0!</v>
      </c>
      <c r="E187" s="73">
        <f t="shared" ref="E187:Y187" si="79">E186/E185</f>
        <v>1</v>
      </c>
      <c r="F187" s="73">
        <f t="shared" si="79"/>
        <v>1</v>
      </c>
      <c r="G187" s="73">
        <f t="shared" si="79"/>
        <v>1</v>
      </c>
      <c r="H187" s="73">
        <f t="shared" si="79"/>
        <v>1</v>
      </c>
      <c r="I187" s="73">
        <f t="shared" si="79"/>
        <v>0.98545602827239365</v>
      </c>
      <c r="J187" s="73">
        <f t="shared" si="79"/>
        <v>0.95697995853489981</v>
      </c>
      <c r="K187" s="73">
        <f t="shared" si="79"/>
        <v>0.97799717912552886</v>
      </c>
      <c r="L187" s="73">
        <f t="shared" si="79"/>
        <v>1</v>
      </c>
      <c r="M187" s="73">
        <f t="shared" si="79"/>
        <v>1</v>
      </c>
      <c r="N187" s="73">
        <f t="shared" si="79"/>
        <v>1</v>
      </c>
      <c r="O187" s="73">
        <f t="shared" si="79"/>
        <v>0.96502057613168724</v>
      </c>
      <c r="P187" s="73">
        <f t="shared" si="79"/>
        <v>0.9734578884934757</v>
      </c>
      <c r="Q187" s="73">
        <f t="shared" si="79"/>
        <v>1</v>
      </c>
      <c r="R187" s="73">
        <f t="shared" si="79"/>
        <v>1</v>
      </c>
      <c r="S187" s="73">
        <f t="shared" si="79"/>
        <v>1</v>
      </c>
      <c r="T187" s="73">
        <f t="shared" si="79"/>
        <v>1</v>
      </c>
      <c r="U187" s="73">
        <f t="shared" si="79"/>
        <v>0.98753117206982544</v>
      </c>
      <c r="V187" s="73">
        <f t="shared" si="79"/>
        <v>1</v>
      </c>
      <c r="W187" s="73">
        <f t="shared" si="79"/>
        <v>1</v>
      </c>
      <c r="X187" s="73">
        <f t="shared" si="79"/>
        <v>0.9443490556509444</v>
      </c>
      <c r="Y187" s="73">
        <f t="shared" si="79"/>
        <v>0.9616115545419992</v>
      </c>
    </row>
    <row r="188" spans="1:25" s="50" customFormat="1" ht="30" hidden="1" customHeight="1" outlineLevel="1" x14ac:dyDescent="0.25">
      <c r="A188" s="11" t="s">
        <v>131</v>
      </c>
      <c r="B188" s="27"/>
      <c r="C188" s="27">
        <f>SUM(E188:Y188)</f>
        <v>0</v>
      </c>
      <c r="D188" s="15" t="e">
        <f t="shared" si="77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5">
      <c r="A189" s="32" t="s">
        <v>132</v>
      </c>
      <c r="B189" s="23"/>
      <c r="C189" s="27">
        <f>SUM(E189:Y189)</f>
        <v>15599</v>
      </c>
      <c r="D189" s="15" t="e">
        <f t="shared" si="77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5">
      <c r="A190" s="11" t="s">
        <v>133</v>
      </c>
      <c r="B190" s="15"/>
      <c r="C190" s="15" t="e">
        <f>C189/C188</f>
        <v>#DIV/0!</v>
      </c>
      <c r="D190" s="15" t="e">
        <f t="shared" si="77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5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5">
      <c r="A192" s="55" t="s">
        <v>135</v>
      </c>
      <c r="B192" s="23"/>
      <c r="C192" s="27">
        <f>SUM(E192:Y192)</f>
        <v>0</v>
      </c>
      <c r="D192" s="9" t="e">
        <f t="shared" ref="D192:D211" si="80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5">
      <c r="A193" s="13" t="s">
        <v>136</v>
      </c>
      <c r="B193" s="23"/>
      <c r="C193" s="27">
        <f>SUM(E193:Y193)</f>
        <v>0</v>
      </c>
      <c r="D193" s="9" t="e">
        <f t="shared" si="80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5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0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5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1">E192/E193</f>
        <v>#DIV/0!</v>
      </c>
      <c r="F195" s="73" t="e">
        <f t="shared" si="81"/>
        <v>#DIV/0!</v>
      </c>
      <c r="G195" s="73" t="e">
        <f t="shared" si="81"/>
        <v>#DIV/0!</v>
      </c>
      <c r="H195" s="73" t="e">
        <f t="shared" si="81"/>
        <v>#DIV/0!</v>
      </c>
      <c r="I195" s="73" t="e">
        <f t="shared" si="81"/>
        <v>#DIV/0!</v>
      </c>
      <c r="J195" s="73" t="e">
        <f t="shared" si="81"/>
        <v>#DIV/0!</v>
      </c>
      <c r="K195" s="73" t="e">
        <f t="shared" si="81"/>
        <v>#DIV/0!</v>
      </c>
      <c r="L195" s="73" t="e">
        <f t="shared" si="81"/>
        <v>#DIV/0!</v>
      </c>
      <c r="M195" s="73" t="e">
        <f t="shared" si="81"/>
        <v>#DIV/0!</v>
      </c>
      <c r="N195" s="73" t="e">
        <f t="shared" si="81"/>
        <v>#DIV/0!</v>
      </c>
      <c r="O195" s="73" t="e">
        <f t="shared" si="81"/>
        <v>#DIV/0!</v>
      </c>
      <c r="P195" s="73" t="e">
        <f t="shared" si="81"/>
        <v>#DIV/0!</v>
      </c>
      <c r="Q195" s="73" t="e">
        <f t="shared" si="81"/>
        <v>#DIV/0!</v>
      </c>
      <c r="R195" s="73" t="e">
        <f t="shared" si="81"/>
        <v>#DIV/0!</v>
      </c>
      <c r="S195" s="73" t="e">
        <f t="shared" si="81"/>
        <v>#DIV/0!</v>
      </c>
      <c r="T195" s="73" t="e">
        <f t="shared" si="81"/>
        <v>#DIV/0!</v>
      </c>
      <c r="U195" s="73" t="e">
        <f t="shared" si="81"/>
        <v>#DIV/0!</v>
      </c>
      <c r="V195" s="73" t="e">
        <f t="shared" si="81"/>
        <v>#DIV/0!</v>
      </c>
      <c r="W195" s="73" t="e">
        <f t="shared" si="81"/>
        <v>#DIV/0!</v>
      </c>
      <c r="X195" s="73" t="e">
        <f t="shared" si="81"/>
        <v>#DIV/0!</v>
      </c>
      <c r="Y195" s="73" t="e">
        <f t="shared" si="81"/>
        <v>#DIV/0!</v>
      </c>
    </row>
    <row r="196" spans="1:35" s="63" customFormat="1" ht="30" hidden="1" customHeight="1" outlineLevel="1" x14ac:dyDescent="0.25">
      <c r="A196" s="55" t="s">
        <v>139</v>
      </c>
      <c r="B196" s="23"/>
      <c r="C196" s="27">
        <f>SUM(E196:Y196)</f>
        <v>0</v>
      </c>
      <c r="D196" s="9" t="e">
        <f t="shared" si="80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 x14ac:dyDescent="0.25">
      <c r="A197" s="13" t="s">
        <v>136</v>
      </c>
      <c r="B197" s="23"/>
      <c r="C197" s="27">
        <f>SUM(E197:Y197)</f>
        <v>0</v>
      </c>
      <c r="D197" s="9" t="e">
        <f t="shared" si="80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5">
      <c r="A198" s="13" t="s">
        <v>137</v>
      </c>
      <c r="B198" s="27">
        <f>B196*0.3</f>
        <v>0</v>
      </c>
      <c r="C198" s="27">
        <f>C196*0.3</f>
        <v>0</v>
      </c>
      <c r="D198" s="9" t="e">
        <f t="shared" si="80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5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2">E196/E197</f>
        <v>#DIV/0!</v>
      </c>
      <c r="F199" s="30" t="e">
        <f t="shared" si="82"/>
        <v>#DIV/0!</v>
      </c>
      <c r="G199" s="30" t="e">
        <f t="shared" si="82"/>
        <v>#DIV/0!</v>
      </c>
      <c r="H199" s="30" t="e">
        <f t="shared" si="82"/>
        <v>#DIV/0!</v>
      </c>
      <c r="I199" s="30" t="e">
        <f t="shared" si="82"/>
        <v>#DIV/0!</v>
      </c>
      <c r="J199" s="30" t="e">
        <f t="shared" si="82"/>
        <v>#DIV/0!</v>
      </c>
      <c r="K199" s="30" t="e">
        <f t="shared" si="82"/>
        <v>#DIV/0!</v>
      </c>
      <c r="L199" s="30" t="e">
        <f t="shared" si="82"/>
        <v>#DIV/0!</v>
      </c>
      <c r="M199" s="30" t="e">
        <f t="shared" si="82"/>
        <v>#DIV/0!</v>
      </c>
      <c r="N199" s="30" t="e">
        <f t="shared" si="82"/>
        <v>#DIV/0!</v>
      </c>
      <c r="O199" s="30" t="e">
        <f t="shared" si="82"/>
        <v>#DIV/0!</v>
      </c>
      <c r="P199" s="30" t="e">
        <f t="shared" si="82"/>
        <v>#DIV/0!</v>
      </c>
      <c r="Q199" s="30" t="e">
        <f t="shared" si="82"/>
        <v>#DIV/0!</v>
      </c>
      <c r="R199" s="30" t="e">
        <f t="shared" si="82"/>
        <v>#DIV/0!</v>
      </c>
      <c r="S199" s="30" t="e">
        <f t="shared" si="82"/>
        <v>#DIV/0!</v>
      </c>
      <c r="T199" s="30" t="e">
        <f t="shared" si="82"/>
        <v>#DIV/0!</v>
      </c>
      <c r="U199" s="30" t="e">
        <f t="shared" si="82"/>
        <v>#DIV/0!</v>
      </c>
      <c r="V199" s="30" t="e">
        <f t="shared" si="82"/>
        <v>#DIV/0!</v>
      </c>
      <c r="W199" s="30" t="e">
        <f t="shared" si="82"/>
        <v>#DIV/0!</v>
      </c>
      <c r="X199" s="30" t="e">
        <f t="shared" si="82"/>
        <v>#DIV/0!</v>
      </c>
      <c r="Y199" s="30" t="e">
        <f t="shared" si="82"/>
        <v>#DIV/0!</v>
      </c>
    </row>
    <row r="200" spans="1:35" s="63" customFormat="1" ht="30" hidden="1" customHeight="1" outlineLevel="1" x14ac:dyDescent="0.25">
      <c r="A200" s="55" t="s">
        <v>140</v>
      </c>
      <c r="B200" s="23"/>
      <c r="C200" s="27">
        <f>SUM(E200:Y200)</f>
        <v>0</v>
      </c>
      <c r="D200" s="9" t="e">
        <f t="shared" si="80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5">
      <c r="A201" s="13" t="s">
        <v>136</v>
      </c>
      <c r="B201" s="23"/>
      <c r="C201" s="27">
        <f>SUM(E201:Y201)</f>
        <v>0</v>
      </c>
      <c r="D201" s="9" t="e">
        <f t="shared" si="80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5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0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5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3">G200/G201</f>
        <v>#DIV/0!</v>
      </c>
      <c r="H203" s="30" t="e">
        <f t="shared" si="83"/>
        <v>#DIV/0!</v>
      </c>
      <c r="I203" s="30" t="e">
        <f t="shared" si="83"/>
        <v>#DIV/0!</v>
      </c>
      <c r="J203" s="30" t="e">
        <f t="shared" si="83"/>
        <v>#DIV/0!</v>
      </c>
      <c r="K203" s="30" t="e">
        <f t="shared" si="83"/>
        <v>#DIV/0!</v>
      </c>
      <c r="L203" s="30" t="e">
        <f t="shared" si="83"/>
        <v>#DIV/0!</v>
      </c>
      <c r="M203" s="30" t="e">
        <f t="shared" si="83"/>
        <v>#DIV/0!</v>
      </c>
      <c r="N203" s="30" t="e">
        <f t="shared" si="83"/>
        <v>#DIV/0!</v>
      </c>
      <c r="O203" s="30" t="e">
        <f t="shared" si="83"/>
        <v>#DIV/0!</v>
      </c>
      <c r="P203" s="30" t="e">
        <f t="shared" si="83"/>
        <v>#DIV/0!</v>
      </c>
      <c r="Q203" s="30" t="e">
        <f t="shared" si="83"/>
        <v>#DIV/0!</v>
      </c>
      <c r="R203" s="30" t="e">
        <f t="shared" si="83"/>
        <v>#DIV/0!</v>
      </c>
      <c r="S203" s="30" t="e">
        <f t="shared" si="83"/>
        <v>#DIV/0!</v>
      </c>
      <c r="T203" s="30" t="e">
        <f t="shared" si="83"/>
        <v>#DIV/0!</v>
      </c>
      <c r="U203" s="30" t="e">
        <f t="shared" si="83"/>
        <v>#DIV/0!</v>
      </c>
      <c r="V203" s="30" t="e">
        <f t="shared" si="83"/>
        <v>#DIV/0!</v>
      </c>
      <c r="W203" s="30" t="e">
        <f t="shared" si="83"/>
        <v>#DIV/0!</v>
      </c>
      <c r="X203" s="30" t="e">
        <f t="shared" si="83"/>
        <v>#DIV/0!</v>
      </c>
      <c r="Y203" s="30" t="e">
        <f t="shared" si="83"/>
        <v>#DIV/0!</v>
      </c>
    </row>
    <row r="204" spans="1:35" s="50" customFormat="1" ht="30" hidden="1" customHeight="1" x14ac:dyDescent="0.25">
      <c r="A204" s="55" t="s">
        <v>143</v>
      </c>
      <c r="B204" s="27"/>
      <c r="C204" s="27">
        <f>SUM(E204:Y204)</f>
        <v>0</v>
      </c>
      <c r="D204" s="9" t="e">
        <f t="shared" si="80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5">
      <c r="A205" s="13" t="s">
        <v>141</v>
      </c>
      <c r="B205" s="27"/>
      <c r="C205" s="27">
        <f>C204*0.7</f>
        <v>0</v>
      </c>
      <c r="D205" s="9" t="e">
        <f t="shared" si="80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5">
      <c r="A206" s="32" t="s">
        <v>144</v>
      </c>
      <c r="B206" s="27"/>
      <c r="C206" s="27">
        <f>SUM(E206:Y206)</f>
        <v>0</v>
      </c>
      <c r="D206" s="9" t="e">
        <f t="shared" si="80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5">
      <c r="A207" s="13" t="s">
        <v>141</v>
      </c>
      <c r="B207" s="27">
        <f>B206*0.2</f>
        <v>0</v>
      </c>
      <c r="C207" s="27">
        <f>C206*0.2</f>
        <v>0</v>
      </c>
      <c r="D207" s="9" t="e">
        <f t="shared" si="80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5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5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0"/>
        <v>#DIV/0!</v>
      </c>
      <c r="E209" s="26">
        <f>E207+E205+E202+E198+E194</f>
        <v>0</v>
      </c>
      <c r="F209" s="26">
        <f t="shared" ref="F209:Y209" si="84">F207+F205+F202+F198+F194</f>
        <v>0</v>
      </c>
      <c r="G209" s="26">
        <f t="shared" si="84"/>
        <v>0</v>
      </c>
      <c r="H209" s="26">
        <f t="shared" si="84"/>
        <v>0</v>
      </c>
      <c r="I209" s="26">
        <f t="shared" si="84"/>
        <v>0</v>
      </c>
      <c r="J209" s="26">
        <f t="shared" si="84"/>
        <v>0</v>
      </c>
      <c r="K209" s="26">
        <f t="shared" si="84"/>
        <v>0</v>
      </c>
      <c r="L209" s="26">
        <f t="shared" si="84"/>
        <v>0</v>
      </c>
      <c r="M209" s="26">
        <f t="shared" si="84"/>
        <v>0</v>
      </c>
      <c r="N209" s="26">
        <f t="shared" si="84"/>
        <v>0</v>
      </c>
      <c r="O209" s="26">
        <f t="shared" si="84"/>
        <v>0</v>
      </c>
      <c r="P209" s="26">
        <f t="shared" si="84"/>
        <v>0</v>
      </c>
      <c r="Q209" s="26">
        <f t="shared" si="84"/>
        <v>0</v>
      </c>
      <c r="R209" s="26">
        <f t="shared" si="84"/>
        <v>0</v>
      </c>
      <c r="S209" s="26">
        <f t="shared" si="84"/>
        <v>0</v>
      </c>
      <c r="T209" s="26">
        <f t="shared" si="84"/>
        <v>0</v>
      </c>
      <c r="U209" s="26">
        <f t="shared" si="84"/>
        <v>0</v>
      </c>
      <c r="V209" s="26">
        <f t="shared" si="84"/>
        <v>0</v>
      </c>
      <c r="W209" s="26">
        <f t="shared" si="84"/>
        <v>0</v>
      </c>
      <c r="X209" s="26">
        <f t="shared" si="84"/>
        <v>0</v>
      </c>
      <c r="Y209" s="26">
        <f t="shared" si="84"/>
        <v>0</v>
      </c>
    </row>
    <row r="210" spans="1:25" s="50" customFormat="1" ht="6" hidden="1" customHeight="1" x14ac:dyDescent="0.25">
      <c r="A210" s="13" t="s">
        <v>171</v>
      </c>
      <c r="B210" s="26"/>
      <c r="C210" s="26">
        <f>SUM(E210:Y210)</f>
        <v>0</v>
      </c>
      <c r="D210" s="9" t="e">
        <f t="shared" si="80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5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0"/>
        <v>#DIV/0!</v>
      </c>
      <c r="E211" s="54" t="e">
        <f>E209/E210*10</f>
        <v>#DIV/0!</v>
      </c>
      <c r="F211" s="54" t="e">
        <f t="shared" ref="F211:Y211" si="85">F209/F210*10</f>
        <v>#DIV/0!</v>
      </c>
      <c r="G211" s="54" t="e">
        <f t="shared" si="85"/>
        <v>#DIV/0!</v>
      </c>
      <c r="H211" s="54" t="e">
        <f t="shared" si="85"/>
        <v>#DIV/0!</v>
      </c>
      <c r="I211" s="54" t="e">
        <f t="shared" si="85"/>
        <v>#DIV/0!</v>
      </c>
      <c r="J211" s="54" t="e">
        <f t="shared" si="85"/>
        <v>#DIV/0!</v>
      </c>
      <c r="K211" s="54" t="e">
        <f t="shared" si="85"/>
        <v>#DIV/0!</v>
      </c>
      <c r="L211" s="54" t="e">
        <f t="shared" si="85"/>
        <v>#DIV/0!</v>
      </c>
      <c r="M211" s="54" t="e">
        <f t="shared" si="85"/>
        <v>#DIV/0!</v>
      </c>
      <c r="N211" s="54" t="e">
        <f t="shared" si="85"/>
        <v>#DIV/0!</v>
      </c>
      <c r="O211" s="54" t="e">
        <f t="shared" si="85"/>
        <v>#DIV/0!</v>
      </c>
      <c r="P211" s="54" t="e">
        <f t="shared" si="85"/>
        <v>#DIV/0!</v>
      </c>
      <c r="Q211" s="54" t="e">
        <f t="shared" si="85"/>
        <v>#DIV/0!</v>
      </c>
      <c r="R211" s="54" t="e">
        <f t="shared" si="85"/>
        <v>#DIV/0!</v>
      </c>
      <c r="S211" s="54" t="e">
        <f t="shared" si="85"/>
        <v>#DIV/0!</v>
      </c>
      <c r="T211" s="54" t="e">
        <f t="shared" si="85"/>
        <v>#DIV/0!</v>
      </c>
      <c r="U211" s="54" t="e">
        <f t="shared" si="85"/>
        <v>#DIV/0!</v>
      </c>
      <c r="V211" s="54" t="e">
        <f t="shared" si="85"/>
        <v>#DIV/0!</v>
      </c>
      <c r="W211" s="54" t="e">
        <f t="shared" si="85"/>
        <v>#DIV/0!</v>
      </c>
      <c r="X211" s="54" t="e">
        <f t="shared" si="85"/>
        <v>#DIV/0!</v>
      </c>
      <c r="Y211" s="54" t="e">
        <f t="shared" si="85"/>
        <v>#DIV/0!</v>
      </c>
    </row>
    <row r="212" spans="1:25" ht="18" hidden="1" customHeight="1" x14ac:dyDescent="0.3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3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3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4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4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4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4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4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customHeight="1" x14ac:dyDescent="0.3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customHeight="1" x14ac:dyDescent="0.4">
      <c r="A221" s="122"/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</row>
    <row r="222" spans="1:25" ht="20.399999999999999" customHeight="1" x14ac:dyDescent="0.3">
      <c r="A222" s="120"/>
      <c r="B222" s="121"/>
      <c r="C222" s="121"/>
      <c r="D222" s="121"/>
      <c r="E222" s="121"/>
      <c r="F222" s="121"/>
      <c r="G222" s="121"/>
      <c r="H222" s="121"/>
      <c r="I222" s="121"/>
      <c r="J222" s="121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customHeight="1" x14ac:dyDescent="0.3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customHeight="1" x14ac:dyDescent="0.3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 x14ac:dyDescent="0.25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3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3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 x14ac:dyDescent="0.3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3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3"/>
    <row r="231" spans="1:25" s="65" customFormat="1" hidden="1" x14ac:dyDescent="0.3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3"/>
    <row r="233" spans="1:25" ht="21.6" hidden="1" customHeight="1" x14ac:dyDescent="0.3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3"/>
    <row r="235" spans="1:25" hidden="1" x14ac:dyDescent="0.3"/>
    <row r="236" spans="1:25" ht="13.8" hidden="1" customHeight="1" x14ac:dyDescent="0.3"/>
    <row r="237" spans="1:25" hidden="1" x14ac:dyDescent="0.3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9" spans="1:25" ht="21.6" hidden="1" x14ac:dyDescent="0.3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2020-04-07T10:13:02Z</cp:lastPrinted>
  <dcterms:created xsi:type="dcterms:W3CDTF">2017-06-08T05:54:08Z</dcterms:created>
  <dcterms:modified xsi:type="dcterms:W3CDTF">2020-04-07T10:19:47Z</dcterms:modified>
</cp:coreProperties>
</file>