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<sst xmlns="http://schemas.openxmlformats.org/spreadsheetml/2006/main" count="250" uniqueCount="203">
  <si>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</si>
  <si>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</si>
  <si>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</si>
  <si>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</si>
  <si>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</si>
  <si>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</si>
  <si>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</si>
  <si>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</si>
  <si>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</si>
  <si>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</si>
  <si>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</si>
  <si>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</si>
  <si>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</si>
  <si>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</si>
  <si>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</si>
  <si>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</si>
  <si>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</si>
  <si>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</si>
  <si>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</si>
  <si>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</si>
  <si>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</si>
  <si>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</si>
  <si>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</si>
  <si>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</si>
  <si>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</si>
  <si>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</si>
  <si>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</si>
  <si>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</si>
  <si>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</si>
  <si>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</si>
  <si>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</si>
  <si>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</si>
  <si>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</si>
  <si>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</si>
  <si>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</si>
  <si>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</si>
  <si>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</si>
  <si>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</si>
  <si>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</si>
  <si>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</si>
  <si>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</si>
  <si>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</si>
  <si>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</si>
  <si>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</si>
  <si>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</si>
  <si>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</si>
  <si>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</si>
  <si>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</si>
  <si>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</si>
  <si>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</si>
  <si>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</si>
  <si>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</si>
  <si>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</si>
  <si>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</si>
  <si>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</si>
  <si>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</si>
  <si>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</si>
  <si>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</si>
  <si>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</si>
  <si>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</si>
  <si>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</si>
  <si>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</si>
  <si>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</si>
  <si>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</si>
  <si>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</si>
  <si>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</si>
  <si>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</si>
  <si>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</si>
  <si>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</si>
  <si>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</si>
  <si>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</si>
  <si>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</si>
  <si>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</si>
  <si>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</si>
  <si>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</si>
  <si>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</si>
  <si>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</si>
  <si>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</si>
  <si>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</si>
  <si>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</si>
  <si>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</si>
  <si>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</si>
  <si>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</si>
  <si>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</si>
  <si>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</si>
  <si>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</si>
  <si>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</si>
  <si>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</si>
  <si>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</si>
  <si>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</si>
  <si>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</si>
  <si>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</si>
  <si>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</si>
  <si>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</si>
  <si>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</si>
  <si>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</si>
  <si>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</si>
  <si>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</si>
  <si>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</si>
  <si>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</si>
  <si>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</si>
  <si>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</si>
  <si>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</si>
  <si>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</si>
  <si>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</si>
  <si>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</si>
  <si>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</si>
  <si>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</si>
  <si>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</si>
  <si>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</si>
  <si>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</si>
  <si>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</si>
  <si>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</si>
  <si>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</si>
  <si>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</si>
  <si>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</si>
  <si>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</si>
  <si>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</si>
  <si>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</si>
  <si>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</si>
  <si>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</si>
  <si>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</si>
  <si>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</si>
  <si>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</si>
  <si>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</si>
  <si>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</si>
  <si>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</si>
  <si>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</si>
  <si>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</si>
  <si>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</si>
  <si>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</si>
  <si>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</si>
  <si>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</si>
  <si>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</si>
  <si>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</si>
  <si>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</si>
  <si>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</si>
  <si>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</si>
  <si>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</si>
  <si>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</si>
  <si>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</si>
  <si>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</si>
  <si>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</si>
  <si>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</si>
  <si>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</si>
  <si>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</si>
  <si>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</si>
  <si>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</si>
  <si>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</si>
  <si>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</si>
  <si>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</si>
  <si>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</si>
  <si>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</si>
  <si>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</si>
  <si>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</si>
  <si>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</si>
  <si>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</si>
  <si>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</si>
  <si>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</si>
  <si>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</si>
  <si>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</si>
  <si>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</si>
  <si>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</si>
  <si>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</si>
  <si>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</si>
  <si>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</si>
  <si>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</si>
  <si>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</si>
  <si>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</si>
  <si>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</si>
  <si>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</si>
  <si>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</si>
  <si>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</si>
  <si>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</si>
  <si>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</si>
  <si>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</si>
  <si>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</si>
  <si>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</si>
  <si>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</si>
  <si>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</si>
  <si>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</si>
  <si>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</si>
  <si>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</si>
  <si>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</si>
  <si>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</si>
  <si>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</si>
  <si>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</si>
  <si>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</si>
  <si>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</si>
  <si>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</si>
  <si>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</si>
  <si>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</si>
  <si>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</si>
  <si>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</si>
  <si>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</si>
  <si>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</si>
  <si>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</si>
  <si>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</si>
  <si>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</si>
  <si>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</si>
  <si>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</si>
  <si>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</si>
  <si>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8 апреля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</si>
</sst>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O20" activePane="bottomRight" state="frozen"/>
      <selection activeCell="A2" sqref="A2"/>
      <selection pane="topRight" activeCell="E2" sqref="E2"/>
      <selection pane="bottomLeft" activeCell="A7" sqref="A7"/>
      <selection pane="bottomRight" activeCell="O65" sqref="O65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6" t="s">
        <v>3</v>
      </c>
      <c r="B4" s="109" t="s">
        <v>196</v>
      </c>
      <c r="C4" s="112" t="s">
        <v>197</v>
      </c>
      <c r="D4" s="112" t="s">
        <v>198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07"/>
      <c r="B5" s="110"/>
      <c r="C5" s="113"/>
      <c r="D5" s="113"/>
      <c r="E5" s="121" t="s">
        <v>5</v>
      </c>
      <c r="F5" s="121" t="s">
        <v>6</v>
      </c>
      <c r="G5" s="121" t="s">
        <v>7</v>
      </c>
      <c r="H5" s="121" t="s">
        <v>8</v>
      </c>
      <c r="I5" s="121" t="s">
        <v>9</v>
      </c>
      <c r="J5" s="121" t="s">
        <v>10</v>
      </c>
      <c r="K5" s="121" t="s">
        <v>11</v>
      </c>
      <c r="L5" s="121" t="s">
        <v>12</v>
      </c>
      <c r="M5" s="121" t="s">
        <v>13</v>
      </c>
      <c r="N5" s="121" t="s">
        <v>14</v>
      </c>
      <c r="O5" s="121" t="s">
        <v>15</v>
      </c>
      <c r="P5" s="121" t="s">
        <v>16</v>
      </c>
      <c r="Q5" s="121" t="s">
        <v>17</v>
      </c>
      <c r="R5" s="121" t="s">
        <v>18</v>
      </c>
      <c r="S5" s="121" t="s">
        <v>19</v>
      </c>
      <c r="T5" s="121" t="s">
        <v>20</v>
      </c>
      <c r="U5" s="121" t="s">
        <v>21</v>
      </c>
      <c r="V5" s="121" t="s">
        <v>22</v>
      </c>
      <c r="W5" s="121" t="s">
        <v>23</v>
      </c>
      <c r="X5" s="121" t="s">
        <v>24</v>
      </c>
      <c r="Y5" s="121" t="s">
        <v>25</v>
      </c>
    </row>
    <row r="6" spans="1:26" s="2" customFormat="1" ht="70.2" customHeight="1" thickBot="1" x14ac:dyDescent="0.35">
      <c r="A6" s="108"/>
      <c r="B6" s="111"/>
      <c r="C6" s="114"/>
      <c r="D6" s="114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50367</v>
      </c>
      <c r="C8" s="8">
        <f>SUM(E8:Y8)</f>
        <v>50804</v>
      </c>
      <c r="D8" s="15">
        <f t="shared" ref="D8:D32" si="0">C8/B8</f>
        <v>1.0086763158417218</v>
      </c>
      <c r="E8" s="10">
        <v>2476</v>
      </c>
      <c r="F8" s="10">
        <v>1975</v>
      </c>
      <c r="G8" s="10">
        <v>3628</v>
      </c>
      <c r="H8" s="10">
        <v>3054</v>
      </c>
      <c r="I8" s="10">
        <v>1529</v>
      </c>
      <c r="J8" s="10">
        <v>3159</v>
      </c>
      <c r="K8" s="10">
        <v>2190</v>
      </c>
      <c r="L8" s="10">
        <v>2867</v>
      </c>
      <c r="M8" s="10">
        <v>2272</v>
      </c>
      <c r="N8" s="10">
        <v>951</v>
      </c>
      <c r="O8" s="10">
        <v>1392</v>
      </c>
      <c r="P8" s="10">
        <v>1923</v>
      </c>
      <c r="Q8" s="10">
        <v>2977</v>
      </c>
      <c r="R8" s="10">
        <v>3068</v>
      </c>
      <c r="S8" s="10">
        <v>3697</v>
      </c>
      <c r="T8" s="10">
        <v>2570</v>
      </c>
      <c r="U8" s="10">
        <v>2109</v>
      </c>
      <c r="V8" s="10">
        <v>640</v>
      </c>
      <c r="W8" s="10">
        <v>2239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1.0240317169868862</v>
      </c>
      <c r="C9" s="14">
        <f t="shared" si="1"/>
        <v>1.0329165395954052</v>
      </c>
      <c r="D9" s="15"/>
      <c r="E9" s="75">
        <f t="shared" si="1"/>
        <v>1.057667663391713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1.1001440922190202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</v>
      </c>
      <c r="L9" s="75">
        <f t="shared" si="1"/>
        <v>1.0298132183908046</v>
      </c>
      <c r="M9" s="75">
        <f t="shared" si="1"/>
        <v>1</v>
      </c>
      <c r="N9" s="75">
        <f t="shared" si="1"/>
        <v>1.0370774263904035</v>
      </c>
      <c r="O9" s="75">
        <f t="shared" si="1"/>
        <v>1.0205278592375366</v>
      </c>
      <c r="P9" s="75">
        <f t="shared" si="1"/>
        <v>1</v>
      </c>
      <c r="Q9" s="75">
        <f t="shared" si="1"/>
        <v>1.0876872488125684</v>
      </c>
      <c r="R9" s="75">
        <f t="shared" si="1"/>
        <v>1</v>
      </c>
      <c r="S9" s="75">
        <f t="shared" si="1"/>
        <v>1.0303790412486065</v>
      </c>
      <c r="T9" s="75">
        <f t="shared" si="1"/>
        <v>1.0070532915360502</v>
      </c>
      <c r="U9" s="75">
        <f t="shared" si="1"/>
        <v>1.1645499723909443</v>
      </c>
      <c r="V9" s="75">
        <f t="shared" si="1"/>
        <v>1</v>
      </c>
      <c r="W9" s="75">
        <f t="shared" si="1"/>
        <v>1.0380157626332869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44863</v>
      </c>
      <c r="C10" s="8">
        <f>SUM(E10:Y10)</f>
        <v>46109</v>
      </c>
      <c r="D10" s="15">
        <f t="shared" si="0"/>
        <v>1.0277734435949446</v>
      </c>
      <c r="E10" s="10">
        <v>2266</v>
      </c>
      <c r="F10" s="10">
        <v>1809</v>
      </c>
      <c r="G10" s="10">
        <v>3222</v>
      </c>
      <c r="H10" s="10">
        <v>2974</v>
      </c>
      <c r="I10" s="10">
        <v>1440</v>
      </c>
      <c r="J10" s="10">
        <v>2889</v>
      </c>
      <c r="K10" s="10">
        <v>1559</v>
      </c>
      <c r="L10" s="10">
        <v>2569</v>
      </c>
      <c r="M10" s="10">
        <v>1862</v>
      </c>
      <c r="N10" s="10">
        <v>941</v>
      </c>
      <c r="O10" s="10">
        <v>1322</v>
      </c>
      <c r="P10" s="10">
        <v>1823</v>
      </c>
      <c r="Q10" s="10">
        <v>2702</v>
      </c>
      <c r="R10" s="10">
        <v>2853</v>
      </c>
      <c r="S10" s="10">
        <v>3637</v>
      </c>
      <c r="T10" s="10">
        <v>2030</v>
      </c>
      <c r="U10" s="10">
        <v>1660</v>
      </c>
      <c r="V10" s="10">
        <v>439</v>
      </c>
      <c r="W10" s="10">
        <v>2139</v>
      </c>
      <c r="X10" s="10">
        <v>3737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0.92</v>
      </c>
      <c r="C11" s="14">
        <v>0.93</v>
      </c>
      <c r="D11" s="15"/>
      <c r="E11" s="75">
        <f>E10/E8</f>
        <v>0.91518578352180935</v>
      </c>
      <c r="F11" s="75">
        <f t="shared" ref="F11:Y11" si="2">F10/F8</f>
        <v>0.91594936708860764</v>
      </c>
      <c r="G11" s="75">
        <f t="shared" si="2"/>
        <v>0.88809261300992282</v>
      </c>
      <c r="H11" s="75">
        <f t="shared" si="2"/>
        <v>0.97380484610347084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0.71187214611872152</v>
      </c>
      <c r="L11" s="75">
        <f t="shared" si="2"/>
        <v>0.89605859783746078</v>
      </c>
      <c r="M11" s="75">
        <f t="shared" si="2"/>
        <v>0.81954225352112675</v>
      </c>
      <c r="N11" s="75">
        <f t="shared" si="2"/>
        <v>0.98948475289169291</v>
      </c>
      <c r="O11" s="75">
        <f t="shared" si="2"/>
        <v>0.94971264367816088</v>
      </c>
      <c r="P11" s="75">
        <f t="shared" si="2"/>
        <v>0.94799791991679672</v>
      </c>
      <c r="Q11" s="75">
        <f t="shared" si="2"/>
        <v>0.9076251259657373</v>
      </c>
      <c r="R11" s="75">
        <f t="shared" si="2"/>
        <v>0.92992177314211211</v>
      </c>
      <c r="S11" s="75">
        <f t="shared" si="2"/>
        <v>0.98377062483094402</v>
      </c>
      <c r="T11" s="75">
        <f t="shared" si="2"/>
        <v>0.78988326848249024</v>
      </c>
      <c r="U11" s="75">
        <f t="shared" si="2"/>
        <v>0.78710289236605024</v>
      </c>
      <c r="V11" s="75">
        <f t="shared" si="2"/>
        <v>0.68593749999999998</v>
      </c>
      <c r="W11" s="75">
        <f t="shared" si="2"/>
        <v>0.95533720410897727</v>
      </c>
      <c r="X11" s="75">
        <f t="shared" si="2"/>
        <v>0.97014537902388365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/>
      <c r="C12" s="8">
        <f>SUM(E12:Y12)</f>
        <v>7065</v>
      </c>
      <c r="D12" s="15"/>
      <c r="E12" s="80"/>
      <c r="F12" s="80">
        <v>130</v>
      </c>
      <c r="G12" s="80">
        <v>1780</v>
      </c>
      <c r="H12" s="80">
        <v>411</v>
      </c>
      <c r="I12" s="80">
        <v>55</v>
      </c>
      <c r="J12" s="80">
        <v>500</v>
      </c>
      <c r="K12" s="80">
        <v>310</v>
      </c>
      <c r="L12" s="80">
        <v>282</v>
      </c>
      <c r="M12" s="80">
        <v>260</v>
      </c>
      <c r="N12" s="80"/>
      <c r="O12" s="80">
        <v>80</v>
      </c>
      <c r="P12" s="80"/>
      <c r="Q12" s="80">
        <v>905</v>
      </c>
      <c r="R12" s="80">
        <v>90</v>
      </c>
      <c r="S12" s="80">
        <v>859</v>
      </c>
      <c r="T12" s="80">
        <v>70</v>
      </c>
      <c r="U12" s="80"/>
      <c r="V12" s="80">
        <v>280</v>
      </c>
      <c r="W12" s="80">
        <v>10</v>
      </c>
      <c r="X12" s="80">
        <v>923</v>
      </c>
      <c r="Y12" s="80">
        <v>120</v>
      </c>
    </row>
    <row r="13" spans="1:26" s="12" customFormat="1" ht="30" hidden="1" customHeight="1" x14ac:dyDescent="0.25">
      <c r="A13" s="13" t="s">
        <v>32</v>
      </c>
      <c r="B13" s="15">
        <f>B12/B8</f>
        <v>0</v>
      </c>
      <c r="C13" s="15">
        <f>C12/C8</f>
        <v>0.13906385323990236</v>
      </c>
      <c r="D13" s="15"/>
      <c r="E13" s="16">
        <f t="shared" ref="E13:L13" si="3">E12/E8</f>
        <v>0</v>
      </c>
      <c r="F13" s="16">
        <f t="shared" si="3"/>
        <v>6.5822784810126586E-2</v>
      </c>
      <c r="G13" s="16">
        <f t="shared" si="3"/>
        <v>0.49062844542447631</v>
      </c>
      <c r="H13" s="16">
        <f t="shared" si="3"/>
        <v>0.13457760314341846</v>
      </c>
      <c r="I13" s="16">
        <f t="shared" si="3"/>
        <v>3.5971223021582732E-2</v>
      </c>
      <c r="J13" s="16">
        <f t="shared" si="3"/>
        <v>0.15827793605571383</v>
      </c>
      <c r="K13" s="16">
        <f t="shared" si="3"/>
        <v>0.14155251141552511</v>
      </c>
      <c r="L13" s="16">
        <f t="shared" si="3"/>
        <v>9.8360655737704916E-2</v>
      </c>
      <c r="M13" s="16">
        <f t="shared" ref="M13" si="4">M12/M8</f>
        <v>0.11443661971830986</v>
      </c>
      <c r="N13" s="16">
        <f t="shared" ref="N13" si="5">N12/N8</f>
        <v>0</v>
      </c>
      <c r="O13" s="16">
        <f t="shared" ref="O13" si="6">O12/O8</f>
        <v>5.7471264367816091E-2</v>
      </c>
      <c r="P13" s="16">
        <f t="shared" ref="P13" si="7">P12/P8</f>
        <v>0</v>
      </c>
      <c r="Q13" s="16">
        <f t="shared" ref="Q13" si="8">Q12/Q8</f>
        <v>0.30399731273093716</v>
      </c>
      <c r="R13" s="16">
        <f t="shared" ref="R13" si="9">R12/R8</f>
        <v>2.9335071707953065E-2</v>
      </c>
      <c r="S13" s="16">
        <f t="shared" ref="S13" si="10">S12/S8</f>
        <v>0.23235055450365161</v>
      </c>
      <c r="T13" s="16">
        <f t="shared" ref="T13" si="11">T12/T8</f>
        <v>2.7237354085603113E-2</v>
      </c>
      <c r="U13" s="16">
        <f t="shared" ref="U13" si="12">U12/U8</f>
        <v>0</v>
      </c>
      <c r="V13" s="16">
        <f t="shared" ref="V13" si="13">V12/V8</f>
        <v>0.4375</v>
      </c>
      <c r="W13" s="16">
        <f t="shared" ref="W13" si="14">W12/W8</f>
        <v>4.4662795891022775E-3</v>
      </c>
      <c r="X13" s="16">
        <f t="shared" ref="X13" si="15">X12/X8</f>
        <v>0.23961578400830738</v>
      </c>
      <c r="Y13" s="16">
        <f t="shared" ref="Y13" si="16">Y12/Y8</f>
        <v>5.3667262969588549E-2</v>
      </c>
    </row>
    <row r="14" spans="1:26" s="12" customFormat="1" ht="30" customHeight="1" x14ac:dyDescent="0.25">
      <c r="A14" s="18" t="s">
        <v>33</v>
      </c>
      <c r="B14" s="8">
        <v>5618</v>
      </c>
      <c r="C14" s="8">
        <f>SUM(E14:Y14)</f>
        <v>2297</v>
      </c>
      <c r="D14" s="15"/>
      <c r="E14" s="10"/>
      <c r="F14" s="10"/>
      <c r="G14" s="10">
        <v>130</v>
      </c>
      <c r="H14" s="10">
        <v>500</v>
      </c>
      <c r="I14" s="10">
        <v>12</v>
      </c>
      <c r="J14" s="10">
        <v>200</v>
      </c>
      <c r="K14" s="10">
        <v>500</v>
      </c>
      <c r="L14" s="10"/>
      <c r="M14" s="10">
        <v>500</v>
      </c>
      <c r="N14" s="10"/>
      <c r="O14" s="10">
        <v>30</v>
      </c>
      <c r="P14" s="10">
        <v>60</v>
      </c>
      <c r="Q14" s="10"/>
      <c r="R14" s="10">
        <v>45</v>
      </c>
      <c r="S14" s="10">
        <v>150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/>
      <c r="C25" s="23">
        <f>SUM(E25:Y25)</f>
        <v>55813</v>
      </c>
      <c r="D25" s="15"/>
      <c r="E25" s="26">
        <v>1765</v>
      </c>
      <c r="F25" s="26">
        <v>1860</v>
      </c>
      <c r="G25" s="26">
        <v>2387</v>
      </c>
      <c r="H25" s="26">
        <v>3852</v>
      </c>
      <c r="I25" s="26">
        <v>1339</v>
      </c>
      <c r="J25" s="26">
        <v>3800</v>
      </c>
      <c r="K25" s="26">
        <v>1799</v>
      </c>
      <c r="L25" s="26">
        <v>2976</v>
      </c>
      <c r="M25" s="26">
        <v>3690</v>
      </c>
      <c r="N25" s="26">
        <v>1126</v>
      </c>
      <c r="O25" s="26">
        <v>2288</v>
      </c>
      <c r="P25" s="26">
        <v>2057</v>
      </c>
      <c r="Q25" s="26">
        <v>3744</v>
      </c>
      <c r="R25" s="26">
        <v>2090</v>
      </c>
      <c r="S25" s="26">
        <v>6040</v>
      </c>
      <c r="T25" s="26">
        <v>1916</v>
      </c>
      <c r="U25" s="26">
        <v>2046</v>
      </c>
      <c r="V25" s="26">
        <v>1074</v>
      </c>
      <c r="W25" s="26">
        <v>3480</v>
      </c>
      <c r="X25" s="26">
        <v>5661</v>
      </c>
      <c r="Y25" s="26">
        <v>823</v>
      </c>
    </row>
    <row r="26" spans="1:26" s="12" customFormat="1" ht="30" customHeight="1" x14ac:dyDescent="0.25">
      <c r="A26" s="18" t="s">
        <v>45</v>
      </c>
      <c r="B26" s="28"/>
      <c r="C26" s="28">
        <f t="shared" ref="C26:Y26" si="40">C25/C20</f>
        <v>0.59864638750643551</v>
      </c>
      <c r="D26" s="15"/>
      <c r="E26" s="29">
        <f t="shared" si="40"/>
        <v>0.2586838634031951</v>
      </c>
      <c r="F26" s="29">
        <f t="shared" si="40"/>
        <v>0.61184210526315785</v>
      </c>
      <c r="G26" s="29">
        <f t="shared" si="40"/>
        <v>0.434</v>
      </c>
      <c r="H26" s="29">
        <f t="shared" si="40"/>
        <v>0.75886524822695034</v>
      </c>
      <c r="I26" s="29">
        <f t="shared" si="40"/>
        <v>0.44176839326954798</v>
      </c>
      <c r="J26" s="29">
        <f t="shared" si="40"/>
        <v>0.63973063973063971</v>
      </c>
      <c r="K26" s="29">
        <f t="shared" si="40"/>
        <v>0.56306729264475741</v>
      </c>
      <c r="L26" s="29">
        <f t="shared" si="40"/>
        <v>0.80716029292107405</v>
      </c>
      <c r="M26" s="29">
        <f t="shared" si="40"/>
        <v>0.77003338898163609</v>
      </c>
      <c r="N26" s="29">
        <f t="shared" si="40"/>
        <v>0.88522012578616349</v>
      </c>
      <c r="O26" s="29">
        <f t="shared" si="40"/>
        <v>0.86864085041761574</v>
      </c>
      <c r="P26" s="29">
        <f t="shared" si="40"/>
        <v>0.34501845018450183</v>
      </c>
      <c r="Q26" s="29">
        <f t="shared" si="40"/>
        <v>0.57911832946635733</v>
      </c>
      <c r="R26" s="29">
        <f t="shared" si="40"/>
        <v>0.57734806629834257</v>
      </c>
      <c r="S26" s="29">
        <f t="shared" si="40"/>
        <v>0.78799739073711672</v>
      </c>
      <c r="T26" s="29">
        <f t="shared" si="40"/>
        <v>0.4644848484848485</v>
      </c>
      <c r="U26" s="29">
        <f t="shared" si="40"/>
        <v>0.72941176470588232</v>
      </c>
      <c r="V26" s="29">
        <f t="shared" si="40"/>
        <v>0.53861584754262792</v>
      </c>
      <c r="W26" s="29">
        <f t="shared" si="40"/>
        <v>0.57049180327868854</v>
      </c>
      <c r="X26" s="29">
        <f t="shared" si="40"/>
        <v>0.82031589624692069</v>
      </c>
      <c r="Y26" s="29">
        <f t="shared" si="40"/>
        <v>0.31593090211132435</v>
      </c>
    </row>
    <row r="27" spans="1:26" s="104" customFormat="1" ht="30" customHeight="1" x14ac:dyDescent="0.25">
      <c r="A27" s="101" t="s">
        <v>199</v>
      </c>
      <c r="B27" s="102"/>
      <c r="C27" s="23">
        <f>SUM(E27:Y27)</f>
        <v>209</v>
      </c>
      <c r="D27" s="103"/>
      <c r="E27" s="37">
        <v>10</v>
      </c>
      <c r="F27" s="37">
        <v>13</v>
      </c>
      <c r="G27" s="37">
        <v>14</v>
      </c>
      <c r="H27" s="37">
        <v>15</v>
      </c>
      <c r="I27" s="37">
        <v>5</v>
      </c>
      <c r="J27" s="37">
        <v>11</v>
      </c>
      <c r="K27" s="37">
        <v>13</v>
      </c>
      <c r="L27" s="37">
        <v>5</v>
      </c>
      <c r="M27" s="37">
        <v>7</v>
      </c>
      <c r="N27" s="37">
        <v>5</v>
      </c>
      <c r="O27" s="37">
        <v>14</v>
      </c>
      <c r="P27" s="37">
        <v>11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5</v>
      </c>
      <c r="X27" s="37">
        <v>18</v>
      </c>
      <c r="Y27" s="37">
        <v>10</v>
      </c>
    </row>
    <row r="28" spans="1:26" s="12" customFormat="1" ht="30" customHeight="1" x14ac:dyDescent="0.25">
      <c r="A28" s="25" t="s">
        <v>46</v>
      </c>
      <c r="B28" s="23"/>
      <c r="C28" s="23">
        <f>SUM(E28:Y28)</f>
        <v>14276</v>
      </c>
      <c r="D28" s="15"/>
      <c r="E28" s="26"/>
      <c r="F28" s="26">
        <v>200</v>
      </c>
      <c r="G28" s="26">
        <v>1107</v>
      </c>
      <c r="H28" s="26">
        <v>40</v>
      </c>
      <c r="I28" s="26">
        <v>492</v>
      </c>
      <c r="J28" s="26">
        <v>1350</v>
      </c>
      <c r="K28" s="26">
        <v>293</v>
      </c>
      <c r="L28" s="26">
        <v>1227</v>
      </c>
      <c r="M28" s="26"/>
      <c r="N28" s="26"/>
      <c r="O28" s="26"/>
      <c r="P28" s="26">
        <v>140</v>
      </c>
      <c r="Q28" s="26">
        <v>3183</v>
      </c>
      <c r="R28" s="26">
        <v>985</v>
      </c>
      <c r="S28" s="26">
        <v>366</v>
      </c>
      <c r="T28" s="26"/>
      <c r="U28" s="26"/>
      <c r="V28" s="26">
        <v>175</v>
      </c>
      <c r="W28" s="26">
        <v>720</v>
      </c>
      <c r="X28" s="26">
        <v>3175</v>
      </c>
      <c r="Y28" s="26">
        <v>823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</v>
      </c>
      <c r="C29" s="9">
        <f t="shared" si="41"/>
        <v>0.15312339111034837</v>
      </c>
      <c r="D29" s="15"/>
      <c r="E29" s="30">
        <f t="shared" si="41"/>
        <v>0</v>
      </c>
      <c r="F29" s="30">
        <f t="shared" si="41"/>
        <v>6.5789473684210523E-2</v>
      </c>
      <c r="G29" s="30">
        <f t="shared" si="41"/>
        <v>0.20127272727272727</v>
      </c>
      <c r="H29" s="30">
        <f t="shared" si="41"/>
        <v>7.8802206461780922E-3</v>
      </c>
      <c r="I29" s="30">
        <f t="shared" si="41"/>
        <v>0.16232266578686902</v>
      </c>
      <c r="J29" s="30">
        <f t="shared" si="41"/>
        <v>0.22727272727272727</v>
      </c>
      <c r="K29" s="30">
        <f t="shared" si="41"/>
        <v>9.1705790297339593E-2</v>
      </c>
      <c r="L29" s="30">
        <f t="shared" si="41"/>
        <v>0.33279088689991865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2.3482053002348204E-2</v>
      </c>
      <c r="Q29" s="30">
        <f t="shared" si="41"/>
        <v>0.49234338747099771</v>
      </c>
      <c r="R29" s="30">
        <f t="shared" si="41"/>
        <v>0.27209944751381215</v>
      </c>
      <c r="S29" s="30">
        <f t="shared" si="41"/>
        <v>4.7749510763209393E-2</v>
      </c>
      <c r="T29" s="30">
        <f t="shared" si="41"/>
        <v>0</v>
      </c>
      <c r="U29" s="30">
        <f t="shared" si="41"/>
        <v>0</v>
      </c>
      <c r="V29" s="30">
        <f t="shared" si="41"/>
        <v>8.7763289869608824E-2</v>
      </c>
      <c r="W29" s="30">
        <f t="shared" si="41"/>
        <v>0.11803278688524591</v>
      </c>
      <c r="X29" s="30">
        <f t="shared" si="41"/>
        <v>0.46007824952905374</v>
      </c>
      <c r="Y29" s="30">
        <f t="shared" si="41"/>
        <v>0.31593090211132435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100242</v>
      </c>
      <c r="D30" s="15">
        <f t="shared" si="0"/>
        <v>0.97847667574453134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/>
      <c r="C33" s="23">
        <f>SUM(E33:Y33)</f>
        <v>16461</v>
      </c>
      <c r="D33" s="15"/>
      <c r="E33" s="26"/>
      <c r="F33" s="26">
        <v>185</v>
      </c>
      <c r="G33" s="26">
        <v>600</v>
      </c>
      <c r="H33" s="26">
        <v>50</v>
      </c>
      <c r="I33" s="26">
        <v>207</v>
      </c>
      <c r="J33" s="26">
        <v>650</v>
      </c>
      <c r="K33" s="26">
        <v>1695</v>
      </c>
      <c r="L33" s="26">
        <v>793</v>
      </c>
      <c r="M33" s="26">
        <v>658</v>
      </c>
      <c r="N33" s="26">
        <v>844</v>
      </c>
      <c r="O33" s="26">
        <v>944</v>
      </c>
      <c r="P33" s="26"/>
      <c r="Q33" s="26">
        <v>377</v>
      </c>
      <c r="R33" s="26">
        <v>630</v>
      </c>
      <c r="S33" s="26">
        <v>396</v>
      </c>
      <c r="T33" s="26">
        <v>2505</v>
      </c>
      <c r="U33" s="26"/>
      <c r="V33" s="26">
        <v>13</v>
      </c>
      <c r="W33" s="26">
        <v>1980</v>
      </c>
      <c r="X33" s="26">
        <v>3352</v>
      </c>
      <c r="Y33" s="26">
        <v>582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4">C33/C30</f>
        <v>0.16421260549470282</v>
      </c>
      <c r="D34" s="15"/>
      <c r="E34" s="29">
        <f t="shared" si="44"/>
        <v>0</v>
      </c>
      <c r="F34" s="29">
        <f t="shared" si="44"/>
        <v>9.4532447623914148E-2</v>
      </c>
      <c r="G34" s="29">
        <f t="shared" si="44"/>
        <v>8.9219330855018583E-2</v>
      </c>
      <c r="H34" s="29">
        <f t="shared" si="44"/>
        <v>7.0018204733230636E-3</v>
      </c>
      <c r="I34" s="29">
        <f t="shared" si="44"/>
        <v>2.6312444387949663E-2</v>
      </c>
      <c r="J34" s="29">
        <f t="shared" si="44"/>
        <v>0.14646237043713384</v>
      </c>
      <c r="K34" s="29">
        <f t="shared" si="44"/>
        <v>0.4834569309754706</v>
      </c>
      <c r="L34" s="29">
        <f t="shared" si="44"/>
        <v>0.18035023879918127</v>
      </c>
      <c r="M34" s="29">
        <f t="shared" si="44"/>
        <v>0.23927272727272728</v>
      </c>
      <c r="N34" s="29">
        <f t="shared" si="44"/>
        <v>0.20948126085877389</v>
      </c>
      <c r="O34" s="29">
        <f t="shared" si="44"/>
        <v>0.19724195570413708</v>
      </c>
      <c r="P34" s="29">
        <f>P33/Q30</f>
        <v>0</v>
      </c>
      <c r="Q34" s="29">
        <f>Q33/R30</f>
        <v>0.10297732859874351</v>
      </c>
      <c r="R34" s="29">
        <f>R33/S30</f>
        <v>0.1457321304649549</v>
      </c>
      <c r="S34" s="29">
        <f>S33/T30</f>
        <v>8.0145719489981782E-2</v>
      </c>
      <c r="T34" s="29">
        <f t="shared" si="44"/>
        <v>0.50698239222829389</v>
      </c>
      <c r="U34" s="29">
        <f t="shared" si="44"/>
        <v>0</v>
      </c>
      <c r="V34" s="29">
        <f t="shared" si="44"/>
        <v>8.4801043705153289E-3</v>
      </c>
      <c r="W34" s="29">
        <f t="shared" si="44"/>
        <v>0.21366137908708319</v>
      </c>
      <c r="X34" s="29">
        <f t="shared" si="44"/>
        <v>0.40356368889959066</v>
      </c>
      <c r="Y34" s="29">
        <f t="shared" si="44"/>
        <v>0.10308182784272051</v>
      </c>
    </row>
    <row r="35" spans="1:29" s="12" customFormat="1" ht="30" customHeight="1" x14ac:dyDescent="0.25">
      <c r="A35" s="25" t="s">
        <v>49</v>
      </c>
      <c r="B35" s="23"/>
      <c r="C35" s="23">
        <f>SUM(E35:Y35)</f>
        <v>30481</v>
      </c>
      <c r="D35" s="15"/>
      <c r="E35" s="26"/>
      <c r="F35" s="26">
        <v>380</v>
      </c>
      <c r="G35" s="26">
        <v>1044</v>
      </c>
      <c r="H35" s="26">
        <v>550</v>
      </c>
      <c r="I35" s="26">
        <v>759</v>
      </c>
      <c r="J35" s="26">
        <v>2450</v>
      </c>
      <c r="K35" s="26">
        <v>2091</v>
      </c>
      <c r="L35" s="26">
        <v>2195</v>
      </c>
      <c r="M35" s="26">
        <v>930</v>
      </c>
      <c r="N35" s="26">
        <v>1164</v>
      </c>
      <c r="O35" s="26">
        <v>887</v>
      </c>
      <c r="P35" s="26">
        <v>1080</v>
      </c>
      <c r="Q35" s="26">
        <v>2316</v>
      </c>
      <c r="R35" s="26">
        <v>630</v>
      </c>
      <c r="S35" s="26">
        <v>1684</v>
      </c>
      <c r="T35" s="26">
        <v>720</v>
      </c>
      <c r="U35" s="26"/>
      <c r="V35" s="26">
        <v>65</v>
      </c>
      <c r="W35" s="26">
        <v>3571</v>
      </c>
      <c r="X35" s="26">
        <v>6395</v>
      </c>
      <c r="Y35" s="26">
        <v>1570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5">C35/C30</f>
        <v>0.30407414057979687</v>
      </c>
      <c r="D36" s="15"/>
      <c r="E36" s="30"/>
      <c r="F36" s="30">
        <f t="shared" si="45"/>
        <v>0.1941747572815534</v>
      </c>
      <c r="G36" s="30">
        <f t="shared" si="45"/>
        <v>0.15524163568773233</v>
      </c>
      <c r="H36" s="30">
        <f t="shared" si="45"/>
        <v>7.7020025206553711E-2</v>
      </c>
      <c r="I36" s="30">
        <f t="shared" si="45"/>
        <v>9.6478962755815426E-2</v>
      </c>
      <c r="J36" s="30">
        <f t="shared" si="45"/>
        <v>0.55205047318611988</v>
      </c>
      <c r="K36" s="30">
        <f t="shared" si="45"/>
        <v>0.59640616086708498</v>
      </c>
      <c r="L36" s="30">
        <f t="shared" si="45"/>
        <v>0.49920400272913351</v>
      </c>
      <c r="M36" s="30">
        <f t="shared" si="45"/>
        <v>0.33818181818181819</v>
      </c>
      <c r="N36" s="30">
        <f t="shared" si="45"/>
        <v>0.2889054355919583</v>
      </c>
      <c r="O36" s="30">
        <f t="shared" si="45"/>
        <v>0.18533221897200167</v>
      </c>
      <c r="P36" s="30">
        <f>P35/Q30</f>
        <v>0.17652827721477607</v>
      </c>
      <c r="Q36" s="30">
        <f>Q35/R30</f>
        <v>0.63261403987981424</v>
      </c>
      <c r="R36" s="30">
        <f>R35/S30</f>
        <v>0.1457321304649549</v>
      </c>
      <c r="S36" s="30">
        <f>S35/T30</f>
        <v>0.34082169601295287</v>
      </c>
      <c r="T36" s="30">
        <f t="shared" si="45"/>
        <v>0.14571948998178508</v>
      </c>
      <c r="U36" s="30">
        <f t="shared" si="45"/>
        <v>0</v>
      </c>
      <c r="V36" s="30">
        <f t="shared" si="45"/>
        <v>4.2400521852576645E-2</v>
      </c>
      <c r="W36" s="30">
        <f t="shared" si="45"/>
        <v>0.38534585086867379</v>
      </c>
      <c r="X36" s="30">
        <f t="shared" si="45"/>
        <v>0.76992535516494098</v>
      </c>
      <c r="Y36" s="30">
        <f t="shared" si="45"/>
        <v>0.27807297201558623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/>
      <c r="C38" s="23">
        <f>SUM(E38:Y38)</f>
        <v>52487</v>
      </c>
      <c r="D38" s="15"/>
      <c r="E38" s="26">
        <v>1286</v>
      </c>
      <c r="F38" s="26">
        <v>410</v>
      </c>
      <c r="G38" s="26">
        <v>7028</v>
      </c>
      <c r="H38" s="26">
        <v>1075</v>
      </c>
      <c r="I38" s="26">
        <v>916</v>
      </c>
      <c r="J38" s="26">
        <v>5100</v>
      </c>
      <c r="K38" s="26">
        <v>3250</v>
      </c>
      <c r="L38" s="26">
        <v>3848</v>
      </c>
      <c r="M38" s="26">
        <v>1860</v>
      </c>
      <c r="N38" s="26">
        <v>420</v>
      </c>
      <c r="O38" s="26">
        <v>30</v>
      </c>
      <c r="P38" s="26">
        <v>500</v>
      </c>
      <c r="Q38" s="26">
        <v>5363</v>
      </c>
      <c r="R38" s="26">
        <v>1108</v>
      </c>
      <c r="S38" s="26">
        <v>2704</v>
      </c>
      <c r="T38" s="26">
        <v>415</v>
      </c>
      <c r="U38" s="26">
        <v>756</v>
      </c>
      <c r="V38" s="26">
        <v>200</v>
      </c>
      <c r="W38" s="26">
        <v>600</v>
      </c>
      <c r="X38" s="26">
        <v>14568</v>
      </c>
      <c r="Y38" s="26">
        <v>1050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6884</v>
      </c>
      <c r="D40" s="15"/>
      <c r="E40" s="26">
        <v>777</v>
      </c>
      <c r="F40" s="26"/>
      <c r="G40" s="26">
        <v>402</v>
      </c>
      <c r="H40" s="26">
        <v>867</v>
      </c>
      <c r="I40" s="26">
        <v>161</v>
      </c>
      <c r="J40" s="26">
        <v>350</v>
      </c>
      <c r="K40" s="26">
        <v>100</v>
      </c>
      <c r="L40" s="26">
        <v>495</v>
      </c>
      <c r="M40" s="26"/>
      <c r="N40" s="26">
        <v>50</v>
      </c>
      <c r="O40" s="26"/>
      <c r="P40" s="26"/>
      <c r="Q40" s="26">
        <v>2822</v>
      </c>
      <c r="R40" s="26">
        <v>30</v>
      </c>
      <c r="S40" s="26"/>
      <c r="T40" s="26"/>
      <c r="U40" s="26"/>
      <c r="V40" s="26">
        <v>100</v>
      </c>
      <c r="W40" s="26"/>
      <c r="X40" s="26">
        <v>730</v>
      </c>
      <c r="Y40" s="26"/>
    </row>
    <row r="41" spans="1:29" s="2" customFormat="1" ht="30" hidden="1" customHeight="1" x14ac:dyDescent="0.3">
      <c r="A41" s="11" t="s">
        <v>168</v>
      </c>
      <c r="B41" s="23">
        <v>214447</v>
      </c>
      <c r="C41" s="23">
        <f>SUM(E41:Y41)</f>
        <v>187626</v>
      </c>
      <c r="D41" s="15"/>
      <c r="E41" s="10">
        <v>8532</v>
      </c>
      <c r="F41" s="10">
        <v>6006</v>
      </c>
      <c r="G41" s="10">
        <v>13990</v>
      </c>
      <c r="H41" s="10">
        <v>12915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166</v>
      </c>
      <c r="B42" s="23"/>
      <c r="C42" s="23">
        <f>SUM(E42:Y42)</f>
        <v>2892</v>
      </c>
      <c r="D42" s="15"/>
      <c r="E42" s="10">
        <v>300</v>
      </c>
      <c r="F42" s="10"/>
      <c r="G42" s="10">
        <v>210</v>
      </c>
      <c r="H42" s="10">
        <v>652</v>
      </c>
      <c r="I42" s="10">
        <v>38</v>
      </c>
      <c r="J42" s="10">
        <v>95</v>
      </c>
      <c r="K42" s="10">
        <v>58</v>
      </c>
      <c r="L42" s="10">
        <v>170</v>
      </c>
      <c r="M42" s="10">
        <v>280</v>
      </c>
      <c r="N42" s="10">
        <v>50</v>
      </c>
      <c r="O42" s="10"/>
      <c r="P42" s="10"/>
      <c r="Q42" s="10">
        <v>544</v>
      </c>
      <c r="R42" s="10">
        <v>30</v>
      </c>
      <c r="S42" s="10"/>
      <c r="T42" s="10"/>
      <c r="U42" s="10"/>
      <c r="V42" s="10"/>
      <c r="W42" s="10"/>
      <c r="X42" s="10">
        <v>435</v>
      </c>
      <c r="Y42" s="10">
        <v>30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0</v>
      </c>
      <c r="C44" s="33">
        <f>C42/C41</f>
        <v>1.5413642032554124E-2</v>
      </c>
      <c r="D44" s="15"/>
      <c r="E44" s="35">
        <f>E42/E41</f>
        <v>3.5161744022503515E-2</v>
      </c>
      <c r="F44" s="35">
        <f t="shared" ref="F44:Y44" si="47">F42/F41</f>
        <v>0</v>
      </c>
      <c r="G44" s="35">
        <f t="shared" si="47"/>
        <v>1.5010721944245889E-2</v>
      </c>
      <c r="H44" s="35">
        <f t="shared" si="47"/>
        <v>5.0483933410762682E-2</v>
      </c>
      <c r="I44" s="35">
        <f t="shared" si="47"/>
        <v>6.637554585152838E-3</v>
      </c>
      <c r="J44" s="35">
        <f t="shared" si="47"/>
        <v>7.9571153362928224E-3</v>
      </c>
      <c r="K44" s="35">
        <f t="shared" si="47"/>
        <v>6.8259385665529011E-3</v>
      </c>
      <c r="L44" s="35">
        <f t="shared" si="47"/>
        <v>1.6918789808917197E-2</v>
      </c>
      <c r="M44" s="35">
        <f t="shared" si="47"/>
        <v>2.7319738511074252E-2</v>
      </c>
      <c r="N44" s="35">
        <f t="shared" si="47"/>
        <v>1.6666666666666666E-2</v>
      </c>
      <c r="O44" s="35">
        <f t="shared" si="47"/>
        <v>0</v>
      </c>
      <c r="P44" s="35">
        <f t="shared" si="47"/>
        <v>0</v>
      </c>
      <c r="Q44" s="35">
        <f t="shared" si="47"/>
        <v>5.441632489746924E-2</v>
      </c>
      <c r="R44" s="35">
        <f t="shared" si="47"/>
        <v>2.7505271843770054E-3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3.137622619734564E-2</v>
      </c>
      <c r="Y44" s="35">
        <f t="shared" si="47"/>
        <v>3.1088082901554403E-3</v>
      </c>
      <c r="Z44" s="21"/>
    </row>
    <row r="45" spans="1:29" s="2" customFormat="1" ht="30" customHeight="1" x14ac:dyDescent="0.3">
      <c r="A45" s="18" t="s">
        <v>167</v>
      </c>
      <c r="B45" s="23"/>
      <c r="C45" s="23">
        <f>SUM(E45:Y45)</f>
        <v>413</v>
      </c>
      <c r="D45" s="15"/>
      <c r="E45" s="34"/>
      <c r="F45" s="34"/>
      <c r="G45" s="34">
        <v>110</v>
      </c>
      <c r="H45" s="34">
        <v>145</v>
      </c>
      <c r="I45" s="34">
        <v>38</v>
      </c>
      <c r="J45" s="34"/>
      <c r="K45" s="34"/>
      <c r="L45" s="34"/>
      <c r="M45" s="34"/>
      <c r="N45" s="34"/>
      <c r="O45" s="34"/>
      <c r="P45" s="34"/>
      <c r="Q45" s="34">
        <v>90</v>
      </c>
      <c r="R45" s="34">
        <v>30</v>
      </c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 x14ac:dyDescent="0.3">
      <c r="A46" s="18" t="s">
        <v>54</v>
      </c>
      <c r="B46" s="23"/>
      <c r="C46" s="23">
        <f>SUM(E46:Y46)</f>
        <v>1785</v>
      </c>
      <c r="D46" s="15"/>
      <c r="E46" s="26">
        <v>220</v>
      </c>
      <c r="F46" s="26"/>
      <c r="G46" s="26">
        <v>100</v>
      </c>
      <c r="H46" s="26">
        <v>237</v>
      </c>
      <c r="I46" s="26"/>
      <c r="J46" s="26">
        <v>80</v>
      </c>
      <c r="K46" s="26">
        <v>36</v>
      </c>
      <c r="L46" s="26">
        <v>80</v>
      </c>
      <c r="M46" s="26">
        <v>280</v>
      </c>
      <c r="N46" s="26">
        <v>50</v>
      </c>
      <c r="O46" s="26"/>
      <c r="P46" s="26"/>
      <c r="Q46" s="26">
        <v>457</v>
      </c>
      <c r="R46" s="26"/>
      <c r="S46" s="26"/>
      <c r="T46" s="26"/>
      <c r="U46" s="26"/>
      <c r="V46" s="26"/>
      <c r="W46" s="26"/>
      <c r="X46" s="26">
        <v>245</v>
      </c>
      <c r="Y46" s="26"/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/>
      <c r="C49" s="23">
        <f>SUM(E49:Y49)</f>
        <v>130</v>
      </c>
      <c r="D49" s="15"/>
      <c r="E49" s="26">
        <v>80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50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162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customHeight="1" x14ac:dyDescent="0.3">
      <c r="A59" s="13" t="s">
        <v>201</v>
      </c>
      <c r="B59" s="27"/>
      <c r="C59" s="27">
        <f t="shared" si="48"/>
        <v>10</v>
      </c>
      <c r="D59" s="9"/>
      <c r="E59" s="26"/>
      <c r="F59" s="26"/>
      <c r="G59" s="26">
        <v>10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/>
      <c r="C64" s="23">
        <f t="shared" si="51"/>
        <v>0</v>
      </c>
      <c r="D64" s="1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customHeight="1" x14ac:dyDescent="0.3">
      <c r="A65" s="18" t="s">
        <v>66</v>
      </c>
      <c r="B65" s="23"/>
      <c r="C65" s="23">
        <f t="shared" si="51"/>
        <v>80</v>
      </c>
      <c r="D65" s="15"/>
      <c r="E65" s="37"/>
      <c r="F65" s="37"/>
      <c r="G65" s="37"/>
      <c r="H65" s="37">
        <v>80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/>
      <c r="C68" s="23">
        <f t="shared" si="51"/>
        <v>60</v>
      </c>
      <c r="D68" s="1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>
        <v>60</v>
      </c>
      <c r="Y68" s="37"/>
      <c r="Z68" s="21"/>
    </row>
    <row r="69" spans="1:26" s="2" customFormat="1" ht="30" customHeight="1" x14ac:dyDescent="0.3">
      <c r="A69" s="18" t="s">
        <v>70</v>
      </c>
      <c r="B69" s="23"/>
      <c r="C69" s="23">
        <f t="shared" si="51"/>
        <v>143</v>
      </c>
      <c r="D69" s="15"/>
      <c r="E69" s="37"/>
      <c r="F69" s="37"/>
      <c r="G69" s="37"/>
      <c r="H69" s="37">
        <v>110</v>
      </c>
      <c r="I69" s="37">
        <v>3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30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-59037</v>
      </c>
      <c r="D83" s="15"/>
      <c r="E83" s="100">
        <f>(E42-E84)</f>
        <v>-2625</v>
      </c>
      <c r="F83" s="100">
        <f t="shared" ref="F83:Y83" si="52">(F42-F84)</f>
        <v>-2253</v>
      </c>
      <c r="G83" s="100">
        <f t="shared" si="52"/>
        <v>-8340</v>
      </c>
      <c r="H83" s="100">
        <f t="shared" si="52"/>
        <v>-3036</v>
      </c>
      <c r="I83" s="100">
        <f t="shared" si="52"/>
        <v>-2262</v>
      </c>
      <c r="J83" s="100">
        <f t="shared" si="52"/>
        <v>-3705</v>
      </c>
      <c r="K83" s="100">
        <f t="shared" si="52"/>
        <v>-2534</v>
      </c>
      <c r="L83" s="100">
        <f t="shared" si="52"/>
        <v>-4951</v>
      </c>
      <c r="M83" s="100">
        <f t="shared" si="52"/>
        <v>-2500</v>
      </c>
      <c r="N83" s="100">
        <f t="shared" si="52"/>
        <v>-1045</v>
      </c>
      <c r="O83" s="100">
        <f t="shared" si="52"/>
        <v>-660</v>
      </c>
      <c r="P83" s="100">
        <f t="shared" si="52"/>
        <v>-708</v>
      </c>
      <c r="Q83" s="100">
        <f t="shared" si="52"/>
        <v>-3331</v>
      </c>
      <c r="R83" s="100">
        <f t="shared" si="52"/>
        <v>-2300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-8565</v>
      </c>
      <c r="Y83" s="100">
        <f t="shared" si="52"/>
        <v>-1180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</row>
    <row r="222" spans="1:25" ht="20.399999999999999" customHeight="1" x14ac:dyDescent="0.3">
      <c r="A222" s="118"/>
      <c r="B222" s="119"/>
      <c r="C222" s="119"/>
      <c r="D222" s="119"/>
      <c r="E222" s="119"/>
      <c r="F222" s="119"/>
      <c r="G222" s="119"/>
      <c r="H222" s="119"/>
      <c r="I222" s="119"/>
      <c r="J222" s="11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2020-04-08T10:50:49Z</cp:lastPrinted>
  <dcterms:created xsi:type="dcterms:W3CDTF">2017-06-08T05:54:08Z</dcterms:created>
  <dcterms:modified xsi:type="dcterms:W3CDTF">2020-04-08T10:57:20Z</dcterms:modified>
</cp:coreProperties>
</file>