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4 апрел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оперативка!$A$2:$Y$206</definedName>
  </definedNames>
  <calcPr calcId="152511"/>
</workbook>
</file>

<file path=xl/calcChain.xml><?xml version="1.0" encoding="utf-8"?>
<calcChain xmlns="http://schemas.openxmlformats.org/spreadsheetml/2006/main">
  <c r="B11" i="1" l="1"/>
  <c r="C11" i="1"/>
  <c r="D21" i="1" l="1"/>
  <c r="D23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D66" i="1" s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X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22" i="1" l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<sst xmlns="http://schemas.openxmlformats.org/spreadsheetml/2006/main" count="250" uniqueCount="203">
  <si>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</si>
  <si>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</si>
  <si>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</si>
  <si>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</si>
  <si>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</si>
  <si>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</si>
  <si>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</si>
  <si>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</si>
  <si>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</si>
  <si>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</si>
  <si>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</si>
  <si>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</si>
  <si>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</si>
  <si>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</si>
  <si>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</si>
  <si>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</si>
  <si>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</si>
  <si>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</si>
  <si>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</si>
  <si>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</si>
  <si>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</si>
  <si>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</si>
  <si>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</si>
  <si>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</si>
  <si>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</si>
  <si>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</si>
  <si>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</si>
  <si>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</si>
  <si>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</si>
  <si>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</si>
  <si>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</si>
  <si>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</si>
  <si>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</si>
  <si>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</si>
  <si>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</si>
  <si>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</si>
  <si>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</si>
  <si>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</si>
  <si>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</si>
  <si>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</si>
  <si>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</si>
  <si>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</si>
  <si>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</si>
  <si>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</si>
  <si>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</si>
  <si>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</si>
  <si>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</si>
  <si>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</si>
  <si>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</si>
  <si>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</si>
  <si>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</si>
  <si>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</si>
  <si>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</si>
  <si>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</si>
  <si>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</si>
  <si>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</si>
  <si>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</si>
  <si>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</si>
  <si>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</si>
  <si>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</si>
  <si>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</si>
  <si>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</si>
  <si>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</si>
  <si>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</si>
  <si>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</si>
  <si>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</si>
  <si>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</si>
  <si>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</si>
  <si>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</si>
  <si>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</si>
  <si>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</si>
  <si>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</si>
  <si>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</si>
  <si>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</si>
  <si>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</si>
  <si>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</si>
  <si>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</si>
  <si>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</si>
  <si>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</si>
  <si>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</si>
  <si>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</si>
  <si>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</si>
  <si>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</si>
  <si>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</si>
  <si>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</si>
  <si>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</si>
  <si>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</si>
  <si>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</si>
  <si>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</si>
  <si>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</si>
  <si>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</si>
  <si>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</si>
  <si>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</si>
  <si>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</si>
  <si>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</si>
  <si>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</si>
  <si>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</si>
  <si>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</si>
  <si>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</si>
  <si>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</si>
  <si>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</si>
  <si>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</si>
  <si>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</si>
  <si>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</si>
  <si>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</si>
  <si>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</si>
  <si>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</si>
  <si>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</si>
  <si>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</si>
  <si>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</si>
  <si>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</si>
  <si>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</si>
  <si>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</si>
  <si>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</si>
  <si>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</si>
  <si>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</si>
  <si>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</si>
  <si>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</si>
  <si>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</si>
  <si>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</si>
  <si>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</si>
  <si>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</si>
  <si>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</si>
  <si>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</si>
  <si>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</si>
  <si>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</si>
  <si>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</si>
  <si>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</si>
  <si>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</si>
  <si>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</si>
  <si>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</si>
  <si>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</si>
  <si>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</si>
  <si>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</si>
  <si>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</si>
  <si>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</si>
  <si>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</si>
  <si>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</si>
  <si>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</si>
  <si>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</si>
  <si>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</si>
  <si>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</si>
  <si>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</si>
  <si>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</si>
  <si>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</si>
  <si>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</si>
  <si>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</si>
  <si>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</si>
  <si>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</si>
  <si>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</si>
  <si>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</si>
  <si>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</si>
  <si>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</si>
  <si>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</si>
  <si>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</si>
  <si>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</si>
  <si>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</si>
  <si>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</si>
  <si>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</si>
  <si>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</si>
  <si>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</si>
  <si>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</si>
  <si>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</si>
  <si>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</si>
  <si>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</si>
  <si>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</si>
  <si>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</si>
  <si>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</si>
  <si>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</si>
  <si>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</si>
  <si>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</si>
  <si>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</si>
  <si>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</si>
  <si>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</si>
  <si>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</si>
  <si>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</si>
  <si>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</si>
  <si>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</si>
  <si>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</si>
  <si>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</si>
  <si>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</si>
  <si>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</si>
  <si>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</si>
  <si>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</si>
  <si>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</si>
  <si>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</si>
  <si>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</si>
  <si>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</si>
  <si>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</si>
  <si>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</si>
  <si>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</si>
  <si>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</si>
  <si>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</si>
  <si>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</si>
  <si>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</si>
  <si>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</si>
  <si>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</si>
  <si>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</si>
  <si>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</si>
  <si>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</si>
  <si>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</si>
  <si>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</si>
  <si>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Информация о сельскохозяйственных работах по состоянию на 10 апреля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</si>
</sst>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4" ySplit="5" topLeftCell="E36" activePane="bottomRight" state="frozen"/>
      <selection activeCell="A2" sqref="A2"/>
      <selection pane="topRight" activeCell="E2" sqref="E2"/>
      <selection pane="bottomLeft" activeCell="A7" sqref="A7"/>
      <selection pane="bottomRight" activeCell="F59" sqref="F59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13" t="s">
        <v>202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4" t="s">
        <v>3</v>
      </c>
      <c r="B4" s="117" t="s">
        <v>196</v>
      </c>
      <c r="C4" s="110" t="s">
        <v>197</v>
      </c>
      <c r="D4" s="110" t="s">
        <v>198</v>
      </c>
      <c r="E4" s="120" t="s">
        <v>4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1:26" s="2" customFormat="1" ht="87" customHeight="1" x14ac:dyDescent="0.3">
      <c r="A5" s="115"/>
      <c r="B5" s="118"/>
      <c r="C5" s="111"/>
      <c r="D5" s="111"/>
      <c r="E5" s="108" t="s">
        <v>5</v>
      </c>
      <c r="F5" s="108" t="s">
        <v>6</v>
      </c>
      <c r="G5" s="108" t="s">
        <v>7</v>
      </c>
      <c r="H5" s="108" t="s">
        <v>8</v>
      </c>
      <c r="I5" s="108" t="s">
        <v>9</v>
      </c>
      <c r="J5" s="108" t="s">
        <v>10</v>
      </c>
      <c r="K5" s="108" t="s">
        <v>11</v>
      </c>
      <c r="L5" s="108" t="s">
        <v>12</v>
      </c>
      <c r="M5" s="108" t="s">
        <v>13</v>
      </c>
      <c r="N5" s="108" t="s">
        <v>14</v>
      </c>
      <c r="O5" s="108" t="s">
        <v>15</v>
      </c>
      <c r="P5" s="108" t="s">
        <v>16</v>
      </c>
      <c r="Q5" s="108" t="s">
        <v>17</v>
      </c>
      <c r="R5" s="108" t="s">
        <v>18</v>
      </c>
      <c r="S5" s="108" t="s">
        <v>19</v>
      </c>
      <c r="T5" s="108" t="s">
        <v>20</v>
      </c>
      <c r="U5" s="108" t="s">
        <v>21</v>
      </c>
      <c r="V5" s="108" t="s">
        <v>22</v>
      </c>
      <c r="W5" s="108" t="s">
        <v>23</v>
      </c>
      <c r="X5" s="108" t="s">
        <v>24</v>
      </c>
      <c r="Y5" s="108" t="s">
        <v>25</v>
      </c>
    </row>
    <row r="6" spans="1:26" s="2" customFormat="1" ht="70.2" customHeight="1" thickBot="1" x14ac:dyDescent="0.35">
      <c r="A6" s="116"/>
      <c r="B6" s="119"/>
      <c r="C6" s="112"/>
      <c r="D6" s="112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50391</v>
      </c>
      <c r="C8" s="8">
        <f>SUM(E8:Y8)</f>
        <v>50457</v>
      </c>
      <c r="D8" s="15">
        <f t="shared" ref="D8:D32" si="0">C8/B8</f>
        <v>1.0013097576948264</v>
      </c>
      <c r="E8" s="10">
        <v>2496</v>
      </c>
      <c r="F8" s="10">
        <v>1975</v>
      </c>
      <c r="G8" s="10">
        <v>3628</v>
      </c>
      <c r="H8" s="10">
        <v>3054</v>
      </c>
      <c r="I8" s="10">
        <v>1529</v>
      </c>
      <c r="J8" s="10">
        <v>3159</v>
      </c>
      <c r="K8" s="10">
        <v>2210</v>
      </c>
      <c r="L8" s="10">
        <v>2867</v>
      </c>
      <c r="M8" s="10">
        <v>2272</v>
      </c>
      <c r="N8" s="10">
        <v>1070</v>
      </c>
      <c r="O8" s="10">
        <v>1392</v>
      </c>
      <c r="P8" s="10">
        <v>1923</v>
      </c>
      <c r="Q8" s="10">
        <v>2995</v>
      </c>
      <c r="R8" s="10">
        <v>3068</v>
      </c>
      <c r="S8" s="10">
        <v>3697</v>
      </c>
      <c r="T8" s="10">
        <v>2570</v>
      </c>
      <c r="U8" s="10">
        <v>2070</v>
      </c>
      <c r="V8" s="10">
        <v>537</v>
      </c>
      <c r="W8" s="10">
        <v>1857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1">B8/B7</f>
        <v>1.02451967063129</v>
      </c>
      <c r="C9" s="14">
        <f t="shared" si="1"/>
        <v>1.0258615431534004</v>
      </c>
      <c r="D9" s="15"/>
      <c r="E9" s="75">
        <f t="shared" si="1"/>
        <v>1.0662110209312259</v>
      </c>
      <c r="F9" s="75">
        <f t="shared" si="1"/>
        <v>1.0112647209421404</v>
      </c>
      <c r="G9" s="75">
        <f t="shared" si="1"/>
        <v>1.0555717195228398</v>
      </c>
      <c r="H9" s="75">
        <f t="shared" si="1"/>
        <v>1.1001440922190202</v>
      </c>
      <c r="I9" s="75">
        <f t="shared" si="1"/>
        <v>1.0059210526315789</v>
      </c>
      <c r="J9" s="75">
        <f t="shared" si="1"/>
        <v>1.0216688227684347</v>
      </c>
      <c r="K9" s="75">
        <f t="shared" si="1"/>
        <v>1.0091324200913243</v>
      </c>
      <c r="L9" s="75">
        <f t="shared" si="1"/>
        <v>1.0298132183908046</v>
      </c>
      <c r="M9" s="75">
        <f t="shared" si="1"/>
        <v>1</v>
      </c>
      <c r="N9" s="75">
        <f t="shared" si="1"/>
        <v>1.1668484187568158</v>
      </c>
      <c r="O9" s="75">
        <f t="shared" si="1"/>
        <v>1.0205278592375366</v>
      </c>
      <c r="P9" s="75">
        <f t="shared" si="1"/>
        <v>1</v>
      </c>
      <c r="Q9" s="75">
        <f t="shared" si="1"/>
        <v>1.0942637924735112</v>
      </c>
      <c r="R9" s="75">
        <f t="shared" si="1"/>
        <v>1</v>
      </c>
      <c r="S9" s="75">
        <f t="shared" si="1"/>
        <v>1.0303790412486065</v>
      </c>
      <c r="T9" s="75">
        <f t="shared" si="1"/>
        <v>1.0070532915360502</v>
      </c>
      <c r="U9" s="75">
        <f t="shared" si="1"/>
        <v>1.143014908890116</v>
      </c>
      <c r="V9" s="75">
        <f t="shared" si="1"/>
        <v>0.83906250000000004</v>
      </c>
      <c r="W9" s="75">
        <f t="shared" si="1"/>
        <v>0.86091794158553547</v>
      </c>
      <c r="X9" s="75">
        <f t="shared" si="1"/>
        <v>1</v>
      </c>
      <c r="Y9" s="75">
        <f t="shared" si="1"/>
        <v>1.0113071008593397</v>
      </c>
    </row>
    <row r="10" spans="1:26" s="12" customFormat="1" ht="30" customHeight="1" x14ac:dyDescent="0.25">
      <c r="A10" s="11" t="s">
        <v>29</v>
      </c>
      <c r="B10" s="8">
        <v>46142</v>
      </c>
      <c r="C10" s="8">
        <f>SUM(E10:Y10)</f>
        <v>47980</v>
      </c>
      <c r="D10" s="15">
        <f t="shared" si="0"/>
        <v>1.0398335572797017</v>
      </c>
      <c r="E10" s="10">
        <v>2421</v>
      </c>
      <c r="F10" s="10">
        <v>1836</v>
      </c>
      <c r="G10" s="10">
        <v>3222</v>
      </c>
      <c r="H10" s="10">
        <v>2974</v>
      </c>
      <c r="I10" s="10">
        <v>1440</v>
      </c>
      <c r="J10" s="10">
        <v>2889</v>
      </c>
      <c r="K10" s="10">
        <v>1930</v>
      </c>
      <c r="L10" s="10">
        <v>2687</v>
      </c>
      <c r="M10" s="10">
        <v>2212</v>
      </c>
      <c r="N10" s="10">
        <v>1070</v>
      </c>
      <c r="O10" s="10">
        <v>1322</v>
      </c>
      <c r="P10" s="10">
        <v>1823</v>
      </c>
      <c r="Q10" s="10">
        <v>2995</v>
      </c>
      <c r="R10" s="10">
        <v>2853</v>
      </c>
      <c r="S10" s="10">
        <v>3637</v>
      </c>
      <c r="T10" s="10">
        <v>2343</v>
      </c>
      <c r="U10" s="10">
        <v>1844</v>
      </c>
      <c r="V10" s="10">
        <v>537</v>
      </c>
      <c r="W10" s="10">
        <v>1857</v>
      </c>
      <c r="X10" s="10">
        <v>3852</v>
      </c>
      <c r="Y10" s="10">
        <v>2236</v>
      </c>
    </row>
    <row r="11" spans="1:26" s="12" customFormat="1" ht="30" customHeight="1" x14ac:dyDescent="0.25">
      <c r="A11" s="11" t="s">
        <v>30</v>
      </c>
      <c r="B11" s="14">
        <f>B10/B8</f>
        <v>0.91567938719215736</v>
      </c>
      <c r="C11" s="14">
        <f>C10/C8</f>
        <v>0.95090869453197768</v>
      </c>
      <c r="D11" s="15"/>
      <c r="E11" s="75">
        <f>E10/E8</f>
        <v>0.96995192307692313</v>
      </c>
      <c r="F11" s="75">
        <f t="shared" ref="F11:Y11" si="2">F10/F8</f>
        <v>0.92962025316455699</v>
      </c>
      <c r="G11" s="75">
        <f t="shared" si="2"/>
        <v>0.88809261300992282</v>
      </c>
      <c r="H11" s="75">
        <f t="shared" si="2"/>
        <v>0.97380484610347084</v>
      </c>
      <c r="I11" s="75">
        <f t="shared" si="2"/>
        <v>0.94179202092871162</v>
      </c>
      <c r="J11" s="75">
        <f t="shared" si="2"/>
        <v>0.9145299145299145</v>
      </c>
      <c r="K11" s="75">
        <f t="shared" si="2"/>
        <v>0.87330316742081449</v>
      </c>
      <c r="L11" s="75">
        <f t="shared" si="2"/>
        <v>0.93721660272061391</v>
      </c>
      <c r="M11" s="75">
        <f t="shared" si="2"/>
        <v>0.97359154929577463</v>
      </c>
      <c r="N11" s="75">
        <f t="shared" si="2"/>
        <v>1</v>
      </c>
      <c r="O11" s="75">
        <f t="shared" si="2"/>
        <v>0.94971264367816088</v>
      </c>
      <c r="P11" s="75">
        <f t="shared" si="2"/>
        <v>0.94799791991679672</v>
      </c>
      <c r="Q11" s="75">
        <f t="shared" si="2"/>
        <v>1</v>
      </c>
      <c r="R11" s="75">
        <f t="shared" si="2"/>
        <v>0.92992177314211211</v>
      </c>
      <c r="S11" s="75">
        <f t="shared" si="2"/>
        <v>0.98377062483094402</v>
      </c>
      <c r="T11" s="75">
        <f t="shared" si="2"/>
        <v>0.91167315175097274</v>
      </c>
      <c r="U11" s="75">
        <f t="shared" si="2"/>
        <v>0.89082125603864737</v>
      </c>
      <c r="V11" s="75">
        <f t="shared" si="2"/>
        <v>1</v>
      </c>
      <c r="W11" s="75">
        <f t="shared" si="2"/>
        <v>1</v>
      </c>
      <c r="X11" s="75">
        <f t="shared" si="2"/>
        <v>1</v>
      </c>
      <c r="Y11" s="75">
        <f t="shared" si="2"/>
        <v>1</v>
      </c>
    </row>
    <row r="12" spans="1:26" s="12" customFormat="1" ht="30" customHeight="1" x14ac:dyDescent="0.25">
      <c r="A12" s="13" t="s">
        <v>31</v>
      </c>
      <c r="B12" s="8">
        <v>170</v>
      </c>
      <c r="C12" s="8">
        <f>SUM(E12:Y12)</f>
        <v>12454</v>
      </c>
      <c r="D12" s="15"/>
      <c r="E12" s="80"/>
      <c r="F12" s="80">
        <v>168</v>
      </c>
      <c r="G12" s="80">
        <v>1831</v>
      </c>
      <c r="H12" s="80">
        <v>638</v>
      </c>
      <c r="I12" s="80">
        <v>65</v>
      </c>
      <c r="J12" s="80">
        <v>2150</v>
      </c>
      <c r="K12" s="80">
        <v>665</v>
      </c>
      <c r="L12" s="80">
        <v>388</v>
      </c>
      <c r="M12" s="80">
        <v>410</v>
      </c>
      <c r="N12" s="80">
        <v>20</v>
      </c>
      <c r="O12" s="80">
        <v>149</v>
      </c>
      <c r="P12" s="80">
        <v>50</v>
      </c>
      <c r="Q12" s="80">
        <v>1065</v>
      </c>
      <c r="R12" s="80">
        <v>483</v>
      </c>
      <c r="S12" s="80">
        <v>1089</v>
      </c>
      <c r="T12" s="80">
        <v>145</v>
      </c>
      <c r="U12" s="80"/>
      <c r="V12" s="80">
        <v>320</v>
      </c>
      <c r="W12" s="80">
        <v>940</v>
      </c>
      <c r="X12" s="80">
        <v>1708</v>
      </c>
      <c r="Y12" s="80">
        <v>170</v>
      </c>
    </row>
    <row r="13" spans="1:26" s="12" customFormat="1" ht="30" hidden="1" customHeight="1" x14ac:dyDescent="0.25">
      <c r="A13" s="13" t="s">
        <v>32</v>
      </c>
      <c r="B13" s="15">
        <f>B12/B8</f>
        <v>3.3736183048560259E-3</v>
      </c>
      <c r="C13" s="15">
        <f>C12/C8</f>
        <v>0.2468240283806013</v>
      </c>
      <c r="D13" s="15"/>
      <c r="E13" s="16">
        <f t="shared" ref="E13:L13" si="3">E12/E8</f>
        <v>0</v>
      </c>
      <c r="F13" s="16">
        <f t="shared" si="3"/>
        <v>8.5063291139240507E-2</v>
      </c>
      <c r="G13" s="16">
        <f t="shared" si="3"/>
        <v>0.50468577728776187</v>
      </c>
      <c r="H13" s="16">
        <f t="shared" si="3"/>
        <v>0.20890635232481991</v>
      </c>
      <c r="I13" s="16">
        <f t="shared" si="3"/>
        <v>4.2511445389143233E-2</v>
      </c>
      <c r="J13" s="16">
        <f t="shared" si="3"/>
        <v>0.68059512503956954</v>
      </c>
      <c r="K13" s="16">
        <f t="shared" si="3"/>
        <v>0.3009049773755656</v>
      </c>
      <c r="L13" s="16">
        <f t="shared" si="3"/>
        <v>0.13533310080223229</v>
      </c>
      <c r="M13" s="16">
        <f t="shared" ref="M13" si="4">M12/M8</f>
        <v>0.18045774647887325</v>
      </c>
      <c r="N13" s="16">
        <f t="shared" ref="N13" si="5">N12/N8</f>
        <v>1.8691588785046728E-2</v>
      </c>
      <c r="O13" s="16">
        <f t="shared" ref="O13" si="6">O12/O8</f>
        <v>0.10704022988505747</v>
      </c>
      <c r="P13" s="16">
        <f t="shared" ref="P13" si="7">P12/P8</f>
        <v>2.6001040041601663E-2</v>
      </c>
      <c r="Q13" s="16">
        <f t="shared" ref="Q13" si="8">Q12/Q8</f>
        <v>0.35559265442404009</v>
      </c>
      <c r="R13" s="16">
        <f t="shared" ref="R13" si="9">R12/R8</f>
        <v>0.15743155149934812</v>
      </c>
      <c r="S13" s="16">
        <f t="shared" ref="S13" si="10">S12/S8</f>
        <v>0.29456315931836624</v>
      </c>
      <c r="T13" s="16">
        <f t="shared" ref="T13" si="11">T12/T8</f>
        <v>5.642023346303502E-2</v>
      </c>
      <c r="U13" s="16">
        <f t="shared" ref="U13" si="12">U12/U8</f>
        <v>0</v>
      </c>
      <c r="V13" s="16">
        <f t="shared" ref="V13" si="13">V12/V8</f>
        <v>0.59590316573556801</v>
      </c>
      <c r="W13" s="16">
        <f t="shared" ref="W13" si="14">W12/W8</f>
        <v>0.50619278406031232</v>
      </c>
      <c r="X13" s="16">
        <f t="shared" ref="X13" si="15">X12/X8</f>
        <v>0.44340602284527519</v>
      </c>
      <c r="Y13" s="16">
        <f t="shared" ref="Y13" si="16">Y12/Y8</f>
        <v>7.6028622540250446E-2</v>
      </c>
    </row>
    <row r="14" spans="1:26" s="12" customFormat="1" ht="30" customHeight="1" x14ac:dyDescent="0.25">
      <c r="A14" s="18" t="s">
        <v>33</v>
      </c>
      <c r="B14" s="8"/>
      <c r="C14" s="8">
        <f>SUM(E14:Y14)</f>
        <v>3708</v>
      </c>
      <c r="D14" s="15"/>
      <c r="E14" s="10"/>
      <c r="F14" s="10"/>
      <c r="G14" s="10">
        <v>875</v>
      </c>
      <c r="H14" s="10">
        <v>500</v>
      </c>
      <c r="I14" s="10">
        <v>12</v>
      </c>
      <c r="J14" s="10">
        <v>200</v>
      </c>
      <c r="K14" s="10">
        <v>1130</v>
      </c>
      <c r="L14" s="10"/>
      <c r="M14" s="10">
        <v>500</v>
      </c>
      <c r="N14" s="10"/>
      <c r="O14" s="10">
        <v>60</v>
      </c>
      <c r="P14" s="10">
        <v>60</v>
      </c>
      <c r="Q14" s="10"/>
      <c r="R14" s="10">
        <v>45</v>
      </c>
      <c r="S14" s="10">
        <v>156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 t="shared" si="0"/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8">C21/C20</f>
        <v>0</v>
      </c>
      <c r="D22" s="9"/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2" customFormat="1" ht="30" customHeight="1" x14ac:dyDescent="0.25">
      <c r="A25" s="13" t="s">
        <v>44</v>
      </c>
      <c r="B25" s="23">
        <v>64</v>
      </c>
      <c r="C25" s="23">
        <f>SUM(E25:Y25)</f>
        <v>61512</v>
      </c>
      <c r="D25" s="15"/>
      <c r="E25" s="26">
        <v>1765</v>
      </c>
      <c r="F25" s="26">
        <v>2130</v>
      </c>
      <c r="G25" s="26">
        <v>2590</v>
      </c>
      <c r="H25" s="26">
        <v>4247</v>
      </c>
      <c r="I25" s="26">
        <v>1614</v>
      </c>
      <c r="J25" s="26">
        <v>4650</v>
      </c>
      <c r="K25" s="26">
        <v>2135</v>
      </c>
      <c r="L25" s="26">
        <v>2976</v>
      </c>
      <c r="M25" s="26">
        <v>3870</v>
      </c>
      <c r="N25" s="26">
        <v>1172</v>
      </c>
      <c r="O25" s="26">
        <v>2288</v>
      </c>
      <c r="P25" s="26">
        <v>2787</v>
      </c>
      <c r="Q25" s="26">
        <v>4020</v>
      </c>
      <c r="R25" s="26">
        <v>2708</v>
      </c>
      <c r="S25" s="26">
        <v>6083</v>
      </c>
      <c r="T25" s="26">
        <v>2001</v>
      </c>
      <c r="U25" s="26">
        <v>2046</v>
      </c>
      <c r="V25" s="26">
        <v>1144</v>
      </c>
      <c r="W25" s="26">
        <v>3770</v>
      </c>
      <c r="X25" s="26">
        <v>6056</v>
      </c>
      <c r="Y25" s="26">
        <v>1460</v>
      </c>
    </row>
    <row r="26" spans="1:26" s="12" customFormat="1" ht="30" customHeight="1" x14ac:dyDescent="0.25">
      <c r="A26" s="18" t="s">
        <v>45</v>
      </c>
      <c r="B26" s="28"/>
      <c r="C26" s="28">
        <f t="shared" ref="C26:Y26" si="40">C25/C20</f>
        <v>0.65977346833705164</v>
      </c>
      <c r="D26" s="15"/>
      <c r="E26" s="29">
        <f t="shared" si="40"/>
        <v>0.2586838634031951</v>
      </c>
      <c r="F26" s="29">
        <f t="shared" si="40"/>
        <v>0.70065789473684215</v>
      </c>
      <c r="G26" s="29">
        <f t="shared" si="40"/>
        <v>0.47090909090909089</v>
      </c>
      <c r="H26" s="29">
        <f t="shared" si="40"/>
        <v>0.83668242710795904</v>
      </c>
      <c r="I26" s="29">
        <f t="shared" si="40"/>
        <v>0.53249752556911911</v>
      </c>
      <c r="J26" s="29">
        <f t="shared" si="40"/>
        <v>0.78282828282828287</v>
      </c>
      <c r="K26" s="29">
        <f t="shared" si="40"/>
        <v>0.66823161189358371</v>
      </c>
      <c r="L26" s="29">
        <f t="shared" si="40"/>
        <v>0.80716029292107405</v>
      </c>
      <c r="M26" s="29">
        <f t="shared" si="40"/>
        <v>0.80759599332220366</v>
      </c>
      <c r="N26" s="29">
        <f t="shared" si="40"/>
        <v>0.92138364779874216</v>
      </c>
      <c r="O26" s="29">
        <f t="shared" si="40"/>
        <v>0.86864085041761574</v>
      </c>
      <c r="P26" s="29">
        <f t="shared" si="40"/>
        <v>0.46746058369674603</v>
      </c>
      <c r="Q26" s="29">
        <f t="shared" si="40"/>
        <v>0.6218097447795824</v>
      </c>
      <c r="R26" s="29">
        <f t="shared" si="40"/>
        <v>0.74806629834254146</v>
      </c>
      <c r="S26" s="29">
        <f t="shared" si="40"/>
        <v>0.79360730593607309</v>
      </c>
      <c r="T26" s="29">
        <f t="shared" si="40"/>
        <v>0.48509090909090907</v>
      </c>
      <c r="U26" s="29">
        <f t="shared" si="40"/>
        <v>0.72941176470588232</v>
      </c>
      <c r="V26" s="29">
        <f t="shared" si="40"/>
        <v>0.57372116349047142</v>
      </c>
      <c r="W26" s="29">
        <f t="shared" si="40"/>
        <v>0.61803278688524588</v>
      </c>
      <c r="X26" s="29">
        <f t="shared" si="40"/>
        <v>0.87755397768439358</v>
      </c>
      <c r="Y26" s="29">
        <f t="shared" si="40"/>
        <v>0.56046065259117084</v>
      </c>
    </row>
    <row r="27" spans="1:26" s="104" customFormat="1" ht="30" customHeight="1" x14ac:dyDescent="0.25">
      <c r="A27" s="101" t="s">
        <v>199</v>
      </c>
      <c r="B27" s="102">
        <v>2</v>
      </c>
      <c r="C27" s="23">
        <f>SUM(E27:Y27)</f>
        <v>271</v>
      </c>
      <c r="D27" s="103"/>
      <c r="E27" s="37">
        <v>10</v>
      </c>
      <c r="F27" s="37">
        <v>18</v>
      </c>
      <c r="G27" s="37">
        <v>15</v>
      </c>
      <c r="H27" s="37">
        <v>20</v>
      </c>
      <c r="I27" s="37">
        <v>5</v>
      </c>
      <c r="J27" s="37">
        <v>35</v>
      </c>
      <c r="K27" s="37">
        <v>13</v>
      </c>
      <c r="L27" s="37">
        <v>5</v>
      </c>
      <c r="M27" s="37">
        <v>7</v>
      </c>
      <c r="N27" s="37">
        <v>7</v>
      </c>
      <c r="O27" s="37">
        <v>14</v>
      </c>
      <c r="P27" s="37">
        <v>18</v>
      </c>
      <c r="Q27" s="37">
        <v>12</v>
      </c>
      <c r="R27" s="37">
        <v>17</v>
      </c>
      <c r="S27" s="37">
        <v>8</v>
      </c>
      <c r="T27" s="37">
        <v>6</v>
      </c>
      <c r="U27" s="37">
        <v>6</v>
      </c>
      <c r="V27" s="37">
        <v>4</v>
      </c>
      <c r="W27" s="37">
        <v>11</v>
      </c>
      <c r="X27" s="37">
        <v>18</v>
      </c>
      <c r="Y27" s="37">
        <v>22</v>
      </c>
    </row>
    <row r="28" spans="1:26" s="12" customFormat="1" ht="30" customHeight="1" x14ac:dyDescent="0.25">
      <c r="A28" s="25" t="s">
        <v>46</v>
      </c>
      <c r="B28" s="23"/>
      <c r="C28" s="23">
        <f>SUM(E28:Y28)</f>
        <v>25707</v>
      </c>
      <c r="D28" s="15"/>
      <c r="E28" s="26"/>
      <c r="F28" s="26">
        <v>350</v>
      </c>
      <c r="G28" s="26">
        <v>1835</v>
      </c>
      <c r="H28" s="26">
        <v>360</v>
      </c>
      <c r="I28" s="26">
        <v>697</v>
      </c>
      <c r="J28" s="26">
        <v>1950</v>
      </c>
      <c r="K28" s="26">
        <v>1375</v>
      </c>
      <c r="L28" s="26">
        <v>1377</v>
      </c>
      <c r="M28" s="26"/>
      <c r="N28" s="26">
        <v>242</v>
      </c>
      <c r="O28" s="26">
        <v>350</v>
      </c>
      <c r="P28" s="26">
        <v>1440</v>
      </c>
      <c r="Q28" s="26">
        <v>3805</v>
      </c>
      <c r="R28" s="26">
        <v>2398</v>
      </c>
      <c r="S28" s="26">
        <v>763</v>
      </c>
      <c r="T28" s="26">
        <v>140</v>
      </c>
      <c r="U28" s="26"/>
      <c r="V28" s="26">
        <v>1209</v>
      </c>
      <c r="W28" s="26">
        <v>1310</v>
      </c>
      <c r="X28" s="26">
        <v>4376</v>
      </c>
      <c r="Y28" s="26">
        <v>1730</v>
      </c>
    </row>
    <row r="29" spans="1:26" s="12" customFormat="1" ht="30" hidden="1" customHeight="1" x14ac:dyDescent="0.25">
      <c r="A29" s="18" t="s">
        <v>45</v>
      </c>
      <c r="B29" s="9">
        <f t="shared" ref="B29:Y29" si="41">B28/B20</f>
        <v>0</v>
      </c>
      <c r="C29" s="9">
        <f t="shared" si="41"/>
        <v>0.27573150849493738</v>
      </c>
      <c r="D29" s="15"/>
      <c r="E29" s="30">
        <f t="shared" si="41"/>
        <v>0</v>
      </c>
      <c r="F29" s="30">
        <f t="shared" si="41"/>
        <v>0.11513157894736842</v>
      </c>
      <c r="G29" s="30">
        <f t="shared" si="41"/>
        <v>0.33363636363636362</v>
      </c>
      <c r="H29" s="30">
        <f t="shared" si="41"/>
        <v>7.0921985815602842E-2</v>
      </c>
      <c r="I29" s="30">
        <f t="shared" si="41"/>
        <v>0.22995710986473111</v>
      </c>
      <c r="J29" s="30">
        <f t="shared" si="41"/>
        <v>0.32828282828282829</v>
      </c>
      <c r="K29" s="30">
        <f t="shared" si="41"/>
        <v>0.43035993740219092</v>
      </c>
      <c r="L29" s="30">
        <f t="shared" si="41"/>
        <v>0.37347436940602113</v>
      </c>
      <c r="M29" s="30">
        <f t="shared" si="41"/>
        <v>0</v>
      </c>
      <c r="N29" s="30">
        <f t="shared" si="41"/>
        <v>0.19025157232704404</v>
      </c>
      <c r="O29" s="30">
        <f t="shared" si="41"/>
        <v>0.13287775246772968</v>
      </c>
      <c r="P29" s="30">
        <f t="shared" si="41"/>
        <v>0.24152968802415298</v>
      </c>
      <c r="Q29" s="30">
        <f t="shared" si="41"/>
        <v>0.588553750966744</v>
      </c>
      <c r="R29" s="30">
        <f t="shared" si="41"/>
        <v>0.6624309392265193</v>
      </c>
      <c r="S29" s="30">
        <f t="shared" si="41"/>
        <v>9.9543378995433793E-2</v>
      </c>
      <c r="T29" s="30">
        <f t="shared" si="41"/>
        <v>3.3939393939393943E-2</v>
      </c>
      <c r="U29" s="30">
        <f t="shared" si="41"/>
        <v>0</v>
      </c>
      <c r="V29" s="30">
        <f t="shared" si="41"/>
        <v>0.60631895687061188</v>
      </c>
      <c r="W29" s="30">
        <f t="shared" si="41"/>
        <v>0.21475409836065573</v>
      </c>
      <c r="X29" s="30">
        <f t="shared" si="41"/>
        <v>0.63411099840602814</v>
      </c>
      <c r="Y29" s="30">
        <f t="shared" si="41"/>
        <v>0.66410748560460653</v>
      </c>
    </row>
    <row r="30" spans="1:26" s="12" customFormat="1" ht="30" customHeight="1" x14ac:dyDescent="0.25">
      <c r="A30" s="11" t="s">
        <v>200</v>
      </c>
      <c r="B30" s="23">
        <v>102447</v>
      </c>
      <c r="C30" s="23">
        <f>SUM(E30:Y30)</f>
        <v>100242</v>
      </c>
      <c r="D30" s="15">
        <f t="shared" si="0"/>
        <v>0.97847667574453134</v>
      </c>
      <c r="E30" s="31">
        <v>1266</v>
      </c>
      <c r="F30" s="31">
        <v>1957</v>
      </c>
      <c r="G30" s="31">
        <v>6725</v>
      </c>
      <c r="H30" s="31">
        <v>7141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1764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5">
      <c r="A33" s="13" t="s">
        <v>48</v>
      </c>
      <c r="B33" s="23"/>
      <c r="C33" s="23">
        <f>SUM(E33:Y33)</f>
        <v>19653</v>
      </c>
      <c r="D33" s="15"/>
      <c r="E33" s="26"/>
      <c r="F33" s="26">
        <v>489</v>
      </c>
      <c r="G33" s="26">
        <v>600</v>
      </c>
      <c r="H33" s="26">
        <v>50</v>
      </c>
      <c r="I33" s="26">
        <v>296</v>
      </c>
      <c r="J33" s="26">
        <v>850</v>
      </c>
      <c r="K33" s="26">
        <v>2208</v>
      </c>
      <c r="L33" s="26">
        <v>793</v>
      </c>
      <c r="M33" s="26">
        <v>658</v>
      </c>
      <c r="N33" s="26">
        <v>844</v>
      </c>
      <c r="O33" s="26">
        <v>944</v>
      </c>
      <c r="P33" s="26">
        <v>200</v>
      </c>
      <c r="Q33" s="26">
        <v>377</v>
      </c>
      <c r="R33" s="26">
        <v>1526</v>
      </c>
      <c r="S33" s="26">
        <v>432</v>
      </c>
      <c r="T33" s="26">
        <v>2505</v>
      </c>
      <c r="U33" s="26"/>
      <c r="V33" s="26">
        <v>859</v>
      </c>
      <c r="W33" s="26">
        <v>1980</v>
      </c>
      <c r="X33" s="26">
        <v>3352</v>
      </c>
      <c r="Y33" s="26">
        <v>690</v>
      </c>
    </row>
    <row r="34" spans="1:29" s="12" customFormat="1" ht="30" customHeight="1" x14ac:dyDescent="0.25">
      <c r="A34" s="13" t="s">
        <v>45</v>
      </c>
      <c r="B34" s="28"/>
      <c r="C34" s="28">
        <f t="shared" ref="C34:Y34" si="44">C33/C30</f>
        <v>0.19605554557969712</v>
      </c>
      <c r="D34" s="15"/>
      <c r="E34" s="29">
        <f t="shared" si="44"/>
        <v>0</v>
      </c>
      <c r="F34" s="29">
        <f t="shared" si="44"/>
        <v>0.24987225344915687</v>
      </c>
      <c r="G34" s="29">
        <f t="shared" si="44"/>
        <v>8.9219330855018583E-2</v>
      </c>
      <c r="H34" s="29">
        <f t="shared" si="44"/>
        <v>7.0018204733230636E-3</v>
      </c>
      <c r="I34" s="29">
        <f t="shared" si="44"/>
        <v>3.7625524342188889E-2</v>
      </c>
      <c r="J34" s="29">
        <f t="shared" si="44"/>
        <v>0.19152771518702119</v>
      </c>
      <c r="K34" s="29">
        <f t="shared" si="44"/>
        <v>0.6297775242441529</v>
      </c>
      <c r="L34" s="29">
        <f t="shared" si="44"/>
        <v>0.18035023879918127</v>
      </c>
      <c r="M34" s="29">
        <f t="shared" si="44"/>
        <v>0.23927272727272728</v>
      </c>
      <c r="N34" s="29">
        <f t="shared" si="44"/>
        <v>0.20948126085877389</v>
      </c>
      <c r="O34" s="29">
        <f t="shared" si="44"/>
        <v>0.19724195570413708</v>
      </c>
      <c r="P34" s="29">
        <f>P33/Q30</f>
        <v>3.2690421706440015E-2</v>
      </c>
      <c r="Q34" s="29">
        <f>Q33/R30</f>
        <v>0.10297732859874351</v>
      </c>
      <c r="R34" s="29">
        <f>R33/S30</f>
        <v>0.35299560490400184</v>
      </c>
      <c r="S34" s="29">
        <f>S33/T30</f>
        <v>8.7431693989071038E-2</v>
      </c>
      <c r="T34" s="29">
        <f t="shared" si="44"/>
        <v>0.50698239222829389</v>
      </c>
      <c r="U34" s="29">
        <f t="shared" si="44"/>
        <v>0</v>
      </c>
      <c r="V34" s="29">
        <f t="shared" si="44"/>
        <v>0.56033920417482064</v>
      </c>
      <c r="W34" s="29">
        <f t="shared" si="44"/>
        <v>0.21366137908708319</v>
      </c>
      <c r="X34" s="29">
        <f t="shared" si="44"/>
        <v>0.40356368889959066</v>
      </c>
      <c r="Y34" s="29">
        <f t="shared" si="44"/>
        <v>0.12221041445270989</v>
      </c>
    </row>
    <row r="35" spans="1:29" s="12" customFormat="1" ht="30" customHeight="1" x14ac:dyDescent="0.25">
      <c r="A35" s="25" t="s">
        <v>49</v>
      </c>
      <c r="B35" s="23"/>
      <c r="C35" s="23">
        <f>SUM(E35:Y35)</f>
        <v>43564</v>
      </c>
      <c r="D35" s="15"/>
      <c r="E35" s="26">
        <v>497</v>
      </c>
      <c r="F35" s="26">
        <v>1273</v>
      </c>
      <c r="G35" s="26">
        <v>1588</v>
      </c>
      <c r="H35" s="26">
        <v>1048</v>
      </c>
      <c r="I35" s="26">
        <v>2025</v>
      </c>
      <c r="J35" s="26">
        <v>3250</v>
      </c>
      <c r="K35" s="26">
        <v>2693</v>
      </c>
      <c r="L35" s="26">
        <v>2730</v>
      </c>
      <c r="M35" s="26">
        <v>1380</v>
      </c>
      <c r="N35" s="26">
        <v>1693</v>
      </c>
      <c r="O35" s="26">
        <v>1037</v>
      </c>
      <c r="P35" s="26">
        <v>1480</v>
      </c>
      <c r="Q35" s="26">
        <v>3163</v>
      </c>
      <c r="R35" s="26">
        <v>1176</v>
      </c>
      <c r="S35" s="26">
        <v>1914</v>
      </c>
      <c r="T35" s="26">
        <v>1708</v>
      </c>
      <c r="U35" s="26"/>
      <c r="V35" s="26">
        <v>65</v>
      </c>
      <c r="W35" s="26">
        <v>4590</v>
      </c>
      <c r="X35" s="26">
        <v>7384</v>
      </c>
      <c r="Y35" s="26">
        <v>2870</v>
      </c>
    </row>
    <row r="36" spans="1:29" s="12" customFormat="1" ht="30" customHeight="1" x14ac:dyDescent="0.25">
      <c r="A36" s="18" t="s">
        <v>45</v>
      </c>
      <c r="B36" s="9"/>
      <c r="C36" s="9">
        <f t="shared" ref="C36:Y36" si="45">C35/C30</f>
        <v>0.43458829632289858</v>
      </c>
      <c r="D36" s="15"/>
      <c r="E36" s="30"/>
      <c r="F36" s="30">
        <f t="shared" si="45"/>
        <v>0.65048543689320393</v>
      </c>
      <c r="G36" s="30">
        <f t="shared" si="45"/>
        <v>0.23613382899628252</v>
      </c>
      <c r="H36" s="30">
        <f t="shared" si="45"/>
        <v>0.14675815712085141</v>
      </c>
      <c r="I36" s="30">
        <f t="shared" si="45"/>
        <v>0.2574043472734206</v>
      </c>
      <c r="J36" s="30">
        <f t="shared" si="45"/>
        <v>0.73231185218566919</v>
      </c>
      <c r="K36" s="30">
        <f t="shared" si="45"/>
        <v>0.76811180832857961</v>
      </c>
      <c r="L36" s="30">
        <f t="shared" si="45"/>
        <v>0.62087787127586991</v>
      </c>
      <c r="M36" s="30">
        <f t="shared" si="45"/>
        <v>0.50181818181818183</v>
      </c>
      <c r="N36" s="30">
        <f t="shared" si="45"/>
        <v>0.42020352444775377</v>
      </c>
      <c r="O36" s="30">
        <f t="shared" si="45"/>
        <v>0.21667363142498955</v>
      </c>
      <c r="P36" s="30">
        <f>P35/Q30</f>
        <v>0.2419091206276561</v>
      </c>
      <c r="Q36" s="30">
        <f>Q35/R30</f>
        <v>0.86397159246107624</v>
      </c>
      <c r="R36" s="30">
        <f>R35/S30</f>
        <v>0.27203331020124916</v>
      </c>
      <c r="S36" s="30">
        <f>S35/T30</f>
        <v>0.38737097753491195</v>
      </c>
      <c r="T36" s="30">
        <f t="shared" si="45"/>
        <v>0.34567901234567899</v>
      </c>
      <c r="U36" s="30">
        <f t="shared" si="45"/>
        <v>0</v>
      </c>
      <c r="V36" s="30">
        <f t="shared" si="45"/>
        <v>4.2400521852576645E-2</v>
      </c>
      <c r="W36" s="30">
        <f t="shared" si="45"/>
        <v>0.49530592424732922</v>
      </c>
      <c r="X36" s="30">
        <f t="shared" si="45"/>
        <v>0.88899590657356131</v>
      </c>
      <c r="Y36" s="30">
        <f t="shared" si="45"/>
        <v>0.50832447750619902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/>
      <c r="C38" s="23">
        <f>SUM(E38:Y38)</f>
        <v>81834</v>
      </c>
      <c r="D38" s="15"/>
      <c r="E38" s="26">
        <v>2296</v>
      </c>
      <c r="F38" s="26">
        <v>1907</v>
      </c>
      <c r="G38" s="26">
        <v>8217</v>
      </c>
      <c r="H38" s="26">
        <v>3055</v>
      </c>
      <c r="I38" s="26">
        <v>1687</v>
      </c>
      <c r="J38" s="26">
        <v>7200</v>
      </c>
      <c r="K38" s="26">
        <v>5021</v>
      </c>
      <c r="L38" s="26">
        <v>6528</v>
      </c>
      <c r="M38" s="26">
        <v>3280</v>
      </c>
      <c r="N38" s="26">
        <v>760</v>
      </c>
      <c r="O38" s="26">
        <v>115</v>
      </c>
      <c r="P38" s="26">
        <v>1340</v>
      </c>
      <c r="Q38" s="26">
        <v>7696</v>
      </c>
      <c r="R38" s="26">
        <v>3748</v>
      </c>
      <c r="S38" s="26">
        <v>4386</v>
      </c>
      <c r="T38" s="26">
        <v>1086</v>
      </c>
      <c r="U38" s="26">
        <v>756</v>
      </c>
      <c r="V38" s="26">
        <v>720</v>
      </c>
      <c r="W38" s="26">
        <v>1127</v>
      </c>
      <c r="X38" s="26">
        <v>18899</v>
      </c>
      <c r="Y38" s="26">
        <v>2010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customHeight="1" x14ac:dyDescent="0.25">
      <c r="A40" s="81" t="s">
        <v>53</v>
      </c>
      <c r="B40" s="23"/>
      <c r="C40" s="23">
        <f>SUM(E40:Y40)</f>
        <v>16503</v>
      </c>
      <c r="D40" s="15"/>
      <c r="E40" s="26">
        <v>1506</v>
      </c>
      <c r="F40" s="26">
        <v>189</v>
      </c>
      <c r="G40" s="26">
        <v>952</v>
      </c>
      <c r="H40" s="26">
        <v>2057</v>
      </c>
      <c r="I40" s="26">
        <v>435</v>
      </c>
      <c r="J40" s="26">
        <v>350</v>
      </c>
      <c r="K40" s="26">
        <v>190</v>
      </c>
      <c r="L40" s="26">
        <v>686</v>
      </c>
      <c r="M40" s="26">
        <v>935</v>
      </c>
      <c r="N40" s="26">
        <v>360</v>
      </c>
      <c r="O40" s="26"/>
      <c r="P40" s="26">
        <v>350</v>
      </c>
      <c r="Q40" s="26">
        <v>3449</v>
      </c>
      <c r="R40" s="26">
        <v>445</v>
      </c>
      <c r="S40" s="26">
        <v>515</v>
      </c>
      <c r="T40" s="26">
        <v>65</v>
      </c>
      <c r="U40" s="26"/>
      <c r="V40" s="26">
        <v>500</v>
      </c>
      <c r="W40" s="26">
        <v>92</v>
      </c>
      <c r="X40" s="26">
        <v>3177</v>
      </c>
      <c r="Y40" s="26">
        <v>250</v>
      </c>
    </row>
    <row r="41" spans="1:29" s="2" customFormat="1" ht="30" hidden="1" customHeight="1" x14ac:dyDescent="0.3">
      <c r="A41" s="11" t="s">
        <v>168</v>
      </c>
      <c r="B41" s="23">
        <v>214447</v>
      </c>
      <c r="C41" s="23">
        <f>SUM(E41:Y41)</f>
        <v>187626</v>
      </c>
      <c r="D41" s="15"/>
      <c r="E41" s="10">
        <v>8532</v>
      </c>
      <c r="F41" s="10">
        <v>6006</v>
      </c>
      <c r="G41" s="10">
        <v>13990</v>
      </c>
      <c r="H41" s="10">
        <v>12915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3">
      <c r="A42" s="32" t="s">
        <v>166</v>
      </c>
      <c r="B42" s="23"/>
      <c r="C42" s="23">
        <f>SUM(E42:Y42)</f>
        <v>8786</v>
      </c>
      <c r="D42" s="15"/>
      <c r="E42" s="10">
        <v>1232</v>
      </c>
      <c r="F42" s="10">
        <v>148</v>
      </c>
      <c r="G42" s="10">
        <v>708</v>
      </c>
      <c r="H42" s="10">
        <v>1794</v>
      </c>
      <c r="I42" s="10">
        <v>53</v>
      </c>
      <c r="J42" s="10">
        <v>147</v>
      </c>
      <c r="K42" s="10">
        <v>152</v>
      </c>
      <c r="L42" s="10">
        <v>664</v>
      </c>
      <c r="M42" s="10">
        <v>935</v>
      </c>
      <c r="N42" s="10">
        <v>60</v>
      </c>
      <c r="O42" s="10"/>
      <c r="P42" s="10">
        <v>10</v>
      </c>
      <c r="Q42" s="10">
        <v>804</v>
      </c>
      <c r="R42" s="10">
        <v>117</v>
      </c>
      <c r="S42" s="10">
        <v>170</v>
      </c>
      <c r="T42" s="10">
        <v>25</v>
      </c>
      <c r="U42" s="10"/>
      <c r="V42" s="10">
        <v>370</v>
      </c>
      <c r="W42" s="10"/>
      <c r="X42" s="10">
        <v>1317</v>
      </c>
      <c r="Y42" s="10">
        <v>80</v>
      </c>
      <c r="Z42" s="20"/>
    </row>
    <row r="43" spans="1:29" s="2" customFormat="1" ht="30" hidden="1" customHeight="1" x14ac:dyDescent="0.3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3">
      <c r="A44" s="18" t="s">
        <v>52</v>
      </c>
      <c r="B44" s="33">
        <f>B42/B41</f>
        <v>0</v>
      </c>
      <c r="C44" s="33">
        <f>C42/C41</f>
        <v>4.6827198789080406E-2</v>
      </c>
      <c r="D44" s="15"/>
      <c r="E44" s="35">
        <f>E42/E41</f>
        <v>0.14439756211908111</v>
      </c>
      <c r="F44" s="35">
        <f t="shared" ref="F44:Y44" si="47">F42/F41</f>
        <v>2.4642024642024644E-2</v>
      </c>
      <c r="G44" s="35">
        <f t="shared" si="47"/>
        <v>5.0607576840600431E-2</v>
      </c>
      <c r="H44" s="35">
        <f t="shared" si="47"/>
        <v>0.13890824622531939</v>
      </c>
      <c r="I44" s="35">
        <f t="shared" si="47"/>
        <v>9.2576419213973807E-3</v>
      </c>
      <c r="J44" s="35">
        <f t="shared" si="47"/>
        <v>1.2312588994053103E-2</v>
      </c>
      <c r="K44" s="35">
        <f t="shared" si="47"/>
        <v>1.7888666588207602E-2</v>
      </c>
      <c r="L44" s="35">
        <f t="shared" si="47"/>
        <v>6.60828025477707E-2</v>
      </c>
      <c r="M44" s="35">
        <f t="shared" si="47"/>
        <v>9.1228412528051514E-2</v>
      </c>
      <c r="N44" s="35">
        <f t="shared" si="47"/>
        <v>0.02</v>
      </c>
      <c r="O44" s="35">
        <f t="shared" si="47"/>
        <v>0</v>
      </c>
      <c r="P44" s="35">
        <f t="shared" si="47"/>
        <v>1.2610340479192938E-3</v>
      </c>
      <c r="Q44" s="35">
        <f t="shared" si="47"/>
        <v>8.0424127238171453E-2</v>
      </c>
      <c r="R44" s="35">
        <f t="shared" si="47"/>
        <v>1.0727056019070322E-2</v>
      </c>
      <c r="S44" s="35">
        <f t="shared" si="47"/>
        <v>1.4041463616089865E-2</v>
      </c>
      <c r="T44" s="35">
        <f t="shared" si="47"/>
        <v>2.5450473378804844E-3</v>
      </c>
      <c r="U44" s="35">
        <f t="shared" si="47"/>
        <v>0</v>
      </c>
      <c r="V44" s="35">
        <f t="shared" si="47"/>
        <v>0.17145505097312327</v>
      </c>
      <c r="W44" s="35"/>
      <c r="X44" s="35">
        <f t="shared" si="47"/>
        <v>9.4994229659549914E-2</v>
      </c>
      <c r="Y44" s="35">
        <f t="shared" si="47"/>
        <v>8.2901554404145074E-3</v>
      </c>
      <c r="Z44" s="21"/>
    </row>
    <row r="45" spans="1:29" s="2" customFormat="1" ht="30" customHeight="1" x14ac:dyDescent="0.3">
      <c r="A45" s="18" t="s">
        <v>167</v>
      </c>
      <c r="B45" s="23"/>
      <c r="C45" s="23">
        <f>SUM(E45:Y45)</f>
        <v>1362</v>
      </c>
      <c r="D45" s="15"/>
      <c r="E45" s="34"/>
      <c r="F45" s="34"/>
      <c r="G45" s="34">
        <v>298</v>
      </c>
      <c r="H45" s="34">
        <v>429</v>
      </c>
      <c r="I45" s="34">
        <v>53</v>
      </c>
      <c r="J45" s="34"/>
      <c r="K45" s="34"/>
      <c r="L45" s="34">
        <v>220</v>
      </c>
      <c r="M45" s="34"/>
      <c r="N45" s="34"/>
      <c r="O45" s="34"/>
      <c r="P45" s="34"/>
      <c r="Q45" s="34">
        <v>250</v>
      </c>
      <c r="R45" s="34">
        <v>112</v>
      </c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customHeight="1" x14ac:dyDescent="0.3">
      <c r="A46" s="18" t="s">
        <v>54</v>
      </c>
      <c r="B46" s="23"/>
      <c r="C46" s="23">
        <f>SUM(E46:Y46)</f>
        <v>5303</v>
      </c>
      <c r="D46" s="15"/>
      <c r="E46" s="26">
        <v>498</v>
      </c>
      <c r="F46" s="26">
        <v>148</v>
      </c>
      <c r="G46" s="26">
        <v>410</v>
      </c>
      <c r="H46" s="26">
        <v>827</v>
      </c>
      <c r="I46" s="26"/>
      <c r="J46" s="26">
        <v>132</v>
      </c>
      <c r="K46" s="26">
        <v>36</v>
      </c>
      <c r="L46" s="26">
        <v>353</v>
      </c>
      <c r="M46" s="26">
        <v>860</v>
      </c>
      <c r="N46" s="26">
        <v>60</v>
      </c>
      <c r="O46" s="26"/>
      <c r="P46" s="26">
        <v>10</v>
      </c>
      <c r="Q46" s="26">
        <v>514</v>
      </c>
      <c r="R46" s="26">
        <v>5</v>
      </c>
      <c r="S46" s="26">
        <v>170</v>
      </c>
      <c r="T46" s="26">
        <v>15</v>
      </c>
      <c r="U46" s="26"/>
      <c r="V46" s="26">
        <v>370</v>
      </c>
      <c r="W46" s="26"/>
      <c r="X46" s="26">
        <v>895</v>
      </c>
      <c r="Y46" s="26"/>
      <c r="Z46" s="21"/>
    </row>
    <row r="47" spans="1:29" s="2" customFormat="1" ht="30" hidden="1" customHeight="1" x14ac:dyDescent="0.3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/>
      <c r="C49" s="23">
        <f>SUM(E49:Y49)</f>
        <v>588</v>
      </c>
      <c r="D49" s="15"/>
      <c r="E49" s="26">
        <v>400</v>
      </c>
      <c r="F49" s="26"/>
      <c r="G49" s="26"/>
      <c r="H49" s="26">
        <v>8</v>
      </c>
      <c r="I49" s="26"/>
      <c r="J49" s="26"/>
      <c r="K49" s="26"/>
      <c r="L49" s="26">
        <v>10</v>
      </c>
      <c r="M49" s="26"/>
      <c r="N49" s="26"/>
      <c r="O49" s="26"/>
      <c r="P49" s="26"/>
      <c r="Q49" s="26">
        <v>50</v>
      </c>
      <c r="R49" s="26"/>
      <c r="S49" s="26"/>
      <c r="T49" s="26"/>
      <c r="U49" s="26"/>
      <c r="V49" s="26"/>
      <c r="W49" s="26"/>
      <c r="X49" s="26">
        <v>120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169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3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3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32" t="s">
        <v>60</v>
      </c>
      <c r="B54" s="23"/>
      <c r="C54" s="23">
        <f t="shared" si="48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 x14ac:dyDescent="0.3">
      <c r="A58" s="32" t="s">
        <v>162</v>
      </c>
      <c r="B58" s="27"/>
      <c r="C58" s="27">
        <f t="shared" si="48"/>
        <v>72</v>
      </c>
      <c r="D58" s="9"/>
      <c r="E58" s="26"/>
      <c r="F58" s="26"/>
      <c r="G58" s="26">
        <v>57</v>
      </c>
      <c r="H58" s="26"/>
      <c r="I58" s="26"/>
      <c r="J58" s="26"/>
      <c r="K58" s="26"/>
      <c r="L58" s="26">
        <v>15</v>
      </c>
      <c r="M58" s="26"/>
      <c r="N58" s="54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0"/>
    </row>
    <row r="59" spans="1:26" s="2" customFormat="1" ht="30" customHeight="1" x14ac:dyDescent="0.3">
      <c r="A59" s="13" t="s">
        <v>201</v>
      </c>
      <c r="B59" s="27"/>
      <c r="C59" s="27">
        <f t="shared" si="48"/>
        <v>22</v>
      </c>
      <c r="D59" s="9"/>
      <c r="E59" s="26"/>
      <c r="F59" s="26"/>
      <c r="G59" s="26">
        <v>10</v>
      </c>
      <c r="H59" s="54"/>
      <c r="I59" s="26"/>
      <c r="J59" s="26"/>
      <c r="K59" s="26"/>
      <c r="L59" s="26">
        <v>7</v>
      </c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>
        <v>5</v>
      </c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3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/>
      <c r="C64" s="23">
        <f t="shared" si="51"/>
        <v>0</v>
      </c>
      <c r="D64" s="15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21"/>
    </row>
    <row r="65" spans="1:26" s="2" customFormat="1" ht="30" customHeight="1" x14ac:dyDescent="0.3">
      <c r="A65" s="18" t="s">
        <v>66</v>
      </c>
      <c r="B65" s="23"/>
      <c r="C65" s="23">
        <f t="shared" si="51"/>
        <v>570</v>
      </c>
      <c r="D65" s="15"/>
      <c r="E65" s="37"/>
      <c r="F65" s="37"/>
      <c r="G65" s="37"/>
      <c r="H65" s="37">
        <v>220</v>
      </c>
      <c r="I65" s="37"/>
      <c r="J65" s="37">
        <v>350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3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3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/>
      <c r="C68" s="23">
        <f t="shared" si="51"/>
        <v>501</v>
      </c>
      <c r="D68" s="15"/>
      <c r="E68" s="37"/>
      <c r="F68" s="37"/>
      <c r="G68" s="37">
        <v>30</v>
      </c>
      <c r="H68" s="37"/>
      <c r="I68" s="37"/>
      <c r="J68" s="37"/>
      <c r="K68" s="37"/>
      <c r="L68" s="37">
        <v>85</v>
      </c>
      <c r="M68" s="37"/>
      <c r="N68" s="37">
        <v>95</v>
      </c>
      <c r="O68" s="37"/>
      <c r="P68" s="37"/>
      <c r="Q68" s="37"/>
      <c r="R68" s="37"/>
      <c r="S68" s="37"/>
      <c r="T68" s="37"/>
      <c r="U68" s="37"/>
      <c r="V68" s="37"/>
      <c r="W68" s="37"/>
      <c r="X68" s="37">
        <v>291</v>
      </c>
      <c r="Y68" s="37"/>
      <c r="Z68" s="21"/>
    </row>
    <row r="69" spans="1:26" s="2" customFormat="1" ht="30" customHeight="1" x14ac:dyDescent="0.3">
      <c r="A69" s="18" t="s">
        <v>70</v>
      </c>
      <c r="B69" s="23"/>
      <c r="C69" s="23">
        <f t="shared" si="51"/>
        <v>543</v>
      </c>
      <c r="D69" s="15"/>
      <c r="E69" s="37"/>
      <c r="F69" s="37"/>
      <c r="G69" s="37"/>
      <c r="H69" s="37">
        <v>110</v>
      </c>
      <c r="I69" s="37">
        <v>11</v>
      </c>
      <c r="J69" s="37">
        <v>200</v>
      </c>
      <c r="K69" s="37"/>
      <c r="L69" s="37">
        <v>50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>
        <v>52</v>
      </c>
      <c r="Y69" s="37">
        <v>120</v>
      </c>
      <c r="Z69" s="21"/>
    </row>
    <row r="70" spans="1:26" s="2" customFormat="1" ht="30" hidden="1" customHeight="1" x14ac:dyDescent="0.3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3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3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3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3">
      <c r="A83" s="13" t="s">
        <v>80</v>
      </c>
      <c r="B83" s="42"/>
      <c r="C83" s="42">
        <f>SUM(E83:Y83)</f>
        <v>-53143</v>
      </c>
      <c r="D83" s="15"/>
      <c r="E83" s="100">
        <f>(E42-E84)</f>
        <v>-1693</v>
      </c>
      <c r="F83" s="100">
        <f t="shared" ref="F83:Y83" si="52">(F42-F84)</f>
        <v>-2105</v>
      </c>
      <c r="G83" s="100">
        <f t="shared" si="52"/>
        <v>-7842</v>
      </c>
      <c r="H83" s="100">
        <f t="shared" si="52"/>
        <v>-1894</v>
      </c>
      <c r="I83" s="100">
        <f t="shared" si="52"/>
        <v>-2247</v>
      </c>
      <c r="J83" s="100">
        <f t="shared" si="52"/>
        <v>-3653</v>
      </c>
      <c r="K83" s="100">
        <f t="shared" si="52"/>
        <v>-2440</v>
      </c>
      <c r="L83" s="100">
        <f t="shared" si="52"/>
        <v>-4457</v>
      </c>
      <c r="M83" s="100">
        <f t="shared" si="52"/>
        <v>-1845</v>
      </c>
      <c r="N83" s="100">
        <f t="shared" si="52"/>
        <v>-1035</v>
      </c>
      <c r="O83" s="100">
        <f t="shared" si="52"/>
        <v>-660</v>
      </c>
      <c r="P83" s="100">
        <f t="shared" si="52"/>
        <v>-698</v>
      </c>
      <c r="Q83" s="100">
        <f t="shared" si="52"/>
        <v>-3071</v>
      </c>
      <c r="R83" s="100">
        <f t="shared" si="52"/>
        <v>-2213</v>
      </c>
      <c r="S83" s="100">
        <f t="shared" si="52"/>
        <v>-3035</v>
      </c>
      <c r="T83" s="100">
        <f t="shared" si="52"/>
        <v>-1049</v>
      </c>
      <c r="U83" s="100">
        <f t="shared" si="52"/>
        <v>-2210</v>
      </c>
      <c r="V83" s="100">
        <f t="shared" si="52"/>
        <v>-428</v>
      </c>
      <c r="W83" s="100">
        <f t="shared" si="52"/>
        <v>-1755</v>
      </c>
      <c r="X83" s="100">
        <f t="shared" si="52"/>
        <v>-7683</v>
      </c>
      <c r="Y83" s="100">
        <f t="shared" si="52"/>
        <v>-1130</v>
      </c>
    </row>
    <row r="84" spans="1:26" ht="30.6" hidden="1" customHeight="1" x14ac:dyDescent="0.3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3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8" hidden="1" customHeight="1" x14ac:dyDescent="0.25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 x14ac:dyDescent="0.25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5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5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5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customHeight="1" x14ac:dyDescent="0.4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</row>
    <row r="222" spans="1:25" ht="20.399999999999999" customHeight="1" x14ac:dyDescent="0.3">
      <c r="A222" s="105"/>
      <c r="B222" s="106"/>
      <c r="C222" s="106"/>
      <c r="D222" s="106"/>
      <c r="E222" s="106"/>
      <c r="F222" s="106"/>
      <c r="G222" s="106"/>
      <c r="H222" s="106"/>
      <c r="I222" s="106"/>
      <c r="J222" s="10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3"/>
    <row r="231" spans="1:25" s="65" customFormat="1" hidden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3"/>
    <row r="233" spans="1:25" ht="21.6" hidden="1" customHeight="1" x14ac:dyDescent="0.3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3"/>
    <row r="235" spans="1:25" hidden="1" x14ac:dyDescent="0.3"/>
    <row r="236" spans="1:25" ht="13.8" hidden="1" customHeight="1" x14ac:dyDescent="0.3"/>
    <row r="237" spans="1:25" hidden="1" x14ac:dyDescent="0.3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9" spans="1:25" ht="21.6" hidden="1" x14ac:dyDescent="0.3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2020-04-10T09:15:59Z</cp:lastPrinted>
  <dcterms:created xsi:type="dcterms:W3CDTF">2017-06-08T05:54:08Z</dcterms:created>
  <dcterms:modified xsi:type="dcterms:W3CDTF">2020-04-10T15:06:10Z</dcterms:modified>
</cp:coreProperties>
</file>