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20\04 апрель\"/>
    </mc:Choice>
  </mc:AlternateContent>
  <bookViews>
    <workbookView xWindow="0" yWindow="2232" windowWidth="22980" windowHeight="7368" tabRatio="60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оперативка!$A$2:$Y$206</definedName>
  </definedNames>
  <calcPr calcId="152511"/>
</workbook>
</file>

<file path=xl/calcChain.xml><?xml version="1.0" encoding="utf-8"?>
<calcChain xmlns="http://schemas.openxmlformats.org/spreadsheetml/2006/main">
  <c r="B26" i="1" l="1"/>
  <c r="B11" i="1" l="1"/>
  <c r="C11" i="1"/>
  <c r="D21" i="1" l="1"/>
  <c r="D23" i="1"/>
  <c r="F11" i="1" l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E11" i="1"/>
  <c r="S36" i="1" l="1"/>
  <c r="S34" i="1"/>
  <c r="C27" i="1" l="1"/>
  <c r="F83" i="1" l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E83" i="1"/>
  <c r="C84" i="1" l="1"/>
  <c r="D85" i="1"/>
  <c r="C87" i="1"/>
  <c r="D87" i="1" s="1"/>
  <c r="D88" i="1"/>
  <c r="D89" i="1"/>
  <c r="C90" i="1"/>
  <c r="D90" i="1" s="1"/>
  <c r="D92" i="1"/>
  <c r="D99" i="1"/>
  <c r="B100" i="1"/>
  <c r="C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B101" i="1"/>
  <c r="C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C102" i="1"/>
  <c r="D102" i="1" s="1"/>
  <c r="C103" i="1"/>
  <c r="D103" i="1" s="1"/>
  <c r="C104" i="1"/>
  <c r="D104" i="1" s="1"/>
  <c r="C105" i="1"/>
  <c r="D105" i="1" s="1"/>
  <c r="C106" i="1"/>
  <c r="C107" i="1" s="1"/>
  <c r="B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C108" i="1"/>
  <c r="D108" i="1" s="1"/>
  <c r="C109" i="1"/>
  <c r="D109" i="1" s="1"/>
  <c r="C110" i="1"/>
  <c r="D110" i="1" s="1"/>
  <c r="C111" i="1"/>
  <c r="D111" i="1" s="1"/>
  <c r="D112" i="1"/>
  <c r="C113" i="1"/>
  <c r="D113" i="1" s="1"/>
  <c r="B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C115" i="1"/>
  <c r="D115" i="1" s="1"/>
  <c r="C116" i="1"/>
  <c r="D116" i="1" s="1"/>
  <c r="C117" i="1"/>
  <c r="D117" i="1" s="1"/>
  <c r="C118" i="1"/>
  <c r="D118" i="1" s="1"/>
  <c r="B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B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B121" i="1"/>
  <c r="F121" i="1"/>
  <c r="G121" i="1"/>
  <c r="H121" i="1"/>
  <c r="I121" i="1"/>
  <c r="J121" i="1"/>
  <c r="K121" i="1"/>
  <c r="L121" i="1"/>
  <c r="M121" i="1"/>
  <c r="O121" i="1"/>
  <c r="P121" i="1"/>
  <c r="R121" i="1"/>
  <c r="S121" i="1"/>
  <c r="T121" i="1"/>
  <c r="U121" i="1"/>
  <c r="X121" i="1"/>
  <c r="Y121" i="1"/>
  <c r="B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B123" i="1"/>
  <c r="E123" i="1"/>
  <c r="I123" i="1"/>
  <c r="Q123" i="1"/>
  <c r="R123" i="1"/>
  <c r="U123" i="1"/>
  <c r="W123" i="1"/>
  <c r="C124" i="1"/>
  <c r="C125" i="1"/>
  <c r="H126" i="1"/>
  <c r="M126" i="1"/>
  <c r="P126" i="1"/>
  <c r="R126" i="1"/>
  <c r="T126" i="1"/>
  <c r="X126" i="1"/>
  <c r="C127" i="1"/>
  <c r="D127" i="1" s="1"/>
  <c r="C128" i="1"/>
  <c r="D128" i="1" s="1"/>
  <c r="C131" i="1"/>
  <c r="C133" i="1"/>
  <c r="C134" i="1" s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B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D136" i="1"/>
  <c r="C137" i="1"/>
  <c r="B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B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C140" i="1"/>
  <c r="C141" i="1"/>
  <c r="C143" i="1"/>
  <c r="B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R144" i="1"/>
  <c r="S144" i="1"/>
  <c r="T144" i="1"/>
  <c r="U144" i="1"/>
  <c r="V144" i="1"/>
  <c r="W144" i="1"/>
  <c r="X144" i="1"/>
  <c r="Y144" i="1"/>
  <c r="D145" i="1"/>
  <c r="C146" i="1"/>
  <c r="D146" i="1" s="1"/>
  <c r="B147" i="1"/>
  <c r="E147" i="1"/>
  <c r="F147" i="1"/>
  <c r="G147" i="1"/>
  <c r="H147" i="1"/>
  <c r="I147" i="1"/>
  <c r="J147" i="1"/>
  <c r="K147" i="1"/>
  <c r="L147" i="1"/>
  <c r="M147" i="1"/>
  <c r="O147" i="1"/>
  <c r="P147" i="1"/>
  <c r="R147" i="1"/>
  <c r="S147" i="1"/>
  <c r="T147" i="1"/>
  <c r="U147" i="1"/>
  <c r="W147" i="1"/>
  <c r="X147" i="1"/>
  <c r="Y147" i="1"/>
  <c r="B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R148" i="1"/>
  <c r="S148" i="1"/>
  <c r="T148" i="1"/>
  <c r="U148" i="1"/>
  <c r="V148" i="1"/>
  <c r="W148" i="1"/>
  <c r="X148" i="1"/>
  <c r="Y148" i="1"/>
  <c r="C149" i="1"/>
  <c r="D149" i="1" s="1"/>
  <c r="C150" i="1"/>
  <c r="D150" i="1" s="1"/>
  <c r="B151" i="1"/>
  <c r="G151" i="1"/>
  <c r="L151" i="1"/>
  <c r="Y151" i="1"/>
  <c r="C152" i="1"/>
  <c r="D152" i="1" s="1"/>
  <c r="C153" i="1"/>
  <c r="D153" i="1" s="1"/>
  <c r="B154" i="1"/>
  <c r="H154" i="1"/>
  <c r="N154" i="1"/>
  <c r="R154" i="1"/>
  <c r="S154" i="1"/>
  <c r="W154" i="1"/>
  <c r="C155" i="1"/>
  <c r="D155" i="1" s="1"/>
  <c r="C156" i="1"/>
  <c r="B157" i="1"/>
  <c r="M157" i="1"/>
  <c r="T157" i="1"/>
  <c r="U157" i="1"/>
  <c r="C158" i="1"/>
  <c r="D158" i="1" s="1"/>
  <c r="C159" i="1"/>
  <c r="D159" i="1" s="1"/>
  <c r="B160" i="1"/>
  <c r="E160" i="1"/>
  <c r="H160" i="1"/>
  <c r="I160" i="1"/>
  <c r="J160" i="1"/>
  <c r="K160" i="1"/>
  <c r="L160" i="1"/>
  <c r="M160" i="1"/>
  <c r="P160" i="1"/>
  <c r="Q160" i="1"/>
  <c r="S160" i="1"/>
  <c r="T160" i="1"/>
  <c r="U160" i="1"/>
  <c r="V160" i="1"/>
  <c r="W160" i="1"/>
  <c r="X160" i="1"/>
  <c r="C161" i="1"/>
  <c r="C162" i="1"/>
  <c r="H163" i="1"/>
  <c r="I163" i="1"/>
  <c r="J163" i="1"/>
  <c r="K163" i="1"/>
  <c r="M163" i="1"/>
  <c r="Q163" i="1"/>
  <c r="R163" i="1"/>
  <c r="V163" i="1"/>
  <c r="X163" i="1"/>
  <c r="C164" i="1"/>
  <c r="D164" i="1" s="1"/>
  <c r="C165" i="1"/>
  <c r="B166" i="1"/>
  <c r="Q166" i="1"/>
  <c r="T166" i="1"/>
  <c r="C167" i="1"/>
  <c r="D167" i="1" s="1"/>
  <c r="C168" i="1"/>
  <c r="D168" i="1" s="1"/>
  <c r="B169" i="1"/>
  <c r="G169" i="1"/>
  <c r="L169" i="1"/>
  <c r="U169" i="1"/>
  <c r="C170" i="1"/>
  <c r="C171" i="1"/>
  <c r="B172" i="1"/>
  <c r="G172" i="1"/>
  <c r="J172" i="1"/>
  <c r="K172" i="1"/>
  <c r="L172" i="1"/>
  <c r="R172" i="1"/>
  <c r="U172" i="1"/>
  <c r="X172" i="1"/>
  <c r="C173" i="1"/>
  <c r="D173" i="1" s="1"/>
  <c r="D174" i="1"/>
  <c r="D175" i="1"/>
  <c r="C176" i="1"/>
  <c r="C177" i="1" s="1"/>
  <c r="C178" i="1"/>
  <c r="D178" i="1" s="1"/>
  <c r="C180" i="1"/>
  <c r="C181" i="1" s="1"/>
  <c r="B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C182" i="1"/>
  <c r="D182" i="1" s="1"/>
  <c r="C183" i="1"/>
  <c r="D183" i="1" s="1"/>
  <c r="C184" i="1"/>
  <c r="D184" i="1" s="1"/>
  <c r="C185" i="1"/>
  <c r="D185" i="1" s="1"/>
  <c r="C186" i="1"/>
  <c r="D186" i="1" s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C188" i="1"/>
  <c r="D188" i="1" s="1"/>
  <c r="C189" i="1"/>
  <c r="C192" i="1"/>
  <c r="D192" i="1" s="1"/>
  <c r="C193" i="1"/>
  <c r="D193" i="1" s="1"/>
  <c r="B194" i="1"/>
  <c r="B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C196" i="1"/>
  <c r="D196" i="1" s="1"/>
  <c r="C197" i="1"/>
  <c r="D197" i="1" s="1"/>
  <c r="B198" i="1"/>
  <c r="B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C200" i="1"/>
  <c r="D200" i="1" s="1"/>
  <c r="C201" i="1"/>
  <c r="D201" i="1" s="1"/>
  <c r="B202" i="1"/>
  <c r="B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C204" i="1"/>
  <c r="C205" i="1" s="1"/>
  <c r="D205" i="1" s="1"/>
  <c r="C206" i="1"/>
  <c r="D206" i="1" s="1"/>
  <c r="B207" i="1"/>
  <c r="C208" i="1"/>
  <c r="E209" i="1"/>
  <c r="E211" i="1" s="1"/>
  <c r="F209" i="1"/>
  <c r="F211" i="1" s="1"/>
  <c r="G209" i="1"/>
  <c r="G211" i="1" s="1"/>
  <c r="H209" i="1"/>
  <c r="H211" i="1" s="1"/>
  <c r="I209" i="1"/>
  <c r="I211" i="1" s="1"/>
  <c r="J209" i="1"/>
  <c r="J211" i="1" s="1"/>
  <c r="K209" i="1"/>
  <c r="K211" i="1" s="1"/>
  <c r="L209" i="1"/>
  <c r="L211" i="1" s="1"/>
  <c r="M209" i="1"/>
  <c r="M211" i="1" s="1"/>
  <c r="N209" i="1"/>
  <c r="N211" i="1" s="1"/>
  <c r="O209" i="1"/>
  <c r="O211" i="1" s="1"/>
  <c r="P209" i="1"/>
  <c r="P211" i="1" s="1"/>
  <c r="Q209" i="1"/>
  <c r="Q211" i="1" s="1"/>
  <c r="R209" i="1"/>
  <c r="R211" i="1" s="1"/>
  <c r="S209" i="1"/>
  <c r="S211" i="1" s="1"/>
  <c r="T209" i="1"/>
  <c r="T211" i="1" s="1"/>
  <c r="U209" i="1"/>
  <c r="U211" i="1" s="1"/>
  <c r="V209" i="1"/>
  <c r="V211" i="1" s="1"/>
  <c r="W209" i="1"/>
  <c r="W211" i="1" s="1"/>
  <c r="X209" i="1"/>
  <c r="X211" i="1" s="1"/>
  <c r="Y209" i="1"/>
  <c r="Y211" i="1" s="1"/>
  <c r="C210" i="1"/>
  <c r="D210" i="1" s="1"/>
  <c r="C213" i="1"/>
  <c r="C214" i="1"/>
  <c r="C215" i="1"/>
  <c r="C216" i="1"/>
  <c r="C217" i="1"/>
  <c r="D204" i="1" l="1"/>
  <c r="C157" i="1"/>
  <c r="D157" i="1" s="1"/>
  <c r="D180" i="1"/>
  <c r="D176" i="1"/>
  <c r="D106" i="1"/>
  <c r="C194" i="1"/>
  <c r="D194" i="1" s="1"/>
  <c r="C190" i="1"/>
  <c r="D190" i="1" s="1"/>
  <c r="C119" i="1"/>
  <c r="D119" i="1" s="1"/>
  <c r="C198" i="1"/>
  <c r="D198" i="1" s="1"/>
  <c r="C139" i="1"/>
  <c r="D139" i="1" s="1"/>
  <c r="C207" i="1"/>
  <c r="D207" i="1" s="1"/>
  <c r="C166" i="1"/>
  <c r="D166" i="1" s="1"/>
  <c r="D156" i="1"/>
  <c r="C129" i="1"/>
  <c r="D129" i="1" s="1"/>
  <c r="C126" i="1"/>
  <c r="C114" i="1"/>
  <c r="B209" i="1"/>
  <c r="B211" i="1" s="1"/>
  <c r="C160" i="1"/>
  <c r="D160" i="1" s="1"/>
  <c r="C172" i="1"/>
  <c r="D172" i="1" s="1"/>
  <c r="D165" i="1"/>
  <c r="C163" i="1"/>
  <c r="C154" i="1"/>
  <c r="D154" i="1" s="1"/>
  <c r="C151" i="1"/>
  <c r="D151" i="1" s="1"/>
  <c r="C142" i="1"/>
  <c r="C144" i="1" s="1"/>
  <c r="C203" i="1"/>
  <c r="C202" i="1"/>
  <c r="D202" i="1" s="1"/>
  <c r="C199" i="1"/>
  <c r="C195" i="1"/>
  <c r="D189" i="1"/>
  <c r="C169" i="1"/>
  <c r="D169" i="1" s="1"/>
  <c r="D143" i="1"/>
  <c r="D137" i="1"/>
  <c r="C135" i="1"/>
  <c r="D133" i="1"/>
  <c r="C83" i="1"/>
  <c r="C148" i="1"/>
  <c r="D148" i="1" s="1"/>
  <c r="C147" i="1"/>
  <c r="C121" i="1"/>
  <c r="D121" i="1" s="1"/>
  <c r="C120" i="1"/>
  <c r="D120" i="1" s="1"/>
  <c r="C187" i="1"/>
  <c r="D187" i="1" s="1"/>
  <c r="C138" i="1"/>
  <c r="C123" i="1"/>
  <c r="D123" i="1" s="1"/>
  <c r="C122" i="1"/>
  <c r="D122" i="1" s="1"/>
  <c r="C60" i="1"/>
  <c r="C61" i="1"/>
  <c r="C209" i="1" l="1"/>
  <c r="C16" i="1"/>
  <c r="C17" i="1" s="1"/>
  <c r="D209" i="1" l="1"/>
  <c r="C211" i="1"/>
  <c r="D211" i="1" s="1"/>
  <c r="L26" i="1"/>
  <c r="M26" i="1"/>
  <c r="C59" i="1" l="1"/>
  <c r="M13" i="1" l="1"/>
  <c r="N13" i="1"/>
  <c r="O13" i="1"/>
  <c r="P13" i="1"/>
  <c r="Q13" i="1"/>
  <c r="R13" i="1"/>
  <c r="S13" i="1"/>
  <c r="T13" i="1"/>
  <c r="U13" i="1"/>
  <c r="V13" i="1"/>
  <c r="W13" i="1"/>
  <c r="X13" i="1"/>
  <c r="Y13" i="1"/>
  <c r="E13" i="1"/>
  <c r="F13" i="1"/>
  <c r="G13" i="1"/>
  <c r="H13" i="1"/>
  <c r="I13" i="1"/>
  <c r="J13" i="1"/>
  <c r="K13" i="1"/>
  <c r="L13" i="1"/>
  <c r="C50" i="1" l="1"/>
  <c r="C51" i="1"/>
  <c r="C52" i="1"/>
  <c r="C53" i="1"/>
  <c r="C54" i="1"/>
  <c r="C56" i="1"/>
  <c r="C57" i="1"/>
  <c r="C58" i="1"/>
  <c r="B13" i="1" l="1"/>
  <c r="B32" i="1" l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C25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B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B22" i="1"/>
  <c r="C239" i="1" l="1"/>
  <c r="D79" i="1" l="1"/>
  <c r="D81" i="1"/>
  <c r="D15" i="1" l="1"/>
  <c r="D16" i="1"/>
  <c r="C233" i="1" l="1"/>
  <c r="E44" i="1" l="1"/>
  <c r="C231" i="1" l="1"/>
  <c r="C229" i="1"/>
  <c r="C228" i="1"/>
  <c r="C227" i="1"/>
  <c r="C226" i="1"/>
  <c r="C225" i="1"/>
  <c r="C80" i="1"/>
  <c r="D80" i="1" s="1"/>
  <c r="C78" i="1"/>
  <c r="D78" i="1" s="1"/>
  <c r="C77" i="1"/>
  <c r="D77" i="1" s="1"/>
  <c r="C76" i="1"/>
  <c r="D76" i="1" s="1"/>
  <c r="C75" i="1"/>
  <c r="D75" i="1" s="1"/>
  <c r="C74" i="1"/>
  <c r="C73" i="1"/>
  <c r="D73" i="1" s="1"/>
  <c r="C72" i="1"/>
  <c r="C71" i="1"/>
  <c r="C70" i="1"/>
  <c r="C69" i="1"/>
  <c r="C68" i="1"/>
  <c r="C67" i="1"/>
  <c r="C66" i="1"/>
  <c r="D66" i="1" s="1"/>
  <c r="C65" i="1"/>
  <c r="C64" i="1"/>
  <c r="C63" i="1"/>
  <c r="D63" i="1" s="1"/>
  <c r="C62" i="1"/>
  <c r="D62" i="1" s="1"/>
  <c r="D60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5" i="1" s="1"/>
  <c r="B55" i="1"/>
  <c r="C49" i="1"/>
  <c r="C48" i="1"/>
  <c r="C47" i="1"/>
  <c r="C46" i="1"/>
  <c r="C45" i="1"/>
  <c r="Y44" i="1"/>
  <c r="X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B44" i="1"/>
  <c r="C43" i="1"/>
  <c r="C42" i="1"/>
  <c r="C41" i="1"/>
  <c r="C40" i="1"/>
  <c r="C38" i="1"/>
  <c r="C37" i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Y34" i="1"/>
  <c r="X34" i="1"/>
  <c r="W34" i="1"/>
  <c r="V34" i="1"/>
  <c r="U34" i="1"/>
  <c r="T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E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Y26" i="1"/>
  <c r="X26" i="1"/>
  <c r="W26" i="1"/>
  <c r="V26" i="1"/>
  <c r="U26" i="1"/>
  <c r="T26" i="1"/>
  <c r="S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C21" i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4" i="1"/>
  <c r="C12" i="1"/>
  <c r="C10" i="1"/>
  <c r="D10" i="1" s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C8" i="1"/>
  <c r="D8" i="1" s="1"/>
  <c r="C7" i="1"/>
  <c r="C22" i="1" l="1"/>
  <c r="C24" i="1"/>
  <c r="C32" i="1"/>
  <c r="D32" i="1" s="1"/>
  <c r="D20" i="1"/>
  <c r="C13" i="1"/>
  <c r="C34" i="1"/>
  <c r="C9" i="1"/>
  <c r="C44" i="1"/>
  <c r="C26" i="1"/>
  <c r="C29" i="1"/>
  <c r="C36" i="1"/>
  <c r="C39" i="1"/>
</calcChain>
</file>

<file path=xl/sharedStrings.xml><?xml version="1.0" encoding="utf-8"?>
<sst xmlns="http://schemas.openxmlformats.org/spreadsheetml/2006/main" count="250" uniqueCount="203">
  <si>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</si>
  <si>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</si>
  <si>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</si>
  <si>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</si>
  <si>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</si>
  <si>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</si>
  <si>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</si>
  <si>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</si>
  <si>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</si>
  <si>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</si>
  <si>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</si>
  <si>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</si>
  <si>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</si>
  <si>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</si>
  <si>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</si>
  <si>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</si>
  <si>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</si>
  <si>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</si>
  <si>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</si>
  <si>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</si>
  <si>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</si>
  <si>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</si>
  <si>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</si>
  <si>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</si>
  <si>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</si>
  <si>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</si>
  <si>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</si>
  <si>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</si>
  <si>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</si>
  <si>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</si>
  <si>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</si>
  <si>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</si>
  <si>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</si>
  <si>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</si>
  <si>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</si>
  <si>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</si>
  <si>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</si>
  <si>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</si>
  <si>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</si>
  <si>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</si>
  <si>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</si>
  <si>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</si>
  <si>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</si>
  <si>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</si>
  <si>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</si>
  <si>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</si>
  <si>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</si>
  <si>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</si>
  <si>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</si>
  <si>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</si>
  <si>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</si>
  <si>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</si>
  <si>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</si>
  <si>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</si>
  <si>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</si>
  <si>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</si>
  <si>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</si>
  <si>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</si>
  <si>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</si>
  <si>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</si>
  <si>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</si>
  <si>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</si>
  <si>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</si>
  <si>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</si>
  <si>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</si>
  <si>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</si>
  <si>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</si>
  <si>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</si>
  <si>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</si>
  <si>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</si>
  <si>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</si>
  <si>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</si>
  <si>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</si>
  <si>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</si>
  <si>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</si>
  <si>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</si>
  <si>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</si>
  <si>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</si>
  <si>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</si>
  <si>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</si>
  <si>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</si>
  <si>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</si>
  <si>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</si>
  <si>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</si>
  <si>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</si>
  <si>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</si>
  <si>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</si>
  <si>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</si>
  <si>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</si>
  <si>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</si>
  <si>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</si>
  <si>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</si>
  <si>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</si>
  <si>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</si>
  <si>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</si>
  <si>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</si>
  <si>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</si>
  <si>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</si>
  <si>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</si>
  <si>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</si>
  <si>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</si>
  <si>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</si>
  <si>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</si>
  <si>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</si>
  <si>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</si>
  <si>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</si>
  <si>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</si>
  <si>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</si>
  <si>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</si>
  <si>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</si>
  <si>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</si>
  <si>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</si>
  <si>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</si>
  <si>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</si>
  <si>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</si>
  <si>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</si>
  <si>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</si>
  <si>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</si>
  <si>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</si>
  <si>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</si>
  <si>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</si>
  <si>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</si>
  <si>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</si>
  <si>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</si>
  <si>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</si>
  <si>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</si>
  <si>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</si>
  <si>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</si>
  <si>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</si>
  <si>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</si>
  <si>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</si>
  <si>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</si>
  <si>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</si>
  <si>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</si>
  <si>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</si>
  <si>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</si>
  <si>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</si>
  <si>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</si>
  <si>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</si>
  <si>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</si>
  <si>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</si>
  <si>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</si>
  <si>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</si>
  <si>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</si>
  <si>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</si>
  <si>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</si>
  <si>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</si>
  <si>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</si>
  <si>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</si>
  <si>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</si>
  <si>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</si>
  <si>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</si>
  <si>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</si>
  <si>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</si>
  <si>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</si>
  <si>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</si>
  <si>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</si>
  <si>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</si>
  <si>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</si>
  <si>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</si>
  <si>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</si>
  <si>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</si>
  <si>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</si>
  <si>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</si>
  <si>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</si>
  <si>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</si>
  <si>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</si>
  <si>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</si>
  <si>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</si>
  <si>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</si>
  <si>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</si>
  <si>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</si>
  <si>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</si>
  <si>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</si>
  <si>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</si>
  <si>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</si>
  <si>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</si>
  <si>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</si>
  <si>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</si>
  <si>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</si>
  <si>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</si>
  <si>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</si>
  <si>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</si>
  <si>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</si>
  <si>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</si>
  <si>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</si>
  <si>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</si>
  <si>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</si>
  <si>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</si>
  <si>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</si>
  <si>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</si>
  <si>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</si>
  <si>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</si>
  <si>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</si>
  <si>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</si>
  <si>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</si>
  <si>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На соответ. период 2019 г.</t>
  </si>
  <si>
    <t>Всего период 2020 г.</t>
  </si>
  <si>
    <t>2020 г. к 2019 г., %</t>
  </si>
  <si>
    <t>Количество хозяйств</t>
  </si>
  <si>
    <t>Площадь многолетних трав всего,  га (4-сх 2019)</t>
  </si>
  <si>
    <t>Посеяно лука-чернушки, га</t>
  </si>
  <si>
    <t>Информация о сельскохозяйственных работах по состоянию на 15 апреля 2020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</si>
</sst>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23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39"/>
  <sheetViews>
    <sheetView tabSelected="1" view="pageBreakPreview" topLeftCell="A2" zoomScale="70" zoomScaleNormal="70" zoomScaleSheetLayoutView="70" zoomScalePageLayoutView="82" workbookViewId="0">
      <pane xSplit="4" ySplit="5" topLeftCell="E11" activePane="bottomRight" state="frozen"/>
      <selection activeCell="A2" sqref="A2"/>
      <selection pane="topRight" activeCell="E2" sqref="E2"/>
      <selection pane="bottomLeft" activeCell="A7" sqref="A7"/>
      <selection pane="bottomRight" activeCell="W49" sqref="W49"/>
    </sheetView>
  </sheetViews>
  <sheetFormatPr defaultColWidth="9.109375" defaultRowHeight="16.8" outlineLevelRow="1" x14ac:dyDescent="0.3"/>
  <cols>
    <col min="1" max="1" width="99.88671875" style="79" customWidth="1"/>
    <col min="2" max="2" width="14.44140625" style="2" customWidth="1"/>
    <col min="3" max="3" width="13.33203125" style="2" customWidth="1"/>
    <col min="4" max="4" width="15" style="2" customWidth="1"/>
    <col min="5" max="8" width="13.6640625" style="1" customWidth="1"/>
    <col min="9" max="9" width="14" style="1" customWidth="1"/>
    <col min="10" max="16" width="13.6640625" style="1" customWidth="1"/>
    <col min="17" max="17" width="13.5546875" style="1" customWidth="1"/>
    <col min="18" max="25" width="13.6640625" style="1" customWidth="1"/>
    <col min="26" max="28" width="9.109375" style="1"/>
    <col min="29" max="29" width="9.109375" style="1" customWidth="1"/>
    <col min="30" max="16384" width="9.109375" style="1"/>
  </cols>
  <sheetData>
    <row r="1" spans="1:26" ht="25.2" hidden="1" x14ac:dyDescent="0.45">
      <c r="A1" s="1"/>
      <c r="Y1" s="3"/>
    </row>
    <row r="2" spans="1:26" s="4" customFormat="1" ht="29.4" customHeight="1" x14ac:dyDescent="0.3">
      <c r="A2" s="113" t="s">
        <v>202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</row>
    <row r="3" spans="1:26" s="4" customFormat="1" ht="0.6" customHeight="1" thickBot="1" x14ac:dyDescent="0.35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 t="s">
        <v>2</v>
      </c>
      <c r="Y3" s="6"/>
    </row>
    <row r="4" spans="1:26" s="2" customFormat="1" ht="17.399999999999999" customHeight="1" thickBot="1" x14ac:dyDescent="0.4">
      <c r="A4" s="114" t="s">
        <v>3</v>
      </c>
      <c r="B4" s="117" t="s">
        <v>196</v>
      </c>
      <c r="C4" s="110" t="s">
        <v>197</v>
      </c>
      <c r="D4" s="110" t="s">
        <v>198</v>
      </c>
      <c r="E4" s="120" t="s">
        <v>4</v>
      </c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2"/>
    </row>
    <row r="5" spans="1:26" s="2" customFormat="1" ht="87" customHeight="1" x14ac:dyDescent="0.3">
      <c r="A5" s="115"/>
      <c r="B5" s="118"/>
      <c r="C5" s="111"/>
      <c r="D5" s="111"/>
      <c r="E5" s="108" t="s">
        <v>5</v>
      </c>
      <c r="F5" s="108" t="s">
        <v>6</v>
      </c>
      <c r="G5" s="108" t="s">
        <v>7</v>
      </c>
      <c r="H5" s="108" t="s">
        <v>8</v>
      </c>
      <c r="I5" s="108" t="s">
        <v>9</v>
      </c>
      <c r="J5" s="108" t="s">
        <v>10</v>
      </c>
      <c r="K5" s="108" t="s">
        <v>11</v>
      </c>
      <c r="L5" s="108" t="s">
        <v>12</v>
      </c>
      <c r="M5" s="108" t="s">
        <v>13</v>
      </c>
      <c r="N5" s="108" t="s">
        <v>14</v>
      </c>
      <c r="O5" s="108" t="s">
        <v>15</v>
      </c>
      <c r="P5" s="108" t="s">
        <v>16</v>
      </c>
      <c r="Q5" s="108" t="s">
        <v>17</v>
      </c>
      <c r="R5" s="108" t="s">
        <v>18</v>
      </c>
      <c r="S5" s="108" t="s">
        <v>19</v>
      </c>
      <c r="T5" s="108" t="s">
        <v>20</v>
      </c>
      <c r="U5" s="108" t="s">
        <v>21</v>
      </c>
      <c r="V5" s="108" t="s">
        <v>22</v>
      </c>
      <c r="W5" s="108" t="s">
        <v>23</v>
      </c>
      <c r="X5" s="108" t="s">
        <v>24</v>
      </c>
      <c r="Y5" s="108" t="s">
        <v>25</v>
      </c>
    </row>
    <row r="6" spans="1:26" s="2" customFormat="1" ht="70.2" customHeight="1" thickBot="1" x14ac:dyDescent="0.35">
      <c r="A6" s="116"/>
      <c r="B6" s="119"/>
      <c r="C6" s="112"/>
      <c r="D6" s="112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</row>
    <row r="7" spans="1:26" s="2" customFormat="1" ht="30" customHeight="1" x14ac:dyDescent="0.3">
      <c r="A7" s="7" t="s">
        <v>26</v>
      </c>
      <c r="B7" s="8">
        <v>49185</v>
      </c>
      <c r="C7" s="8">
        <f>SUM(E7:Y7)</f>
        <v>49185</v>
      </c>
      <c r="D7" s="8"/>
      <c r="E7" s="10">
        <v>2341</v>
      </c>
      <c r="F7" s="10">
        <v>1953</v>
      </c>
      <c r="G7" s="10">
        <v>3437</v>
      </c>
      <c r="H7" s="10">
        <v>2776</v>
      </c>
      <c r="I7" s="10">
        <v>1520</v>
      </c>
      <c r="J7" s="10">
        <v>3092</v>
      </c>
      <c r="K7" s="10">
        <v>2190</v>
      </c>
      <c r="L7" s="10">
        <v>2784</v>
      </c>
      <c r="M7" s="10">
        <v>2272</v>
      </c>
      <c r="N7" s="10">
        <v>917</v>
      </c>
      <c r="O7" s="10">
        <v>1364</v>
      </c>
      <c r="P7" s="10">
        <v>1923</v>
      </c>
      <c r="Q7" s="10">
        <v>2737</v>
      </c>
      <c r="R7" s="10">
        <v>3068</v>
      </c>
      <c r="S7" s="10">
        <v>3588</v>
      </c>
      <c r="T7" s="10">
        <v>2552</v>
      </c>
      <c r="U7" s="10">
        <v>1811</v>
      </c>
      <c r="V7" s="10">
        <v>640</v>
      </c>
      <c r="W7" s="10">
        <v>2157</v>
      </c>
      <c r="X7" s="10">
        <v>3852</v>
      </c>
      <c r="Y7" s="10">
        <v>2211</v>
      </c>
    </row>
    <row r="8" spans="1:26" s="12" customFormat="1" ht="30" customHeight="1" x14ac:dyDescent="0.25">
      <c r="A8" s="11" t="s">
        <v>27</v>
      </c>
      <c r="B8" s="8">
        <v>50391</v>
      </c>
      <c r="C8" s="8">
        <f>SUM(E8:Y8)</f>
        <v>50457</v>
      </c>
      <c r="D8" s="15">
        <f t="shared" ref="D8:D32" si="0">C8/B8</f>
        <v>1.0013097576948264</v>
      </c>
      <c r="E8" s="10">
        <v>2496</v>
      </c>
      <c r="F8" s="10">
        <v>1975</v>
      </c>
      <c r="G8" s="10">
        <v>3628</v>
      </c>
      <c r="H8" s="10">
        <v>3054</v>
      </c>
      <c r="I8" s="10">
        <v>1529</v>
      </c>
      <c r="J8" s="10">
        <v>3159</v>
      </c>
      <c r="K8" s="10">
        <v>2210</v>
      </c>
      <c r="L8" s="10">
        <v>2867</v>
      </c>
      <c r="M8" s="10">
        <v>2272</v>
      </c>
      <c r="N8" s="10">
        <v>1070</v>
      </c>
      <c r="O8" s="10">
        <v>1392</v>
      </c>
      <c r="P8" s="10">
        <v>1923</v>
      </c>
      <c r="Q8" s="10">
        <v>2995</v>
      </c>
      <c r="R8" s="10">
        <v>3068</v>
      </c>
      <c r="S8" s="10">
        <v>3697</v>
      </c>
      <c r="T8" s="10">
        <v>2570</v>
      </c>
      <c r="U8" s="10">
        <v>2070</v>
      </c>
      <c r="V8" s="10">
        <v>537</v>
      </c>
      <c r="W8" s="10">
        <v>1857</v>
      </c>
      <c r="X8" s="10">
        <v>3852</v>
      </c>
      <c r="Y8" s="10">
        <v>2236</v>
      </c>
    </row>
    <row r="9" spans="1:26" s="12" customFormat="1" ht="30" customHeight="1" x14ac:dyDescent="0.25">
      <c r="A9" s="13" t="s">
        <v>28</v>
      </c>
      <c r="B9" s="14">
        <f t="shared" ref="B9:Y9" si="1">B8/B7</f>
        <v>1.02451967063129</v>
      </c>
      <c r="C9" s="14">
        <f t="shared" si="1"/>
        <v>1.0258615431534004</v>
      </c>
      <c r="D9" s="15"/>
      <c r="E9" s="75">
        <f t="shared" si="1"/>
        <v>1.0662110209312259</v>
      </c>
      <c r="F9" s="75">
        <f t="shared" si="1"/>
        <v>1.0112647209421404</v>
      </c>
      <c r="G9" s="75">
        <f t="shared" si="1"/>
        <v>1.0555717195228398</v>
      </c>
      <c r="H9" s="75">
        <f t="shared" si="1"/>
        <v>1.1001440922190202</v>
      </c>
      <c r="I9" s="75">
        <f t="shared" si="1"/>
        <v>1.0059210526315789</v>
      </c>
      <c r="J9" s="75">
        <f t="shared" si="1"/>
        <v>1.0216688227684347</v>
      </c>
      <c r="K9" s="75">
        <f t="shared" si="1"/>
        <v>1.0091324200913243</v>
      </c>
      <c r="L9" s="75">
        <f t="shared" si="1"/>
        <v>1.0298132183908046</v>
      </c>
      <c r="M9" s="75">
        <f t="shared" si="1"/>
        <v>1</v>
      </c>
      <c r="N9" s="75">
        <f t="shared" si="1"/>
        <v>1.1668484187568158</v>
      </c>
      <c r="O9" s="75">
        <f t="shared" si="1"/>
        <v>1.0205278592375366</v>
      </c>
      <c r="P9" s="75">
        <f t="shared" si="1"/>
        <v>1</v>
      </c>
      <c r="Q9" s="75">
        <f t="shared" si="1"/>
        <v>1.0942637924735112</v>
      </c>
      <c r="R9" s="75">
        <f t="shared" si="1"/>
        <v>1</v>
      </c>
      <c r="S9" s="75">
        <f t="shared" si="1"/>
        <v>1.0303790412486065</v>
      </c>
      <c r="T9" s="75">
        <f t="shared" si="1"/>
        <v>1.0070532915360502</v>
      </c>
      <c r="U9" s="75">
        <f t="shared" si="1"/>
        <v>1.143014908890116</v>
      </c>
      <c r="V9" s="75">
        <f t="shared" si="1"/>
        <v>0.83906250000000004</v>
      </c>
      <c r="W9" s="75">
        <f t="shared" si="1"/>
        <v>0.86091794158553547</v>
      </c>
      <c r="X9" s="75">
        <f t="shared" si="1"/>
        <v>1</v>
      </c>
      <c r="Y9" s="75">
        <f t="shared" si="1"/>
        <v>1.0113071008593397</v>
      </c>
    </row>
    <row r="10" spans="1:26" s="12" customFormat="1" ht="30" customHeight="1" x14ac:dyDescent="0.25">
      <c r="A10" s="11" t="s">
        <v>29</v>
      </c>
      <c r="B10" s="8">
        <v>47079</v>
      </c>
      <c r="C10" s="8">
        <f>SUM(E10:Y10)</f>
        <v>47980</v>
      </c>
      <c r="D10" s="15">
        <f t="shared" si="0"/>
        <v>1.0191380445633935</v>
      </c>
      <c r="E10" s="10">
        <v>2421</v>
      </c>
      <c r="F10" s="10">
        <v>1836</v>
      </c>
      <c r="G10" s="10">
        <v>3222</v>
      </c>
      <c r="H10" s="10">
        <v>2974</v>
      </c>
      <c r="I10" s="10">
        <v>1440</v>
      </c>
      <c r="J10" s="10">
        <v>2889</v>
      </c>
      <c r="K10" s="10">
        <v>1930</v>
      </c>
      <c r="L10" s="10">
        <v>2687</v>
      </c>
      <c r="M10" s="10">
        <v>2212</v>
      </c>
      <c r="N10" s="10">
        <v>1070</v>
      </c>
      <c r="O10" s="10">
        <v>1322</v>
      </c>
      <c r="P10" s="10">
        <v>1823</v>
      </c>
      <c r="Q10" s="10">
        <v>2995</v>
      </c>
      <c r="R10" s="10">
        <v>2853</v>
      </c>
      <c r="S10" s="10">
        <v>3637</v>
      </c>
      <c r="T10" s="10">
        <v>2343</v>
      </c>
      <c r="U10" s="10">
        <v>1844</v>
      </c>
      <c r="V10" s="10">
        <v>537</v>
      </c>
      <c r="W10" s="10">
        <v>1857</v>
      </c>
      <c r="X10" s="10">
        <v>3852</v>
      </c>
      <c r="Y10" s="10">
        <v>2236</v>
      </c>
    </row>
    <row r="11" spans="1:26" s="12" customFormat="1" ht="30" customHeight="1" x14ac:dyDescent="0.25">
      <c r="A11" s="11" t="s">
        <v>30</v>
      </c>
      <c r="B11" s="14">
        <f>B10/B8</f>
        <v>0.9342739774959814</v>
      </c>
      <c r="C11" s="14">
        <f>C10/C8</f>
        <v>0.95090869453197768</v>
      </c>
      <c r="D11" s="15"/>
      <c r="E11" s="75">
        <f>E10/E8</f>
        <v>0.96995192307692313</v>
      </c>
      <c r="F11" s="75">
        <f t="shared" ref="F11:Y11" si="2">F10/F8</f>
        <v>0.92962025316455699</v>
      </c>
      <c r="G11" s="75">
        <f t="shared" si="2"/>
        <v>0.88809261300992282</v>
      </c>
      <c r="H11" s="75">
        <f t="shared" si="2"/>
        <v>0.97380484610347084</v>
      </c>
      <c r="I11" s="75">
        <f t="shared" si="2"/>
        <v>0.94179202092871162</v>
      </c>
      <c r="J11" s="75">
        <f t="shared" si="2"/>
        <v>0.9145299145299145</v>
      </c>
      <c r="K11" s="75">
        <f t="shared" si="2"/>
        <v>0.87330316742081449</v>
      </c>
      <c r="L11" s="75">
        <f t="shared" si="2"/>
        <v>0.93721660272061391</v>
      </c>
      <c r="M11" s="75">
        <f t="shared" si="2"/>
        <v>0.97359154929577463</v>
      </c>
      <c r="N11" s="75">
        <f t="shared" si="2"/>
        <v>1</v>
      </c>
      <c r="O11" s="75">
        <f t="shared" si="2"/>
        <v>0.94971264367816088</v>
      </c>
      <c r="P11" s="75">
        <f t="shared" si="2"/>
        <v>0.94799791991679672</v>
      </c>
      <c r="Q11" s="75">
        <f t="shared" si="2"/>
        <v>1</v>
      </c>
      <c r="R11" s="75">
        <f t="shared" si="2"/>
        <v>0.92992177314211211</v>
      </c>
      <c r="S11" s="75">
        <f t="shared" si="2"/>
        <v>0.98377062483094402</v>
      </c>
      <c r="T11" s="75">
        <f t="shared" si="2"/>
        <v>0.91167315175097274</v>
      </c>
      <c r="U11" s="75">
        <f t="shared" si="2"/>
        <v>0.89082125603864737</v>
      </c>
      <c r="V11" s="75">
        <f t="shared" si="2"/>
        <v>1</v>
      </c>
      <c r="W11" s="75">
        <f t="shared" si="2"/>
        <v>1</v>
      </c>
      <c r="X11" s="75">
        <f t="shared" si="2"/>
        <v>1</v>
      </c>
      <c r="Y11" s="75">
        <f t="shared" si="2"/>
        <v>1</v>
      </c>
    </row>
    <row r="12" spans="1:26" s="12" customFormat="1" ht="30" customHeight="1" x14ac:dyDescent="0.25">
      <c r="A12" s="13" t="s">
        <v>31</v>
      </c>
      <c r="B12" s="8">
        <v>1015</v>
      </c>
      <c r="C12" s="8">
        <f>SUM(E12:Y12)</f>
        <v>15114</v>
      </c>
      <c r="D12" s="15"/>
      <c r="E12" s="80">
        <v>390</v>
      </c>
      <c r="F12" s="80">
        <v>198</v>
      </c>
      <c r="G12" s="80">
        <v>2209</v>
      </c>
      <c r="H12" s="80">
        <v>813</v>
      </c>
      <c r="I12" s="80">
        <v>65</v>
      </c>
      <c r="J12" s="80">
        <v>2250</v>
      </c>
      <c r="K12" s="80">
        <v>900</v>
      </c>
      <c r="L12" s="80">
        <v>388</v>
      </c>
      <c r="M12" s="80">
        <v>533</v>
      </c>
      <c r="N12" s="80">
        <v>150</v>
      </c>
      <c r="O12" s="80">
        <v>149</v>
      </c>
      <c r="P12" s="80">
        <v>50</v>
      </c>
      <c r="Q12" s="80">
        <v>1065</v>
      </c>
      <c r="R12" s="80">
        <v>488</v>
      </c>
      <c r="S12" s="80">
        <v>1360</v>
      </c>
      <c r="T12" s="80">
        <v>393</v>
      </c>
      <c r="U12" s="80"/>
      <c r="V12" s="80">
        <v>374</v>
      </c>
      <c r="W12" s="80">
        <v>940</v>
      </c>
      <c r="X12" s="80">
        <v>2099</v>
      </c>
      <c r="Y12" s="80">
        <v>300</v>
      </c>
    </row>
    <row r="13" spans="1:26" s="12" customFormat="1" ht="30" hidden="1" customHeight="1" x14ac:dyDescent="0.25">
      <c r="A13" s="13" t="s">
        <v>32</v>
      </c>
      <c r="B13" s="15">
        <f>B12/B8</f>
        <v>2.0142485761346272E-2</v>
      </c>
      <c r="C13" s="15">
        <f>C12/C8</f>
        <v>0.29954218443427078</v>
      </c>
      <c r="D13" s="15"/>
      <c r="E13" s="16">
        <f t="shared" ref="E13:L13" si="3">E12/E8</f>
        <v>0.15625</v>
      </c>
      <c r="F13" s="16">
        <f t="shared" si="3"/>
        <v>0.10025316455696202</v>
      </c>
      <c r="G13" s="16">
        <f t="shared" si="3"/>
        <v>0.60887541345093721</v>
      </c>
      <c r="H13" s="16">
        <f t="shared" si="3"/>
        <v>0.26620825147347743</v>
      </c>
      <c r="I13" s="16">
        <f t="shared" si="3"/>
        <v>4.2511445389143233E-2</v>
      </c>
      <c r="J13" s="16">
        <f t="shared" si="3"/>
        <v>0.71225071225071224</v>
      </c>
      <c r="K13" s="16">
        <f t="shared" si="3"/>
        <v>0.40723981900452488</v>
      </c>
      <c r="L13" s="16">
        <f t="shared" si="3"/>
        <v>0.13533310080223229</v>
      </c>
      <c r="M13" s="16">
        <f t="shared" ref="M13" si="4">M12/M8</f>
        <v>0.23459507042253522</v>
      </c>
      <c r="N13" s="16">
        <f t="shared" ref="N13" si="5">N12/N8</f>
        <v>0.14018691588785046</v>
      </c>
      <c r="O13" s="16">
        <f t="shared" ref="O13" si="6">O12/O8</f>
        <v>0.10704022988505747</v>
      </c>
      <c r="P13" s="16">
        <f t="shared" ref="P13" si="7">P12/P8</f>
        <v>2.6001040041601663E-2</v>
      </c>
      <c r="Q13" s="16">
        <f t="shared" ref="Q13" si="8">Q12/Q8</f>
        <v>0.35559265442404009</v>
      </c>
      <c r="R13" s="16">
        <f t="shared" ref="R13" si="9">R12/R8</f>
        <v>0.15906127770534551</v>
      </c>
      <c r="S13" s="16">
        <f t="shared" ref="S13" si="10">S12/S8</f>
        <v>0.36786583716526916</v>
      </c>
      <c r="T13" s="16">
        <f t="shared" ref="T13" si="11">T12/T8</f>
        <v>0.1529182879377432</v>
      </c>
      <c r="U13" s="16">
        <f t="shared" ref="U13" si="12">U12/U8</f>
        <v>0</v>
      </c>
      <c r="V13" s="16">
        <f t="shared" ref="V13" si="13">V12/V8</f>
        <v>0.69646182495344511</v>
      </c>
      <c r="W13" s="16">
        <f t="shared" ref="W13" si="14">W12/W8</f>
        <v>0.50619278406031232</v>
      </c>
      <c r="X13" s="16">
        <f t="shared" ref="X13" si="15">X12/X8</f>
        <v>0.54491173416407057</v>
      </c>
      <c r="Y13" s="16">
        <f t="shared" ref="Y13" si="16">Y12/Y8</f>
        <v>0.13416815742397137</v>
      </c>
    </row>
    <row r="14" spans="1:26" s="12" customFormat="1" ht="30" customHeight="1" x14ac:dyDescent="0.25">
      <c r="A14" s="18" t="s">
        <v>33</v>
      </c>
      <c r="B14" s="8">
        <v>950</v>
      </c>
      <c r="C14" s="8">
        <f>SUM(E14:Y14)</f>
        <v>4174</v>
      </c>
      <c r="D14" s="15"/>
      <c r="E14" s="10"/>
      <c r="F14" s="10"/>
      <c r="G14" s="10">
        <v>995</v>
      </c>
      <c r="H14" s="10">
        <v>500</v>
      </c>
      <c r="I14" s="10">
        <v>12</v>
      </c>
      <c r="J14" s="10">
        <v>200</v>
      </c>
      <c r="K14" s="10">
        <v>1372</v>
      </c>
      <c r="L14" s="10"/>
      <c r="M14" s="10">
        <v>540</v>
      </c>
      <c r="N14" s="10"/>
      <c r="O14" s="10">
        <v>60</v>
      </c>
      <c r="P14" s="10">
        <v>60</v>
      </c>
      <c r="Q14" s="10"/>
      <c r="R14" s="10">
        <v>45</v>
      </c>
      <c r="S14" s="10">
        <v>220</v>
      </c>
      <c r="T14" s="10"/>
      <c r="U14" s="10"/>
      <c r="V14" s="10"/>
      <c r="W14" s="10"/>
      <c r="X14" s="10">
        <v>100</v>
      </c>
      <c r="Y14" s="10">
        <v>70</v>
      </c>
    </row>
    <row r="15" spans="1:26" s="12" customFormat="1" ht="30" hidden="1" customHeight="1" x14ac:dyDescent="0.25">
      <c r="A15" s="11" t="s">
        <v>34</v>
      </c>
      <c r="B15" s="8">
        <v>20000.3</v>
      </c>
      <c r="C15" s="8">
        <v>20000</v>
      </c>
      <c r="D15" s="15">
        <f t="shared" si="0"/>
        <v>0.9999850002249967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3">
      <c r="A16" s="11" t="s">
        <v>35</v>
      </c>
      <c r="B16" s="19">
        <v>11053</v>
      </c>
      <c r="C16" s="19">
        <f>SUM(E16:Y16)</f>
        <v>11553.500000000002</v>
      </c>
      <c r="D16" s="15">
        <f t="shared" si="0"/>
        <v>1.0452818239392021</v>
      </c>
      <c r="E16" s="76">
        <v>268.39999999999998</v>
      </c>
      <c r="F16" s="76">
        <v>181.8</v>
      </c>
      <c r="G16" s="76">
        <v>597.6</v>
      </c>
      <c r="H16" s="76">
        <v>1396.4</v>
      </c>
      <c r="I16" s="76">
        <v>363.2</v>
      </c>
      <c r="J16" s="76">
        <v>496.3</v>
      </c>
      <c r="K16" s="76">
        <v>781</v>
      </c>
      <c r="L16" s="76">
        <v>850.5</v>
      </c>
      <c r="M16" s="76">
        <v>782.1</v>
      </c>
      <c r="N16" s="76">
        <v>210</v>
      </c>
      <c r="O16" s="76">
        <v>484.8</v>
      </c>
      <c r="P16" s="76">
        <v>248.3</v>
      </c>
      <c r="Q16" s="76">
        <v>516.20000000000005</v>
      </c>
      <c r="R16" s="76">
        <v>356</v>
      </c>
      <c r="S16" s="76">
        <v>868</v>
      </c>
      <c r="T16" s="76">
        <v>561.20000000000005</v>
      </c>
      <c r="U16" s="76">
        <v>219.8</v>
      </c>
      <c r="V16" s="76">
        <v>145.1</v>
      </c>
      <c r="W16" s="76">
        <v>605.70000000000005</v>
      </c>
      <c r="X16" s="76">
        <v>1368.7</v>
      </c>
      <c r="Y16" s="76">
        <v>252.4</v>
      </c>
      <c r="Z16" s="20"/>
    </row>
    <row r="17" spans="1:26" s="2" customFormat="1" ht="30" hidden="1" customHeight="1" x14ac:dyDescent="0.3">
      <c r="A17" s="18" t="s">
        <v>36</v>
      </c>
      <c r="B17" s="15">
        <f>B16/B15</f>
        <v>0.5526417103743444</v>
      </c>
      <c r="C17" s="15">
        <f>C16/C15</f>
        <v>0.57767500000000005</v>
      </c>
      <c r="D17" s="15"/>
      <c r="E17" s="16">
        <f t="shared" ref="E17:W17" si="17">E16/E15</f>
        <v>0.22108731466227347</v>
      </c>
      <c r="F17" s="16">
        <f t="shared" si="17"/>
        <v>0.30350584307178635</v>
      </c>
      <c r="G17" s="16">
        <f t="shared" si="17"/>
        <v>0.41043956043956048</v>
      </c>
      <c r="H17" s="16">
        <f t="shared" si="17"/>
        <v>1.19718792866941</v>
      </c>
      <c r="I17" s="16">
        <f t="shared" si="17"/>
        <v>0.56049382716049378</v>
      </c>
      <c r="J17" s="16">
        <f t="shared" si="17"/>
        <v>0.47447418738049713</v>
      </c>
      <c r="K17" s="16">
        <f t="shared" si="17"/>
        <v>0.8087397742570156</v>
      </c>
      <c r="L17" s="16">
        <f t="shared" si="17"/>
        <v>0.66863207547169812</v>
      </c>
      <c r="M17" s="16">
        <f t="shared" si="17"/>
        <v>1.0037217659137576</v>
      </c>
      <c r="N17" s="16">
        <f t="shared" si="17"/>
        <v>0.50239234449760761</v>
      </c>
      <c r="O17" s="16">
        <f t="shared" si="17"/>
        <v>0.89446494464944648</v>
      </c>
      <c r="P17" s="16">
        <f t="shared" si="17"/>
        <v>0.21992914083259524</v>
      </c>
      <c r="Q17" s="16">
        <f t="shared" si="17"/>
        <v>0.39165402124430959</v>
      </c>
      <c r="R17" s="16">
        <f t="shared" si="17"/>
        <v>0.34362934362934361</v>
      </c>
      <c r="S17" s="16">
        <f t="shared" si="17"/>
        <v>0.68427276310603069</v>
      </c>
      <c r="T17" s="16">
        <f t="shared" si="17"/>
        <v>0.65484247374562432</v>
      </c>
      <c r="U17" s="16">
        <f t="shared" si="17"/>
        <v>0.33252647503782151</v>
      </c>
      <c r="V17" s="16">
        <f t="shared" si="17"/>
        <v>0.77345415778251603</v>
      </c>
      <c r="W17" s="16">
        <f t="shared" si="17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3">
      <c r="A18" s="11" t="s">
        <v>37</v>
      </c>
      <c r="B18" s="15">
        <v>0.86799999999999999</v>
      </c>
      <c r="C18" s="15">
        <v>0.88200000000000001</v>
      </c>
      <c r="D18" s="15"/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3">
      <c r="A19" s="11" t="s">
        <v>38</v>
      </c>
      <c r="B19" s="15">
        <v>0.65500000000000003</v>
      </c>
      <c r="C19" s="15">
        <v>0.61199999999999999</v>
      </c>
      <c r="D19" s="15"/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customHeight="1" x14ac:dyDescent="0.25">
      <c r="A20" s="22" t="s">
        <v>39</v>
      </c>
      <c r="B20" s="23">
        <v>102755</v>
      </c>
      <c r="C20" s="23">
        <f>SUM(E20:Y20)</f>
        <v>93232</v>
      </c>
      <c r="D20" s="15">
        <f t="shared" si="0"/>
        <v>0.90732324461096781</v>
      </c>
      <c r="E20" s="24">
        <v>6823</v>
      </c>
      <c r="F20" s="24">
        <v>3040</v>
      </c>
      <c r="G20" s="24">
        <v>5500</v>
      </c>
      <c r="H20" s="24">
        <v>5076</v>
      </c>
      <c r="I20" s="24">
        <v>3031</v>
      </c>
      <c r="J20" s="24">
        <v>5940</v>
      </c>
      <c r="K20" s="24">
        <v>3195</v>
      </c>
      <c r="L20" s="24">
        <v>3687</v>
      </c>
      <c r="M20" s="24">
        <v>4792</v>
      </c>
      <c r="N20" s="24">
        <v>1272</v>
      </c>
      <c r="O20" s="24">
        <v>2634</v>
      </c>
      <c r="P20" s="24">
        <v>5962</v>
      </c>
      <c r="Q20" s="24">
        <v>6465</v>
      </c>
      <c r="R20" s="24">
        <v>3620</v>
      </c>
      <c r="S20" s="24">
        <v>7665</v>
      </c>
      <c r="T20" s="24">
        <v>4125</v>
      </c>
      <c r="U20" s="24">
        <v>2805</v>
      </c>
      <c r="V20" s="24">
        <v>1994</v>
      </c>
      <c r="W20" s="24">
        <v>6100</v>
      </c>
      <c r="X20" s="24">
        <v>6901</v>
      </c>
      <c r="Y20" s="24">
        <v>2605</v>
      </c>
    </row>
    <row r="21" spans="1:26" s="12" customFormat="1" ht="30" hidden="1" customHeight="1" x14ac:dyDescent="0.25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5">
      <c r="A22" s="25" t="s">
        <v>41</v>
      </c>
      <c r="B22" s="9">
        <f>B21/B20</f>
        <v>0</v>
      </c>
      <c r="C22" s="9">
        <f t="shared" ref="C22:E22" si="18">C21/C20</f>
        <v>0</v>
      </c>
      <c r="D22" s="9"/>
      <c r="E22" s="30">
        <f t="shared" si="18"/>
        <v>0</v>
      </c>
      <c r="F22" s="30">
        <f t="shared" ref="F22" si="19">F21/F20</f>
        <v>0</v>
      </c>
      <c r="G22" s="30">
        <f t="shared" ref="G22" si="20">G21/G20</f>
        <v>0</v>
      </c>
      <c r="H22" s="30">
        <f t="shared" ref="H22" si="21">H21/H20</f>
        <v>0</v>
      </c>
      <c r="I22" s="30">
        <f t="shared" ref="I22" si="22">I21/I20</f>
        <v>0</v>
      </c>
      <c r="J22" s="30">
        <f t="shared" ref="J22" si="23">J21/J20</f>
        <v>0</v>
      </c>
      <c r="K22" s="30">
        <f t="shared" ref="K22" si="24">K21/K20</f>
        <v>0</v>
      </c>
      <c r="L22" s="30">
        <f t="shared" ref="L22" si="25">L21/L20</f>
        <v>0</v>
      </c>
      <c r="M22" s="30">
        <f t="shared" ref="M22" si="26">M21/M20</f>
        <v>0</v>
      </c>
      <c r="N22" s="30">
        <f t="shared" ref="N22" si="27">N21/N20</f>
        <v>0</v>
      </c>
      <c r="O22" s="30">
        <f t="shared" ref="O22" si="28">O21/O20</f>
        <v>0</v>
      </c>
      <c r="P22" s="30">
        <f t="shared" ref="P22" si="29">P21/P20</f>
        <v>0</v>
      </c>
      <c r="Q22" s="30">
        <f t="shared" ref="Q22" si="30">Q21/Q20</f>
        <v>0</v>
      </c>
      <c r="R22" s="30">
        <f t="shared" ref="R22" si="31">R21/R20</f>
        <v>0</v>
      </c>
      <c r="S22" s="30">
        <f t="shared" ref="S22" si="32">S21/S20</f>
        <v>0</v>
      </c>
      <c r="T22" s="30">
        <f t="shared" ref="T22" si="33">T21/T20</f>
        <v>0</v>
      </c>
      <c r="U22" s="30">
        <f t="shared" ref="U22" si="34">U21/U20</f>
        <v>0</v>
      </c>
      <c r="V22" s="30">
        <f t="shared" ref="V22" si="35">V21/V20</f>
        <v>0</v>
      </c>
      <c r="W22" s="30">
        <f t="shared" ref="W22" si="36">W21/W20</f>
        <v>0</v>
      </c>
      <c r="X22" s="30">
        <f t="shared" ref="X22" si="37">X21/X20</f>
        <v>0</v>
      </c>
      <c r="Y22" s="30">
        <f t="shared" ref="Y22" si="38">Y21/Y20</f>
        <v>0</v>
      </c>
    </row>
    <row r="23" spans="1:26" s="12" customFormat="1" ht="30" hidden="1" customHeight="1" x14ac:dyDescent="0.25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5">
      <c r="A24" s="25" t="s">
        <v>43</v>
      </c>
      <c r="B24" s="15" t="e">
        <f>B23/B21</f>
        <v>#DIV/0!</v>
      </c>
      <c r="C24" s="15" t="e">
        <f>C23/C21</f>
        <v>#DIV/0!</v>
      </c>
      <c r="D24" s="15"/>
      <c r="E24" s="16" t="e">
        <f>E23/E21</f>
        <v>#DIV/0!</v>
      </c>
      <c r="F24" s="16" t="e">
        <f t="shared" ref="F24:Y24" si="39">F23/F21</f>
        <v>#DIV/0!</v>
      </c>
      <c r="G24" s="16" t="e">
        <f t="shared" si="39"/>
        <v>#DIV/0!</v>
      </c>
      <c r="H24" s="16" t="e">
        <f t="shared" si="39"/>
        <v>#DIV/0!</v>
      </c>
      <c r="I24" s="16" t="e">
        <f t="shared" si="39"/>
        <v>#DIV/0!</v>
      </c>
      <c r="J24" s="16" t="e">
        <f t="shared" si="39"/>
        <v>#DIV/0!</v>
      </c>
      <c r="K24" s="16" t="e">
        <f t="shared" si="39"/>
        <v>#DIV/0!</v>
      </c>
      <c r="L24" s="16" t="e">
        <f t="shared" si="39"/>
        <v>#DIV/0!</v>
      </c>
      <c r="M24" s="16" t="e">
        <f t="shared" si="39"/>
        <v>#DIV/0!</v>
      </c>
      <c r="N24" s="16" t="e">
        <f t="shared" si="39"/>
        <v>#DIV/0!</v>
      </c>
      <c r="O24" s="16" t="e">
        <f t="shared" si="39"/>
        <v>#DIV/0!</v>
      </c>
      <c r="P24" s="16" t="e">
        <f t="shared" si="39"/>
        <v>#DIV/0!</v>
      </c>
      <c r="Q24" s="16" t="e">
        <f t="shared" si="39"/>
        <v>#DIV/0!</v>
      </c>
      <c r="R24" s="16" t="e">
        <f t="shared" si="39"/>
        <v>#DIV/0!</v>
      </c>
      <c r="S24" s="16" t="e">
        <f t="shared" si="39"/>
        <v>#DIV/0!</v>
      </c>
      <c r="T24" s="16" t="e">
        <f t="shared" si="39"/>
        <v>#DIV/0!</v>
      </c>
      <c r="U24" s="16" t="e">
        <f t="shared" si="39"/>
        <v>#DIV/0!</v>
      </c>
      <c r="V24" s="16" t="e">
        <f t="shared" si="39"/>
        <v>#DIV/0!</v>
      </c>
      <c r="W24" s="16" t="e">
        <f t="shared" si="39"/>
        <v>#DIV/0!</v>
      </c>
      <c r="X24" s="16" t="e">
        <f t="shared" si="39"/>
        <v>#DIV/0!</v>
      </c>
      <c r="Y24" s="16" t="e">
        <f t="shared" si="39"/>
        <v>#DIV/0!</v>
      </c>
    </row>
    <row r="25" spans="1:26" s="12" customFormat="1" ht="30" customHeight="1" x14ac:dyDescent="0.25">
      <c r="A25" s="13" t="s">
        <v>44</v>
      </c>
      <c r="B25" s="23">
        <v>3373</v>
      </c>
      <c r="C25" s="23">
        <f>SUM(E25:Y25)</f>
        <v>65464</v>
      </c>
      <c r="D25" s="15"/>
      <c r="E25" s="26">
        <v>1765</v>
      </c>
      <c r="F25" s="26">
        <v>2130</v>
      </c>
      <c r="G25" s="26">
        <v>2795</v>
      </c>
      <c r="H25" s="26">
        <v>4512</v>
      </c>
      <c r="I25" s="26">
        <v>1614</v>
      </c>
      <c r="J25" s="26">
        <v>4650</v>
      </c>
      <c r="K25" s="26">
        <v>2395</v>
      </c>
      <c r="L25" s="26">
        <v>2976</v>
      </c>
      <c r="M25" s="26">
        <v>3877</v>
      </c>
      <c r="N25" s="26">
        <v>1272</v>
      </c>
      <c r="O25" s="26">
        <v>2378</v>
      </c>
      <c r="P25" s="26">
        <v>3728</v>
      </c>
      <c r="Q25" s="26">
        <v>4079</v>
      </c>
      <c r="R25" s="26">
        <v>2750</v>
      </c>
      <c r="S25" s="26">
        <v>6367</v>
      </c>
      <c r="T25" s="26">
        <v>2071</v>
      </c>
      <c r="U25" s="26">
        <v>2570</v>
      </c>
      <c r="V25" s="26">
        <v>1144</v>
      </c>
      <c r="W25" s="26">
        <v>4328</v>
      </c>
      <c r="X25" s="26">
        <v>6423</v>
      </c>
      <c r="Y25" s="26">
        <v>1640</v>
      </c>
    </row>
    <row r="26" spans="1:26" s="12" customFormat="1" ht="30" customHeight="1" x14ac:dyDescent="0.25">
      <c r="A26" s="18" t="s">
        <v>45</v>
      </c>
      <c r="B26" s="28">
        <f t="shared" ref="B26:Y26" si="40">B25/B20</f>
        <v>3.2825653252883072E-2</v>
      </c>
      <c r="C26" s="28">
        <f t="shared" si="40"/>
        <v>0.70216234769177965</v>
      </c>
      <c r="D26" s="15"/>
      <c r="E26" s="29">
        <f t="shared" si="40"/>
        <v>0.2586838634031951</v>
      </c>
      <c r="F26" s="29">
        <f t="shared" si="40"/>
        <v>0.70065789473684215</v>
      </c>
      <c r="G26" s="29">
        <f t="shared" si="40"/>
        <v>0.50818181818181818</v>
      </c>
      <c r="H26" s="29">
        <f t="shared" si="40"/>
        <v>0.88888888888888884</v>
      </c>
      <c r="I26" s="29">
        <f t="shared" si="40"/>
        <v>0.53249752556911911</v>
      </c>
      <c r="J26" s="29">
        <f t="shared" si="40"/>
        <v>0.78282828282828287</v>
      </c>
      <c r="K26" s="29">
        <f t="shared" si="40"/>
        <v>0.74960876369327079</v>
      </c>
      <c r="L26" s="29">
        <f t="shared" si="40"/>
        <v>0.80716029292107405</v>
      </c>
      <c r="M26" s="29">
        <f t="shared" si="40"/>
        <v>0.80905676126878134</v>
      </c>
      <c r="N26" s="29">
        <f t="shared" si="40"/>
        <v>1</v>
      </c>
      <c r="O26" s="29">
        <f t="shared" si="40"/>
        <v>0.90280941533788917</v>
      </c>
      <c r="P26" s="29">
        <f t="shared" si="40"/>
        <v>0.62529352566252938</v>
      </c>
      <c r="Q26" s="29">
        <f t="shared" si="40"/>
        <v>0.63093580819798922</v>
      </c>
      <c r="R26" s="29">
        <f t="shared" si="40"/>
        <v>0.75966850828729282</v>
      </c>
      <c r="S26" s="29">
        <f t="shared" si="40"/>
        <v>0.83065883887801695</v>
      </c>
      <c r="T26" s="29">
        <f t="shared" si="40"/>
        <v>0.5020606060606061</v>
      </c>
      <c r="U26" s="29">
        <f t="shared" si="40"/>
        <v>0.91622103386809273</v>
      </c>
      <c r="V26" s="29">
        <f t="shared" si="40"/>
        <v>0.57372116349047142</v>
      </c>
      <c r="W26" s="29">
        <f t="shared" si="40"/>
        <v>0.70950819672131149</v>
      </c>
      <c r="X26" s="29">
        <f t="shared" si="40"/>
        <v>0.9307346761338936</v>
      </c>
      <c r="Y26" s="29">
        <f t="shared" si="40"/>
        <v>0.62955854126679467</v>
      </c>
    </row>
    <row r="27" spans="1:26" s="104" customFormat="1" ht="30" customHeight="1" x14ac:dyDescent="0.25">
      <c r="A27" s="101" t="s">
        <v>199</v>
      </c>
      <c r="B27" s="102">
        <v>2</v>
      </c>
      <c r="C27" s="23">
        <f>SUM(E27:Y27)</f>
        <v>268</v>
      </c>
      <c r="D27" s="103"/>
      <c r="E27" s="37">
        <v>10</v>
      </c>
      <c r="F27" s="37">
        <v>13</v>
      </c>
      <c r="G27" s="37">
        <v>15</v>
      </c>
      <c r="H27" s="37">
        <v>20</v>
      </c>
      <c r="I27" s="37">
        <v>5</v>
      </c>
      <c r="J27" s="37">
        <v>35</v>
      </c>
      <c r="K27" s="37">
        <v>13</v>
      </c>
      <c r="L27" s="37">
        <v>5</v>
      </c>
      <c r="M27" s="37">
        <v>7</v>
      </c>
      <c r="N27" s="37">
        <v>8</v>
      </c>
      <c r="O27" s="37">
        <v>15</v>
      </c>
      <c r="P27" s="37">
        <v>18</v>
      </c>
      <c r="Q27" s="37">
        <v>12</v>
      </c>
      <c r="R27" s="37">
        <v>17</v>
      </c>
      <c r="S27" s="37">
        <v>8</v>
      </c>
      <c r="T27" s="37">
        <v>6</v>
      </c>
      <c r="U27" s="37">
        <v>6</v>
      </c>
      <c r="V27" s="37">
        <v>4</v>
      </c>
      <c r="W27" s="37">
        <v>11</v>
      </c>
      <c r="X27" s="37">
        <v>18</v>
      </c>
      <c r="Y27" s="37">
        <v>22</v>
      </c>
    </row>
    <row r="28" spans="1:26" s="12" customFormat="1" ht="30" customHeight="1" x14ac:dyDescent="0.25">
      <c r="A28" s="25" t="s">
        <v>46</v>
      </c>
      <c r="B28" s="23"/>
      <c r="C28" s="23">
        <f>SUM(E28:Y28)</f>
        <v>34139</v>
      </c>
      <c r="D28" s="15"/>
      <c r="E28" s="26"/>
      <c r="F28" s="26">
        <v>425</v>
      </c>
      <c r="G28" s="26">
        <v>2150</v>
      </c>
      <c r="H28" s="26">
        <v>710</v>
      </c>
      <c r="I28" s="26">
        <v>697</v>
      </c>
      <c r="J28" s="26">
        <v>1950</v>
      </c>
      <c r="K28" s="26">
        <v>3195</v>
      </c>
      <c r="L28" s="26">
        <v>1377</v>
      </c>
      <c r="M28" s="26">
        <v>1680</v>
      </c>
      <c r="N28" s="26">
        <v>342</v>
      </c>
      <c r="O28" s="26">
        <v>350</v>
      </c>
      <c r="P28" s="26">
        <v>2071</v>
      </c>
      <c r="Q28" s="26">
        <v>4104</v>
      </c>
      <c r="R28" s="26">
        <v>2418</v>
      </c>
      <c r="S28" s="26">
        <v>1200</v>
      </c>
      <c r="T28" s="26">
        <v>180</v>
      </c>
      <c r="U28" s="26"/>
      <c r="V28" s="26">
        <v>1224</v>
      </c>
      <c r="W28" s="26">
        <v>1860</v>
      </c>
      <c r="X28" s="26">
        <v>6266</v>
      </c>
      <c r="Y28" s="26">
        <v>1940</v>
      </c>
    </row>
    <row r="29" spans="1:26" s="12" customFormat="1" ht="30" hidden="1" customHeight="1" x14ac:dyDescent="0.25">
      <c r="A29" s="18" t="s">
        <v>45</v>
      </c>
      <c r="B29" s="9">
        <f t="shared" ref="B29:Y29" si="41">B28/B20</f>
        <v>0</v>
      </c>
      <c r="C29" s="9">
        <f t="shared" si="41"/>
        <v>0.36617255877810195</v>
      </c>
      <c r="D29" s="15"/>
      <c r="E29" s="30">
        <f t="shared" si="41"/>
        <v>0</v>
      </c>
      <c r="F29" s="30">
        <f t="shared" si="41"/>
        <v>0.13980263157894737</v>
      </c>
      <c r="G29" s="30">
        <f t="shared" si="41"/>
        <v>0.39090909090909093</v>
      </c>
      <c r="H29" s="30">
        <f t="shared" si="41"/>
        <v>0.13987391646966116</v>
      </c>
      <c r="I29" s="30">
        <f t="shared" si="41"/>
        <v>0.22995710986473111</v>
      </c>
      <c r="J29" s="30">
        <f t="shared" si="41"/>
        <v>0.32828282828282829</v>
      </c>
      <c r="K29" s="30">
        <f t="shared" si="41"/>
        <v>1</v>
      </c>
      <c r="L29" s="30">
        <f t="shared" si="41"/>
        <v>0.37347436940602113</v>
      </c>
      <c r="M29" s="30">
        <f t="shared" si="41"/>
        <v>0.35058430717863104</v>
      </c>
      <c r="N29" s="30">
        <f t="shared" si="41"/>
        <v>0.26886792452830188</v>
      </c>
      <c r="O29" s="30">
        <f t="shared" si="41"/>
        <v>0.13287775246772968</v>
      </c>
      <c r="P29" s="30">
        <f t="shared" si="41"/>
        <v>0.34736665548473666</v>
      </c>
      <c r="Q29" s="30">
        <f t="shared" si="41"/>
        <v>0.63480278422273784</v>
      </c>
      <c r="R29" s="30">
        <f t="shared" si="41"/>
        <v>0.66795580110497232</v>
      </c>
      <c r="S29" s="30">
        <f t="shared" si="41"/>
        <v>0.15655577299412915</v>
      </c>
      <c r="T29" s="30">
        <f t="shared" si="41"/>
        <v>4.363636363636364E-2</v>
      </c>
      <c r="U29" s="30">
        <f t="shared" si="41"/>
        <v>0</v>
      </c>
      <c r="V29" s="30">
        <f t="shared" si="41"/>
        <v>0.61384152457372121</v>
      </c>
      <c r="W29" s="30">
        <f t="shared" si="41"/>
        <v>0.30491803278688523</v>
      </c>
      <c r="X29" s="30">
        <f t="shared" si="41"/>
        <v>0.90798435009418921</v>
      </c>
      <c r="Y29" s="30">
        <f t="shared" si="41"/>
        <v>0.74472168905950098</v>
      </c>
    </row>
    <row r="30" spans="1:26" s="12" customFormat="1" ht="30" customHeight="1" x14ac:dyDescent="0.25">
      <c r="A30" s="11" t="s">
        <v>200</v>
      </c>
      <c r="B30" s="23">
        <v>102447</v>
      </c>
      <c r="C30" s="23">
        <f>SUM(E30:Y30)</f>
        <v>100242</v>
      </c>
      <c r="D30" s="15">
        <f t="shared" si="0"/>
        <v>0.97847667574453134</v>
      </c>
      <c r="E30" s="31">
        <v>1266</v>
      </c>
      <c r="F30" s="31">
        <v>1957</v>
      </c>
      <c r="G30" s="31">
        <v>6725</v>
      </c>
      <c r="H30" s="31">
        <v>7141</v>
      </c>
      <c r="I30" s="31">
        <v>7867</v>
      </c>
      <c r="J30" s="31">
        <v>4438</v>
      </c>
      <c r="K30" s="31">
        <v>3506</v>
      </c>
      <c r="L30" s="31">
        <v>4397</v>
      </c>
      <c r="M30" s="31">
        <v>2750</v>
      </c>
      <c r="N30" s="31">
        <v>4029</v>
      </c>
      <c r="O30" s="31">
        <v>4786</v>
      </c>
      <c r="P30" s="31">
        <v>5821</v>
      </c>
      <c r="Q30" s="31">
        <v>6118</v>
      </c>
      <c r="R30" s="31">
        <v>3661</v>
      </c>
      <c r="S30" s="31">
        <v>4323</v>
      </c>
      <c r="T30" s="31">
        <v>4941</v>
      </c>
      <c r="U30" s="31">
        <v>1764</v>
      </c>
      <c r="V30" s="31">
        <v>1533</v>
      </c>
      <c r="W30" s="31">
        <v>9267</v>
      </c>
      <c r="X30" s="31">
        <v>8306</v>
      </c>
      <c r="Y30" s="31">
        <v>5646</v>
      </c>
    </row>
    <row r="31" spans="1:26" s="12" customFormat="1" ht="30" hidden="1" customHeight="1" x14ac:dyDescent="0.25">
      <c r="A31" s="13" t="s">
        <v>47</v>
      </c>
      <c r="B31" s="23"/>
      <c r="C31" s="23">
        <f>SUM(E31:Y31)</f>
        <v>0</v>
      </c>
      <c r="D31" s="15" t="e">
        <f t="shared" si="0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5">
      <c r="A32" s="18" t="s">
        <v>41</v>
      </c>
      <c r="B32" s="30">
        <f t="shared" ref="B32:C32" si="42">B31/B30</f>
        <v>0</v>
      </c>
      <c r="C32" s="30">
        <f t="shared" si="42"/>
        <v>0</v>
      </c>
      <c r="D32" s="15" t="e">
        <f t="shared" si="0"/>
        <v>#DIV/0!</v>
      </c>
      <c r="E32" s="30">
        <f>E31/E30</f>
        <v>0</v>
      </c>
      <c r="F32" s="30">
        <f t="shared" ref="F32:Y32" si="43">F31/F30</f>
        <v>0</v>
      </c>
      <c r="G32" s="30">
        <f t="shared" si="43"/>
        <v>0</v>
      </c>
      <c r="H32" s="30">
        <f t="shared" si="43"/>
        <v>0</v>
      </c>
      <c r="I32" s="30">
        <f t="shared" si="43"/>
        <v>0</v>
      </c>
      <c r="J32" s="30">
        <f t="shared" si="43"/>
        <v>0</v>
      </c>
      <c r="K32" s="30">
        <f t="shared" si="43"/>
        <v>0</v>
      </c>
      <c r="L32" s="30">
        <f t="shared" si="43"/>
        <v>0</v>
      </c>
      <c r="M32" s="30">
        <f t="shared" si="43"/>
        <v>0</v>
      </c>
      <c r="N32" s="30">
        <f t="shared" si="43"/>
        <v>0</v>
      </c>
      <c r="O32" s="30">
        <f t="shared" si="43"/>
        <v>0</v>
      </c>
      <c r="P32" s="30">
        <f>P31/Q30</f>
        <v>0</v>
      </c>
      <c r="Q32" s="30">
        <f>Q31/R30</f>
        <v>0</v>
      </c>
      <c r="R32" s="30">
        <f>R31/S30</f>
        <v>0</v>
      </c>
      <c r="S32" s="30" t="e">
        <f>S31/#REF!</f>
        <v>#REF!</v>
      </c>
      <c r="T32" s="30">
        <f t="shared" si="43"/>
        <v>0</v>
      </c>
      <c r="U32" s="30">
        <f t="shared" si="43"/>
        <v>0</v>
      </c>
      <c r="V32" s="30">
        <f t="shared" si="43"/>
        <v>0</v>
      </c>
      <c r="W32" s="30">
        <f t="shared" si="43"/>
        <v>0</v>
      </c>
      <c r="X32" s="30">
        <f t="shared" si="43"/>
        <v>0</v>
      </c>
      <c r="Y32" s="30">
        <f t="shared" si="43"/>
        <v>0</v>
      </c>
    </row>
    <row r="33" spans="1:29" s="12" customFormat="1" ht="30" customHeight="1" x14ac:dyDescent="0.25">
      <c r="A33" s="13" t="s">
        <v>48</v>
      </c>
      <c r="B33" s="23">
        <v>470</v>
      </c>
      <c r="C33" s="23">
        <f>SUM(E33:Y33)</f>
        <v>21400</v>
      </c>
      <c r="D33" s="15"/>
      <c r="E33" s="26"/>
      <c r="F33" s="26">
        <v>489</v>
      </c>
      <c r="G33" s="26">
        <v>694</v>
      </c>
      <c r="H33" s="26">
        <v>50</v>
      </c>
      <c r="I33" s="26">
        <v>296</v>
      </c>
      <c r="J33" s="26">
        <v>850</v>
      </c>
      <c r="K33" s="26">
        <v>2330</v>
      </c>
      <c r="L33" s="26">
        <v>793</v>
      </c>
      <c r="M33" s="26">
        <v>668</v>
      </c>
      <c r="N33" s="26">
        <v>844</v>
      </c>
      <c r="O33" s="26">
        <v>944</v>
      </c>
      <c r="P33" s="26">
        <v>652</v>
      </c>
      <c r="Q33" s="26">
        <v>377</v>
      </c>
      <c r="R33" s="26">
        <v>1526</v>
      </c>
      <c r="S33" s="26">
        <v>432</v>
      </c>
      <c r="T33" s="26">
        <v>2568</v>
      </c>
      <c r="U33" s="26">
        <v>956</v>
      </c>
      <c r="V33" s="26">
        <v>909</v>
      </c>
      <c r="W33" s="26">
        <v>1980</v>
      </c>
      <c r="X33" s="26">
        <v>3352</v>
      </c>
      <c r="Y33" s="26">
        <v>690</v>
      </c>
    </row>
    <row r="34" spans="1:29" s="12" customFormat="1" ht="30" customHeight="1" x14ac:dyDescent="0.25">
      <c r="A34" s="13" t="s">
        <v>45</v>
      </c>
      <c r="B34" s="28"/>
      <c r="C34" s="28">
        <f t="shared" ref="C34:Y34" si="44">C33/C30</f>
        <v>0.21348337024400948</v>
      </c>
      <c r="D34" s="15"/>
      <c r="E34" s="29">
        <f t="shared" si="44"/>
        <v>0</v>
      </c>
      <c r="F34" s="29">
        <f t="shared" si="44"/>
        <v>0.24987225344915687</v>
      </c>
      <c r="G34" s="29">
        <f t="shared" si="44"/>
        <v>0.10319702602230484</v>
      </c>
      <c r="H34" s="29">
        <f t="shared" si="44"/>
        <v>7.0018204733230636E-3</v>
      </c>
      <c r="I34" s="29">
        <f t="shared" si="44"/>
        <v>3.7625524342188889E-2</v>
      </c>
      <c r="J34" s="29">
        <f t="shared" si="44"/>
        <v>0.19152771518702119</v>
      </c>
      <c r="K34" s="29">
        <f t="shared" si="44"/>
        <v>0.66457501426126642</v>
      </c>
      <c r="L34" s="29">
        <f t="shared" si="44"/>
        <v>0.18035023879918127</v>
      </c>
      <c r="M34" s="29">
        <f t="shared" si="44"/>
        <v>0.24290909090909091</v>
      </c>
      <c r="N34" s="29">
        <f t="shared" si="44"/>
        <v>0.20948126085877389</v>
      </c>
      <c r="O34" s="29">
        <f t="shared" si="44"/>
        <v>0.19724195570413708</v>
      </c>
      <c r="P34" s="29">
        <f>P33/Q30</f>
        <v>0.10657077476299444</v>
      </c>
      <c r="Q34" s="29">
        <f>Q33/R30</f>
        <v>0.10297732859874351</v>
      </c>
      <c r="R34" s="29">
        <f>R33/S30</f>
        <v>0.35299560490400184</v>
      </c>
      <c r="S34" s="29">
        <f>S33/T30</f>
        <v>8.7431693989071038E-2</v>
      </c>
      <c r="T34" s="29">
        <f t="shared" si="44"/>
        <v>0.51973284760170002</v>
      </c>
      <c r="U34" s="29">
        <f t="shared" si="44"/>
        <v>0.54195011337868482</v>
      </c>
      <c r="V34" s="29">
        <f t="shared" si="44"/>
        <v>0.59295499021526421</v>
      </c>
      <c r="W34" s="29">
        <f t="shared" si="44"/>
        <v>0.21366137908708319</v>
      </c>
      <c r="X34" s="29">
        <f t="shared" si="44"/>
        <v>0.40356368889959066</v>
      </c>
      <c r="Y34" s="29">
        <f t="shared" si="44"/>
        <v>0.12221041445270989</v>
      </c>
    </row>
    <row r="35" spans="1:29" s="12" customFormat="1" ht="30" customHeight="1" x14ac:dyDescent="0.25">
      <c r="A35" s="25" t="s">
        <v>49</v>
      </c>
      <c r="B35" s="23">
        <v>245</v>
      </c>
      <c r="C35" s="23">
        <f>SUM(E35:Y35)</f>
        <v>52332</v>
      </c>
      <c r="D35" s="15"/>
      <c r="E35" s="26">
        <v>608</v>
      </c>
      <c r="F35" s="26">
        <v>1693</v>
      </c>
      <c r="G35" s="26">
        <v>2202</v>
      </c>
      <c r="H35" s="26">
        <v>1528</v>
      </c>
      <c r="I35" s="26">
        <v>2025</v>
      </c>
      <c r="J35" s="26">
        <v>3250</v>
      </c>
      <c r="K35" s="26">
        <v>3505</v>
      </c>
      <c r="L35" s="26">
        <v>2730</v>
      </c>
      <c r="M35" s="26">
        <v>1644</v>
      </c>
      <c r="N35" s="26">
        <v>2711</v>
      </c>
      <c r="O35" s="26">
        <v>1067</v>
      </c>
      <c r="P35" s="26">
        <v>2022</v>
      </c>
      <c r="Q35" s="26">
        <v>3641</v>
      </c>
      <c r="R35" s="26">
        <v>1236</v>
      </c>
      <c r="S35" s="26">
        <v>2124</v>
      </c>
      <c r="T35" s="26">
        <v>2080</v>
      </c>
      <c r="U35" s="26">
        <v>1851</v>
      </c>
      <c r="V35" s="26">
        <v>65</v>
      </c>
      <c r="W35" s="26">
        <v>5670</v>
      </c>
      <c r="X35" s="26">
        <v>7590</v>
      </c>
      <c r="Y35" s="26">
        <v>3090</v>
      </c>
    </row>
    <row r="36" spans="1:29" s="12" customFormat="1" ht="30" customHeight="1" x14ac:dyDescent="0.25">
      <c r="A36" s="18" t="s">
        <v>45</v>
      </c>
      <c r="B36" s="9"/>
      <c r="C36" s="9">
        <f t="shared" ref="C36:Y36" si="45">C35/C30</f>
        <v>0.52205662297240674</v>
      </c>
      <c r="D36" s="15"/>
      <c r="E36" s="30"/>
      <c r="F36" s="30">
        <f t="shared" si="45"/>
        <v>0.86509964230965763</v>
      </c>
      <c r="G36" s="30">
        <f t="shared" si="45"/>
        <v>0.32743494423791819</v>
      </c>
      <c r="H36" s="30">
        <f t="shared" si="45"/>
        <v>0.21397563366475283</v>
      </c>
      <c r="I36" s="30">
        <f t="shared" si="45"/>
        <v>0.2574043472734206</v>
      </c>
      <c r="J36" s="30">
        <f t="shared" si="45"/>
        <v>0.73231185218566919</v>
      </c>
      <c r="K36" s="30">
        <f t="shared" si="45"/>
        <v>0.99971477467199088</v>
      </c>
      <c r="L36" s="30">
        <f t="shared" si="45"/>
        <v>0.62087787127586991</v>
      </c>
      <c r="M36" s="30">
        <f t="shared" si="45"/>
        <v>0.5978181818181818</v>
      </c>
      <c r="N36" s="30">
        <f t="shared" si="45"/>
        <v>0.67287168031769673</v>
      </c>
      <c r="O36" s="30">
        <f t="shared" si="45"/>
        <v>0.22294191391558713</v>
      </c>
      <c r="P36" s="30">
        <f>P35/Q30</f>
        <v>0.33050016345210853</v>
      </c>
      <c r="Q36" s="30">
        <f>Q35/R30</f>
        <v>0.99453701174542475</v>
      </c>
      <c r="R36" s="30">
        <f>R35/S30</f>
        <v>0.28591256072172105</v>
      </c>
      <c r="S36" s="30">
        <f>S35/T30</f>
        <v>0.42987249544626593</v>
      </c>
      <c r="T36" s="30">
        <f t="shared" si="45"/>
        <v>0.42096741550293465</v>
      </c>
      <c r="U36" s="30">
        <f t="shared" si="45"/>
        <v>1.0493197278911566</v>
      </c>
      <c r="V36" s="30">
        <f t="shared" si="45"/>
        <v>4.2400521852576645E-2</v>
      </c>
      <c r="W36" s="30">
        <f t="shared" si="45"/>
        <v>0.61184849465846547</v>
      </c>
      <c r="X36" s="30">
        <f t="shared" si="45"/>
        <v>0.9137972549963882</v>
      </c>
      <c r="Y36" s="30">
        <f t="shared" si="45"/>
        <v>0.5472901168969182</v>
      </c>
      <c r="Z36" s="30"/>
      <c r="AA36" s="30"/>
      <c r="AB36" s="30"/>
      <c r="AC36" s="30"/>
    </row>
    <row r="37" spans="1:29" s="12" customFormat="1" ht="30" hidden="1" customHeight="1" x14ac:dyDescent="0.25">
      <c r="A37" s="22" t="s">
        <v>50</v>
      </c>
      <c r="B37" s="23"/>
      <c r="C37" s="27">
        <f>SUM(E37:Y37)</f>
        <v>0</v>
      </c>
      <c r="D37" s="15"/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</row>
    <row r="38" spans="1:29" s="12" customFormat="1" ht="30" customHeight="1" x14ac:dyDescent="0.25">
      <c r="A38" s="25" t="s">
        <v>51</v>
      </c>
      <c r="B38" s="23">
        <v>1116</v>
      </c>
      <c r="C38" s="23">
        <f>SUM(E38:Y38)</f>
        <v>105448</v>
      </c>
      <c r="D38" s="15"/>
      <c r="E38" s="26">
        <v>2584</v>
      </c>
      <c r="F38" s="26">
        <v>2242</v>
      </c>
      <c r="G38" s="26">
        <v>11258</v>
      </c>
      <c r="H38" s="26">
        <v>3875</v>
      </c>
      <c r="I38" s="26">
        <v>1687</v>
      </c>
      <c r="J38" s="26">
        <v>11230</v>
      </c>
      <c r="K38" s="26">
        <v>7790</v>
      </c>
      <c r="L38" s="26">
        <v>6906</v>
      </c>
      <c r="M38" s="26">
        <v>3690</v>
      </c>
      <c r="N38" s="26">
        <v>1430</v>
      </c>
      <c r="O38" s="26">
        <v>175</v>
      </c>
      <c r="P38" s="26">
        <v>1900</v>
      </c>
      <c r="Q38" s="26">
        <v>7902</v>
      </c>
      <c r="R38" s="26">
        <v>4043</v>
      </c>
      <c r="S38" s="26">
        <v>4846</v>
      </c>
      <c r="T38" s="26">
        <v>1731</v>
      </c>
      <c r="U38" s="26">
        <v>4896</v>
      </c>
      <c r="V38" s="26">
        <v>1277</v>
      </c>
      <c r="W38" s="26">
        <v>2136</v>
      </c>
      <c r="X38" s="26">
        <v>21400</v>
      </c>
      <c r="Y38" s="26">
        <v>2450</v>
      </c>
    </row>
    <row r="39" spans="1:29" s="12" customFormat="1" ht="30" hidden="1" customHeight="1" x14ac:dyDescent="0.25">
      <c r="A39" s="18" t="s">
        <v>52</v>
      </c>
      <c r="B39" s="9"/>
      <c r="C39" s="9" t="e">
        <f>C38/C37</f>
        <v>#DIV/0!</v>
      </c>
      <c r="D39" s="15"/>
      <c r="E39" s="30" t="e">
        <f>E38/E37</f>
        <v>#DIV/0!</v>
      </c>
      <c r="F39" s="30" t="e">
        <f t="shared" ref="F39:Y39" si="46">F38/F37</f>
        <v>#DIV/0!</v>
      </c>
      <c r="G39" s="30" t="e">
        <f t="shared" si="46"/>
        <v>#DIV/0!</v>
      </c>
      <c r="H39" s="30" t="e">
        <f t="shared" si="46"/>
        <v>#DIV/0!</v>
      </c>
      <c r="I39" s="30" t="e">
        <f t="shared" si="46"/>
        <v>#DIV/0!</v>
      </c>
      <c r="J39" s="30" t="e">
        <f t="shared" si="46"/>
        <v>#DIV/0!</v>
      </c>
      <c r="K39" s="30" t="e">
        <f t="shared" si="46"/>
        <v>#DIV/0!</v>
      </c>
      <c r="L39" s="30" t="e">
        <f t="shared" si="46"/>
        <v>#DIV/0!</v>
      </c>
      <c r="M39" s="30" t="e">
        <f t="shared" si="46"/>
        <v>#DIV/0!</v>
      </c>
      <c r="N39" s="30" t="e">
        <f t="shared" si="46"/>
        <v>#DIV/0!</v>
      </c>
      <c r="O39" s="30" t="e">
        <f t="shared" si="46"/>
        <v>#DIV/0!</v>
      </c>
      <c r="P39" s="30" t="e">
        <f t="shared" si="46"/>
        <v>#DIV/0!</v>
      </c>
      <c r="Q39" s="30" t="e">
        <f t="shared" si="46"/>
        <v>#DIV/0!</v>
      </c>
      <c r="R39" s="30" t="e">
        <f t="shared" si="46"/>
        <v>#DIV/0!</v>
      </c>
      <c r="S39" s="30" t="e">
        <f t="shared" si="46"/>
        <v>#DIV/0!</v>
      </c>
      <c r="T39" s="30" t="e">
        <f t="shared" si="46"/>
        <v>#DIV/0!</v>
      </c>
      <c r="U39" s="30" t="e">
        <f t="shared" si="46"/>
        <v>#DIV/0!</v>
      </c>
      <c r="V39" s="30" t="e">
        <f t="shared" si="46"/>
        <v>#DIV/0!</v>
      </c>
      <c r="W39" s="30" t="e">
        <f t="shared" si="46"/>
        <v>#DIV/0!</v>
      </c>
      <c r="X39" s="30" t="e">
        <f t="shared" si="46"/>
        <v>#DIV/0!</v>
      </c>
      <c r="Y39" s="30" t="e">
        <f t="shared" si="46"/>
        <v>#DIV/0!</v>
      </c>
    </row>
    <row r="40" spans="1:29" s="12" customFormat="1" ht="30" customHeight="1" x14ac:dyDescent="0.25">
      <c r="A40" s="81" t="s">
        <v>53</v>
      </c>
      <c r="B40" s="23">
        <v>18</v>
      </c>
      <c r="C40" s="23">
        <f>SUM(E40:Y40)</f>
        <v>26172</v>
      </c>
      <c r="D40" s="15"/>
      <c r="E40" s="26">
        <v>1733</v>
      </c>
      <c r="F40" s="26">
        <v>345</v>
      </c>
      <c r="G40" s="26">
        <v>2071</v>
      </c>
      <c r="H40" s="26">
        <v>2655</v>
      </c>
      <c r="I40" s="26">
        <v>435</v>
      </c>
      <c r="J40" s="26">
        <v>1350</v>
      </c>
      <c r="K40" s="26">
        <v>310</v>
      </c>
      <c r="L40" s="26">
        <v>901</v>
      </c>
      <c r="M40" s="26">
        <v>1005</v>
      </c>
      <c r="N40" s="26">
        <v>1010</v>
      </c>
      <c r="O40" s="26"/>
      <c r="P40" s="26">
        <v>400</v>
      </c>
      <c r="Q40" s="26">
        <v>3683</v>
      </c>
      <c r="R40" s="26">
        <v>465</v>
      </c>
      <c r="S40" s="26">
        <v>622</v>
      </c>
      <c r="T40" s="26">
        <v>195</v>
      </c>
      <c r="U40" s="26">
        <v>1236</v>
      </c>
      <c r="V40" s="26">
        <v>1127</v>
      </c>
      <c r="W40" s="26">
        <v>350</v>
      </c>
      <c r="X40" s="26">
        <v>5909</v>
      </c>
      <c r="Y40" s="26">
        <v>370</v>
      </c>
    </row>
    <row r="41" spans="1:29" s="2" customFormat="1" ht="30" hidden="1" customHeight="1" x14ac:dyDescent="0.3">
      <c r="A41" s="11" t="s">
        <v>168</v>
      </c>
      <c r="B41" s="23">
        <v>214447</v>
      </c>
      <c r="C41" s="23">
        <f>SUM(E41:Y41)</f>
        <v>187626</v>
      </c>
      <c r="D41" s="15"/>
      <c r="E41" s="10">
        <v>8532</v>
      </c>
      <c r="F41" s="10">
        <v>6006</v>
      </c>
      <c r="G41" s="10">
        <v>13990</v>
      </c>
      <c r="H41" s="10">
        <v>12915</v>
      </c>
      <c r="I41" s="99">
        <v>5725</v>
      </c>
      <c r="J41" s="10">
        <v>11939</v>
      </c>
      <c r="K41" s="10">
        <v>8497</v>
      </c>
      <c r="L41" s="10">
        <v>10048</v>
      </c>
      <c r="M41" s="10">
        <v>10249</v>
      </c>
      <c r="N41" s="10">
        <v>3000</v>
      </c>
      <c r="O41" s="10">
        <v>6210</v>
      </c>
      <c r="P41" s="10">
        <v>7930</v>
      </c>
      <c r="Q41" s="10">
        <v>9997</v>
      </c>
      <c r="R41" s="10">
        <v>10907</v>
      </c>
      <c r="S41" s="99">
        <v>12107</v>
      </c>
      <c r="T41" s="10">
        <v>9823</v>
      </c>
      <c r="U41" s="10">
        <v>7715</v>
      </c>
      <c r="V41" s="10">
        <v>2158</v>
      </c>
      <c r="W41" s="99">
        <v>6364</v>
      </c>
      <c r="X41" s="10">
        <v>13864</v>
      </c>
      <c r="Y41" s="10">
        <v>9650</v>
      </c>
      <c r="Z41" s="20"/>
    </row>
    <row r="42" spans="1:29" s="2" customFormat="1" ht="30" customHeight="1" x14ac:dyDescent="0.3">
      <c r="A42" s="32" t="s">
        <v>166</v>
      </c>
      <c r="B42" s="23">
        <v>94</v>
      </c>
      <c r="C42" s="23">
        <f>SUM(E42:Y42)</f>
        <v>15405</v>
      </c>
      <c r="D42" s="15"/>
      <c r="E42" s="10">
        <v>1488</v>
      </c>
      <c r="F42" s="10">
        <v>225</v>
      </c>
      <c r="G42" s="10">
        <v>1223</v>
      </c>
      <c r="H42" s="10">
        <v>2288</v>
      </c>
      <c r="I42" s="10">
        <v>149</v>
      </c>
      <c r="J42" s="10">
        <v>975</v>
      </c>
      <c r="K42" s="10">
        <v>262</v>
      </c>
      <c r="L42" s="10">
        <v>729</v>
      </c>
      <c r="M42" s="10">
        <v>993</v>
      </c>
      <c r="N42" s="10">
        <v>235</v>
      </c>
      <c r="O42" s="10"/>
      <c r="P42" s="10">
        <v>25</v>
      </c>
      <c r="Q42" s="10">
        <v>1068</v>
      </c>
      <c r="R42" s="10">
        <v>175</v>
      </c>
      <c r="S42" s="10">
        <v>383</v>
      </c>
      <c r="T42" s="10">
        <v>75</v>
      </c>
      <c r="U42" s="10">
        <v>606</v>
      </c>
      <c r="V42" s="10">
        <v>774</v>
      </c>
      <c r="W42" s="10">
        <v>50</v>
      </c>
      <c r="X42" s="10">
        <v>3552</v>
      </c>
      <c r="Y42" s="10">
        <v>130</v>
      </c>
      <c r="Z42" s="20"/>
    </row>
    <row r="43" spans="1:29" s="2" customFormat="1" ht="30" hidden="1" customHeight="1" x14ac:dyDescent="0.3">
      <c r="A43" s="17" t="s">
        <v>195</v>
      </c>
      <c r="B43" s="23"/>
      <c r="C43" s="23">
        <f>SUM(E43:Y43)</f>
        <v>6024</v>
      </c>
      <c r="D43" s="15"/>
      <c r="E43" s="10"/>
      <c r="F43" s="10">
        <v>720</v>
      </c>
      <c r="G43" s="10"/>
      <c r="H43" s="10"/>
      <c r="I43" s="10"/>
      <c r="J43" s="10"/>
      <c r="K43" s="10">
        <v>525</v>
      </c>
      <c r="L43" s="10">
        <v>568</v>
      </c>
      <c r="M43" s="10"/>
      <c r="N43" s="10">
        <v>20</v>
      </c>
      <c r="O43" s="10"/>
      <c r="P43" s="10"/>
      <c r="Q43" s="10">
        <v>747</v>
      </c>
      <c r="R43" s="10"/>
      <c r="S43" s="10"/>
      <c r="T43" s="10"/>
      <c r="U43" s="10">
        <v>250</v>
      </c>
      <c r="V43" s="10">
        <v>612</v>
      </c>
      <c r="W43" s="10"/>
      <c r="X43" s="10">
        <v>2392</v>
      </c>
      <c r="Y43" s="10">
        <v>190</v>
      </c>
      <c r="Z43" s="20"/>
    </row>
    <row r="44" spans="1:29" s="2" customFormat="1" ht="30" hidden="1" customHeight="1" x14ac:dyDescent="0.3">
      <c r="A44" s="18" t="s">
        <v>52</v>
      </c>
      <c r="B44" s="33">
        <f>B42/B41</f>
        <v>4.3833674520977209E-4</v>
      </c>
      <c r="C44" s="33">
        <f>C42/C41</f>
        <v>8.210482555722555E-2</v>
      </c>
      <c r="D44" s="15"/>
      <c r="E44" s="35">
        <f>E42/E41</f>
        <v>0.17440225035161744</v>
      </c>
      <c r="F44" s="35">
        <f t="shared" ref="F44:Y44" si="47">F42/F41</f>
        <v>3.7462537462537464E-2</v>
      </c>
      <c r="G44" s="35">
        <f t="shared" si="47"/>
        <v>8.7419585418155824E-2</v>
      </c>
      <c r="H44" s="35">
        <f t="shared" si="47"/>
        <v>0.17715834301200156</v>
      </c>
      <c r="I44" s="35">
        <f t="shared" si="47"/>
        <v>2.6026200873362444E-2</v>
      </c>
      <c r="J44" s="35">
        <f t="shared" si="47"/>
        <v>8.1665131083005271E-2</v>
      </c>
      <c r="K44" s="35">
        <f t="shared" si="47"/>
        <v>3.0834412145463105E-2</v>
      </c>
      <c r="L44" s="35">
        <f t="shared" si="47"/>
        <v>7.2551751592356689E-2</v>
      </c>
      <c r="M44" s="35">
        <f t="shared" si="47"/>
        <v>9.6887501219631189E-2</v>
      </c>
      <c r="N44" s="35">
        <f t="shared" si="47"/>
        <v>7.8333333333333338E-2</v>
      </c>
      <c r="O44" s="35">
        <f t="shared" si="47"/>
        <v>0</v>
      </c>
      <c r="P44" s="35">
        <f t="shared" si="47"/>
        <v>3.1525851197982345E-3</v>
      </c>
      <c r="Q44" s="35">
        <f t="shared" si="47"/>
        <v>0.10683204961488446</v>
      </c>
      <c r="R44" s="35">
        <f t="shared" si="47"/>
        <v>1.6044741908865866E-2</v>
      </c>
      <c r="S44" s="35">
        <f t="shared" si="47"/>
        <v>3.163459155860246E-2</v>
      </c>
      <c r="T44" s="35">
        <f t="shared" si="47"/>
        <v>7.6351420136414536E-3</v>
      </c>
      <c r="U44" s="35">
        <f t="shared" si="47"/>
        <v>7.854828256642904E-2</v>
      </c>
      <c r="V44" s="35">
        <f t="shared" si="47"/>
        <v>0.35866543095458758</v>
      </c>
      <c r="W44" s="35"/>
      <c r="X44" s="35">
        <f t="shared" si="47"/>
        <v>0.25620311598384304</v>
      </c>
      <c r="Y44" s="35">
        <f t="shared" si="47"/>
        <v>1.3471502590673576E-2</v>
      </c>
      <c r="Z44" s="21"/>
    </row>
    <row r="45" spans="1:29" s="2" customFormat="1" ht="30" customHeight="1" x14ac:dyDescent="0.3">
      <c r="A45" s="18" t="s">
        <v>167</v>
      </c>
      <c r="B45" s="23">
        <v>60</v>
      </c>
      <c r="C45" s="23">
        <f>SUM(E45:Y45)</f>
        <v>2868</v>
      </c>
      <c r="D45" s="15"/>
      <c r="E45" s="34">
        <v>126</v>
      </c>
      <c r="F45" s="34"/>
      <c r="G45" s="34">
        <v>308</v>
      </c>
      <c r="H45" s="34">
        <v>619</v>
      </c>
      <c r="I45" s="34">
        <v>53</v>
      </c>
      <c r="J45" s="34">
        <v>80</v>
      </c>
      <c r="K45" s="34"/>
      <c r="L45" s="34">
        <v>240</v>
      </c>
      <c r="M45" s="34">
        <v>75</v>
      </c>
      <c r="N45" s="34"/>
      <c r="O45" s="34"/>
      <c r="P45" s="34"/>
      <c r="Q45" s="34">
        <v>250</v>
      </c>
      <c r="R45" s="34">
        <v>153</v>
      </c>
      <c r="S45" s="34"/>
      <c r="T45" s="34"/>
      <c r="U45" s="34">
        <v>320</v>
      </c>
      <c r="V45" s="34">
        <v>115</v>
      </c>
      <c r="W45" s="34"/>
      <c r="X45" s="34">
        <v>529</v>
      </c>
      <c r="Y45" s="34"/>
      <c r="Z45" s="21"/>
    </row>
    <row r="46" spans="1:29" s="2" customFormat="1" ht="30" customHeight="1" x14ac:dyDescent="0.3">
      <c r="A46" s="18" t="s">
        <v>54</v>
      </c>
      <c r="B46" s="23">
        <v>30</v>
      </c>
      <c r="C46" s="23">
        <f>SUM(E46:Y46)</f>
        <v>9295</v>
      </c>
      <c r="D46" s="15"/>
      <c r="E46" s="26">
        <v>588</v>
      </c>
      <c r="F46" s="26">
        <v>225</v>
      </c>
      <c r="G46" s="26">
        <v>835</v>
      </c>
      <c r="H46" s="26">
        <v>1031</v>
      </c>
      <c r="I46" s="26">
        <v>96</v>
      </c>
      <c r="J46" s="26">
        <v>615</v>
      </c>
      <c r="K46" s="26">
        <v>146</v>
      </c>
      <c r="L46" s="26">
        <v>378</v>
      </c>
      <c r="M46" s="26">
        <v>868</v>
      </c>
      <c r="N46" s="26">
        <v>145</v>
      </c>
      <c r="O46" s="26"/>
      <c r="P46" s="26">
        <v>25</v>
      </c>
      <c r="Q46" s="26">
        <v>768</v>
      </c>
      <c r="R46" s="26">
        <v>22</v>
      </c>
      <c r="S46" s="26">
        <v>383</v>
      </c>
      <c r="T46" s="26">
        <v>52</v>
      </c>
      <c r="U46" s="26">
        <v>286</v>
      </c>
      <c r="V46" s="26">
        <v>659</v>
      </c>
      <c r="W46" s="26"/>
      <c r="X46" s="26">
        <v>2173</v>
      </c>
      <c r="Y46" s="26"/>
      <c r="Z46" s="21"/>
    </row>
    <row r="47" spans="1:29" s="2" customFormat="1" ht="30" hidden="1" customHeight="1" x14ac:dyDescent="0.3">
      <c r="A47" s="18" t="s">
        <v>55</v>
      </c>
      <c r="B47" s="23"/>
      <c r="C47" s="23">
        <f>SUM(E47:Y47)</f>
        <v>0</v>
      </c>
      <c r="D47" s="15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21"/>
    </row>
    <row r="48" spans="1:29" s="2" customFormat="1" ht="30" hidden="1" customHeight="1" x14ac:dyDescent="0.3">
      <c r="A48" s="18" t="s">
        <v>56</v>
      </c>
      <c r="B48" s="23"/>
      <c r="C48" s="23">
        <f>SUM(E48:Y48)</f>
        <v>0</v>
      </c>
      <c r="D48" s="15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21"/>
    </row>
    <row r="49" spans="1:26" s="2" customFormat="1" ht="30" customHeight="1" x14ac:dyDescent="0.3">
      <c r="A49" s="18" t="s">
        <v>57</v>
      </c>
      <c r="B49" s="23"/>
      <c r="C49" s="23">
        <f>SUM(E49:Y49)</f>
        <v>1013</v>
      </c>
      <c r="D49" s="15"/>
      <c r="E49" s="26">
        <v>440</v>
      </c>
      <c r="F49" s="26"/>
      <c r="G49" s="26"/>
      <c r="H49" s="26">
        <v>8</v>
      </c>
      <c r="I49" s="26"/>
      <c r="J49" s="26">
        <v>150</v>
      </c>
      <c r="K49" s="26"/>
      <c r="L49" s="26">
        <v>50</v>
      </c>
      <c r="M49" s="26"/>
      <c r="N49" s="26"/>
      <c r="O49" s="26"/>
      <c r="P49" s="26"/>
      <c r="Q49" s="26">
        <v>50</v>
      </c>
      <c r="R49" s="26"/>
      <c r="S49" s="26"/>
      <c r="T49" s="26"/>
      <c r="U49" s="26"/>
      <c r="V49" s="26"/>
      <c r="W49" s="26"/>
      <c r="X49" s="26">
        <v>315</v>
      </c>
      <c r="Y49" s="26"/>
      <c r="Z49" s="21"/>
    </row>
    <row r="50" spans="1:26" s="2" customFormat="1" ht="30" hidden="1" customHeight="1" x14ac:dyDescent="0.3">
      <c r="A50" s="17" t="s">
        <v>58</v>
      </c>
      <c r="B50" s="23"/>
      <c r="C50" s="23">
        <f t="shared" ref="C50:C61" si="48">SUM(E50:Y50)</f>
        <v>0</v>
      </c>
      <c r="D50" s="15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21"/>
    </row>
    <row r="51" spans="1:26" s="2" customFormat="1" ht="30" hidden="1" customHeight="1" outlineLevel="1" x14ac:dyDescent="0.3">
      <c r="A51" s="17" t="s">
        <v>169</v>
      </c>
      <c r="B51" s="23"/>
      <c r="C51" s="23">
        <f t="shared" si="48"/>
        <v>0</v>
      </c>
      <c r="D51" s="15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21"/>
    </row>
    <row r="52" spans="1:26" s="2" customFormat="1" ht="30" hidden="1" customHeight="1" outlineLevel="1" x14ac:dyDescent="0.3">
      <c r="A52" s="17" t="s">
        <v>170</v>
      </c>
      <c r="B52" s="23"/>
      <c r="C52" s="23">
        <f t="shared" si="48"/>
        <v>0</v>
      </c>
      <c r="D52" s="15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21"/>
    </row>
    <row r="53" spans="1:26" s="2" customFormat="1" ht="30" hidden="1" customHeight="1" x14ac:dyDescent="0.3">
      <c r="A53" s="11" t="s">
        <v>59</v>
      </c>
      <c r="B53" s="23"/>
      <c r="C53" s="23">
        <f t="shared" si="48"/>
        <v>0</v>
      </c>
      <c r="D53" s="1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20"/>
    </row>
    <row r="54" spans="1:26" s="2" customFormat="1" ht="30" hidden="1" customHeight="1" x14ac:dyDescent="0.3">
      <c r="A54" s="32" t="s">
        <v>60</v>
      </c>
      <c r="B54" s="23"/>
      <c r="C54" s="23">
        <f t="shared" si="48"/>
        <v>158</v>
      </c>
      <c r="D54" s="15"/>
      <c r="E54" s="34"/>
      <c r="F54" s="34"/>
      <c r="G54" s="34">
        <v>96</v>
      </c>
      <c r="H54" s="34">
        <v>13</v>
      </c>
      <c r="I54" s="34"/>
      <c r="J54" s="34"/>
      <c r="K54" s="34">
        <v>2</v>
      </c>
      <c r="L54" s="34">
        <v>43</v>
      </c>
      <c r="M54" s="34"/>
      <c r="N54" s="34">
        <v>1</v>
      </c>
      <c r="O54" s="34"/>
      <c r="P54" s="34"/>
      <c r="Q54" s="34"/>
      <c r="R54" s="34"/>
      <c r="S54" s="34"/>
      <c r="T54" s="34"/>
      <c r="U54" s="34">
        <v>3</v>
      </c>
      <c r="V54" s="34"/>
      <c r="W54" s="34"/>
      <c r="X54" s="34"/>
      <c r="Y54" s="34"/>
      <c r="Z54" s="20"/>
    </row>
    <row r="55" spans="1:26" s="2" customFormat="1" ht="30" hidden="1" customHeight="1" x14ac:dyDescent="0.3">
      <c r="A55" s="18" t="s">
        <v>52</v>
      </c>
      <c r="B55" s="33" t="e">
        <f>B54/B53</f>
        <v>#DIV/0!</v>
      </c>
      <c r="C55" s="23" t="e">
        <f t="shared" si="48"/>
        <v>#DIV/0!</v>
      </c>
      <c r="D55" s="15"/>
      <c r="E55" s="35" t="e">
        <f t="shared" ref="E55:Y55" si="49">E54/E53</f>
        <v>#DIV/0!</v>
      </c>
      <c r="F55" s="35" t="e">
        <f t="shared" si="49"/>
        <v>#DIV/0!</v>
      </c>
      <c r="G55" s="35" t="e">
        <f t="shared" si="49"/>
        <v>#DIV/0!</v>
      </c>
      <c r="H55" s="35" t="e">
        <f t="shared" si="49"/>
        <v>#DIV/0!</v>
      </c>
      <c r="I55" s="35" t="e">
        <f t="shared" si="49"/>
        <v>#DIV/0!</v>
      </c>
      <c r="J55" s="35" t="e">
        <f t="shared" si="49"/>
        <v>#DIV/0!</v>
      </c>
      <c r="K55" s="35" t="e">
        <f t="shared" si="49"/>
        <v>#DIV/0!</v>
      </c>
      <c r="L55" s="35" t="e">
        <f t="shared" si="49"/>
        <v>#DIV/0!</v>
      </c>
      <c r="M55" s="35" t="e">
        <f t="shared" si="49"/>
        <v>#DIV/0!</v>
      </c>
      <c r="N55" s="35" t="e">
        <f t="shared" si="49"/>
        <v>#DIV/0!</v>
      </c>
      <c r="O55" s="35" t="e">
        <f t="shared" si="49"/>
        <v>#DIV/0!</v>
      </c>
      <c r="P55" s="35" t="e">
        <f t="shared" si="49"/>
        <v>#DIV/0!</v>
      </c>
      <c r="Q55" s="35" t="e">
        <f t="shared" si="49"/>
        <v>#DIV/0!</v>
      </c>
      <c r="R55" s="35" t="e">
        <f t="shared" si="49"/>
        <v>#DIV/0!</v>
      </c>
      <c r="S55" s="35" t="e">
        <f t="shared" si="49"/>
        <v>#DIV/0!</v>
      </c>
      <c r="T55" s="35" t="e">
        <f t="shared" si="49"/>
        <v>#DIV/0!</v>
      </c>
      <c r="U55" s="35" t="e">
        <f t="shared" si="49"/>
        <v>#DIV/0!</v>
      </c>
      <c r="V55" s="35" t="e">
        <f t="shared" si="49"/>
        <v>#DIV/0!</v>
      </c>
      <c r="W55" s="35" t="e">
        <f t="shared" si="49"/>
        <v>#DIV/0!</v>
      </c>
      <c r="X55" s="35" t="e">
        <f t="shared" si="49"/>
        <v>#DIV/0!</v>
      </c>
      <c r="Y55" s="35" t="e">
        <f t="shared" si="49"/>
        <v>#DIV/0!</v>
      </c>
      <c r="Z55" s="21"/>
    </row>
    <row r="56" spans="1:26" s="2" customFormat="1" ht="30" hidden="1" customHeight="1" outlineLevel="1" x14ac:dyDescent="0.3">
      <c r="A56" s="17" t="s">
        <v>61</v>
      </c>
      <c r="B56" s="23"/>
      <c r="C56" s="23">
        <f t="shared" si="48"/>
        <v>0</v>
      </c>
      <c r="D56" s="15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21"/>
    </row>
    <row r="57" spans="1:26" s="2" customFormat="1" ht="30" hidden="1" customHeight="1" x14ac:dyDescent="0.3">
      <c r="A57" s="11" t="s">
        <v>161</v>
      </c>
      <c r="B57" s="23"/>
      <c r="C57" s="23">
        <f t="shared" si="48"/>
        <v>0</v>
      </c>
      <c r="D57" s="15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20"/>
    </row>
    <row r="58" spans="1:26" s="2" customFormat="1" ht="26.4" customHeight="1" x14ac:dyDescent="0.3">
      <c r="A58" s="32" t="s">
        <v>162</v>
      </c>
      <c r="B58" s="27">
        <v>3</v>
      </c>
      <c r="C58" s="27">
        <f t="shared" si="48"/>
        <v>92.3</v>
      </c>
      <c r="D58" s="9"/>
      <c r="E58" s="26"/>
      <c r="F58" s="26"/>
      <c r="G58" s="26">
        <v>72.8</v>
      </c>
      <c r="H58" s="26"/>
      <c r="I58" s="26"/>
      <c r="J58" s="26"/>
      <c r="K58" s="26"/>
      <c r="L58" s="26">
        <v>15</v>
      </c>
      <c r="M58" s="26"/>
      <c r="N58" s="54"/>
      <c r="O58" s="26"/>
      <c r="P58" s="26"/>
      <c r="Q58" s="26"/>
      <c r="R58" s="26"/>
      <c r="S58" s="26"/>
      <c r="T58" s="26"/>
      <c r="U58" s="26">
        <v>1.5</v>
      </c>
      <c r="V58" s="26"/>
      <c r="W58" s="26"/>
      <c r="X58" s="26">
        <v>3</v>
      </c>
      <c r="Y58" s="26"/>
      <c r="Z58" s="20"/>
    </row>
    <row r="59" spans="1:26" s="2" customFormat="1" ht="30" customHeight="1" x14ac:dyDescent="0.3">
      <c r="A59" s="13" t="s">
        <v>201</v>
      </c>
      <c r="B59" s="27"/>
      <c r="C59" s="27">
        <f t="shared" si="48"/>
        <v>84</v>
      </c>
      <c r="D59" s="9"/>
      <c r="E59" s="26"/>
      <c r="F59" s="26"/>
      <c r="G59" s="26">
        <v>50</v>
      </c>
      <c r="H59" s="54"/>
      <c r="I59" s="26"/>
      <c r="J59" s="26"/>
      <c r="K59" s="26"/>
      <c r="L59" s="26">
        <v>7</v>
      </c>
      <c r="M59" s="54"/>
      <c r="N59" s="54"/>
      <c r="O59" s="26"/>
      <c r="P59" s="26"/>
      <c r="Q59" s="26"/>
      <c r="R59" s="26"/>
      <c r="S59" s="26"/>
      <c r="T59" s="26"/>
      <c r="U59" s="26"/>
      <c r="V59" s="26"/>
      <c r="W59" s="26"/>
      <c r="X59" s="26">
        <v>22</v>
      </c>
      <c r="Y59" s="26">
        <v>5</v>
      </c>
      <c r="Z59" s="20"/>
    </row>
    <row r="60" spans="1:26" s="2" customFormat="1" ht="30" hidden="1" customHeight="1" x14ac:dyDescent="0.3">
      <c r="A60" s="13" t="s">
        <v>52</v>
      </c>
      <c r="B60" s="33"/>
      <c r="C60" s="27">
        <f t="shared" si="48"/>
        <v>0</v>
      </c>
      <c r="D60" s="9" t="e">
        <f t="shared" ref="D60:D90" si="50">C60/B60</f>
        <v>#DIV/0!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21"/>
    </row>
    <row r="61" spans="1:26" s="2" customFormat="1" ht="30" hidden="1" customHeight="1" x14ac:dyDescent="0.3">
      <c r="A61" s="18" t="s">
        <v>62</v>
      </c>
      <c r="B61" s="23"/>
      <c r="C61" s="27">
        <f t="shared" si="48"/>
        <v>255</v>
      </c>
      <c r="D61" s="15"/>
      <c r="E61" s="34"/>
      <c r="F61" s="34"/>
      <c r="G61" s="34">
        <v>170</v>
      </c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>
        <v>85</v>
      </c>
      <c r="V61" s="34"/>
      <c r="W61" s="34"/>
      <c r="X61" s="34"/>
      <c r="Y61" s="34"/>
      <c r="Z61" s="20"/>
    </row>
    <row r="62" spans="1:26" s="2" customFormat="1" ht="30" hidden="1" customHeight="1" outlineLevel="1" x14ac:dyDescent="0.3">
      <c r="A62" s="17" t="s">
        <v>63</v>
      </c>
      <c r="B62" s="23"/>
      <c r="C62" s="23">
        <f t="shared" ref="C62:C75" si="51">SUM(E62:Y62)</f>
        <v>0</v>
      </c>
      <c r="D62" s="15" t="e">
        <f t="shared" si="50"/>
        <v>#DIV/0!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21"/>
    </row>
    <row r="63" spans="1:26" s="2" customFormat="1" ht="30" hidden="1" customHeight="1" outlineLevel="1" x14ac:dyDescent="0.3">
      <c r="A63" s="17" t="s">
        <v>64</v>
      </c>
      <c r="B63" s="23"/>
      <c r="C63" s="23">
        <f t="shared" si="51"/>
        <v>0</v>
      </c>
      <c r="D63" s="15" t="e">
        <f t="shared" si="50"/>
        <v>#DIV/0!</v>
      </c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21"/>
    </row>
    <row r="64" spans="1:26" s="2" customFormat="1" ht="30" customHeight="1" collapsed="1" x14ac:dyDescent="0.3">
      <c r="A64" s="18" t="s">
        <v>65</v>
      </c>
      <c r="B64" s="23"/>
      <c r="C64" s="23">
        <f t="shared" si="51"/>
        <v>50</v>
      </c>
      <c r="D64" s="15"/>
      <c r="E64" s="37"/>
      <c r="F64" s="37"/>
      <c r="G64" s="37"/>
      <c r="H64" s="37"/>
      <c r="I64" s="37"/>
      <c r="J64" s="37">
        <v>50</v>
      </c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21"/>
    </row>
    <row r="65" spans="1:26" s="2" customFormat="1" ht="30" customHeight="1" x14ac:dyDescent="0.3">
      <c r="A65" s="18" t="s">
        <v>66</v>
      </c>
      <c r="B65" s="23"/>
      <c r="C65" s="23">
        <f t="shared" si="51"/>
        <v>800</v>
      </c>
      <c r="D65" s="15"/>
      <c r="E65" s="37"/>
      <c r="F65" s="37"/>
      <c r="G65" s="37"/>
      <c r="H65" s="37">
        <v>300</v>
      </c>
      <c r="I65" s="37"/>
      <c r="J65" s="37">
        <v>500</v>
      </c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21"/>
    </row>
    <row r="66" spans="1:26" s="2" customFormat="1" ht="30" hidden="1" customHeight="1" x14ac:dyDescent="0.3">
      <c r="A66" s="18" t="s">
        <v>67</v>
      </c>
      <c r="B66" s="23"/>
      <c r="C66" s="23">
        <f t="shared" si="51"/>
        <v>0</v>
      </c>
      <c r="D66" s="15" t="e">
        <f t="shared" si="50"/>
        <v>#DIV/0!</v>
      </c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21"/>
    </row>
    <row r="67" spans="1:26" s="2" customFormat="1" ht="30" hidden="1" customHeight="1" x14ac:dyDescent="0.3">
      <c r="A67" s="18" t="s">
        <v>68</v>
      </c>
      <c r="B67" s="23"/>
      <c r="C67" s="23">
        <f t="shared" si="51"/>
        <v>180</v>
      </c>
      <c r="D67" s="15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>
        <v>180</v>
      </c>
      <c r="V67" s="37"/>
      <c r="W67" s="37"/>
      <c r="X67" s="37"/>
      <c r="Y67" s="37"/>
      <c r="Z67" s="21"/>
    </row>
    <row r="68" spans="1:26" s="2" customFormat="1" ht="30" customHeight="1" x14ac:dyDescent="0.3">
      <c r="A68" s="18" t="s">
        <v>69</v>
      </c>
      <c r="B68" s="23"/>
      <c r="C68" s="23">
        <f t="shared" si="51"/>
        <v>1252</v>
      </c>
      <c r="D68" s="15"/>
      <c r="E68" s="37"/>
      <c r="F68" s="37"/>
      <c r="G68" s="37">
        <v>65</v>
      </c>
      <c r="H68" s="37">
        <v>30</v>
      </c>
      <c r="I68" s="37"/>
      <c r="J68" s="37">
        <v>60</v>
      </c>
      <c r="K68" s="37"/>
      <c r="L68" s="37">
        <v>125</v>
      </c>
      <c r="M68" s="37"/>
      <c r="N68" s="37">
        <v>150</v>
      </c>
      <c r="O68" s="37"/>
      <c r="P68" s="37"/>
      <c r="Q68" s="37"/>
      <c r="R68" s="37"/>
      <c r="S68" s="37"/>
      <c r="T68" s="37"/>
      <c r="U68" s="37"/>
      <c r="V68" s="37"/>
      <c r="W68" s="37"/>
      <c r="X68" s="37">
        <v>797</v>
      </c>
      <c r="Y68" s="37">
        <v>25</v>
      </c>
      <c r="Z68" s="21"/>
    </row>
    <row r="69" spans="1:26" s="2" customFormat="1" ht="30" customHeight="1" x14ac:dyDescent="0.3">
      <c r="A69" s="18" t="s">
        <v>70</v>
      </c>
      <c r="B69" s="23"/>
      <c r="C69" s="23">
        <f t="shared" si="51"/>
        <v>670</v>
      </c>
      <c r="D69" s="15"/>
      <c r="E69" s="37"/>
      <c r="F69" s="37">
        <v>45</v>
      </c>
      <c r="G69" s="37">
        <v>30</v>
      </c>
      <c r="H69" s="37">
        <v>110</v>
      </c>
      <c r="I69" s="37">
        <v>25</v>
      </c>
      <c r="J69" s="37">
        <v>200</v>
      </c>
      <c r="K69" s="37"/>
      <c r="L69" s="37">
        <v>50</v>
      </c>
      <c r="M69" s="37"/>
      <c r="N69" s="37"/>
      <c r="O69" s="37"/>
      <c r="P69" s="37"/>
      <c r="Q69" s="37"/>
      <c r="R69" s="37"/>
      <c r="S69" s="37"/>
      <c r="T69" s="37"/>
      <c r="U69" s="37"/>
      <c r="V69" s="37">
        <v>38</v>
      </c>
      <c r="W69" s="37"/>
      <c r="X69" s="37">
        <v>52</v>
      </c>
      <c r="Y69" s="37">
        <v>120</v>
      </c>
      <c r="Z69" s="21"/>
    </row>
    <row r="70" spans="1:26" s="2" customFormat="1" ht="30" hidden="1" customHeight="1" x14ac:dyDescent="0.3">
      <c r="A70" s="18" t="s">
        <v>71</v>
      </c>
      <c r="B70" s="23"/>
      <c r="C70" s="23">
        <f t="shared" si="51"/>
        <v>0</v>
      </c>
      <c r="D70" s="15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21"/>
    </row>
    <row r="71" spans="1:26" s="2" customFormat="1" ht="30" hidden="1" customHeight="1" x14ac:dyDescent="0.3">
      <c r="A71" s="18" t="s">
        <v>72</v>
      </c>
      <c r="B71" s="23"/>
      <c r="C71" s="23">
        <f t="shared" si="51"/>
        <v>70</v>
      </c>
      <c r="D71" s="15"/>
      <c r="E71" s="23"/>
      <c r="F71" s="23"/>
      <c r="G71" s="23"/>
      <c r="H71" s="39"/>
      <c r="I71" s="23"/>
      <c r="J71" s="37"/>
      <c r="K71" s="37"/>
      <c r="L71" s="37"/>
      <c r="M71" s="37"/>
      <c r="N71" s="37"/>
      <c r="O71" s="37"/>
      <c r="P71" s="37"/>
      <c r="Q71" s="37"/>
      <c r="R71" s="37"/>
      <c r="S71" s="37">
        <v>70</v>
      </c>
      <c r="T71" s="37"/>
      <c r="U71" s="37"/>
      <c r="V71" s="37"/>
      <c r="W71" s="37"/>
      <c r="X71" s="37"/>
      <c r="Y71" s="37"/>
      <c r="Z71" s="21"/>
    </row>
    <row r="72" spans="1:26" s="2" customFormat="1" ht="30" hidden="1" customHeight="1" x14ac:dyDescent="0.3">
      <c r="A72" s="18" t="s">
        <v>73</v>
      </c>
      <c r="B72" s="23"/>
      <c r="C72" s="23">
        <f t="shared" si="51"/>
        <v>292</v>
      </c>
      <c r="D72" s="15"/>
      <c r="E72" s="37"/>
      <c r="F72" s="37"/>
      <c r="G72" s="37"/>
      <c r="H72" s="37">
        <v>90</v>
      </c>
      <c r="I72" s="37">
        <v>202</v>
      </c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21"/>
    </row>
    <row r="73" spans="1:26" s="2" customFormat="1" ht="30" hidden="1" customHeight="1" x14ac:dyDescent="0.3">
      <c r="A73" s="18" t="s">
        <v>74</v>
      </c>
      <c r="B73" s="23"/>
      <c r="C73" s="23">
        <f t="shared" si="51"/>
        <v>0</v>
      </c>
      <c r="D73" s="15" t="e">
        <f t="shared" si="50"/>
        <v>#DIV/0!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21"/>
    </row>
    <row r="74" spans="1:26" s="2" customFormat="1" ht="30" hidden="1" customHeight="1" x14ac:dyDescent="0.3">
      <c r="A74" s="18" t="s">
        <v>75</v>
      </c>
      <c r="B74" s="23"/>
      <c r="C74" s="19">
        <f t="shared" si="51"/>
        <v>20</v>
      </c>
      <c r="D74" s="15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>
        <v>10</v>
      </c>
      <c r="S74" s="37">
        <v>10</v>
      </c>
      <c r="T74" s="37"/>
      <c r="U74" s="37"/>
      <c r="V74" s="37"/>
      <c r="W74" s="37"/>
      <c r="X74" s="37"/>
      <c r="Y74" s="37"/>
      <c r="Z74" s="21"/>
    </row>
    <row r="75" spans="1:26" ht="30" hidden="1" customHeight="1" x14ac:dyDescent="0.3">
      <c r="A75" s="11" t="s">
        <v>76</v>
      </c>
      <c r="B75" s="23"/>
      <c r="C75" s="23">
        <f t="shared" si="51"/>
        <v>0</v>
      </c>
      <c r="D75" s="15" t="e">
        <f t="shared" si="50"/>
        <v>#DIV/0!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</row>
    <row r="76" spans="1:26" ht="30" hidden="1" customHeight="1" x14ac:dyDescent="0.3">
      <c r="A76" s="32" t="s">
        <v>77</v>
      </c>
      <c r="B76" s="23"/>
      <c r="C76" s="23">
        <f>SUM(E76:Y76)</f>
        <v>0</v>
      </c>
      <c r="D76" s="15" t="e">
        <f t="shared" si="50"/>
        <v>#DIV/0!</v>
      </c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</row>
    <row r="77" spans="1:26" ht="30" hidden="1" customHeight="1" x14ac:dyDescent="0.3">
      <c r="A77" s="13" t="s">
        <v>52</v>
      </c>
      <c r="B77" s="33"/>
      <c r="C77" s="23">
        <f>SUM(E77:Y77)</f>
        <v>0</v>
      </c>
      <c r="D77" s="15" t="e">
        <f t="shared" si="50"/>
        <v>#DIV/0!</v>
      </c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</row>
    <row r="78" spans="1:26" ht="30" hidden="1" customHeight="1" x14ac:dyDescent="0.3">
      <c r="A78" s="13" t="s">
        <v>78</v>
      </c>
      <c r="B78" s="33"/>
      <c r="C78" s="23">
        <f>SUM(E78:Y78)</f>
        <v>0</v>
      </c>
      <c r="D78" s="15" t="e">
        <f t="shared" si="50"/>
        <v>#DIV/0!</v>
      </c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</row>
    <row r="79" spans="1:26" ht="30" hidden="1" customHeight="1" x14ac:dyDescent="0.3">
      <c r="A79" s="13"/>
      <c r="B79" s="33"/>
      <c r="C79" s="39"/>
      <c r="D79" s="15" t="e">
        <f t="shared" si="50"/>
        <v>#DIV/0!</v>
      </c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</row>
    <row r="80" spans="1:26" s="4" customFormat="1" ht="30" hidden="1" customHeight="1" x14ac:dyDescent="0.3">
      <c r="A80" s="78" t="s">
        <v>79</v>
      </c>
      <c r="B80" s="40"/>
      <c r="C80" s="40">
        <f>SUM(E80:Y80)</f>
        <v>0</v>
      </c>
      <c r="D80" s="15" t="e">
        <f t="shared" si="50"/>
        <v>#DIV/0!</v>
      </c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</row>
    <row r="81" spans="1:26" ht="30" hidden="1" customHeight="1" x14ac:dyDescent="0.3">
      <c r="A81" s="13"/>
      <c r="B81" s="33"/>
      <c r="C81" s="39"/>
      <c r="D81" s="15" t="e">
        <f t="shared" si="50"/>
        <v>#DIV/0!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</row>
    <row r="82" spans="1:26" ht="7.8" hidden="1" customHeight="1" x14ac:dyDescent="0.3">
      <c r="A82" s="13"/>
      <c r="B82" s="33"/>
      <c r="C82" s="19"/>
      <c r="D82" s="15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</row>
    <row r="83" spans="1:26" s="43" customFormat="1" ht="30" hidden="1" customHeight="1" x14ac:dyDescent="0.3">
      <c r="A83" s="13" t="s">
        <v>80</v>
      </c>
      <c r="B83" s="42"/>
      <c r="C83" s="42">
        <f>SUM(E83:Y83)</f>
        <v>-46524</v>
      </c>
      <c r="D83" s="15"/>
      <c r="E83" s="100">
        <f>(E42-E84)</f>
        <v>-1437</v>
      </c>
      <c r="F83" s="100">
        <f t="shared" ref="F83:Y83" si="52">(F42-F84)</f>
        <v>-2028</v>
      </c>
      <c r="G83" s="100">
        <f t="shared" si="52"/>
        <v>-7327</v>
      </c>
      <c r="H83" s="100">
        <f t="shared" si="52"/>
        <v>-1400</v>
      </c>
      <c r="I83" s="100">
        <f t="shared" si="52"/>
        <v>-2151</v>
      </c>
      <c r="J83" s="100">
        <f t="shared" si="52"/>
        <v>-2825</v>
      </c>
      <c r="K83" s="100">
        <f t="shared" si="52"/>
        <v>-2330</v>
      </c>
      <c r="L83" s="100">
        <f t="shared" si="52"/>
        <v>-4392</v>
      </c>
      <c r="M83" s="100">
        <f t="shared" si="52"/>
        <v>-1787</v>
      </c>
      <c r="N83" s="100">
        <f t="shared" si="52"/>
        <v>-860</v>
      </c>
      <c r="O83" s="100">
        <f t="shared" si="52"/>
        <v>-660</v>
      </c>
      <c r="P83" s="100">
        <f t="shared" si="52"/>
        <v>-683</v>
      </c>
      <c r="Q83" s="100">
        <f t="shared" si="52"/>
        <v>-2807</v>
      </c>
      <c r="R83" s="100">
        <f t="shared" si="52"/>
        <v>-2155</v>
      </c>
      <c r="S83" s="100">
        <f t="shared" si="52"/>
        <v>-2822</v>
      </c>
      <c r="T83" s="100">
        <f t="shared" si="52"/>
        <v>-999</v>
      </c>
      <c r="U83" s="100">
        <f t="shared" si="52"/>
        <v>-1604</v>
      </c>
      <c r="V83" s="100">
        <f t="shared" si="52"/>
        <v>-24</v>
      </c>
      <c r="W83" s="100">
        <f t="shared" si="52"/>
        <v>-1705</v>
      </c>
      <c r="X83" s="100">
        <f t="shared" si="52"/>
        <v>-5448</v>
      </c>
      <c r="Y83" s="100">
        <f t="shared" si="52"/>
        <v>-1080</v>
      </c>
    </row>
    <row r="84" spans="1:26" ht="30.6" hidden="1" customHeight="1" x14ac:dyDescent="0.3">
      <c r="A84" s="13" t="s">
        <v>81</v>
      </c>
      <c r="B84" s="23"/>
      <c r="C84" s="23">
        <f>SUM(E84:Y84)</f>
        <v>61929</v>
      </c>
      <c r="D84" s="15"/>
      <c r="E84" s="10">
        <v>2925</v>
      </c>
      <c r="F84" s="10">
        <v>2253</v>
      </c>
      <c r="G84" s="10">
        <v>8550</v>
      </c>
      <c r="H84" s="10">
        <v>3688</v>
      </c>
      <c r="I84" s="10">
        <v>2300</v>
      </c>
      <c r="J84" s="10">
        <v>3800</v>
      </c>
      <c r="K84" s="10">
        <v>2592</v>
      </c>
      <c r="L84" s="10">
        <v>5121</v>
      </c>
      <c r="M84" s="10">
        <v>2780</v>
      </c>
      <c r="N84" s="10">
        <v>1095</v>
      </c>
      <c r="O84" s="10">
        <v>660</v>
      </c>
      <c r="P84" s="10">
        <v>708</v>
      </c>
      <c r="Q84" s="10">
        <v>3875</v>
      </c>
      <c r="R84" s="10">
        <v>2330</v>
      </c>
      <c r="S84" s="10">
        <v>3205</v>
      </c>
      <c r="T84" s="10">
        <v>1074</v>
      </c>
      <c r="U84" s="10">
        <v>2210</v>
      </c>
      <c r="V84" s="10">
        <v>798</v>
      </c>
      <c r="W84" s="10">
        <v>1755</v>
      </c>
      <c r="X84" s="10">
        <v>9000</v>
      </c>
      <c r="Y84" s="10">
        <v>1210</v>
      </c>
      <c r="Z84" s="20"/>
    </row>
    <row r="85" spans="1:26" ht="30" hidden="1" customHeight="1" x14ac:dyDescent="0.3">
      <c r="A85" s="13"/>
      <c r="B85" s="33"/>
      <c r="C85" s="23"/>
      <c r="D85" s="15" t="e">
        <f t="shared" si="50"/>
        <v>#DIV/0!</v>
      </c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6" s="43" customFormat="1" ht="30" hidden="1" customHeight="1" x14ac:dyDescent="0.3">
      <c r="A86" s="13" t="s">
        <v>82</v>
      </c>
      <c r="B86" s="42"/>
      <c r="C86" s="42"/>
      <c r="D86" s="15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</row>
    <row r="87" spans="1:26" ht="30" hidden="1" customHeight="1" x14ac:dyDescent="0.3">
      <c r="A87" s="13" t="s">
        <v>83</v>
      </c>
      <c r="B87" s="34"/>
      <c r="C87" s="27">
        <f>SUM(E87:Y87)</f>
        <v>0</v>
      </c>
      <c r="D87" s="15" t="e">
        <f t="shared" si="50"/>
        <v>#DIV/0!</v>
      </c>
      <c r="E87" s="34"/>
      <c r="F87" s="34"/>
      <c r="G87" s="34"/>
      <c r="H87" s="34"/>
      <c r="I87" s="34"/>
      <c r="J87" s="34"/>
      <c r="K87" s="34"/>
      <c r="L87" s="34"/>
      <c r="M87" s="34"/>
      <c r="N87" s="36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spans="1:26" ht="30" hidden="1" customHeight="1" x14ac:dyDescent="0.3">
      <c r="A88" s="44" t="s">
        <v>84</v>
      </c>
      <c r="B88" s="45"/>
      <c r="C88" s="45"/>
      <c r="D88" s="15" t="e">
        <f t="shared" si="50"/>
        <v>#DIV/0!</v>
      </c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  <row r="89" spans="1:26" ht="30" hidden="1" customHeight="1" x14ac:dyDescent="0.3">
      <c r="A89" s="13" t="s">
        <v>85</v>
      </c>
      <c r="B89" s="41"/>
      <c r="C89" s="41"/>
      <c r="D89" s="15" t="e">
        <f t="shared" si="50"/>
        <v>#DIV/0!</v>
      </c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</row>
    <row r="90" spans="1:26" ht="30" hidden="1" customHeight="1" x14ac:dyDescent="0.3">
      <c r="A90" s="13" t="s">
        <v>86</v>
      </c>
      <c r="B90" s="29"/>
      <c r="C90" s="29" t="e">
        <f>C89/C88</f>
        <v>#DIV/0!</v>
      </c>
      <c r="D90" s="15" t="e">
        <f t="shared" si="50"/>
        <v>#DIV/0!</v>
      </c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</row>
    <row r="91" spans="1:26" ht="30" hidden="1" customHeight="1" x14ac:dyDescent="0.3">
      <c r="A91" s="44" t="s">
        <v>178</v>
      </c>
      <c r="B91" s="83"/>
      <c r="C91" s="83"/>
      <c r="D91" s="47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</row>
    <row r="92" spans="1:26" s="12" customFormat="1" ht="30" hidden="1" customHeight="1" outlineLevel="1" x14ac:dyDescent="0.25">
      <c r="A92" s="48" t="s">
        <v>87</v>
      </c>
      <c r="B92" s="23"/>
      <c r="C92" s="27"/>
      <c r="D92" s="15" t="e">
        <f t="shared" ref="D92:D129" si="53">C92/B92</f>
        <v>#DIV/0!</v>
      </c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6" s="12" customFormat="1" ht="30" hidden="1" customHeight="1" outlineLevel="1" x14ac:dyDescent="0.25">
      <c r="A93" s="48" t="s">
        <v>92</v>
      </c>
      <c r="B93" s="39"/>
      <c r="C93" s="26"/>
      <c r="D93" s="15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6" s="12" customFormat="1" ht="30" hidden="1" customHeight="1" outlineLevel="1" x14ac:dyDescent="0.25">
      <c r="A94" s="48" t="s">
        <v>154</v>
      </c>
      <c r="B94" s="39"/>
      <c r="C94" s="26"/>
      <c r="D94" s="15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6" s="12" customFormat="1" ht="30" hidden="1" customHeight="1" outlineLevel="1" x14ac:dyDescent="0.25">
      <c r="A95" s="48" t="s">
        <v>155</v>
      </c>
      <c r="B95" s="39"/>
      <c r="C95" s="26"/>
      <c r="D95" s="15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6" s="50" customFormat="1" ht="34.799999999999997" hidden="1" customHeight="1" outlineLevel="1" x14ac:dyDescent="0.25">
      <c r="A96" s="13" t="s">
        <v>88</v>
      </c>
      <c r="B96" s="39"/>
      <c r="C96" s="26"/>
      <c r="D96" s="15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s="50" customFormat="1" ht="33" hidden="1" customHeight="1" outlineLevel="1" x14ac:dyDescent="0.25">
      <c r="A97" s="13" t="s">
        <v>89</v>
      </c>
      <c r="B97" s="39"/>
      <c r="C97" s="26"/>
      <c r="D97" s="15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4.200000000000003" hidden="1" customHeight="1" outlineLevel="1" x14ac:dyDescent="0.25">
      <c r="A98" s="11" t="s">
        <v>90</v>
      </c>
      <c r="B98" s="27"/>
      <c r="C98" s="27"/>
      <c r="D98" s="15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s="12" customFormat="1" ht="30" hidden="1" customHeight="1" x14ac:dyDescent="0.25">
      <c r="A99" s="32" t="s">
        <v>91</v>
      </c>
      <c r="B99" s="23"/>
      <c r="C99" s="27"/>
      <c r="D99" s="15" t="e">
        <f t="shared" si="53"/>
        <v>#DIV/0!</v>
      </c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</row>
    <row r="100" spans="1:25" s="12" customFormat="1" ht="30" hidden="1" customHeight="1" x14ac:dyDescent="0.25">
      <c r="A100" s="13" t="s">
        <v>184</v>
      </c>
      <c r="B100" s="29" t="e">
        <f>B99/B98</f>
        <v>#DIV/0!</v>
      </c>
      <c r="C100" s="29" t="e">
        <f>C99/C98</f>
        <v>#DIV/0!</v>
      </c>
      <c r="D100" s="15"/>
      <c r="E100" s="29" t="e">
        <f>E99/E98</f>
        <v>#DIV/0!</v>
      </c>
      <c r="F100" s="29" t="e">
        <f>F99/F98</f>
        <v>#DIV/0!</v>
      </c>
      <c r="G100" s="29" t="e">
        <f t="shared" ref="G100:Y100" si="54">G99/G98</f>
        <v>#DIV/0!</v>
      </c>
      <c r="H100" s="29" t="e">
        <f t="shared" si="54"/>
        <v>#DIV/0!</v>
      </c>
      <c r="I100" s="29" t="e">
        <f t="shared" si="54"/>
        <v>#DIV/0!</v>
      </c>
      <c r="J100" s="29" t="e">
        <f t="shared" si="54"/>
        <v>#DIV/0!</v>
      </c>
      <c r="K100" s="29" t="e">
        <f t="shared" si="54"/>
        <v>#DIV/0!</v>
      </c>
      <c r="L100" s="29" t="e">
        <f t="shared" si="54"/>
        <v>#DIV/0!</v>
      </c>
      <c r="M100" s="29" t="e">
        <f t="shared" si="54"/>
        <v>#DIV/0!</v>
      </c>
      <c r="N100" s="29" t="e">
        <f t="shared" si="54"/>
        <v>#DIV/0!</v>
      </c>
      <c r="O100" s="29" t="e">
        <f t="shared" si="54"/>
        <v>#DIV/0!</v>
      </c>
      <c r="P100" s="29" t="e">
        <f t="shared" si="54"/>
        <v>#DIV/0!</v>
      </c>
      <c r="Q100" s="29" t="e">
        <f t="shared" si="54"/>
        <v>#DIV/0!</v>
      </c>
      <c r="R100" s="29" t="e">
        <f t="shared" si="54"/>
        <v>#DIV/0!</v>
      </c>
      <c r="S100" s="29" t="e">
        <f t="shared" si="54"/>
        <v>#DIV/0!</v>
      </c>
      <c r="T100" s="29" t="e">
        <f t="shared" si="54"/>
        <v>#DIV/0!</v>
      </c>
      <c r="U100" s="29" t="e">
        <f t="shared" si="54"/>
        <v>#DIV/0!</v>
      </c>
      <c r="V100" s="29" t="e">
        <f t="shared" si="54"/>
        <v>#DIV/0!</v>
      </c>
      <c r="W100" s="29" t="e">
        <f t="shared" si="54"/>
        <v>#DIV/0!</v>
      </c>
      <c r="X100" s="29" t="e">
        <f t="shared" si="54"/>
        <v>#DIV/0!</v>
      </c>
      <c r="Y100" s="29" t="e">
        <f t="shared" si="54"/>
        <v>#DIV/0!</v>
      </c>
    </row>
    <row r="101" spans="1:25" s="96" customFormat="1" ht="31.8" hidden="1" customHeight="1" x14ac:dyDescent="0.25">
      <c r="A101" s="94" t="s">
        <v>96</v>
      </c>
      <c r="B101" s="97">
        <f>B98-B99</f>
        <v>0</v>
      </c>
      <c r="C101" s="97">
        <f>C98-C99</f>
        <v>0</v>
      </c>
      <c r="D101" s="97"/>
      <c r="E101" s="97">
        <f t="shared" ref="E101:Y101" si="55">E98-E99</f>
        <v>0</v>
      </c>
      <c r="F101" s="97">
        <f t="shared" si="55"/>
        <v>0</v>
      </c>
      <c r="G101" s="97">
        <f t="shared" si="55"/>
        <v>0</v>
      </c>
      <c r="H101" s="97">
        <f t="shared" si="55"/>
        <v>0</v>
      </c>
      <c r="I101" s="97">
        <f t="shared" si="55"/>
        <v>0</v>
      </c>
      <c r="J101" s="97">
        <f t="shared" si="55"/>
        <v>0</v>
      </c>
      <c r="K101" s="97">
        <f t="shared" si="55"/>
        <v>0</v>
      </c>
      <c r="L101" s="97">
        <f t="shared" si="55"/>
        <v>0</v>
      </c>
      <c r="M101" s="97">
        <f t="shared" si="55"/>
        <v>0</v>
      </c>
      <c r="N101" s="97">
        <f t="shared" si="55"/>
        <v>0</v>
      </c>
      <c r="O101" s="97">
        <f t="shared" si="55"/>
        <v>0</v>
      </c>
      <c r="P101" s="97">
        <f t="shared" si="55"/>
        <v>0</v>
      </c>
      <c r="Q101" s="97">
        <f t="shared" si="55"/>
        <v>0</v>
      </c>
      <c r="R101" s="97">
        <f t="shared" si="55"/>
        <v>0</v>
      </c>
      <c r="S101" s="97">
        <f t="shared" si="55"/>
        <v>0</v>
      </c>
      <c r="T101" s="97">
        <f t="shared" si="55"/>
        <v>0</v>
      </c>
      <c r="U101" s="97">
        <f t="shared" si="55"/>
        <v>0</v>
      </c>
      <c r="V101" s="97">
        <f t="shared" si="55"/>
        <v>0</v>
      </c>
      <c r="W101" s="97">
        <f t="shared" si="55"/>
        <v>0</v>
      </c>
      <c r="X101" s="97">
        <f t="shared" si="55"/>
        <v>0</v>
      </c>
      <c r="Y101" s="97">
        <f t="shared" si="55"/>
        <v>0</v>
      </c>
    </row>
    <row r="102" spans="1:25" s="12" customFormat="1" ht="30" hidden="1" customHeight="1" x14ac:dyDescent="0.25">
      <c r="A102" s="11" t="s">
        <v>92</v>
      </c>
      <c r="B102" s="39"/>
      <c r="C102" s="26">
        <f t="shared" ref="C102:C105" si="56">SUM(E102:Y102)</f>
        <v>0</v>
      </c>
      <c r="D102" s="15" t="e">
        <f t="shared" si="53"/>
        <v>#DIV/0!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s="12" customFormat="1" ht="30" hidden="1" customHeight="1" x14ac:dyDescent="0.25">
      <c r="A103" s="11" t="s">
        <v>93</v>
      </c>
      <c r="B103" s="39"/>
      <c r="C103" s="26">
        <f t="shared" si="56"/>
        <v>0</v>
      </c>
      <c r="D103" s="15" t="e">
        <f t="shared" si="53"/>
        <v>#DIV/0!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s="12" customFormat="1" ht="30" hidden="1" customHeight="1" x14ac:dyDescent="0.25">
      <c r="A104" s="11" t="s">
        <v>94</v>
      </c>
      <c r="B104" s="39"/>
      <c r="C104" s="26">
        <f t="shared" si="56"/>
        <v>0</v>
      </c>
      <c r="D104" s="15" t="e">
        <f t="shared" si="53"/>
        <v>#DIV/0!</v>
      </c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s="12" customFormat="1" ht="30" hidden="1" customHeight="1" x14ac:dyDescent="0.25">
      <c r="A105" s="11" t="s">
        <v>95</v>
      </c>
      <c r="B105" s="39"/>
      <c r="C105" s="26">
        <f t="shared" si="56"/>
        <v>0</v>
      </c>
      <c r="D105" s="15" t="e">
        <f t="shared" si="53"/>
        <v>#DIV/0!</v>
      </c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s="12" customFormat="1" ht="30" hidden="1" customHeight="1" x14ac:dyDescent="0.25">
      <c r="A106" s="32" t="s">
        <v>97</v>
      </c>
      <c r="B106" s="27"/>
      <c r="C106" s="27">
        <f>SUM(E106:Y106)</f>
        <v>0</v>
      </c>
      <c r="D106" s="15" t="e">
        <f t="shared" si="53"/>
        <v>#DIV/0!</v>
      </c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</row>
    <row r="107" spans="1:25" s="12" customFormat="1" ht="31.2" hidden="1" customHeight="1" x14ac:dyDescent="0.25">
      <c r="A107" s="13" t="s">
        <v>184</v>
      </c>
      <c r="B107" s="29" t="e">
        <f>B106/B98</f>
        <v>#DIV/0!</v>
      </c>
      <c r="C107" s="29" t="e">
        <f>C106/C98</f>
        <v>#DIV/0!</v>
      </c>
      <c r="D107" s="29"/>
      <c r="E107" s="29" t="e">
        <f t="shared" ref="E107:Y107" si="57">E106/E98</f>
        <v>#DIV/0!</v>
      </c>
      <c r="F107" s="29" t="e">
        <f t="shared" si="57"/>
        <v>#DIV/0!</v>
      </c>
      <c r="G107" s="29" t="e">
        <f t="shared" si="57"/>
        <v>#DIV/0!</v>
      </c>
      <c r="H107" s="29" t="e">
        <f t="shared" si="57"/>
        <v>#DIV/0!</v>
      </c>
      <c r="I107" s="29" t="e">
        <f t="shared" si="57"/>
        <v>#DIV/0!</v>
      </c>
      <c r="J107" s="29" t="e">
        <f t="shared" si="57"/>
        <v>#DIV/0!</v>
      </c>
      <c r="K107" s="29" t="e">
        <f t="shared" si="57"/>
        <v>#DIV/0!</v>
      </c>
      <c r="L107" s="29" t="e">
        <f t="shared" si="57"/>
        <v>#DIV/0!</v>
      </c>
      <c r="M107" s="29" t="e">
        <f t="shared" si="57"/>
        <v>#DIV/0!</v>
      </c>
      <c r="N107" s="29" t="e">
        <f t="shared" si="57"/>
        <v>#DIV/0!</v>
      </c>
      <c r="O107" s="29" t="e">
        <f t="shared" si="57"/>
        <v>#DIV/0!</v>
      </c>
      <c r="P107" s="29" t="e">
        <f t="shared" si="57"/>
        <v>#DIV/0!</v>
      </c>
      <c r="Q107" s="29" t="e">
        <f t="shared" si="57"/>
        <v>#DIV/0!</v>
      </c>
      <c r="R107" s="29" t="e">
        <f t="shared" si="57"/>
        <v>#DIV/0!</v>
      </c>
      <c r="S107" s="29" t="e">
        <f t="shared" si="57"/>
        <v>#DIV/0!</v>
      </c>
      <c r="T107" s="29" t="e">
        <f t="shared" si="57"/>
        <v>#DIV/0!</v>
      </c>
      <c r="U107" s="29" t="e">
        <f t="shared" si="57"/>
        <v>#DIV/0!</v>
      </c>
      <c r="V107" s="29" t="e">
        <f t="shared" si="57"/>
        <v>#DIV/0!</v>
      </c>
      <c r="W107" s="29" t="e">
        <f t="shared" si="57"/>
        <v>#DIV/0!</v>
      </c>
      <c r="X107" s="29" t="e">
        <f t="shared" si="57"/>
        <v>#DIV/0!</v>
      </c>
      <c r="Y107" s="29" t="e">
        <f t="shared" si="57"/>
        <v>#DIV/0!</v>
      </c>
    </row>
    <row r="108" spans="1:25" s="12" customFormat="1" ht="30" hidden="1" customHeight="1" x14ac:dyDescent="0.25">
      <c r="A108" s="11" t="s">
        <v>92</v>
      </c>
      <c r="B108" s="39"/>
      <c r="C108" s="26">
        <f t="shared" ref="C108:C118" si="58">SUM(E108:Y108)</f>
        <v>0</v>
      </c>
      <c r="D108" s="15" t="e">
        <f t="shared" si="53"/>
        <v>#DIV/0!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s="12" customFormat="1" ht="30" hidden="1" customHeight="1" x14ac:dyDescent="0.25">
      <c r="A109" s="11" t="s">
        <v>93</v>
      </c>
      <c r="B109" s="39"/>
      <c r="C109" s="26">
        <f t="shared" si="58"/>
        <v>0</v>
      </c>
      <c r="D109" s="15" t="e">
        <f t="shared" si="53"/>
        <v>#DIV/0!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s="12" customFormat="1" ht="30" hidden="1" customHeight="1" x14ac:dyDescent="0.25">
      <c r="A110" s="11" t="s">
        <v>94</v>
      </c>
      <c r="B110" s="39"/>
      <c r="C110" s="26">
        <f t="shared" si="58"/>
        <v>0</v>
      </c>
      <c r="D110" s="15" t="e">
        <f t="shared" si="53"/>
        <v>#DIV/0!</v>
      </c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s="12" customFormat="1" ht="30" hidden="1" customHeight="1" x14ac:dyDescent="0.25">
      <c r="A111" s="11" t="s">
        <v>95</v>
      </c>
      <c r="B111" s="39"/>
      <c r="C111" s="26">
        <f t="shared" si="58"/>
        <v>0</v>
      </c>
      <c r="D111" s="15" t="e">
        <f t="shared" si="53"/>
        <v>#DIV/0!</v>
      </c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84"/>
      <c r="U111" s="24"/>
      <c r="V111" s="24"/>
      <c r="W111" s="24"/>
      <c r="X111" s="24"/>
      <c r="Y111" s="24"/>
    </row>
    <row r="112" spans="1:25" s="50" customFormat="1" ht="48" hidden="1" customHeight="1" x14ac:dyDescent="0.25">
      <c r="A112" s="13" t="s">
        <v>193</v>
      </c>
      <c r="B112" s="39"/>
      <c r="C112" s="26">
        <v>595200</v>
      </c>
      <c r="D112" s="16" t="e">
        <f t="shared" si="53"/>
        <v>#DIV/0!</v>
      </c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</row>
    <row r="113" spans="1:25" s="12" customFormat="1" ht="30" hidden="1" customHeight="1" x14ac:dyDescent="0.25">
      <c r="A113" s="32" t="s">
        <v>194</v>
      </c>
      <c r="B113" s="27"/>
      <c r="C113" s="27">
        <f t="shared" si="58"/>
        <v>0</v>
      </c>
      <c r="D113" s="15" t="e">
        <f t="shared" si="53"/>
        <v>#DIV/0!</v>
      </c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</row>
    <row r="114" spans="1:25" s="12" customFormat="1" ht="27" hidden="1" customHeight="1" x14ac:dyDescent="0.25">
      <c r="A114" s="13" t="s">
        <v>52</v>
      </c>
      <c r="B114" s="30" t="e">
        <f>B113/B112</f>
        <v>#DIV/0!</v>
      </c>
      <c r="C114" s="30">
        <f>C113/C112</f>
        <v>0</v>
      </c>
      <c r="D114" s="9"/>
      <c r="E114" s="30" t="e">
        <f t="shared" ref="E114:Y114" si="59">E113/E112</f>
        <v>#DIV/0!</v>
      </c>
      <c r="F114" s="30" t="e">
        <f t="shared" si="59"/>
        <v>#DIV/0!</v>
      </c>
      <c r="G114" s="30" t="e">
        <f t="shared" si="59"/>
        <v>#DIV/0!</v>
      </c>
      <c r="H114" s="30" t="e">
        <f t="shared" si="59"/>
        <v>#DIV/0!</v>
      </c>
      <c r="I114" s="30" t="e">
        <f t="shared" si="59"/>
        <v>#DIV/0!</v>
      </c>
      <c r="J114" s="30" t="e">
        <f t="shared" si="59"/>
        <v>#DIV/0!</v>
      </c>
      <c r="K114" s="30" t="e">
        <f t="shared" si="59"/>
        <v>#DIV/0!</v>
      </c>
      <c r="L114" s="30" t="e">
        <f t="shared" si="59"/>
        <v>#DIV/0!</v>
      </c>
      <c r="M114" s="30" t="e">
        <f t="shared" si="59"/>
        <v>#DIV/0!</v>
      </c>
      <c r="N114" s="30" t="e">
        <f t="shared" si="59"/>
        <v>#DIV/0!</v>
      </c>
      <c r="O114" s="30" t="e">
        <f t="shared" si="59"/>
        <v>#DIV/0!</v>
      </c>
      <c r="P114" s="30" t="e">
        <f t="shared" si="59"/>
        <v>#DIV/0!</v>
      </c>
      <c r="Q114" s="30" t="e">
        <f t="shared" si="59"/>
        <v>#DIV/0!</v>
      </c>
      <c r="R114" s="30" t="e">
        <f t="shared" si="59"/>
        <v>#DIV/0!</v>
      </c>
      <c r="S114" s="30" t="e">
        <f t="shared" si="59"/>
        <v>#DIV/0!</v>
      </c>
      <c r="T114" s="30" t="e">
        <f t="shared" si="59"/>
        <v>#DIV/0!</v>
      </c>
      <c r="U114" s="30" t="e">
        <f t="shared" si="59"/>
        <v>#DIV/0!</v>
      </c>
      <c r="V114" s="30" t="e">
        <f t="shared" si="59"/>
        <v>#DIV/0!</v>
      </c>
      <c r="W114" s="30" t="e">
        <f t="shared" si="59"/>
        <v>#DIV/0!</v>
      </c>
      <c r="X114" s="30" t="e">
        <f t="shared" si="59"/>
        <v>#DIV/0!</v>
      </c>
      <c r="Y114" s="30" t="e">
        <f t="shared" si="59"/>
        <v>#DIV/0!</v>
      </c>
    </row>
    <row r="115" spans="1:25" s="12" customFormat="1" ht="30" hidden="1" customHeight="1" x14ac:dyDescent="0.25">
      <c r="A115" s="11" t="s">
        <v>92</v>
      </c>
      <c r="B115" s="26"/>
      <c r="C115" s="26">
        <f t="shared" si="58"/>
        <v>0</v>
      </c>
      <c r="D115" s="15" t="e">
        <f t="shared" si="53"/>
        <v>#DIV/0!</v>
      </c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s="12" customFormat="1" ht="30" hidden="1" customHeight="1" x14ac:dyDescent="0.25">
      <c r="A116" s="11" t="s">
        <v>93</v>
      </c>
      <c r="B116" s="26"/>
      <c r="C116" s="26">
        <f t="shared" si="58"/>
        <v>0</v>
      </c>
      <c r="D116" s="15" t="e">
        <f t="shared" si="53"/>
        <v>#DIV/0!</v>
      </c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s="12" customFormat="1" ht="31.2" hidden="1" customHeight="1" x14ac:dyDescent="0.25">
      <c r="A117" s="11" t="s">
        <v>94</v>
      </c>
      <c r="B117" s="26"/>
      <c r="C117" s="26">
        <f t="shared" si="58"/>
        <v>0</v>
      </c>
      <c r="D117" s="15" t="e">
        <f t="shared" si="53"/>
        <v>#DIV/0!</v>
      </c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s="12" customFormat="1" ht="31.2" hidden="1" customHeight="1" x14ac:dyDescent="0.25">
      <c r="A118" s="11" t="s">
        <v>95</v>
      </c>
      <c r="B118" s="39"/>
      <c r="C118" s="26">
        <f t="shared" si="58"/>
        <v>0</v>
      </c>
      <c r="D118" s="15" t="e">
        <f t="shared" si="53"/>
        <v>#DIV/0!</v>
      </c>
      <c r="E118" s="24"/>
      <c r="F118" s="24"/>
      <c r="G118" s="51"/>
      <c r="H118" s="51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84"/>
      <c r="U118" s="24"/>
      <c r="V118" s="24"/>
      <c r="W118" s="24"/>
      <c r="X118" s="24"/>
      <c r="Y118" s="24"/>
    </row>
    <row r="119" spans="1:25" s="12" customFormat="1" ht="31.2" hidden="1" customHeight="1" x14ac:dyDescent="0.25">
      <c r="A119" s="32" t="s">
        <v>98</v>
      </c>
      <c r="B119" s="53" t="e">
        <f>B113/B106*10</f>
        <v>#DIV/0!</v>
      </c>
      <c r="C119" s="53" t="e">
        <f>C113/C106*10</f>
        <v>#DIV/0!</v>
      </c>
      <c r="D119" s="15" t="e">
        <f t="shared" si="53"/>
        <v>#DIV/0!</v>
      </c>
      <c r="E119" s="54" t="e">
        <f t="shared" ref="E119:Y119" si="60">E113/E106*10</f>
        <v>#DIV/0!</v>
      </c>
      <c r="F119" s="54" t="e">
        <f t="shared" si="60"/>
        <v>#DIV/0!</v>
      </c>
      <c r="G119" s="54" t="e">
        <f t="shared" si="60"/>
        <v>#DIV/0!</v>
      </c>
      <c r="H119" s="54" t="e">
        <f t="shared" si="60"/>
        <v>#DIV/0!</v>
      </c>
      <c r="I119" s="54" t="e">
        <f t="shared" si="60"/>
        <v>#DIV/0!</v>
      </c>
      <c r="J119" s="54" t="e">
        <f t="shared" si="60"/>
        <v>#DIV/0!</v>
      </c>
      <c r="K119" s="54" t="e">
        <f t="shared" si="60"/>
        <v>#DIV/0!</v>
      </c>
      <c r="L119" s="54" t="e">
        <f t="shared" si="60"/>
        <v>#DIV/0!</v>
      </c>
      <c r="M119" s="54" t="e">
        <f t="shared" si="60"/>
        <v>#DIV/0!</v>
      </c>
      <c r="N119" s="54" t="e">
        <f t="shared" si="60"/>
        <v>#DIV/0!</v>
      </c>
      <c r="O119" s="54" t="e">
        <f t="shared" si="60"/>
        <v>#DIV/0!</v>
      </c>
      <c r="P119" s="54" t="e">
        <f t="shared" si="60"/>
        <v>#DIV/0!</v>
      </c>
      <c r="Q119" s="54" t="e">
        <f t="shared" si="60"/>
        <v>#DIV/0!</v>
      </c>
      <c r="R119" s="54" t="e">
        <f t="shared" si="60"/>
        <v>#DIV/0!</v>
      </c>
      <c r="S119" s="54" t="e">
        <f t="shared" si="60"/>
        <v>#DIV/0!</v>
      </c>
      <c r="T119" s="54" t="e">
        <f t="shared" si="60"/>
        <v>#DIV/0!</v>
      </c>
      <c r="U119" s="54" t="e">
        <f t="shared" si="60"/>
        <v>#DIV/0!</v>
      </c>
      <c r="V119" s="54" t="e">
        <f t="shared" si="60"/>
        <v>#DIV/0!</v>
      </c>
      <c r="W119" s="54" t="e">
        <f t="shared" si="60"/>
        <v>#DIV/0!</v>
      </c>
      <c r="X119" s="54" t="e">
        <f t="shared" si="60"/>
        <v>#DIV/0!</v>
      </c>
      <c r="Y119" s="54" t="e">
        <f t="shared" si="60"/>
        <v>#DIV/0!</v>
      </c>
    </row>
    <row r="120" spans="1:25" s="12" customFormat="1" ht="30" hidden="1" customHeight="1" x14ac:dyDescent="0.25">
      <c r="A120" s="11" t="s">
        <v>92</v>
      </c>
      <c r="B120" s="54" t="e">
        <f t="shared" ref="B120:E123" si="61">B115/B108*10</f>
        <v>#DIV/0!</v>
      </c>
      <c r="C120" s="54" t="e">
        <f t="shared" si="61"/>
        <v>#DIV/0!</v>
      </c>
      <c r="D120" s="15" t="e">
        <f t="shared" si="53"/>
        <v>#DIV/0!</v>
      </c>
      <c r="E120" s="54" t="e">
        <f t="shared" ref="E120:Y120" si="62">E115/E108*10</f>
        <v>#DIV/0!</v>
      </c>
      <c r="F120" s="54" t="e">
        <f t="shared" si="62"/>
        <v>#DIV/0!</v>
      </c>
      <c r="G120" s="54" t="e">
        <f t="shared" si="62"/>
        <v>#DIV/0!</v>
      </c>
      <c r="H120" s="54" t="e">
        <f t="shared" si="62"/>
        <v>#DIV/0!</v>
      </c>
      <c r="I120" s="54" t="e">
        <f t="shared" si="62"/>
        <v>#DIV/0!</v>
      </c>
      <c r="J120" s="54" t="e">
        <f t="shared" si="62"/>
        <v>#DIV/0!</v>
      </c>
      <c r="K120" s="54" t="e">
        <f t="shared" si="62"/>
        <v>#DIV/0!</v>
      </c>
      <c r="L120" s="54" t="e">
        <f t="shared" si="62"/>
        <v>#DIV/0!</v>
      </c>
      <c r="M120" s="54" t="e">
        <f t="shared" si="62"/>
        <v>#DIV/0!</v>
      </c>
      <c r="N120" s="54" t="e">
        <f t="shared" si="62"/>
        <v>#DIV/0!</v>
      </c>
      <c r="O120" s="54" t="e">
        <f t="shared" si="62"/>
        <v>#DIV/0!</v>
      </c>
      <c r="P120" s="54" t="e">
        <f t="shared" si="62"/>
        <v>#DIV/0!</v>
      </c>
      <c r="Q120" s="54" t="e">
        <f t="shared" si="62"/>
        <v>#DIV/0!</v>
      </c>
      <c r="R120" s="54" t="e">
        <f t="shared" si="62"/>
        <v>#DIV/0!</v>
      </c>
      <c r="S120" s="54" t="e">
        <f t="shared" si="62"/>
        <v>#DIV/0!</v>
      </c>
      <c r="T120" s="54" t="e">
        <f t="shared" si="62"/>
        <v>#DIV/0!</v>
      </c>
      <c r="U120" s="54" t="e">
        <f t="shared" si="62"/>
        <v>#DIV/0!</v>
      </c>
      <c r="V120" s="54" t="e">
        <f t="shared" si="62"/>
        <v>#DIV/0!</v>
      </c>
      <c r="W120" s="54" t="e">
        <f t="shared" si="62"/>
        <v>#DIV/0!</v>
      </c>
      <c r="X120" s="54" t="e">
        <f t="shared" si="62"/>
        <v>#DIV/0!</v>
      </c>
      <c r="Y120" s="54" t="e">
        <f t="shared" si="62"/>
        <v>#DIV/0!</v>
      </c>
    </row>
    <row r="121" spans="1:25" s="12" customFormat="1" ht="30" hidden="1" customHeight="1" x14ac:dyDescent="0.25">
      <c r="A121" s="11" t="s">
        <v>93</v>
      </c>
      <c r="B121" s="54" t="e">
        <f t="shared" si="61"/>
        <v>#DIV/0!</v>
      </c>
      <c r="C121" s="54" t="e">
        <f t="shared" si="61"/>
        <v>#DIV/0!</v>
      </c>
      <c r="D121" s="15" t="e">
        <f t="shared" si="53"/>
        <v>#DIV/0!</v>
      </c>
      <c r="E121" s="54"/>
      <c r="F121" s="54" t="e">
        <f t="shared" ref="F121:M122" si="63">F116/F109*10</f>
        <v>#DIV/0!</v>
      </c>
      <c r="G121" s="54" t="e">
        <f t="shared" si="63"/>
        <v>#DIV/0!</v>
      </c>
      <c r="H121" s="54" t="e">
        <f t="shared" si="63"/>
        <v>#DIV/0!</v>
      </c>
      <c r="I121" s="54" t="e">
        <f t="shared" si="63"/>
        <v>#DIV/0!</v>
      </c>
      <c r="J121" s="54" t="e">
        <f t="shared" si="63"/>
        <v>#DIV/0!</v>
      </c>
      <c r="K121" s="54" t="e">
        <f t="shared" si="63"/>
        <v>#DIV/0!</v>
      </c>
      <c r="L121" s="54" t="e">
        <f t="shared" si="63"/>
        <v>#DIV/0!</v>
      </c>
      <c r="M121" s="54" t="e">
        <f t="shared" si="63"/>
        <v>#DIV/0!</v>
      </c>
      <c r="N121" s="54"/>
      <c r="O121" s="54" t="e">
        <f>O116/O109*10</f>
        <v>#DIV/0!</v>
      </c>
      <c r="P121" s="54" t="e">
        <f>P116/P109*10</f>
        <v>#DIV/0!</v>
      </c>
      <c r="Q121" s="54"/>
      <c r="R121" s="54" t="e">
        <f t="shared" ref="R121:U122" si="64">R116/R109*10</f>
        <v>#DIV/0!</v>
      </c>
      <c r="S121" s="54" t="e">
        <f t="shared" si="64"/>
        <v>#DIV/0!</v>
      </c>
      <c r="T121" s="54" t="e">
        <f t="shared" si="64"/>
        <v>#DIV/0!</v>
      </c>
      <c r="U121" s="54" t="e">
        <f t="shared" si="64"/>
        <v>#DIV/0!</v>
      </c>
      <c r="V121" s="54"/>
      <c r="W121" s="54"/>
      <c r="X121" s="54" t="e">
        <f>X116/X109*10</f>
        <v>#DIV/0!</v>
      </c>
      <c r="Y121" s="54" t="e">
        <f>Y116/Y109*10</f>
        <v>#DIV/0!</v>
      </c>
    </row>
    <row r="122" spans="1:25" s="12" customFormat="1" ht="30" hidden="1" customHeight="1" x14ac:dyDescent="0.25">
      <c r="A122" s="11" t="s">
        <v>94</v>
      </c>
      <c r="B122" s="54" t="e">
        <f t="shared" si="61"/>
        <v>#DIV/0!</v>
      </c>
      <c r="C122" s="54" t="e">
        <f t="shared" si="61"/>
        <v>#DIV/0!</v>
      </c>
      <c r="D122" s="15" t="e">
        <f t="shared" si="53"/>
        <v>#DIV/0!</v>
      </c>
      <c r="E122" s="54" t="e">
        <f>E117/E110*10</f>
        <v>#DIV/0!</v>
      </c>
      <c r="F122" s="54" t="e">
        <f t="shared" si="63"/>
        <v>#DIV/0!</v>
      </c>
      <c r="G122" s="54" t="e">
        <f t="shared" si="63"/>
        <v>#DIV/0!</v>
      </c>
      <c r="H122" s="54" t="e">
        <f t="shared" si="63"/>
        <v>#DIV/0!</v>
      </c>
      <c r="I122" s="54" t="e">
        <f t="shared" si="63"/>
        <v>#DIV/0!</v>
      </c>
      <c r="J122" s="54" t="e">
        <f t="shared" si="63"/>
        <v>#DIV/0!</v>
      </c>
      <c r="K122" s="54" t="e">
        <f t="shared" si="63"/>
        <v>#DIV/0!</v>
      </c>
      <c r="L122" s="54" t="e">
        <f t="shared" si="63"/>
        <v>#DIV/0!</v>
      </c>
      <c r="M122" s="54" t="e">
        <f t="shared" si="63"/>
        <v>#DIV/0!</v>
      </c>
      <c r="N122" s="54" t="e">
        <f>N117/N110*10</f>
        <v>#DIV/0!</v>
      </c>
      <c r="O122" s="54" t="e">
        <f>O117/O110*10</f>
        <v>#DIV/0!</v>
      </c>
      <c r="P122" s="54" t="e">
        <f>P117/P110*10</f>
        <v>#DIV/0!</v>
      </c>
      <c r="Q122" s="54" t="e">
        <f>Q117/Q110*10</f>
        <v>#DIV/0!</v>
      </c>
      <c r="R122" s="54" t="e">
        <f t="shared" si="64"/>
        <v>#DIV/0!</v>
      </c>
      <c r="S122" s="54" t="e">
        <f t="shared" si="64"/>
        <v>#DIV/0!</v>
      </c>
      <c r="T122" s="54" t="e">
        <f t="shared" si="64"/>
        <v>#DIV/0!</v>
      </c>
      <c r="U122" s="54" t="e">
        <f t="shared" si="64"/>
        <v>#DIV/0!</v>
      </c>
      <c r="V122" s="54" t="e">
        <f>V117/V110*10</f>
        <v>#DIV/0!</v>
      </c>
      <c r="W122" s="54" t="e">
        <f>W117/W110*10</f>
        <v>#DIV/0!</v>
      </c>
      <c r="X122" s="54" t="e">
        <f>X117/X110*10</f>
        <v>#DIV/0!</v>
      </c>
      <c r="Y122" s="54" t="e">
        <f>Y117/Y110*10</f>
        <v>#DIV/0!</v>
      </c>
    </row>
    <row r="123" spans="1:25" s="12" customFormat="1" ht="30" hidden="1" customHeight="1" x14ac:dyDescent="0.25">
      <c r="A123" s="11" t="s">
        <v>95</v>
      </c>
      <c r="B123" s="54" t="e">
        <f t="shared" si="61"/>
        <v>#DIV/0!</v>
      </c>
      <c r="C123" s="54" t="e">
        <f t="shared" si="61"/>
        <v>#DIV/0!</v>
      </c>
      <c r="D123" s="15" t="e">
        <f t="shared" si="53"/>
        <v>#DIV/0!</v>
      </c>
      <c r="E123" s="54" t="e">
        <f t="shared" si="61"/>
        <v>#DIV/0!</v>
      </c>
      <c r="F123" s="54"/>
      <c r="G123" s="54">
        <v>10</v>
      </c>
      <c r="H123" s="54"/>
      <c r="I123" s="54" t="e">
        <f>I118/I111*10</f>
        <v>#DIV/0!</v>
      </c>
      <c r="J123" s="54"/>
      <c r="K123" s="54"/>
      <c r="L123" s="54"/>
      <c r="M123" s="54"/>
      <c r="N123" s="54"/>
      <c r="O123" s="54"/>
      <c r="P123" s="54"/>
      <c r="Q123" s="54" t="e">
        <f>Q118/Q111*10</f>
        <v>#DIV/0!</v>
      </c>
      <c r="R123" s="54" t="e">
        <f>R118/R111*10</f>
        <v>#DIV/0!</v>
      </c>
      <c r="S123" s="54"/>
      <c r="T123" s="54"/>
      <c r="U123" s="54" t="e">
        <f>U118/U111*10</f>
        <v>#DIV/0!</v>
      </c>
      <c r="V123" s="54"/>
      <c r="W123" s="54" t="e">
        <f>W118/W111*10</f>
        <v>#DIV/0!</v>
      </c>
      <c r="X123" s="54"/>
      <c r="Y123" s="54"/>
    </row>
    <row r="124" spans="1:25" s="12" customFormat="1" ht="30" hidden="1" customHeight="1" outlineLevel="1" x14ac:dyDescent="0.25">
      <c r="A124" s="55" t="s">
        <v>158</v>
      </c>
      <c r="B124" s="23"/>
      <c r="C124" s="26">
        <f>SUM(E124:Y124)</f>
        <v>0</v>
      </c>
      <c r="D124" s="15"/>
      <c r="E124" s="38"/>
      <c r="F124" s="37"/>
      <c r="G124" s="58"/>
      <c r="H124" s="37"/>
      <c r="I124" s="37"/>
      <c r="J124" s="37"/>
      <c r="K124" s="37"/>
      <c r="L124" s="54"/>
      <c r="M124" s="37"/>
      <c r="N124" s="37"/>
      <c r="O124" s="37"/>
      <c r="P124" s="37"/>
      <c r="Q124" s="37"/>
      <c r="R124" s="37"/>
      <c r="S124" s="54"/>
      <c r="T124" s="26"/>
      <c r="U124" s="98"/>
      <c r="V124" s="98"/>
      <c r="W124" s="98"/>
      <c r="X124" s="26"/>
      <c r="Y124" s="37"/>
    </row>
    <row r="125" spans="1:25" s="12" customFormat="1" ht="30" hidden="1" customHeight="1" x14ac:dyDescent="0.25">
      <c r="A125" s="32" t="s">
        <v>159</v>
      </c>
      <c r="B125" s="23"/>
      <c r="C125" s="26">
        <f>SUM(E125:Y125)</f>
        <v>0</v>
      </c>
      <c r="D125" s="15"/>
      <c r="E125" s="38"/>
      <c r="F125" s="37"/>
      <c r="G125" s="37"/>
      <c r="H125" s="37"/>
      <c r="I125" s="37"/>
      <c r="J125" s="37"/>
      <c r="K125" s="37"/>
      <c r="L125" s="54"/>
      <c r="M125" s="37"/>
      <c r="N125" s="37"/>
      <c r="O125" s="37"/>
      <c r="P125" s="37"/>
      <c r="Q125" s="37"/>
      <c r="R125" s="37"/>
      <c r="S125" s="54"/>
      <c r="T125" s="26"/>
      <c r="U125" s="98"/>
      <c r="V125" s="98"/>
      <c r="W125" s="98"/>
      <c r="X125" s="26"/>
      <c r="Y125" s="37"/>
    </row>
    <row r="126" spans="1:25" s="12" customFormat="1" ht="30" hidden="1" customHeight="1" x14ac:dyDescent="0.25">
      <c r="A126" s="32" t="s">
        <v>98</v>
      </c>
      <c r="B126" s="60"/>
      <c r="C126" s="60" t="e">
        <f>C125/C124*10</f>
        <v>#DIV/0!</v>
      </c>
      <c r="D126" s="58"/>
      <c r="E126" s="58"/>
      <c r="F126" s="58"/>
      <c r="G126" s="58"/>
      <c r="H126" s="58" t="e">
        <f>H125/H124*10</f>
        <v>#DIV/0!</v>
      </c>
      <c r="I126" s="58"/>
      <c r="J126" s="58"/>
      <c r="K126" s="58"/>
      <c r="L126" s="58"/>
      <c r="M126" s="58" t="e">
        <f>M125/M124*10</f>
        <v>#DIV/0!</v>
      </c>
      <c r="N126" s="58"/>
      <c r="O126" s="58"/>
      <c r="P126" s="58" t="e">
        <f>P125/P124*10</f>
        <v>#DIV/0!</v>
      </c>
      <c r="Q126" s="58"/>
      <c r="R126" s="54" t="e">
        <f>R125/R124*10</f>
        <v>#DIV/0!</v>
      </c>
      <c r="S126" s="54"/>
      <c r="T126" s="54" t="e">
        <f>T125/T124*10</f>
        <v>#DIV/0!</v>
      </c>
      <c r="U126" s="58"/>
      <c r="V126" s="58"/>
      <c r="W126" s="58"/>
      <c r="X126" s="54" t="e">
        <f>X125/X124*10</f>
        <v>#DIV/0!</v>
      </c>
      <c r="Y126" s="38"/>
    </row>
    <row r="127" spans="1:25" s="12" customFormat="1" ht="30" hidden="1" customHeight="1" x14ac:dyDescent="0.25">
      <c r="A127" s="55" t="s">
        <v>99</v>
      </c>
      <c r="B127" s="56"/>
      <c r="C127" s="56">
        <f>SUM(E127:Y127)</f>
        <v>0</v>
      </c>
      <c r="D127" s="15" t="e">
        <f t="shared" si="53"/>
        <v>#DIV/0!</v>
      </c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1:25" s="12" customFormat="1" ht="30" hidden="1" customHeight="1" x14ac:dyDescent="0.25">
      <c r="A128" s="32" t="s">
        <v>100</v>
      </c>
      <c r="B128" s="27"/>
      <c r="C128" s="27">
        <f>SUM(E128:Y128)</f>
        <v>0</v>
      </c>
      <c r="D128" s="15" t="e">
        <f t="shared" si="53"/>
        <v>#DIV/0!</v>
      </c>
      <c r="E128" s="24"/>
      <c r="F128" s="24"/>
      <c r="G128" s="24"/>
      <c r="H128" s="24"/>
      <c r="I128" s="24"/>
      <c r="J128" s="24"/>
      <c r="K128" s="26"/>
      <c r="L128" s="26"/>
      <c r="M128" s="26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</row>
    <row r="129" spans="1:26" s="12" customFormat="1" ht="30" hidden="1" customHeight="1" x14ac:dyDescent="0.25">
      <c r="A129" s="32" t="s">
        <v>101</v>
      </c>
      <c r="B129" s="54"/>
      <c r="C129" s="54" t="e">
        <f>C127/C128</f>
        <v>#DIV/0!</v>
      </c>
      <c r="D129" s="15" t="e">
        <f t="shared" si="53"/>
        <v>#DIV/0!</v>
      </c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</row>
    <row r="130" spans="1:26" s="12" customFormat="1" ht="30" hidden="1" customHeight="1" x14ac:dyDescent="0.25">
      <c r="A130" s="11" t="s">
        <v>102</v>
      </c>
      <c r="B130" s="27"/>
      <c r="C130" s="27"/>
      <c r="D130" s="15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</row>
    <row r="131" spans="1:26" s="12" customFormat="1" ht="27" hidden="1" customHeight="1" x14ac:dyDescent="0.25">
      <c r="A131" s="13" t="s">
        <v>103</v>
      </c>
      <c r="B131" s="23"/>
      <c r="C131" s="27">
        <f>SUM(E131:Y131)</f>
        <v>0</v>
      </c>
      <c r="D131" s="15"/>
      <c r="E131" s="51"/>
      <c r="F131" s="51"/>
      <c r="G131" s="51"/>
      <c r="H131" s="51"/>
      <c r="I131" s="51"/>
      <c r="J131" s="51"/>
      <c r="K131" s="51"/>
      <c r="L131" s="26"/>
      <c r="M131" s="51"/>
      <c r="N131" s="51"/>
      <c r="O131" s="51"/>
      <c r="P131" s="51"/>
      <c r="Q131" s="51"/>
      <c r="R131" s="51"/>
      <c r="S131" s="51"/>
      <c r="T131" s="54"/>
      <c r="U131" s="51"/>
      <c r="V131" s="51"/>
      <c r="W131" s="51"/>
      <c r="X131" s="51"/>
      <c r="Y131" s="51"/>
    </row>
    <row r="132" spans="1:26" s="12" customFormat="1" ht="31.8" hidden="1" customHeight="1" outlineLevel="1" x14ac:dyDescent="0.25">
      <c r="A132" s="13" t="s">
        <v>104</v>
      </c>
      <c r="B132" s="27"/>
      <c r="C132" s="27"/>
      <c r="D132" s="15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74"/>
    </row>
    <row r="133" spans="1:26" s="12" customFormat="1" ht="30" hidden="1" customHeight="1" outlineLevel="1" x14ac:dyDescent="0.25">
      <c r="A133" s="55" t="s">
        <v>105</v>
      </c>
      <c r="B133" s="23"/>
      <c r="C133" s="27">
        <f>SUM(E133:Y133)</f>
        <v>0</v>
      </c>
      <c r="D133" s="15" t="e">
        <f t="shared" ref="D133:D173" si="65">C133/B133</f>
        <v>#DIV/0!</v>
      </c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</row>
    <row r="134" spans="1:26" s="12" customFormat="1" ht="19.2" hidden="1" customHeight="1" x14ac:dyDescent="0.25">
      <c r="A134" s="13" t="s">
        <v>188</v>
      </c>
      <c r="B134" s="33" t="e">
        <f>B133/B132</f>
        <v>#DIV/0!</v>
      </c>
      <c r="C134" s="33" t="e">
        <f>C133/C132</f>
        <v>#DIV/0!</v>
      </c>
      <c r="D134" s="15"/>
      <c r="E134" s="35" t="e">
        <f t="shared" ref="E134:Y134" si="66">E133/E132</f>
        <v>#DIV/0!</v>
      </c>
      <c r="F134" s="35" t="e">
        <f t="shared" si="66"/>
        <v>#DIV/0!</v>
      </c>
      <c r="G134" s="35" t="e">
        <f t="shared" si="66"/>
        <v>#DIV/0!</v>
      </c>
      <c r="H134" s="35" t="e">
        <f t="shared" si="66"/>
        <v>#DIV/0!</v>
      </c>
      <c r="I134" s="35" t="e">
        <f t="shared" si="66"/>
        <v>#DIV/0!</v>
      </c>
      <c r="J134" s="35" t="e">
        <f t="shared" si="66"/>
        <v>#DIV/0!</v>
      </c>
      <c r="K134" s="35" t="e">
        <f t="shared" si="66"/>
        <v>#DIV/0!</v>
      </c>
      <c r="L134" s="35" t="e">
        <f t="shared" si="66"/>
        <v>#DIV/0!</v>
      </c>
      <c r="M134" s="35" t="e">
        <f t="shared" si="66"/>
        <v>#DIV/0!</v>
      </c>
      <c r="N134" s="35" t="e">
        <f t="shared" si="66"/>
        <v>#DIV/0!</v>
      </c>
      <c r="O134" s="35" t="e">
        <f t="shared" si="66"/>
        <v>#DIV/0!</v>
      </c>
      <c r="P134" s="35" t="e">
        <f t="shared" si="66"/>
        <v>#DIV/0!</v>
      </c>
      <c r="Q134" s="35" t="e">
        <f t="shared" si="66"/>
        <v>#DIV/0!</v>
      </c>
      <c r="R134" s="35" t="e">
        <f t="shared" si="66"/>
        <v>#DIV/0!</v>
      </c>
      <c r="S134" s="35" t="e">
        <f t="shared" si="66"/>
        <v>#DIV/0!</v>
      </c>
      <c r="T134" s="35" t="e">
        <f t="shared" si="66"/>
        <v>#DIV/0!</v>
      </c>
      <c r="U134" s="35" t="e">
        <f t="shared" si="66"/>
        <v>#DIV/0!</v>
      </c>
      <c r="V134" s="35" t="e">
        <f t="shared" si="66"/>
        <v>#DIV/0!</v>
      </c>
      <c r="W134" s="35" t="e">
        <f t="shared" si="66"/>
        <v>#DIV/0!</v>
      </c>
      <c r="X134" s="35" t="e">
        <f t="shared" si="66"/>
        <v>#DIV/0!</v>
      </c>
      <c r="Y134" s="35" t="e">
        <f t="shared" si="66"/>
        <v>#DIV/0!</v>
      </c>
    </row>
    <row r="135" spans="1:26" s="96" customFormat="1" ht="21" hidden="1" customHeight="1" x14ac:dyDescent="0.25">
      <c r="A135" s="94" t="s">
        <v>96</v>
      </c>
      <c r="B135" s="95">
        <f>B132-B133</f>
        <v>0</v>
      </c>
      <c r="C135" s="95">
        <f>C132-C133</f>
        <v>0</v>
      </c>
      <c r="D135" s="95"/>
      <c r="E135" s="95">
        <f t="shared" ref="E135:Y135" si="67">E132-E133</f>
        <v>0</v>
      </c>
      <c r="F135" s="95">
        <f t="shared" si="67"/>
        <v>0</v>
      </c>
      <c r="G135" s="95">
        <f t="shared" si="67"/>
        <v>0</v>
      </c>
      <c r="H135" s="95">
        <f t="shared" si="67"/>
        <v>0</v>
      </c>
      <c r="I135" s="95">
        <f t="shared" si="67"/>
        <v>0</v>
      </c>
      <c r="J135" s="95">
        <f t="shared" si="67"/>
        <v>0</v>
      </c>
      <c r="K135" s="95">
        <f t="shared" si="67"/>
        <v>0</v>
      </c>
      <c r="L135" s="95">
        <f t="shared" si="67"/>
        <v>0</v>
      </c>
      <c r="M135" s="95">
        <f t="shared" si="67"/>
        <v>0</v>
      </c>
      <c r="N135" s="95">
        <f t="shared" si="67"/>
        <v>0</v>
      </c>
      <c r="O135" s="95">
        <f t="shared" si="67"/>
        <v>0</v>
      </c>
      <c r="P135" s="95">
        <f t="shared" si="67"/>
        <v>0</v>
      </c>
      <c r="Q135" s="95">
        <f t="shared" si="67"/>
        <v>0</v>
      </c>
      <c r="R135" s="95">
        <f t="shared" si="67"/>
        <v>0</v>
      </c>
      <c r="S135" s="95">
        <f t="shared" si="67"/>
        <v>0</v>
      </c>
      <c r="T135" s="95">
        <f t="shared" si="67"/>
        <v>0</v>
      </c>
      <c r="U135" s="95">
        <f t="shared" si="67"/>
        <v>0</v>
      </c>
      <c r="V135" s="95">
        <f t="shared" si="67"/>
        <v>0</v>
      </c>
      <c r="W135" s="95">
        <f t="shared" si="67"/>
        <v>0</v>
      </c>
      <c r="X135" s="95">
        <f t="shared" si="67"/>
        <v>0</v>
      </c>
      <c r="Y135" s="95">
        <f t="shared" si="67"/>
        <v>0</v>
      </c>
    </row>
    <row r="136" spans="1:26" s="12" customFormat="1" ht="22.8" hidden="1" customHeight="1" x14ac:dyDescent="0.25">
      <c r="A136" s="13" t="s">
        <v>191</v>
      </c>
      <c r="B136" s="39"/>
      <c r="C136" s="26"/>
      <c r="D136" s="16" t="e">
        <f t="shared" si="65"/>
        <v>#DIV/0!</v>
      </c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</row>
    <row r="137" spans="1:26" s="12" customFormat="1" ht="30" hidden="1" customHeight="1" x14ac:dyDescent="0.25">
      <c r="A137" s="32" t="s">
        <v>106</v>
      </c>
      <c r="B137" s="23"/>
      <c r="C137" s="27">
        <f>SUM(E137:Y137)</f>
        <v>0</v>
      </c>
      <c r="D137" s="15" t="e">
        <f t="shared" si="65"/>
        <v>#DIV/0!</v>
      </c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</row>
    <row r="138" spans="1:26" s="12" customFormat="1" ht="31.2" hidden="1" customHeight="1" x14ac:dyDescent="0.25">
      <c r="A138" s="13" t="s">
        <v>52</v>
      </c>
      <c r="B138" s="15" t="e">
        <f>B137/B136</f>
        <v>#DIV/0!</v>
      </c>
      <c r="C138" s="9" t="e">
        <f>C137/C136</f>
        <v>#DIV/0!</v>
      </c>
      <c r="D138" s="15"/>
      <c r="E138" s="29" t="e">
        <f t="shared" ref="E138:Y138" si="68">E137/E136</f>
        <v>#DIV/0!</v>
      </c>
      <c r="F138" s="29" t="e">
        <f t="shared" si="68"/>
        <v>#DIV/0!</v>
      </c>
      <c r="G138" s="29" t="e">
        <f t="shared" si="68"/>
        <v>#DIV/0!</v>
      </c>
      <c r="H138" s="29" t="e">
        <f t="shared" si="68"/>
        <v>#DIV/0!</v>
      </c>
      <c r="I138" s="29" t="e">
        <f t="shared" si="68"/>
        <v>#DIV/0!</v>
      </c>
      <c r="J138" s="29" t="e">
        <f t="shared" si="68"/>
        <v>#DIV/0!</v>
      </c>
      <c r="K138" s="29" t="e">
        <f t="shared" si="68"/>
        <v>#DIV/0!</v>
      </c>
      <c r="L138" s="29" t="e">
        <f t="shared" si="68"/>
        <v>#DIV/0!</v>
      </c>
      <c r="M138" s="29" t="e">
        <f t="shared" si="68"/>
        <v>#DIV/0!</v>
      </c>
      <c r="N138" s="29" t="e">
        <f t="shared" si="68"/>
        <v>#DIV/0!</v>
      </c>
      <c r="O138" s="29" t="e">
        <f t="shared" si="68"/>
        <v>#DIV/0!</v>
      </c>
      <c r="P138" s="29" t="e">
        <f t="shared" si="68"/>
        <v>#DIV/0!</v>
      </c>
      <c r="Q138" s="29" t="e">
        <f t="shared" si="68"/>
        <v>#DIV/0!</v>
      </c>
      <c r="R138" s="29" t="e">
        <f t="shared" si="68"/>
        <v>#DIV/0!</v>
      </c>
      <c r="S138" s="29" t="e">
        <f t="shared" si="68"/>
        <v>#DIV/0!</v>
      </c>
      <c r="T138" s="29" t="e">
        <f t="shared" si="68"/>
        <v>#DIV/0!</v>
      </c>
      <c r="U138" s="29" t="e">
        <f t="shared" si="68"/>
        <v>#DIV/0!</v>
      </c>
      <c r="V138" s="29" t="e">
        <f t="shared" si="68"/>
        <v>#DIV/0!</v>
      </c>
      <c r="W138" s="29" t="e">
        <f t="shared" si="68"/>
        <v>#DIV/0!</v>
      </c>
      <c r="X138" s="29" t="e">
        <f t="shared" si="68"/>
        <v>#DIV/0!</v>
      </c>
      <c r="Y138" s="29" t="e">
        <f t="shared" si="68"/>
        <v>#DIV/0!</v>
      </c>
    </row>
    <row r="139" spans="1:26" s="12" customFormat="1" ht="30" hidden="1" customHeight="1" x14ac:dyDescent="0.25">
      <c r="A139" s="32" t="s">
        <v>98</v>
      </c>
      <c r="B139" s="60" t="e">
        <f>B137/B133*10</f>
        <v>#DIV/0!</v>
      </c>
      <c r="C139" s="60" t="e">
        <f>C137/C133*10</f>
        <v>#DIV/0!</v>
      </c>
      <c r="D139" s="15" t="e">
        <f t="shared" si="65"/>
        <v>#DIV/0!</v>
      </c>
      <c r="E139" s="58" t="e">
        <f t="shared" ref="E139:P139" si="69">E137/E133*10</f>
        <v>#DIV/0!</v>
      </c>
      <c r="F139" s="58" t="e">
        <f t="shared" si="69"/>
        <v>#DIV/0!</v>
      </c>
      <c r="G139" s="58" t="e">
        <f t="shared" si="69"/>
        <v>#DIV/0!</v>
      </c>
      <c r="H139" s="58" t="e">
        <f t="shared" si="69"/>
        <v>#DIV/0!</v>
      </c>
      <c r="I139" s="58" t="e">
        <f t="shared" si="69"/>
        <v>#DIV/0!</v>
      </c>
      <c r="J139" s="58" t="e">
        <f t="shared" si="69"/>
        <v>#DIV/0!</v>
      </c>
      <c r="K139" s="58" t="e">
        <f t="shared" si="69"/>
        <v>#DIV/0!</v>
      </c>
      <c r="L139" s="58" t="e">
        <f t="shared" si="69"/>
        <v>#DIV/0!</v>
      </c>
      <c r="M139" s="58" t="e">
        <f t="shared" si="69"/>
        <v>#DIV/0!</v>
      </c>
      <c r="N139" s="58" t="e">
        <f t="shared" si="69"/>
        <v>#DIV/0!</v>
      </c>
      <c r="O139" s="58" t="e">
        <f t="shared" si="69"/>
        <v>#DIV/0!</v>
      </c>
      <c r="P139" s="58" t="e">
        <f t="shared" si="69"/>
        <v>#DIV/0!</v>
      </c>
      <c r="Q139" s="58" t="e">
        <f t="shared" ref="Q139:V139" si="70">Q137/Q133*10</f>
        <v>#DIV/0!</v>
      </c>
      <c r="R139" s="58" t="e">
        <f t="shared" si="70"/>
        <v>#DIV/0!</v>
      </c>
      <c r="S139" s="58" t="e">
        <f t="shared" si="70"/>
        <v>#DIV/0!</v>
      </c>
      <c r="T139" s="58" t="e">
        <f t="shared" si="70"/>
        <v>#DIV/0!</v>
      </c>
      <c r="U139" s="58" t="e">
        <f t="shared" si="70"/>
        <v>#DIV/0!</v>
      </c>
      <c r="V139" s="58" t="e">
        <f t="shared" si="70"/>
        <v>#DIV/0!</v>
      </c>
      <c r="W139" s="58" t="e">
        <f>W137/W133*10</f>
        <v>#DIV/0!</v>
      </c>
      <c r="X139" s="58" t="e">
        <f>X137/X133*10</f>
        <v>#DIV/0!</v>
      </c>
      <c r="Y139" s="58" t="e">
        <f>Y137/Y133*10</f>
        <v>#DIV/0!</v>
      </c>
    </row>
    <row r="140" spans="1:26" s="12" customFormat="1" ht="30" hidden="1" customHeight="1" outlineLevel="1" x14ac:dyDescent="0.25">
      <c r="A140" s="11" t="s">
        <v>107</v>
      </c>
      <c r="B140" s="8"/>
      <c r="C140" s="27">
        <f>E140+F140+G140+H140+I140+J140+K140+L140+M140+N140+O140+P140+Q140+R140+S140+T140+U140+V140+W140+X140+Y140</f>
        <v>0</v>
      </c>
      <c r="D140" s="15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1:26" s="12" customFormat="1" ht="30" hidden="1" customHeight="1" x14ac:dyDescent="0.25">
      <c r="A141" s="11" t="s">
        <v>108</v>
      </c>
      <c r="B141" s="57"/>
      <c r="C141" s="27">
        <f>SUM(E141:Y141)</f>
        <v>0</v>
      </c>
      <c r="D141" s="15"/>
      <c r="E141" s="58"/>
      <c r="F141" s="58"/>
      <c r="G141" s="59"/>
      <c r="H141" s="58"/>
      <c r="I141" s="58"/>
      <c r="J141" s="58"/>
      <c r="K141" s="58"/>
      <c r="L141" s="26"/>
      <c r="M141" s="58"/>
      <c r="N141" s="58"/>
      <c r="O141" s="58"/>
      <c r="P141" s="58"/>
      <c r="Q141" s="58"/>
      <c r="R141" s="58"/>
      <c r="S141" s="58"/>
      <c r="T141" s="54"/>
      <c r="U141" s="58"/>
      <c r="V141" s="58"/>
      <c r="W141" s="58"/>
      <c r="X141" s="57"/>
      <c r="Y141" s="58"/>
    </row>
    <row r="142" spans="1:26" s="12" customFormat="1" ht="30" hidden="1" customHeight="1" outlineLevel="1" x14ac:dyDescent="0.25">
      <c r="A142" s="11" t="s">
        <v>109</v>
      </c>
      <c r="B142" s="56"/>
      <c r="C142" s="56">
        <f>C140-C141</f>
        <v>0</v>
      </c>
      <c r="D142" s="15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</row>
    <row r="143" spans="1:26" s="12" customFormat="1" ht="30" hidden="1" customHeight="1" outlineLevel="1" x14ac:dyDescent="0.25">
      <c r="A143" s="55" t="s">
        <v>179</v>
      </c>
      <c r="B143" s="23"/>
      <c r="C143" s="27">
        <f>SUM(E143:Y143)</f>
        <v>0</v>
      </c>
      <c r="D143" s="15" t="e">
        <f t="shared" si="65"/>
        <v>#DIV/0!</v>
      </c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</row>
    <row r="144" spans="1:26" s="12" customFormat="1" ht="27" hidden="1" customHeight="1" x14ac:dyDescent="0.25">
      <c r="A144" s="13" t="s">
        <v>188</v>
      </c>
      <c r="B144" s="33" t="e">
        <f>B143/B142</f>
        <v>#DIV/0!</v>
      </c>
      <c r="C144" s="33" t="e">
        <f>C143/C142</f>
        <v>#DIV/0!</v>
      </c>
      <c r="D144" s="15"/>
      <c r="E144" s="29" t="e">
        <f>E143/E142</f>
        <v>#DIV/0!</v>
      </c>
      <c r="F144" s="29" t="e">
        <f t="shared" ref="F144:Y144" si="71">F143/F142</f>
        <v>#DIV/0!</v>
      </c>
      <c r="G144" s="29" t="e">
        <f t="shared" si="71"/>
        <v>#DIV/0!</v>
      </c>
      <c r="H144" s="29" t="e">
        <f t="shared" si="71"/>
        <v>#DIV/0!</v>
      </c>
      <c r="I144" s="29" t="e">
        <f t="shared" si="71"/>
        <v>#DIV/0!</v>
      </c>
      <c r="J144" s="29" t="e">
        <f t="shared" si="71"/>
        <v>#DIV/0!</v>
      </c>
      <c r="K144" s="29" t="e">
        <f t="shared" si="71"/>
        <v>#DIV/0!</v>
      </c>
      <c r="L144" s="29" t="e">
        <f t="shared" si="71"/>
        <v>#DIV/0!</v>
      </c>
      <c r="M144" s="29" t="e">
        <f t="shared" si="71"/>
        <v>#DIV/0!</v>
      </c>
      <c r="N144" s="29" t="e">
        <f t="shared" si="71"/>
        <v>#DIV/0!</v>
      </c>
      <c r="O144" s="29" t="e">
        <f t="shared" si="71"/>
        <v>#DIV/0!</v>
      </c>
      <c r="P144" s="29" t="e">
        <f t="shared" si="71"/>
        <v>#DIV/0!</v>
      </c>
      <c r="Q144" s="29"/>
      <c r="R144" s="29" t="e">
        <f t="shared" si="71"/>
        <v>#DIV/0!</v>
      </c>
      <c r="S144" s="29" t="e">
        <f t="shared" si="71"/>
        <v>#DIV/0!</v>
      </c>
      <c r="T144" s="29" t="e">
        <f t="shared" si="71"/>
        <v>#DIV/0!</v>
      </c>
      <c r="U144" s="29" t="e">
        <f t="shared" si="71"/>
        <v>#DIV/0!</v>
      </c>
      <c r="V144" s="29" t="e">
        <f t="shared" si="71"/>
        <v>#DIV/0!</v>
      </c>
      <c r="W144" s="29" t="e">
        <f t="shared" si="71"/>
        <v>#DIV/0!</v>
      </c>
      <c r="X144" s="29" t="e">
        <f t="shared" si="71"/>
        <v>#DIV/0!</v>
      </c>
      <c r="Y144" s="29" t="e">
        <f t="shared" si="71"/>
        <v>#DIV/0!</v>
      </c>
    </row>
    <row r="145" spans="1:25" s="12" customFormat="1" ht="31.2" hidden="1" customHeight="1" x14ac:dyDescent="0.25">
      <c r="A145" s="13" t="s">
        <v>192</v>
      </c>
      <c r="B145" s="39"/>
      <c r="C145" s="39"/>
      <c r="D145" s="16" t="e">
        <f t="shared" si="65"/>
        <v>#DIV/0!</v>
      </c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</row>
    <row r="146" spans="1:25" s="12" customFormat="1" ht="30" hidden="1" customHeight="1" x14ac:dyDescent="0.25">
      <c r="A146" s="32" t="s">
        <v>110</v>
      </c>
      <c r="B146" s="23"/>
      <c r="C146" s="27">
        <f>SUM(E146:Y146)</f>
        <v>0</v>
      </c>
      <c r="D146" s="15" t="e">
        <f t="shared" si="65"/>
        <v>#DIV/0!</v>
      </c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</row>
    <row r="147" spans="1:25" s="12" customFormat="1" ht="30" hidden="1" customHeight="1" x14ac:dyDescent="0.25">
      <c r="A147" s="13" t="s">
        <v>52</v>
      </c>
      <c r="B147" s="30" t="e">
        <f>B146/B145</f>
        <v>#DIV/0!</v>
      </c>
      <c r="C147" s="30" t="e">
        <f>C146/C145</f>
        <v>#DIV/0!</v>
      </c>
      <c r="D147" s="9"/>
      <c r="E147" s="30" t="e">
        <f t="shared" ref="E147:M147" si="72">E146/E145</f>
        <v>#DIV/0!</v>
      </c>
      <c r="F147" s="30" t="e">
        <f t="shared" si="72"/>
        <v>#DIV/0!</v>
      </c>
      <c r="G147" s="30" t="e">
        <f t="shared" si="72"/>
        <v>#DIV/0!</v>
      </c>
      <c r="H147" s="30" t="e">
        <f t="shared" si="72"/>
        <v>#DIV/0!</v>
      </c>
      <c r="I147" s="30" t="e">
        <f t="shared" si="72"/>
        <v>#DIV/0!</v>
      </c>
      <c r="J147" s="30" t="e">
        <f t="shared" si="72"/>
        <v>#DIV/0!</v>
      </c>
      <c r="K147" s="30" t="e">
        <f t="shared" si="72"/>
        <v>#DIV/0!</v>
      </c>
      <c r="L147" s="30" t="e">
        <f t="shared" si="72"/>
        <v>#DIV/0!</v>
      </c>
      <c r="M147" s="30" t="e">
        <f t="shared" si="72"/>
        <v>#DIV/0!</v>
      </c>
      <c r="N147" s="30"/>
      <c r="O147" s="30" t="e">
        <f>O146/O145</f>
        <v>#DIV/0!</v>
      </c>
      <c r="P147" s="30" t="e">
        <f>P146/P145</f>
        <v>#DIV/0!</v>
      </c>
      <c r="Q147" s="30"/>
      <c r="R147" s="30" t="e">
        <f>R146/R145</f>
        <v>#DIV/0!</v>
      </c>
      <c r="S147" s="30" t="e">
        <f>S146/S145</f>
        <v>#DIV/0!</v>
      </c>
      <c r="T147" s="30" t="e">
        <f>T146/T145</f>
        <v>#DIV/0!</v>
      </c>
      <c r="U147" s="30" t="e">
        <f>U146/U145</f>
        <v>#DIV/0!</v>
      </c>
      <c r="V147" s="30"/>
      <c r="W147" s="30" t="e">
        <f>W146/W145</f>
        <v>#DIV/0!</v>
      </c>
      <c r="X147" s="30" t="e">
        <f>X146/X145</f>
        <v>#DIV/0!</v>
      </c>
      <c r="Y147" s="30" t="e">
        <f>Y146/Y145</f>
        <v>#DIV/0!</v>
      </c>
    </row>
    <row r="148" spans="1:25" s="12" customFormat="1" ht="30" hidden="1" customHeight="1" x14ac:dyDescent="0.25">
      <c r="A148" s="32" t="s">
        <v>98</v>
      </c>
      <c r="B148" s="60" t="e">
        <f>B146/B143*10</f>
        <v>#DIV/0!</v>
      </c>
      <c r="C148" s="60" t="e">
        <f>C146/C143*10</f>
        <v>#DIV/0!</v>
      </c>
      <c r="D148" s="15" t="e">
        <f t="shared" si="65"/>
        <v>#DIV/0!</v>
      </c>
      <c r="E148" s="58" t="e">
        <f>E146/E143*10</f>
        <v>#DIV/0!</v>
      </c>
      <c r="F148" s="58" t="e">
        <f>F146/F143*10</f>
        <v>#DIV/0!</v>
      </c>
      <c r="G148" s="58" t="e">
        <f>G146/G143*10</f>
        <v>#DIV/0!</v>
      </c>
      <c r="H148" s="58" t="e">
        <f t="shared" ref="H148:N148" si="73">H146/H143*10</f>
        <v>#DIV/0!</v>
      </c>
      <c r="I148" s="58" t="e">
        <f t="shared" si="73"/>
        <v>#DIV/0!</v>
      </c>
      <c r="J148" s="58" t="e">
        <f t="shared" si="73"/>
        <v>#DIV/0!</v>
      </c>
      <c r="K148" s="58" t="e">
        <f t="shared" si="73"/>
        <v>#DIV/0!</v>
      </c>
      <c r="L148" s="58" t="e">
        <f t="shared" si="73"/>
        <v>#DIV/0!</v>
      </c>
      <c r="M148" s="58" t="e">
        <f t="shared" si="73"/>
        <v>#DIV/0!</v>
      </c>
      <c r="N148" s="58" t="e">
        <f t="shared" si="73"/>
        <v>#DIV/0!</v>
      </c>
      <c r="O148" s="58" t="e">
        <f>O146/O143*10</f>
        <v>#DIV/0!</v>
      </c>
      <c r="P148" s="58" t="e">
        <f>P146/P143*10</f>
        <v>#DIV/0!</v>
      </c>
      <c r="Q148" s="58"/>
      <c r="R148" s="58" t="e">
        <f t="shared" ref="R148:Y148" si="74">R146/R143*10</f>
        <v>#DIV/0!</v>
      </c>
      <c r="S148" s="58" t="e">
        <f t="shared" si="74"/>
        <v>#DIV/0!</v>
      </c>
      <c r="T148" s="58" t="e">
        <f t="shared" si="74"/>
        <v>#DIV/0!</v>
      </c>
      <c r="U148" s="58" t="e">
        <f t="shared" si="74"/>
        <v>#DIV/0!</v>
      </c>
      <c r="V148" s="58" t="e">
        <f t="shared" si="74"/>
        <v>#DIV/0!</v>
      </c>
      <c r="W148" s="58" t="e">
        <f t="shared" si="74"/>
        <v>#DIV/0!</v>
      </c>
      <c r="X148" s="58" t="e">
        <f t="shared" si="74"/>
        <v>#DIV/0!</v>
      </c>
      <c r="Y148" s="58" t="e">
        <f t="shared" si="74"/>
        <v>#DIV/0!</v>
      </c>
    </row>
    <row r="149" spans="1:25" s="12" customFormat="1" ht="30" hidden="1" customHeight="1" outlineLevel="1" x14ac:dyDescent="0.25">
      <c r="A149" s="55" t="s">
        <v>180</v>
      </c>
      <c r="B149" s="23"/>
      <c r="C149" s="27">
        <f>SUM(E149:Y149)</f>
        <v>0</v>
      </c>
      <c r="D149" s="15" t="e">
        <f t="shared" si="65"/>
        <v>#DIV/0!</v>
      </c>
      <c r="E149" s="38"/>
      <c r="F149" s="37"/>
      <c r="G149" s="5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61"/>
      <c r="T149" s="37"/>
      <c r="U149" s="37"/>
      <c r="V149" s="37"/>
      <c r="W149" s="37"/>
      <c r="X149" s="37"/>
      <c r="Y149" s="37"/>
    </row>
    <row r="150" spans="1:25" s="12" customFormat="1" ht="30" hidden="1" customHeight="1" x14ac:dyDescent="0.25">
      <c r="A150" s="32" t="s">
        <v>181</v>
      </c>
      <c r="B150" s="23"/>
      <c r="C150" s="27">
        <f>SUM(E150:Y150)</f>
        <v>0</v>
      </c>
      <c r="D150" s="15" t="e">
        <f t="shared" si="65"/>
        <v>#DIV/0!</v>
      </c>
      <c r="E150" s="38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61"/>
      <c r="T150" s="37"/>
      <c r="U150" s="37"/>
      <c r="V150" s="37"/>
      <c r="W150" s="37"/>
      <c r="X150" s="37"/>
      <c r="Y150" s="37"/>
    </row>
    <row r="151" spans="1:25" s="12" customFormat="1" ht="30" hidden="1" customHeight="1" x14ac:dyDescent="0.25">
      <c r="A151" s="32" t="s">
        <v>98</v>
      </c>
      <c r="B151" s="60" t="e">
        <f>B150/B149*10</f>
        <v>#DIV/0!</v>
      </c>
      <c r="C151" s="60" t="e">
        <f>C150/C149*10</f>
        <v>#DIV/0!</v>
      </c>
      <c r="D151" s="15" t="e">
        <f t="shared" si="65"/>
        <v>#DIV/0!</v>
      </c>
      <c r="E151" s="38"/>
      <c r="F151" s="58"/>
      <c r="G151" s="58" t="e">
        <f>G150/G149*10</f>
        <v>#DIV/0!</v>
      </c>
      <c r="H151" s="58"/>
      <c r="I151" s="58"/>
      <c r="J151" s="58"/>
      <c r="K151" s="58"/>
      <c r="L151" s="58" t="e">
        <f>L150/L149*10</f>
        <v>#DIV/0!</v>
      </c>
      <c r="M151" s="58"/>
      <c r="N151" s="58"/>
      <c r="O151" s="58"/>
      <c r="P151" s="58"/>
      <c r="Q151" s="58"/>
      <c r="R151" s="58"/>
      <c r="S151" s="58"/>
      <c r="T151" s="58"/>
      <c r="U151" s="58"/>
      <c r="V151" s="38"/>
      <c r="W151" s="58"/>
      <c r="X151" s="38"/>
      <c r="Y151" s="58" t="e">
        <f>Y150/Y149*10</f>
        <v>#DIV/0!</v>
      </c>
    </row>
    <row r="152" spans="1:25" s="12" customFormat="1" ht="30" hidden="1" customHeight="1" outlineLevel="1" x14ac:dyDescent="0.25">
      <c r="A152" s="55" t="s">
        <v>111</v>
      </c>
      <c r="B152" s="19"/>
      <c r="C152" s="53">
        <f>SUM(E152:Y152)</f>
        <v>0</v>
      </c>
      <c r="D152" s="15" t="e">
        <f t="shared" si="65"/>
        <v>#DIV/0!</v>
      </c>
      <c r="E152" s="38"/>
      <c r="F152" s="37"/>
      <c r="G152" s="58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61"/>
      <c r="T152" s="37"/>
      <c r="U152" s="37"/>
      <c r="V152" s="37"/>
      <c r="W152" s="37"/>
      <c r="X152" s="37"/>
      <c r="Y152" s="37"/>
    </row>
    <row r="153" spans="1:25" s="12" customFormat="1" ht="30" hidden="1" customHeight="1" x14ac:dyDescent="0.25">
      <c r="A153" s="32" t="s">
        <v>112</v>
      </c>
      <c r="B153" s="19"/>
      <c r="C153" s="53">
        <f>SUM(E153:Y153)</f>
        <v>0</v>
      </c>
      <c r="D153" s="15" t="e">
        <f t="shared" si="65"/>
        <v>#DIV/0!</v>
      </c>
      <c r="E153" s="38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61"/>
      <c r="T153" s="37"/>
      <c r="U153" s="37"/>
      <c r="V153" s="37"/>
      <c r="W153" s="61"/>
      <c r="X153" s="37"/>
      <c r="Y153" s="37"/>
    </row>
    <row r="154" spans="1:25" s="12" customFormat="1" ht="30" hidden="1" customHeight="1" x14ac:dyDescent="0.25">
      <c r="A154" s="32" t="s">
        <v>98</v>
      </c>
      <c r="B154" s="60" t="e">
        <f>B153/B152*10</f>
        <v>#DIV/0!</v>
      </c>
      <c r="C154" s="60" t="e">
        <f>C153/C152*10</f>
        <v>#DIV/0!</v>
      </c>
      <c r="D154" s="15" t="e">
        <f t="shared" si="65"/>
        <v>#DIV/0!</v>
      </c>
      <c r="E154" s="38"/>
      <c r="F154" s="58"/>
      <c r="G154" s="58"/>
      <c r="H154" s="58" t="e">
        <f>H153/H152*10</f>
        <v>#DIV/0!</v>
      </c>
      <c r="I154" s="58"/>
      <c r="J154" s="58"/>
      <c r="K154" s="58"/>
      <c r="L154" s="58"/>
      <c r="M154" s="58"/>
      <c r="N154" s="58" t="e">
        <f>N153/N152*10</f>
        <v>#DIV/0!</v>
      </c>
      <c r="O154" s="58"/>
      <c r="P154" s="58"/>
      <c r="Q154" s="58"/>
      <c r="R154" s="58" t="e">
        <f>R153/R152*10</f>
        <v>#DIV/0!</v>
      </c>
      <c r="S154" s="58" t="e">
        <f>S153/S152*10</f>
        <v>#DIV/0!</v>
      </c>
      <c r="T154" s="58"/>
      <c r="U154" s="58"/>
      <c r="V154" s="58"/>
      <c r="W154" s="58" t="e">
        <f>W153/W152*10</f>
        <v>#DIV/0!</v>
      </c>
      <c r="X154" s="38"/>
      <c r="Y154" s="38"/>
    </row>
    <row r="155" spans="1:25" s="12" customFormat="1" ht="30" hidden="1" customHeight="1" x14ac:dyDescent="0.25">
      <c r="A155" s="55" t="s">
        <v>156</v>
      </c>
      <c r="B155" s="60"/>
      <c r="C155" s="53">
        <f>SUM(E155:Y155)</f>
        <v>0</v>
      </c>
      <c r="D155" s="15" t="e">
        <f t="shared" si="65"/>
        <v>#DIV/0!</v>
      </c>
      <c r="E155" s="3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7"/>
      <c r="V155" s="38"/>
      <c r="W155" s="58"/>
      <c r="X155" s="38"/>
      <c r="Y155" s="38"/>
    </row>
    <row r="156" spans="1:25" s="12" customFormat="1" ht="30" hidden="1" customHeight="1" x14ac:dyDescent="0.25">
      <c r="A156" s="32" t="s">
        <v>157</v>
      </c>
      <c r="B156" s="60"/>
      <c r="C156" s="53">
        <f>SUM(E156:Y156)</f>
        <v>0</v>
      </c>
      <c r="D156" s="15" t="e">
        <f t="shared" si="65"/>
        <v>#DIV/0!</v>
      </c>
      <c r="E156" s="3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7"/>
      <c r="V156" s="38"/>
      <c r="W156" s="58"/>
      <c r="X156" s="38"/>
      <c r="Y156" s="38"/>
    </row>
    <row r="157" spans="1:25" s="12" customFormat="1" ht="30" hidden="1" customHeight="1" x14ac:dyDescent="0.25">
      <c r="A157" s="32" t="s">
        <v>98</v>
      </c>
      <c r="B157" s="60" t="e">
        <f>B156/B155*10</f>
        <v>#DIV/0!</v>
      </c>
      <c r="C157" s="60" t="e">
        <f>C156/C155*10</f>
        <v>#DIV/0!</v>
      </c>
      <c r="D157" s="15" t="e">
        <f t="shared" si="65"/>
        <v>#DIV/0!</v>
      </c>
      <c r="E157" s="38"/>
      <c r="F157" s="58"/>
      <c r="G157" s="58"/>
      <c r="H157" s="58"/>
      <c r="I157" s="58"/>
      <c r="J157" s="58"/>
      <c r="K157" s="58"/>
      <c r="L157" s="58"/>
      <c r="M157" s="58" t="e">
        <f>M156/M155*10</f>
        <v>#DIV/0!</v>
      </c>
      <c r="N157" s="58"/>
      <c r="O157" s="58"/>
      <c r="P157" s="58"/>
      <c r="Q157" s="58"/>
      <c r="R157" s="58"/>
      <c r="S157" s="58"/>
      <c r="T157" s="58" t="e">
        <f>T156/T155*10</f>
        <v>#DIV/0!</v>
      </c>
      <c r="U157" s="58" t="e">
        <f>U156/U155*10</f>
        <v>#DIV/0!</v>
      </c>
      <c r="V157" s="38"/>
      <c r="W157" s="58"/>
      <c r="X157" s="38"/>
      <c r="Y157" s="38"/>
    </row>
    <row r="158" spans="1:25" s="12" customFormat="1" ht="30" hidden="1" customHeight="1" x14ac:dyDescent="0.25">
      <c r="A158" s="55" t="s">
        <v>113</v>
      </c>
      <c r="B158" s="27"/>
      <c r="C158" s="27">
        <f>SUM(E158:Y158)</f>
        <v>0</v>
      </c>
      <c r="D158" s="15" t="e">
        <f t="shared" si="65"/>
        <v>#DIV/0!</v>
      </c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</row>
    <row r="159" spans="1:25" s="12" customFormat="1" ht="30" hidden="1" customHeight="1" x14ac:dyDescent="0.25">
      <c r="A159" s="32" t="s">
        <v>114</v>
      </c>
      <c r="B159" s="27"/>
      <c r="C159" s="27">
        <f>SUM(E159:Y159)</f>
        <v>0</v>
      </c>
      <c r="D159" s="15" t="e">
        <f t="shared" si="65"/>
        <v>#DIV/0!</v>
      </c>
      <c r="E159" s="37"/>
      <c r="F159" s="35"/>
      <c r="G159" s="58"/>
      <c r="H159" s="26"/>
      <c r="I159" s="26"/>
      <c r="J159" s="26"/>
      <c r="K159" s="26"/>
      <c r="L159" s="38"/>
      <c r="M159" s="38"/>
      <c r="N159" s="35"/>
      <c r="O159" s="35"/>
      <c r="P159" s="38"/>
      <c r="Q159" s="38"/>
      <c r="R159" s="38"/>
      <c r="S159" s="38"/>
      <c r="T159" s="38"/>
      <c r="U159" s="38"/>
      <c r="V159" s="38"/>
      <c r="W159" s="38"/>
      <c r="X159" s="38"/>
      <c r="Y159" s="35"/>
    </row>
    <row r="160" spans="1:25" s="12" customFormat="1" ht="30" hidden="1" customHeight="1" x14ac:dyDescent="0.25">
      <c r="A160" s="32" t="s">
        <v>98</v>
      </c>
      <c r="B160" s="53" t="e">
        <f>B159/B158*10</f>
        <v>#DIV/0!</v>
      </c>
      <c r="C160" s="53" t="e">
        <f>C159/C158*10</f>
        <v>#DIV/0!</v>
      </c>
      <c r="D160" s="15" t="e">
        <f t="shared" si="65"/>
        <v>#DIV/0!</v>
      </c>
      <c r="E160" s="54" t="e">
        <f>E159/E158*10</f>
        <v>#DIV/0!</v>
      </c>
      <c r="F160" s="54"/>
      <c r="G160" s="54"/>
      <c r="H160" s="54" t="e">
        <f t="shared" ref="H160:M160" si="75">H159/H158*10</f>
        <v>#DIV/0!</v>
      </c>
      <c r="I160" s="54" t="e">
        <f t="shared" si="75"/>
        <v>#DIV/0!</v>
      </c>
      <c r="J160" s="54" t="e">
        <f t="shared" si="75"/>
        <v>#DIV/0!</v>
      </c>
      <c r="K160" s="54" t="e">
        <f t="shared" si="75"/>
        <v>#DIV/0!</v>
      </c>
      <c r="L160" s="54" t="e">
        <f t="shared" si="75"/>
        <v>#DIV/0!</v>
      </c>
      <c r="M160" s="54" t="e">
        <f t="shared" si="75"/>
        <v>#DIV/0!</v>
      </c>
      <c r="N160" s="26"/>
      <c r="O160" s="26"/>
      <c r="P160" s="54" t="e">
        <f>P159/P158*10</f>
        <v>#DIV/0!</v>
      </c>
      <c r="Q160" s="54" t="e">
        <f>Q159/Q158*10</f>
        <v>#DIV/0!</v>
      </c>
      <c r="R160" s="54"/>
      <c r="S160" s="54" t="e">
        <f t="shared" ref="S160:X160" si="76">S159/S158*10</f>
        <v>#DIV/0!</v>
      </c>
      <c r="T160" s="54" t="e">
        <f t="shared" si="76"/>
        <v>#DIV/0!</v>
      </c>
      <c r="U160" s="54" t="e">
        <f t="shared" si="76"/>
        <v>#DIV/0!</v>
      </c>
      <c r="V160" s="54" t="e">
        <f t="shared" si="76"/>
        <v>#DIV/0!</v>
      </c>
      <c r="W160" s="54" t="e">
        <f t="shared" si="76"/>
        <v>#DIV/0!</v>
      </c>
      <c r="X160" s="54" t="e">
        <f t="shared" si="76"/>
        <v>#DIV/0!</v>
      </c>
      <c r="Y160" s="26"/>
    </row>
    <row r="161" spans="1:25" s="12" customFormat="1" ht="30" hidden="1" customHeight="1" x14ac:dyDescent="0.25">
      <c r="A161" s="55" t="s">
        <v>186</v>
      </c>
      <c r="B161" s="27"/>
      <c r="C161" s="27">
        <f>SUM(E161:Y161)</f>
        <v>0</v>
      </c>
      <c r="D161" s="15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</row>
    <row r="162" spans="1:25" s="12" customFormat="1" ht="30" hidden="1" customHeight="1" x14ac:dyDescent="0.25">
      <c r="A162" s="32" t="s">
        <v>187</v>
      </c>
      <c r="B162" s="27"/>
      <c r="C162" s="27">
        <f>SUM(E162:Y162)</f>
        <v>0</v>
      </c>
      <c r="D162" s="15"/>
      <c r="E162" s="37"/>
      <c r="F162" s="35"/>
      <c r="G162" s="58"/>
      <c r="H162" s="26"/>
      <c r="I162" s="26"/>
      <c r="J162" s="26"/>
      <c r="K162" s="26"/>
      <c r="L162" s="38"/>
      <c r="M162" s="38"/>
      <c r="N162" s="26"/>
      <c r="O162" s="35"/>
      <c r="P162" s="35"/>
      <c r="Q162" s="38"/>
      <c r="R162" s="38"/>
      <c r="S162" s="38"/>
      <c r="T162" s="35"/>
      <c r="U162" s="35"/>
      <c r="V162" s="38"/>
      <c r="W162" s="35"/>
      <c r="X162" s="38"/>
      <c r="Y162" s="35"/>
    </row>
    <row r="163" spans="1:25" s="12" customFormat="1" ht="30" hidden="1" customHeight="1" x14ac:dyDescent="0.25">
      <c r="A163" s="32" t="s">
        <v>98</v>
      </c>
      <c r="B163" s="53"/>
      <c r="C163" s="53" t="e">
        <f>C162/C161*10</f>
        <v>#DIV/0!</v>
      </c>
      <c r="D163" s="15"/>
      <c r="E163" s="54"/>
      <c r="F163" s="54"/>
      <c r="G163" s="54"/>
      <c r="H163" s="54" t="e">
        <f>H162/H161*10</f>
        <v>#DIV/0!</v>
      </c>
      <c r="I163" s="54" t="e">
        <f>I162/I161*10</f>
        <v>#DIV/0!</v>
      </c>
      <c r="J163" s="54" t="e">
        <f>J162/J161*10</f>
        <v>#DIV/0!</v>
      </c>
      <c r="K163" s="54" t="e">
        <f>K162/K161*10</f>
        <v>#DIV/0!</v>
      </c>
      <c r="L163" s="54"/>
      <c r="M163" s="54" t="e">
        <f>M162/M161*10</f>
        <v>#DIV/0!</v>
      </c>
      <c r="N163" s="54"/>
      <c r="O163" s="26"/>
      <c r="P163" s="26"/>
      <c r="Q163" s="54" t="e">
        <f>Q162/Q161*10</f>
        <v>#DIV/0!</v>
      </c>
      <c r="R163" s="54" t="e">
        <f>R162/R161*10</f>
        <v>#DIV/0!</v>
      </c>
      <c r="S163" s="54"/>
      <c r="T163" s="26"/>
      <c r="U163" s="26"/>
      <c r="V163" s="54" t="e">
        <f>V162/V161*10</f>
        <v>#DIV/0!</v>
      </c>
      <c r="W163" s="54"/>
      <c r="X163" s="54" t="e">
        <f>X162/X161*10</f>
        <v>#DIV/0!</v>
      </c>
      <c r="Y163" s="26"/>
    </row>
    <row r="164" spans="1:25" s="12" customFormat="1" ht="30" hidden="1" customHeight="1" x14ac:dyDescent="0.25">
      <c r="A164" s="55" t="s">
        <v>182</v>
      </c>
      <c r="B164" s="27">
        <v>75</v>
      </c>
      <c r="C164" s="27">
        <f>SUM(E164:Y164)</f>
        <v>165</v>
      </c>
      <c r="D164" s="15">
        <f>C164/B164</f>
        <v>2.2000000000000002</v>
      </c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>
        <v>50</v>
      </c>
      <c r="R164" s="37"/>
      <c r="S164" s="37"/>
      <c r="T164" s="37">
        <v>115</v>
      </c>
      <c r="U164" s="37"/>
      <c r="V164" s="37"/>
      <c r="W164" s="37"/>
      <c r="X164" s="37"/>
      <c r="Y164" s="37"/>
    </row>
    <row r="165" spans="1:25" s="12" customFormat="1" ht="30" hidden="1" customHeight="1" x14ac:dyDescent="0.25">
      <c r="A165" s="32" t="s">
        <v>183</v>
      </c>
      <c r="B165" s="27">
        <v>83</v>
      </c>
      <c r="C165" s="27">
        <f>SUM(E165:Y165)</f>
        <v>104</v>
      </c>
      <c r="D165" s="15">
        <f t="shared" si="65"/>
        <v>1.2530120481927711</v>
      </c>
      <c r="E165" s="37"/>
      <c r="F165" s="35"/>
      <c r="G165" s="58"/>
      <c r="H165" s="35"/>
      <c r="I165" s="35"/>
      <c r="J165" s="35"/>
      <c r="K165" s="38"/>
      <c r="L165" s="38"/>
      <c r="M165" s="38"/>
      <c r="N165" s="35"/>
      <c r="O165" s="35"/>
      <c r="P165" s="35"/>
      <c r="Q165" s="38">
        <v>20</v>
      </c>
      <c r="R165" s="38"/>
      <c r="S165" s="38"/>
      <c r="T165" s="38">
        <v>84</v>
      </c>
      <c r="U165" s="35"/>
      <c r="V165" s="38"/>
      <c r="W165" s="35"/>
      <c r="X165" s="38"/>
      <c r="Y165" s="35"/>
    </row>
    <row r="166" spans="1:25" s="12" customFormat="1" ht="30" hidden="1" customHeight="1" x14ac:dyDescent="0.25">
      <c r="A166" s="32" t="s">
        <v>98</v>
      </c>
      <c r="B166" s="53">
        <f>B165/B164*10</f>
        <v>11.066666666666666</v>
      </c>
      <c r="C166" s="53">
        <f>C165/C164*10</f>
        <v>6.3030303030303028</v>
      </c>
      <c r="D166" s="15">
        <f t="shared" si="65"/>
        <v>0.56955093099671417</v>
      </c>
      <c r="E166" s="54"/>
      <c r="F166" s="54"/>
      <c r="G166" s="54"/>
      <c r="H166" s="26"/>
      <c r="I166" s="26"/>
      <c r="J166" s="26"/>
      <c r="K166" s="54"/>
      <c r="L166" s="54"/>
      <c r="M166" s="54"/>
      <c r="N166" s="26"/>
      <c r="O166" s="26"/>
      <c r="P166" s="26"/>
      <c r="Q166" s="54">
        <f>Q165/Q164*10</f>
        <v>4</v>
      </c>
      <c r="R166" s="54"/>
      <c r="S166" s="54"/>
      <c r="T166" s="54">
        <f>T165/T164*10</f>
        <v>7.304347826086957</v>
      </c>
      <c r="U166" s="26"/>
      <c r="V166" s="54"/>
      <c r="W166" s="54"/>
      <c r="X166" s="54"/>
      <c r="Y166" s="26"/>
    </row>
    <row r="167" spans="1:25" s="12" customFormat="1" ht="30" hidden="1" customHeight="1" outlineLevel="1" x14ac:dyDescent="0.25">
      <c r="A167" s="55" t="s">
        <v>115</v>
      </c>
      <c r="B167" s="27"/>
      <c r="C167" s="27">
        <f>SUM(E167:Y167)</f>
        <v>0</v>
      </c>
      <c r="D167" s="15" t="e">
        <f t="shared" si="65"/>
        <v>#DIV/0!</v>
      </c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</row>
    <row r="168" spans="1:25" s="12" customFormat="1" ht="30" hidden="1" customHeight="1" outlineLevel="1" x14ac:dyDescent="0.25">
      <c r="A168" s="32" t="s">
        <v>116</v>
      </c>
      <c r="B168" s="27"/>
      <c r="C168" s="27">
        <f>SUM(E168:Y168)</f>
        <v>0</v>
      </c>
      <c r="D168" s="15" t="e">
        <f t="shared" si="65"/>
        <v>#DIV/0!</v>
      </c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</row>
    <row r="169" spans="1:25" s="12" customFormat="1" ht="30" hidden="1" customHeight="1" x14ac:dyDescent="0.25">
      <c r="A169" s="32" t="s">
        <v>98</v>
      </c>
      <c r="B169" s="60" t="e">
        <f>B168/B167*10</f>
        <v>#DIV/0!</v>
      </c>
      <c r="C169" s="60" t="e">
        <f>C168/C167*10</f>
        <v>#DIV/0!</v>
      </c>
      <c r="D169" s="15" t="e">
        <f t="shared" si="65"/>
        <v>#DIV/0!</v>
      </c>
      <c r="E169" s="58"/>
      <c r="F169" s="58"/>
      <c r="G169" s="58" t="e">
        <f>G168/G167*10</f>
        <v>#DIV/0!</v>
      </c>
      <c r="H169" s="58"/>
      <c r="I169" s="58"/>
      <c r="J169" s="58"/>
      <c r="K169" s="58"/>
      <c r="L169" s="58" t="e">
        <f>L168/L167*10</f>
        <v>#DIV/0!</v>
      </c>
      <c r="M169" s="58"/>
      <c r="N169" s="58"/>
      <c r="O169" s="58"/>
      <c r="P169" s="58"/>
      <c r="Q169" s="58"/>
      <c r="R169" s="58"/>
      <c r="S169" s="58"/>
      <c r="T169" s="58"/>
      <c r="U169" s="58" t="e">
        <f>U168/U167*10</f>
        <v>#DIV/0!</v>
      </c>
      <c r="V169" s="58"/>
      <c r="W169" s="58"/>
      <c r="X169" s="58"/>
      <c r="Y169" s="58"/>
    </row>
    <row r="170" spans="1:25" s="12" customFormat="1" ht="30" hidden="1" customHeight="1" outlineLevel="1" x14ac:dyDescent="0.25">
      <c r="A170" s="55" t="s">
        <v>117</v>
      </c>
      <c r="B170" s="27"/>
      <c r="C170" s="27">
        <f>SUM(E170:Y170)</f>
        <v>0</v>
      </c>
      <c r="D170" s="15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</row>
    <row r="171" spans="1:25" s="12" customFormat="1" ht="30" hidden="1" customHeight="1" outlineLevel="1" x14ac:dyDescent="0.25">
      <c r="A171" s="32" t="s">
        <v>118</v>
      </c>
      <c r="B171" s="27"/>
      <c r="C171" s="27">
        <f>SUM(E171:Y171)</f>
        <v>0</v>
      </c>
      <c r="D171" s="15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</row>
    <row r="172" spans="1:25" s="12" customFormat="1" ht="30" hidden="1" customHeight="1" x14ac:dyDescent="0.25">
      <c r="A172" s="32" t="s">
        <v>98</v>
      </c>
      <c r="B172" s="60" t="e">
        <f>B171/B170*10</f>
        <v>#DIV/0!</v>
      </c>
      <c r="C172" s="60" t="e">
        <f>C171/C170*10</f>
        <v>#DIV/0!</v>
      </c>
      <c r="D172" s="15" t="e">
        <f t="shared" si="65"/>
        <v>#DIV/0!</v>
      </c>
      <c r="E172" s="60"/>
      <c r="F172" s="60"/>
      <c r="G172" s="58" t="e">
        <f>G171/G170*10</f>
        <v>#DIV/0!</v>
      </c>
      <c r="H172" s="60"/>
      <c r="I172" s="60"/>
      <c r="J172" s="58" t="e">
        <f>J171/J170*10</f>
        <v>#DIV/0!</v>
      </c>
      <c r="K172" s="58" t="e">
        <f>K171/K170*10</f>
        <v>#DIV/0!</v>
      </c>
      <c r="L172" s="58" t="e">
        <f>L171/L170*10</f>
        <v>#DIV/0!</v>
      </c>
      <c r="M172" s="58"/>
      <c r="N172" s="58"/>
      <c r="O172" s="58"/>
      <c r="P172" s="58"/>
      <c r="Q172" s="58"/>
      <c r="R172" s="58" t="e">
        <f>R171/R170*10</f>
        <v>#DIV/0!</v>
      </c>
      <c r="S172" s="58"/>
      <c r="T172" s="58"/>
      <c r="U172" s="58" t="e">
        <f>U171/U170*10</f>
        <v>#DIV/0!</v>
      </c>
      <c r="V172" s="58"/>
      <c r="W172" s="58"/>
      <c r="X172" s="58" t="e">
        <f>X171/X170*10</f>
        <v>#DIV/0!</v>
      </c>
      <c r="Y172" s="58"/>
    </row>
    <row r="173" spans="1:25" s="12" customFormat="1" ht="30" hidden="1" customHeight="1" x14ac:dyDescent="0.25">
      <c r="A173" s="55" t="s">
        <v>119</v>
      </c>
      <c r="B173" s="23"/>
      <c r="C173" s="27">
        <f>SUM(E173:Y173)</f>
        <v>0</v>
      </c>
      <c r="D173" s="15" t="e">
        <f t="shared" si="65"/>
        <v>#DIV/0!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57"/>
      <c r="Q173" s="37"/>
      <c r="R173" s="37"/>
      <c r="S173" s="37"/>
      <c r="T173" s="37"/>
      <c r="U173" s="37"/>
      <c r="V173" s="37"/>
      <c r="W173" s="37"/>
      <c r="X173" s="37"/>
      <c r="Y173" s="37"/>
    </row>
    <row r="174" spans="1:25" s="12" customFormat="1" ht="30" hidden="1" customHeight="1" x14ac:dyDescent="0.25">
      <c r="A174" s="55" t="s">
        <v>120</v>
      </c>
      <c r="B174" s="23"/>
      <c r="C174" s="27"/>
      <c r="D174" s="15" t="e">
        <f>C174/B174</f>
        <v>#DIV/0!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</row>
    <row r="175" spans="1:25" s="12" customFormat="1" ht="30" hidden="1" customHeight="1" x14ac:dyDescent="0.25">
      <c r="A175" s="55" t="s">
        <v>121</v>
      </c>
      <c r="B175" s="23"/>
      <c r="C175" s="27"/>
      <c r="D175" s="15" t="e">
        <f>C175/B175</f>
        <v>#DIV/0!</v>
      </c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</row>
    <row r="176" spans="1:25" s="50" customFormat="1" ht="30" hidden="1" customHeight="1" x14ac:dyDescent="0.25">
      <c r="A176" s="32" t="s">
        <v>122</v>
      </c>
      <c r="B176" s="23"/>
      <c r="C176" s="27">
        <f>SUM(E176:Y176)</f>
        <v>0</v>
      </c>
      <c r="D176" s="15" t="e">
        <f>C176/B176</f>
        <v>#DIV/0!</v>
      </c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</row>
    <row r="177" spans="1:25" s="50" customFormat="1" ht="30" hidden="1" customHeight="1" x14ac:dyDescent="0.25">
      <c r="A177" s="13" t="s">
        <v>123</v>
      </c>
      <c r="B177" s="91"/>
      <c r="C177" s="91" t="e">
        <f>C176/C179</f>
        <v>#DIV/0!</v>
      </c>
      <c r="D177" s="9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</row>
    <row r="178" spans="1:25" s="12" customFormat="1" ht="30" hidden="1" customHeight="1" x14ac:dyDescent="0.25">
      <c r="A178" s="32" t="s">
        <v>124</v>
      </c>
      <c r="B178" s="23"/>
      <c r="C178" s="27">
        <f>SUM(E178:Y178)</f>
        <v>0</v>
      </c>
      <c r="D178" s="15" t="e">
        <f t="shared" ref="D178:D190" si="77">C178/B178</f>
        <v>#DIV/0!</v>
      </c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25" s="12" customFormat="1" ht="30" hidden="1" customHeight="1" outlineLevel="1" x14ac:dyDescent="0.25">
      <c r="A179" s="32" t="s">
        <v>125</v>
      </c>
      <c r="B179" s="23"/>
      <c r="C179" s="23"/>
      <c r="D179" s="15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</row>
    <row r="180" spans="1:25" s="12" customFormat="1" ht="30" hidden="1" customHeight="1" outlineLevel="1" x14ac:dyDescent="0.25">
      <c r="A180" s="32" t="s">
        <v>126</v>
      </c>
      <c r="B180" s="23"/>
      <c r="C180" s="27">
        <f>SUM(E180:Y180)</f>
        <v>0</v>
      </c>
      <c r="D180" s="15" t="e">
        <f t="shared" si="77"/>
        <v>#DIV/0!</v>
      </c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</row>
    <row r="181" spans="1:25" s="12" customFormat="1" ht="30" hidden="1" customHeight="1" x14ac:dyDescent="0.25">
      <c r="A181" s="13" t="s">
        <v>52</v>
      </c>
      <c r="B181" s="92" t="e">
        <f>B180/B179</f>
        <v>#DIV/0!</v>
      </c>
      <c r="C181" s="92" t="e">
        <f>C180/C179</f>
        <v>#DIV/0!</v>
      </c>
      <c r="D181" s="15"/>
      <c r="E181" s="16" t="e">
        <f>E180/E179</f>
        <v>#DIV/0!</v>
      </c>
      <c r="F181" s="16" t="e">
        <f t="shared" ref="F181:Y181" si="78">F180/F179</f>
        <v>#DIV/0!</v>
      </c>
      <c r="G181" s="16" t="e">
        <f t="shared" si="78"/>
        <v>#DIV/0!</v>
      </c>
      <c r="H181" s="16" t="e">
        <f t="shared" si="78"/>
        <v>#DIV/0!</v>
      </c>
      <c r="I181" s="16" t="e">
        <f t="shared" si="78"/>
        <v>#DIV/0!</v>
      </c>
      <c r="J181" s="16" t="e">
        <f t="shared" si="78"/>
        <v>#DIV/0!</v>
      </c>
      <c r="K181" s="16" t="e">
        <f t="shared" si="78"/>
        <v>#DIV/0!</v>
      </c>
      <c r="L181" s="16" t="e">
        <f t="shared" si="78"/>
        <v>#DIV/0!</v>
      </c>
      <c r="M181" s="16" t="e">
        <f t="shared" si="78"/>
        <v>#DIV/0!</v>
      </c>
      <c r="N181" s="16" t="e">
        <f t="shared" si="78"/>
        <v>#DIV/0!</v>
      </c>
      <c r="O181" s="16" t="e">
        <f t="shared" si="78"/>
        <v>#DIV/0!</v>
      </c>
      <c r="P181" s="16" t="e">
        <f t="shared" si="78"/>
        <v>#DIV/0!</v>
      </c>
      <c r="Q181" s="16" t="e">
        <f t="shared" si="78"/>
        <v>#DIV/0!</v>
      </c>
      <c r="R181" s="16" t="e">
        <f t="shared" si="78"/>
        <v>#DIV/0!</v>
      </c>
      <c r="S181" s="16" t="e">
        <f t="shared" si="78"/>
        <v>#DIV/0!</v>
      </c>
      <c r="T181" s="16" t="e">
        <f t="shared" si="78"/>
        <v>#DIV/0!</v>
      </c>
      <c r="U181" s="16" t="e">
        <f t="shared" si="78"/>
        <v>#DIV/0!</v>
      </c>
      <c r="V181" s="16" t="e">
        <f t="shared" si="78"/>
        <v>#DIV/0!</v>
      </c>
      <c r="W181" s="16" t="e">
        <f t="shared" si="78"/>
        <v>#DIV/0!</v>
      </c>
      <c r="X181" s="16" t="e">
        <f t="shared" si="78"/>
        <v>#DIV/0!</v>
      </c>
      <c r="Y181" s="16" t="e">
        <f t="shared" si="78"/>
        <v>#DIV/0!</v>
      </c>
    </row>
    <row r="182" spans="1:25" s="12" customFormat="1" ht="30" hidden="1" customHeight="1" x14ac:dyDescent="0.25">
      <c r="A182" s="11" t="s">
        <v>127</v>
      </c>
      <c r="B182" s="26"/>
      <c r="C182" s="26">
        <f>SUM(E182:Y182)</f>
        <v>0</v>
      </c>
      <c r="D182" s="15" t="e">
        <f t="shared" si="77"/>
        <v>#DIV/0!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25" s="12" customFormat="1" ht="30" hidden="1" customHeight="1" x14ac:dyDescent="0.25">
      <c r="A183" s="11" t="s">
        <v>128</v>
      </c>
      <c r="B183" s="26"/>
      <c r="C183" s="26">
        <f>SUM(E183:Y183)</f>
        <v>0</v>
      </c>
      <c r="D183" s="15" t="e">
        <f t="shared" si="77"/>
        <v>#DIV/0!</v>
      </c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</row>
    <row r="184" spans="1:25" s="12" customFormat="1" ht="30" hidden="1" customHeight="1" x14ac:dyDescent="0.25">
      <c r="A184" s="32" t="s">
        <v>151</v>
      </c>
      <c r="B184" s="23"/>
      <c r="C184" s="27">
        <f>SUM(E184:Y184)</f>
        <v>0</v>
      </c>
      <c r="D184" s="15" t="e">
        <f t="shared" si="77"/>
        <v>#DIV/0!</v>
      </c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</row>
    <row r="185" spans="1:25" s="50" customFormat="1" ht="30" hidden="1" customHeight="1" outlineLevel="1" x14ac:dyDescent="0.25">
      <c r="A185" s="11" t="s">
        <v>172</v>
      </c>
      <c r="B185" s="27"/>
      <c r="C185" s="27">
        <f>SUM(E185:Y185)</f>
        <v>101088</v>
      </c>
      <c r="D185" s="15" t="e">
        <f t="shared" si="77"/>
        <v>#DIV/0!</v>
      </c>
      <c r="E185" s="31">
        <v>1366</v>
      </c>
      <c r="F185" s="31">
        <v>2847</v>
      </c>
      <c r="G185" s="31">
        <v>5196</v>
      </c>
      <c r="H185" s="31">
        <v>6543</v>
      </c>
      <c r="I185" s="31">
        <v>7357</v>
      </c>
      <c r="J185" s="31">
        <v>5788</v>
      </c>
      <c r="K185" s="31">
        <v>3545</v>
      </c>
      <c r="L185" s="31">
        <v>5170</v>
      </c>
      <c r="M185" s="31">
        <v>3029</v>
      </c>
      <c r="N185" s="31">
        <v>3517</v>
      </c>
      <c r="O185" s="31">
        <v>3888</v>
      </c>
      <c r="P185" s="31">
        <v>6744</v>
      </c>
      <c r="Q185" s="31">
        <v>6037</v>
      </c>
      <c r="R185" s="31">
        <v>3845</v>
      </c>
      <c r="S185" s="31">
        <v>3946</v>
      </c>
      <c r="T185" s="31">
        <v>5043</v>
      </c>
      <c r="U185" s="31">
        <v>2005</v>
      </c>
      <c r="V185" s="31">
        <v>1351</v>
      </c>
      <c r="W185" s="31">
        <v>8708</v>
      </c>
      <c r="X185" s="31">
        <v>9901</v>
      </c>
      <c r="Y185" s="31">
        <v>5262</v>
      </c>
    </row>
    <row r="186" spans="1:25" s="63" customFormat="1" ht="30" hidden="1" customHeight="1" outlineLevel="1" x14ac:dyDescent="0.25">
      <c r="A186" s="32" t="s">
        <v>129</v>
      </c>
      <c r="B186" s="27"/>
      <c r="C186" s="27">
        <f>SUM(E186:Y186)</f>
        <v>99561</v>
      </c>
      <c r="D186" s="15" t="e">
        <f t="shared" si="77"/>
        <v>#DIV/0!</v>
      </c>
      <c r="E186" s="37">
        <v>1366</v>
      </c>
      <c r="F186" s="37">
        <v>2847</v>
      </c>
      <c r="G186" s="37">
        <v>5196</v>
      </c>
      <c r="H186" s="37">
        <v>6543</v>
      </c>
      <c r="I186" s="37">
        <v>7250</v>
      </c>
      <c r="J186" s="37">
        <v>5539</v>
      </c>
      <c r="K186" s="37">
        <v>3467</v>
      </c>
      <c r="L186" s="37">
        <v>5170</v>
      </c>
      <c r="M186" s="37">
        <v>3029</v>
      </c>
      <c r="N186" s="37">
        <v>3517</v>
      </c>
      <c r="O186" s="37">
        <v>3752</v>
      </c>
      <c r="P186" s="37">
        <v>6565</v>
      </c>
      <c r="Q186" s="37">
        <v>6037</v>
      </c>
      <c r="R186" s="37">
        <v>3845</v>
      </c>
      <c r="S186" s="37">
        <v>3946</v>
      </c>
      <c r="T186" s="37">
        <v>5043</v>
      </c>
      <c r="U186" s="37">
        <v>1980</v>
      </c>
      <c r="V186" s="37">
        <v>1351</v>
      </c>
      <c r="W186" s="37">
        <v>8708</v>
      </c>
      <c r="X186" s="37">
        <v>9350</v>
      </c>
      <c r="Y186" s="37">
        <v>5060</v>
      </c>
    </row>
    <row r="187" spans="1:25" s="50" customFormat="1" ht="30" hidden="1" customHeight="1" x14ac:dyDescent="0.25">
      <c r="A187" s="11" t="s">
        <v>130</v>
      </c>
      <c r="B187" s="52"/>
      <c r="C187" s="52">
        <f>C186/C185</f>
        <v>0.98489434947768284</v>
      </c>
      <c r="D187" s="15" t="e">
        <f t="shared" si="77"/>
        <v>#DIV/0!</v>
      </c>
      <c r="E187" s="73">
        <f t="shared" ref="E187:Y187" si="79">E186/E185</f>
        <v>1</v>
      </c>
      <c r="F187" s="73">
        <f t="shared" si="79"/>
        <v>1</v>
      </c>
      <c r="G187" s="73">
        <f t="shared" si="79"/>
        <v>1</v>
      </c>
      <c r="H187" s="73">
        <f t="shared" si="79"/>
        <v>1</v>
      </c>
      <c r="I187" s="73">
        <f t="shared" si="79"/>
        <v>0.98545602827239365</v>
      </c>
      <c r="J187" s="73">
        <f t="shared" si="79"/>
        <v>0.95697995853489981</v>
      </c>
      <c r="K187" s="73">
        <f t="shared" si="79"/>
        <v>0.97799717912552886</v>
      </c>
      <c r="L187" s="73">
        <f t="shared" si="79"/>
        <v>1</v>
      </c>
      <c r="M187" s="73">
        <f t="shared" si="79"/>
        <v>1</v>
      </c>
      <c r="N187" s="73">
        <f t="shared" si="79"/>
        <v>1</v>
      </c>
      <c r="O187" s="73">
        <f t="shared" si="79"/>
        <v>0.96502057613168724</v>
      </c>
      <c r="P187" s="73">
        <f t="shared" si="79"/>
        <v>0.9734578884934757</v>
      </c>
      <c r="Q187" s="73">
        <f t="shared" si="79"/>
        <v>1</v>
      </c>
      <c r="R187" s="73">
        <f t="shared" si="79"/>
        <v>1</v>
      </c>
      <c r="S187" s="73">
        <f t="shared" si="79"/>
        <v>1</v>
      </c>
      <c r="T187" s="73">
        <f t="shared" si="79"/>
        <v>1</v>
      </c>
      <c r="U187" s="73">
        <f t="shared" si="79"/>
        <v>0.98753117206982544</v>
      </c>
      <c r="V187" s="73">
        <f t="shared" si="79"/>
        <v>1</v>
      </c>
      <c r="W187" s="73">
        <f t="shared" si="79"/>
        <v>1</v>
      </c>
      <c r="X187" s="73">
        <f t="shared" si="79"/>
        <v>0.9443490556509444</v>
      </c>
      <c r="Y187" s="73">
        <f t="shared" si="79"/>
        <v>0.9616115545419992</v>
      </c>
    </row>
    <row r="188" spans="1:25" s="50" customFormat="1" ht="30" hidden="1" customHeight="1" outlineLevel="1" x14ac:dyDescent="0.25">
      <c r="A188" s="11" t="s">
        <v>131</v>
      </c>
      <c r="B188" s="27"/>
      <c r="C188" s="27">
        <f>SUM(E188:Y188)</f>
        <v>0</v>
      </c>
      <c r="D188" s="15" t="e">
        <f t="shared" si="77"/>
        <v>#DIV/0!</v>
      </c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</row>
    <row r="189" spans="1:25" s="63" customFormat="1" ht="30" hidden="1" customHeight="1" outlineLevel="1" x14ac:dyDescent="0.25">
      <c r="A189" s="32" t="s">
        <v>132</v>
      </c>
      <c r="B189" s="23"/>
      <c r="C189" s="27">
        <f>SUM(E189:Y189)</f>
        <v>15599</v>
      </c>
      <c r="D189" s="15" t="e">
        <f t="shared" si="77"/>
        <v>#DIV/0!</v>
      </c>
      <c r="E189" s="49">
        <v>17</v>
      </c>
      <c r="F189" s="37">
        <v>360</v>
      </c>
      <c r="G189" s="37">
        <v>2381</v>
      </c>
      <c r="H189" s="37">
        <v>435</v>
      </c>
      <c r="I189" s="37">
        <v>387</v>
      </c>
      <c r="J189" s="37">
        <v>1130</v>
      </c>
      <c r="K189" s="37"/>
      <c r="L189" s="37">
        <v>1360</v>
      </c>
      <c r="M189" s="37">
        <v>202</v>
      </c>
      <c r="N189" s="37">
        <v>581</v>
      </c>
      <c r="O189" s="49">
        <v>217</v>
      </c>
      <c r="P189" s="37">
        <v>663</v>
      </c>
      <c r="Q189" s="37">
        <v>1813</v>
      </c>
      <c r="R189" s="37">
        <v>170</v>
      </c>
      <c r="S189" s="37">
        <v>630</v>
      </c>
      <c r="T189" s="37"/>
      <c r="U189" s="37">
        <v>110</v>
      </c>
      <c r="V189" s="37"/>
      <c r="W189" s="37">
        <v>1225</v>
      </c>
      <c r="X189" s="37">
        <v>3778</v>
      </c>
      <c r="Y189" s="37">
        <v>140</v>
      </c>
    </row>
    <row r="190" spans="1:25" s="50" customFormat="1" ht="30" hidden="1" customHeight="1" x14ac:dyDescent="0.25">
      <c r="A190" s="11" t="s">
        <v>133</v>
      </c>
      <c r="B190" s="15"/>
      <c r="C190" s="15" t="e">
        <f>C189/C188</f>
        <v>#DIV/0!</v>
      </c>
      <c r="D190" s="15" t="e">
        <f t="shared" si="77"/>
        <v>#DIV/0!</v>
      </c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</row>
    <row r="191" spans="1:25" s="50" customFormat="1" ht="30" hidden="1" customHeight="1" x14ac:dyDescent="0.25">
      <c r="A191" s="13" t="s">
        <v>134</v>
      </c>
      <c r="B191" s="23"/>
      <c r="C191" s="27"/>
      <c r="D191" s="2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</row>
    <row r="192" spans="1:25" s="63" customFormat="1" ht="30" hidden="1" customHeight="1" outlineLevel="1" x14ac:dyDescent="0.25">
      <c r="A192" s="55" t="s">
        <v>135</v>
      </c>
      <c r="B192" s="23"/>
      <c r="C192" s="27">
        <f>SUM(E192:Y192)</f>
        <v>0</v>
      </c>
      <c r="D192" s="9" t="e">
        <f t="shared" ref="D192:D211" si="80">C192/B192</f>
        <v>#DIV/0!</v>
      </c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</row>
    <row r="193" spans="1:35" s="50" customFormat="1" ht="30" hidden="1" customHeight="1" outlineLevel="1" x14ac:dyDescent="0.25">
      <c r="A193" s="13" t="s">
        <v>136</v>
      </c>
      <c r="B193" s="23"/>
      <c r="C193" s="27">
        <f>SUM(E193:Y193)</f>
        <v>0</v>
      </c>
      <c r="D193" s="9" t="e">
        <f t="shared" si="80"/>
        <v>#DIV/0!</v>
      </c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AI193" s="50" t="s">
        <v>0</v>
      </c>
    </row>
    <row r="194" spans="1:35" s="50" customFormat="1" ht="30" hidden="1" customHeight="1" outlineLevel="1" x14ac:dyDescent="0.25">
      <c r="A194" s="13" t="s">
        <v>137</v>
      </c>
      <c r="B194" s="27">
        <f>B192*0.45</f>
        <v>0</v>
      </c>
      <c r="C194" s="27">
        <f>C192*0.45</f>
        <v>0</v>
      </c>
      <c r="D194" s="9" t="e">
        <f t="shared" si="80"/>
        <v>#DIV/0!</v>
      </c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64"/>
    </row>
    <row r="195" spans="1:35" s="50" customFormat="1" ht="30" hidden="1" customHeight="1" x14ac:dyDescent="0.25">
      <c r="A195" s="13" t="s">
        <v>138</v>
      </c>
      <c r="B195" s="52" t="e">
        <f>B192/B193</f>
        <v>#DIV/0!</v>
      </c>
      <c r="C195" s="52" t="e">
        <f>C192/C193</f>
        <v>#DIV/0!</v>
      </c>
      <c r="D195" s="9"/>
      <c r="E195" s="73" t="e">
        <f t="shared" ref="E195:Y195" si="81">E192/E193</f>
        <v>#DIV/0!</v>
      </c>
      <c r="F195" s="73" t="e">
        <f t="shared" si="81"/>
        <v>#DIV/0!</v>
      </c>
      <c r="G195" s="73" t="e">
        <f t="shared" si="81"/>
        <v>#DIV/0!</v>
      </c>
      <c r="H195" s="73" t="e">
        <f t="shared" si="81"/>
        <v>#DIV/0!</v>
      </c>
      <c r="I195" s="73" t="e">
        <f t="shared" si="81"/>
        <v>#DIV/0!</v>
      </c>
      <c r="J195" s="73" t="e">
        <f t="shared" si="81"/>
        <v>#DIV/0!</v>
      </c>
      <c r="K195" s="73" t="e">
        <f t="shared" si="81"/>
        <v>#DIV/0!</v>
      </c>
      <c r="L195" s="73" t="e">
        <f t="shared" si="81"/>
        <v>#DIV/0!</v>
      </c>
      <c r="M195" s="73" t="e">
        <f t="shared" si="81"/>
        <v>#DIV/0!</v>
      </c>
      <c r="N195" s="73" t="e">
        <f t="shared" si="81"/>
        <v>#DIV/0!</v>
      </c>
      <c r="O195" s="73" t="e">
        <f t="shared" si="81"/>
        <v>#DIV/0!</v>
      </c>
      <c r="P195" s="73" t="e">
        <f t="shared" si="81"/>
        <v>#DIV/0!</v>
      </c>
      <c r="Q195" s="73" t="e">
        <f t="shared" si="81"/>
        <v>#DIV/0!</v>
      </c>
      <c r="R195" s="73" t="e">
        <f t="shared" si="81"/>
        <v>#DIV/0!</v>
      </c>
      <c r="S195" s="73" t="e">
        <f t="shared" si="81"/>
        <v>#DIV/0!</v>
      </c>
      <c r="T195" s="73" t="e">
        <f t="shared" si="81"/>
        <v>#DIV/0!</v>
      </c>
      <c r="U195" s="73" t="e">
        <f t="shared" si="81"/>
        <v>#DIV/0!</v>
      </c>
      <c r="V195" s="73" t="e">
        <f t="shared" si="81"/>
        <v>#DIV/0!</v>
      </c>
      <c r="W195" s="73" t="e">
        <f t="shared" si="81"/>
        <v>#DIV/0!</v>
      </c>
      <c r="X195" s="73" t="e">
        <f t="shared" si="81"/>
        <v>#DIV/0!</v>
      </c>
      <c r="Y195" s="73" t="e">
        <f t="shared" si="81"/>
        <v>#DIV/0!</v>
      </c>
    </row>
    <row r="196" spans="1:35" s="63" customFormat="1" ht="30" hidden="1" customHeight="1" outlineLevel="1" x14ac:dyDescent="0.25">
      <c r="A196" s="55" t="s">
        <v>139</v>
      </c>
      <c r="B196" s="23"/>
      <c r="C196" s="27">
        <f>SUM(E196:Y196)</f>
        <v>0</v>
      </c>
      <c r="D196" s="9" t="e">
        <f t="shared" si="80"/>
        <v>#DIV/0!</v>
      </c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</row>
    <row r="197" spans="1:35" s="50" customFormat="1" ht="28.2" hidden="1" customHeight="1" outlineLevel="1" x14ac:dyDescent="0.25">
      <c r="A197" s="13" t="s">
        <v>136</v>
      </c>
      <c r="B197" s="23"/>
      <c r="C197" s="27">
        <f>SUM(E197:Y197)</f>
        <v>0</v>
      </c>
      <c r="D197" s="9" t="e">
        <f t="shared" si="80"/>
        <v>#DIV/0!</v>
      </c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</row>
    <row r="198" spans="1:35" s="50" customFormat="1" ht="27" hidden="1" customHeight="1" outlineLevel="1" x14ac:dyDescent="0.25">
      <c r="A198" s="13" t="s">
        <v>137</v>
      </c>
      <c r="B198" s="27">
        <f>B196*0.3</f>
        <v>0</v>
      </c>
      <c r="C198" s="27">
        <f>C196*0.3</f>
        <v>0</v>
      </c>
      <c r="D198" s="9" t="e">
        <f t="shared" si="80"/>
        <v>#DIV/0!</v>
      </c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</row>
    <row r="199" spans="1:35" s="63" customFormat="1" ht="30" hidden="1" customHeight="1" x14ac:dyDescent="0.25">
      <c r="A199" s="13" t="s">
        <v>138</v>
      </c>
      <c r="B199" s="9" t="e">
        <f>B196/B197</f>
        <v>#DIV/0!</v>
      </c>
      <c r="C199" s="9" t="e">
        <f>C196/C197</f>
        <v>#DIV/0!</v>
      </c>
      <c r="D199" s="9"/>
      <c r="E199" s="30" t="e">
        <f t="shared" ref="E199:Y199" si="82">E196/E197</f>
        <v>#DIV/0!</v>
      </c>
      <c r="F199" s="30" t="e">
        <f t="shared" si="82"/>
        <v>#DIV/0!</v>
      </c>
      <c r="G199" s="30" t="e">
        <f t="shared" si="82"/>
        <v>#DIV/0!</v>
      </c>
      <c r="H199" s="30" t="e">
        <f t="shared" si="82"/>
        <v>#DIV/0!</v>
      </c>
      <c r="I199" s="30" t="e">
        <f t="shared" si="82"/>
        <v>#DIV/0!</v>
      </c>
      <c r="J199" s="30" t="e">
        <f t="shared" si="82"/>
        <v>#DIV/0!</v>
      </c>
      <c r="K199" s="30" t="e">
        <f t="shared" si="82"/>
        <v>#DIV/0!</v>
      </c>
      <c r="L199" s="30" t="e">
        <f t="shared" si="82"/>
        <v>#DIV/0!</v>
      </c>
      <c r="M199" s="30" t="e">
        <f t="shared" si="82"/>
        <v>#DIV/0!</v>
      </c>
      <c r="N199" s="30" t="e">
        <f t="shared" si="82"/>
        <v>#DIV/0!</v>
      </c>
      <c r="O199" s="30" t="e">
        <f t="shared" si="82"/>
        <v>#DIV/0!</v>
      </c>
      <c r="P199" s="30" t="e">
        <f t="shared" si="82"/>
        <v>#DIV/0!</v>
      </c>
      <c r="Q199" s="30" t="e">
        <f t="shared" si="82"/>
        <v>#DIV/0!</v>
      </c>
      <c r="R199" s="30" t="e">
        <f t="shared" si="82"/>
        <v>#DIV/0!</v>
      </c>
      <c r="S199" s="30" t="e">
        <f t="shared" si="82"/>
        <v>#DIV/0!</v>
      </c>
      <c r="T199" s="30" t="e">
        <f t="shared" si="82"/>
        <v>#DIV/0!</v>
      </c>
      <c r="U199" s="30" t="e">
        <f t="shared" si="82"/>
        <v>#DIV/0!</v>
      </c>
      <c r="V199" s="30" t="e">
        <f t="shared" si="82"/>
        <v>#DIV/0!</v>
      </c>
      <c r="W199" s="30" t="e">
        <f t="shared" si="82"/>
        <v>#DIV/0!</v>
      </c>
      <c r="X199" s="30" t="e">
        <f t="shared" si="82"/>
        <v>#DIV/0!</v>
      </c>
      <c r="Y199" s="30" t="e">
        <f t="shared" si="82"/>
        <v>#DIV/0!</v>
      </c>
    </row>
    <row r="200" spans="1:35" s="63" customFormat="1" ht="30" hidden="1" customHeight="1" outlineLevel="1" x14ac:dyDescent="0.25">
      <c r="A200" s="55" t="s">
        <v>140</v>
      </c>
      <c r="B200" s="23"/>
      <c r="C200" s="27">
        <f>SUM(E200:Y200)</f>
        <v>0</v>
      </c>
      <c r="D200" s="9" t="e">
        <f t="shared" si="80"/>
        <v>#DIV/0!</v>
      </c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</row>
    <row r="201" spans="1:35" s="50" customFormat="1" ht="30" hidden="1" customHeight="1" outlineLevel="1" x14ac:dyDescent="0.25">
      <c r="A201" s="13" t="s">
        <v>136</v>
      </c>
      <c r="B201" s="23"/>
      <c r="C201" s="27">
        <f>SUM(E201:Y201)</f>
        <v>0</v>
      </c>
      <c r="D201" s="9" t="e">
        <f t="shared" si="80"/>
        <v>#DIV/0!</v>
      </c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</row>
    <row r="202" spans="1:35" s="50" customFormat="1" ht="30" hidden="1" customHeight="1" outlineLevel="1" x14ac:dyDescent="0.25">
      <c r="A202" s="13" t="s">
        <v>141</v>
      </c>
      <c r="B202" s="27">
        <f>B200*0.19</f>
        <v>0</v>
      </c>
      <c r="C202" s="27">
        <f>C200*0.19</f>
        <v>0</v>
      </c>
      <c r="D202" s="9" t="e">
        <f t="shared" si="80"/>
        <v>#DIV/0!</v>
      </c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</row>
    <row r="203" spans="1:35" s="63" customFormat="1" ht="30" hidden="1" customHeight="1" x14ac:dyDescent="0.25">
      <c r="A203" s="13" t="s">
        <v>142</v>
      </c>
      <c r="B203" s="9" t="e">
        <f>B200/B201</f>
        <v>#DIV/0!</v>
      </c>
      <c r="C203" s="9" t="e">
        <f>C200/C201</f>
        <v>#DIV/0!</v>
      </c>
      <c r="D203" s="9"/>
      <c r="E203" s="30" t="e">
        <f>E200/E201</f>
        <v>#DIV/0!</v>
      </c>
      <c r="F203" s="30" t="e">
        <f>F200/F201</f>
        <v>#DIV/0!</v>
      </c>
      <c r="G203" s="30" t="e">
        <f t="shared" ref="G203:Y203" si="83">G200/G201</f>
        <v>#DIV/0!</v>
      </c>
      <c r="H203" s="30" t="e">
        <f t="shared" si="83"/>
        <v>#DIV/0!</v>
      </c>
      <c r="I203" s="30" t="e">
        <f t="shared" si="83"/>
        <v>#DIV/0!</v>
      </c>
      <c r="J203" s="30" t="e">
        <f t="shared" si="83"/>
        <v>#DIV/0!</v>
      </c>
      <c r="K203" s="30" t="e">
        <f t="shared" si="83"/>
        <v>#DIV/0!</v>
      </c>
      <c r="L203" s="30" t="e">
        <f t="shared" si="83"/>
        <v>#DIV/0!</v>
      </c>
      <c r="M203" s="30" t="e">
        <f t="shared" si="83"/>
        <v>#DIV/0!</v>
      </c>
      <c r="N203" s="30" t="e">
        <f t="shared" si="83"/>
        <v>#DIV/0!</v>
      </c>
      <c r="O203" s="30" t="e">
        <f t="shared" si="83"/>
        <v>#DIV/0!</v>
      </c>
      <c r="P203" s="30" t="e">
        <f t="shared" si="83"/>
        <v>#DIV/0!</v>
      </c>
      <c r="Q203" s="30" t="e">
        <f t="shared" si="83"/>
        <v>#DIV/0!</v>
      </c>
      <c r="R203" s="30" t="e">
        <f t="shared" si="83"/>
        <v>#DIV/0!</v>
      </c>
      <c r="S203" s="30" t="e">
        <f t="shared" si="83"/>
        <v>#DIV/0!</v>
      </c>
      <c r="T203" s="30" t="e">
        <f t="shared" si="83"/>
        <v>#DIV/0!</v>
      </c>
      <c r="U203" s="30" t="e">
        <f t="shared" si="83"/>
        <v>#DIV/0!</v>
      </c>
      <c r="V203" s="30" t="e">
        <f t="shared" si="83"/>
        <v>#DIV/0!</v>
      </c>
      <c r="W203" s="30" t="e">
        <f t="shared" si="83"/>
        <v>#DIV/0!</v>
      </c>
      <c r="X203" s="30" t="e">
        <f t="shared" si="83"/>
        <v>#DIV/0!</v>
      </c>
      <c r="Y203" s="30" t="e">
        <f t="shared" si="83"/>
        <v>#DIV/0!</v>
      </c>
    </row>
    <row r="204" spans="1:35" s="50" customFormat="1" ht="30" hidden="1" customHeight="1" x14ac:dyDescent="0.25">
      <c r="A204" s="55" t="s">
        <v>143</v>
      </c>
      <c r="B204" s="27"/>
      <c r="C204" s="27">
        <f>SUM(E204:Y204)</f>
        <v>0</v>
      </c>
      <c r="D204" s="9" t="e">
        <f t="shared" si="80"/>
        <v>#DIV/0!</v>
      </c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</row>
    <row r="205" spans="1:35" s="50" customFormat="1" ht="30" hidden="1" customHeight="1" x14ac:dyDescent="0.25">
      <c r="A205" s="13" t="s">
        <v>141</v>
      </c>
      <c r="B205" s="27"/>
      <c r="C205" s="27">
        <f>C204*0.7</f>
        <v>0</v>
      </c>
      <c r="D205" s="9" t="e">
        <f t="shared" si="80"/>
        <v>#DIV/0!</v>
      </c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</row>
    <row r="206" spans="1:35" s="50" customFormat="1" ht="30" hidden="1" customHeight="1" x14ac:dyDescent="0.25">
      <c r="A206" s="32" t="s">
        <v>144</v>
      </c>
      <c r="B206" s="27"/>
      <c r="C206" s="27">
        <f>SUM(E206:Y206)</f>
        <v>0</v>
      </c>
      <c r="D206" s="9" t="e">
        <f t="shared" si="80"/>
        <v>#DIV/0!</v>
      </c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</row>
    <row r="207" spans="1:35" s="50" customFormat="1" ht="30" hidden="1" customHeight="1" x14ac:dyDescent="0.25">
      <c r="A207" s="13" t="s">
        <v>141</v>
      </c>
      <c r="B207" s="27">
        <f>B206*0.2</f>
        <v>0</v>
      </c>
      <c r="C207" s="27">
        <f>C206*0.2</f>
        <v>0</v>
      </c>
      <c r="D207" s="9" t="e">
        <f t="shared" si="80"/>
        <v>#DIV/0!</v>
      </c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</row>
    <row r="208" spans="1:35" s="50" customFormat="1" ht="30" hidden="1" customHeight="1" x14ac:dyDescent="0.25">
      <c r="A208" s="32" t="s">
        <v>165</v>
      </c>
      <c r="B208" s="27"/>
      <c r="C208" s="27">
        <f>SUM(E208:Y208)</f>
        <v>0</v>
      </c>
      <c r="D208" s="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</row>
    <row r="209" spans="1:25" s="50" customFormat="1" ht="30" hidden="1" customHeight="1" x14ac:dyDescent="0.25">
      <c r="A209" s="32" t="s">
        <v>145</v>
      </c>
      <c r="B209" s="27">
        <f>B207+B205+B202+B198+B194</f>
        <v>0</v>
      </c>
      <c r="C209" s="27">
        <f>C207+C205+C202+C198+C194</f>
        <v>0</v>
      </c>
      <c r="D209" s="9" t="e">
        <f t="shared" si="80"/>
        <v>#DIV/0!</v>
      </c>
      <c r="E209" s="26">
        <f>E207+E205+E202+E198+E194</f>
        <v>0</v>
      </c>
      <c r="F209" s="26">
        <f t="shared" ref="F209:Y209" si="84">F207+F205+F202+F198+F194</f>
        <v>0</v>
      </c>
      <c r="G209" s="26">
        <f t="shared" si="84"/>
        <v>0</v>
      </c>
      <c r="H209" s="26">
        <f t="shared" si="84"/>
        <v>0</v>
      </c>
      <c r="I209" s="26">
        <f t="shared" si="84"/>
        <v>0</v>
      </c>
      <c r="J209" s="26">
        <f t="shared" si="84"/>
        <v>0</v>
      </c>
      <c r="K209" s="26">
        <f t="shared" si="84"/>
        <v>0</v>
      </c>
      <c r="L209" s="26">
        <f t="shared" si="84"/>
        <v>0</v>
      </c>
      <c r="M209" s="26">
        <f t="shared" si="84"/>
        <v>0</v>
      </c>
      <c r="N209" s="26">
        <f t="shared" si="84"/>
        <v>0</v>
      </c>
      <c r="O209" s="26">
        <f t="shared" si="84"/>
        <v>0</v>
      </c>
      <c r="P209" s="26">
        <f t="shared" si="84"/>
        <v>0</v>
      </c>
      <c r="Q209" s="26">
        <f t="shared" si="84"/>
        <v>0</v>
      </c>
      <c r="R209" s="26">
        <f t="shared" si="84"/>
        <v>0</v>
      </c>
      <c r="S209" s="26">
        <f t="shared" si="84"/>
        <v>0</v>
      </c>
      <c r="T209" s="26">
        <f t="shared" si="84"/>
        <v>0</v>
      </c>
      <c r="U209" s="26">
        <f t="shared" si="84"/>
        <v>0</v>
      </c>
      <c r="V209" s="26">
        <f t="shared" si="84"/>
        <v>0</v>
      </c>
      <c r="W209" s="26">
        <f t="shared" si="84"/>
        <v>0</v>
      </c>
      <c r="X209" s="26">
        <f t="shared" si="84"/>
        <v>0</v>
      </c>
      <c r="Y209" s="26">
        <f t="shared" si="84"/>
        <v>0</v>
      </c>
    </row>
    <row r="210" spans="1:25" s="50" customFormat="1" ht="6" hidden="1" customHeight="1" x14ac:dyDescent="0.25">
      <c r="A210" s="13" t="s">
        <v>171</v>
      </c>
      <c r="B210" s="26"/>
      <c r="C210" s="26">
        <f>SUM(E210:Y210)</f>
        <v>0</v>
      </c>
      <c r="D210" s="9" t="e">
        <f t="shared" si="80"/>
        <v>#DIV/0!</v>
      </c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</row>
    <row r="211" spans="1:25" s="50" customFormat="1" ht="0.6" hidden="1" customHeight="1" x14ac:dyDescent="0.25">
      <c r="A211" s="55" t="s">
        <v>164</v>
      </c>
      <c r="B211" s="53" t="e">
        <f>B209/B210*10</f>
        <v>#DIV/0!</v>
      </c>
      <c r="C211" s="53" t="e">
        <f>C209/C210*10</f>
        <v>#DIV/0!</v>
      </c>
      <c r="D211" s="9" t="e">
        <f t="shared" si="80"/>
        <v>#DIV/0!</v>
      </c>
      <c r="E211" s="54" t="e">
        <f>E209/E210*10</f>
        <v>#DIV/0!</v>
      </c>
      <c r="F211" s="54" t="e">
        <f t="shared" ref="F211:Y211" si="85">F209/F210*10</f>
        <v>#DIV/0!</v>
      </c>
      <c r="G211" s="54" t="e">
        <f t="shared" si="85"/>
        <v>#DIV/0!</v>
      </c>
      <c r="H211" s="54" t="e">
        <f t="shared" si="85"/>
        <v>#DIV/0!</v>
      </c>
      <c r="I211" s="54" t="e">
        <f t="shared" si="85"/>
        <v>#DIV/0!</v>
      </c>
      <c r="J211" s="54" t="e">
        <f t="shared" si="85"/>
        <v>#DIV/0!</v>
      </c>
      <c r="K211" s="54" t="e">
        <f t="shared" si="85"/>
        <v>#DIV/0!</v>
      </c>
      <c r="L211" s="54" t="e">
        <f t="shared" si="85"/>
        <v>#DIV/0!</v>
      </c>
      <c r="M211" s="54" t="e">
        <f t="shared" si="85"/>
        <v>#DIV/0!</v>
      </c>
      <c r="N211" s="54" t="e">
        <f t="shared" si="85"/>
        <v>#DIV/0!</v>
      </c>
      <c r="O211" s="54" t="e">
        <f t="shared" si="85"/>
        <v>#DIV/0!</v>
      </c>
      <c r="P211" s="54" t="e">
        <f t="shared" si="85"/>
        <v>#DIV/0!</v>
      </c>
      <c r="Q211" s="54" t="e">
        <f t="shared" si="85"/>
        <v>#DIV/0!</v>
      </c>
      <c r="R211" s="54" t="e">
        <f t="shared" si="85"/>
        <v>#DIV/0!</v>
      </c>
      <c r="S211" s="54" t="e">
        <f t="shared" si="85"/>
        <v>#DIV/0!</v>
      </c>
      <c r="T211" s="54" t="e">
        <f t="shared" si="85"/>
        <v>#DIV/0!</v>
      </c>
      <c r="U211" s="54" t="e">
        <f t="shared" si="85"/>
        <v>#DIV/0!</v>
      </c>
      <c r="V211" s="54" t="e">
        <f t="shared" si="85"/>
        <v>#DIV/0!</v>
      </c>
      <c r="W211" s="54" t="e">
        <f t="shared" si="85"/>
        <v>#DIV/0!</v>
      </c>
      <c r="X211" s="54" t="e">
        <f t="shared" si="85"/>
        <v>#DIV/0!</v>
      </c>
      <c r="Y211" s="54" t="e">
        <f t="shared" si="85"/>
        <v>#DIV/0!</v>
      </c>
    </row>
    <row r="212" spans="1:25" ht="18" hidden="1" customHeight="1" x14ac:dyDescent="0.3">
      <c r="A212" s="90"/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</row>
    <row r="213" spans="1:25" ht="27" hidden="1" customHeight="1" x14ac:dyDescent="0.3">
      <c r="A213" s="13" t="s">
        <v>185</v>
      </c>
      <c r="B213" s="85"/>
      <c r="C213" s="85">
        <f>SUM(E213:Y213)</f>
        <v>273</v>
      </c>
      <c r="D213" s="85"/>
      <c r="E213" s="85">
        <v>11</v>
      </c>
      <c r="F213" s="85">
        <v>12</v>
      </c>
      <c r="G213" s="85">
        <v>15</v>
      </c>
      <c r="H213" s="85">
        <v>20</v>
      </c>
      <c r="I213" s="85">
        <v>12</v>
      </c>
      <c r="J213" s="85">
        <v>36</v>
      </c>
      <c r="K213" s="85">
        <v>18</v>
      </c>
      <c r="L213" s="85">
        <v>20</v>
      </c>
      <c r="M213" s="85">
        <v>5</v>
      </c>
      <c r="N213" s="85">
        <v>4</v>
      </c>
      <c r="O213" s="85">
        <v>5</v>
      </c>
      <c r="P213" s="85">
        <v>16</v>
      </c>
      <c r="Q213" s="85">
        <v>16</v>
      </c>
      <c r="R213" s="85">
        <v>13</v>
      </c>
      <c r="S213" s="85">
        <v>18</v>
      </c>
      <c r="T213" s="85">
        <v>10</v>
      </c>
      <c r="U213" s="85">
        <v>3</v>
      </c>
      <c r="V213" s="85">
        <v>4</v>
      </c>
      <c r="W213" s="85">
        <v>3</v>
      </c>
      <c r="X213" s="85">
        <v>23</v>
      </c>
      <c r="Y213" s="85">
        <v>9</v>
      </c>
    </row>
    <row r="214" spans="1:25" ht="18" hidden="1" customHeight="1" x14ac:dyDescent="0.3">
      <c r="A214" s="13" t="s">
        <v>189</v>
      </c>
      <c r="B214" s="85">
        <v>108</v>
      </c>
      <c r="C214" s="85">
        <f>SUM(E214:Y214)</f>
        <v>450</v>
      </c>
      <c r="D214" s="85"/>
      <c r="E214" s="85">
        <v>20</v>
      </c>
      <c r="F214" s="85">
        <v>5</v>
      </c>
      <c r="G214" s="85">
        <v>59</v>
      </c>
      <c r="H214" s="85">
        <v>16</v>
      </c>
      <c r="I214" s="85">
        <v>21</v>
      </c>
      <c r="J214" s="85">
        <v>28</v>
      </c>
      <c r="K214" s="85">
        <v>9</v>
      </c>
      <c r="L214" s="85">
        <v>20</v>
      </c>
      <c r="M214" s="85">
        <v>22</v>
      </c>
      <c r="N214" s="85">
        <v>5</v>
      </c>
      <c r="O214" s="85">
        <v>5</v>
      </c>
      <c r="P214" s="85">
        <v>28</v>
      </c>
      <c r="Q214" s="85">
        <v>25</v>
      </c>
      <c r="R214" s="85">
        <v>57</v>
      </c>
      <c r="S214" s="85">
        <v>7</v>
      </c>
      <c r="T214" s="85">
        <v>17</v>
      </c>
      <c r="U214" s="85">
        <v>25</v>
      </c>
      <c r="V214" s="85">
        <v>11</v>
      </c>
      <c r="W214" s="85">
        <v>5</v>
      </c>
      <c r="X214" s="85">
        <v>50</v>
      </c>
      <c r="Y214" s="85">
        <v>15</v>
      </c>
    </row>
    <row r="215" spans="1:25" ht="24.6" hidden="1" customHeight="1" x14ac:dyDescent="0.4">
      <c r="A215" s="86" t="s">
        <v>146</v>
      </c>
      <c r="B215" s="66"/>
      <c r="C215" s="66">
        <f>SUM(E215:Y215)</f>
        <v>0</v>
      </c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</row>
    <row r="216" spans="1:25" s="68" customFormat="1" ht="21.6" hidden="1" customHeight="1" x14ac:dyDescent="0.4">
      <c r="A216" s="67" t="s">
        <v>147</v>
      </c>
      <c r="B216" s="67"/>
      <c r="C216" s="67">
        <f>SUM(E216:Y216)</f>
        <v>0</v>
      </c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</row>
    <row r="217" spans="1:25" s="68" customFormat="1" ht="21.6" hidden="1" customHeight="1" x14ac:dyDescent="0.4">
      <c r="A217" s="67" t="s">
        <v>148</v>
      </c>
      <c r="B217" s="67"/>
      <c r="C217" s="67">
        <f>SUM(E217:Y217)</f>
        <v>0</v>
      </c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</row>
    <row r="218" spans="1:25" s="68" customFormat="1" ht="21.6" hidden="1" customHeight="1" x14ac:dyDescent="0.4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</row>
    <row r="219" spans="1:25" s="68" customFormat="1" ht="21.6" hidden="1" customHeight="1" x14ac:dyDescent="0.4">
      <c r="A219" s="69" t="s">
        <v>149</v>
      </c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</row>
    <row r="220" spans="1:25" ht="16.95" customHeight="1" x14ac:dyDescent="0.3">
      <c r="A220" s="87"/>
      <c r="B220" s="88"/>
      <c r="C220" s="88"/>
      <c r="D220" s="88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41.4" customHeight="1" x14ac:dyDescent="0.4">
      <c r="A221" s="107"/>
      <c r="B221" s="107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  <c r="W221" s="107"/>
      <c r="X221" s="107"/>
      <c r="Y221" s="107"/>
    </row>
    <row r="222" spans="1:25" ht="20.399999999999999" customHeight="1" x14ac:dyDescent="0.3">
      <c r="A222" s="105"/>
      <c r="B222" s="106"/>
      <c r="C222" s="106"/>
      <c r="D222" s="106"/>
      <c r="E222" s="106"/>
      <c r="F222" s="106"/>
      <c r="G222" s="106"/>
      <c r="H222" s="106"/>
      <c r="I222" s="106"/>
      <c r="J222" s="106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6.95" customHeight="1" x14ac:dyDescent="0.3">
      <c r="A223" s="89"/>
      <c r="B223" s="6"/>
      <c r="C223" s="6"/>
      <c r="D223" s="6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9" customHeight="1" x14ac:dyDescent="0.3">
      <c r="A224" s="70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</row>
    <row r="225" spans="1:25" s="12" customFormat="1" ht="49.2" hidden="1" customHeight="1" x14ac:dyDescent="0.25">
      <c r="A225" s="32" t="s">
        <v>150</v>
      </c>
      <c r="B225" s="27"/>
      <c r="C225" s="27">
        <f>SUM(E225:Y225)</f>
        <v>259083</v>
      </c>
      <c r="D225" s="27"/>
      <c r="E225" s="39">
        <v>9345</v>
      </c>
      <c r="F225" s="39">
        <v>9100</v>
      </c>
      <c r="G225" s="39">
        <v>16579</v>
      </c>
      <c r="H225" s="39">
        <v>16195</v>
      </c>
      <c r="I225" s="39">
        <v>7250</v>
      </c>
      <c r="J225" s="39">
        <v>17539</v>
      </c>
      <c r="K225" s="39">
        <v>12001</v>
      </c>
      <c r="L225" s="39">
        <v>14609</v>
      </c>
      <c r="M225" s="39">
        <v>13004</v>
      </c>
      <c r="N225" s="39">
        <v>3780</v>
      </c>
      <c r="O225" s="39">
        <v>8536</v>
      </c>
      <c r="P225" s="39">
        <v>11438</v>
      </c>
      <c r="Q225" s="39">
        <v>16561</v>
      </c>
      <c r="R225" s="39">
        <v>15418</v>
      </c>
      <c r="S225" s="39">
        <v>18986</v>
      </c>
      <c r="T225" s="39">
        <v>13238</v>
      </c>
      <c r="U225" s="39">
        <v>7143</v>
      </c>
      <c r="V225" s="39">
        <v>4504</v>
      </c>
      <c r="W225" s="39">
        <v>11688</v>
      </c>
      <c r="X225" s="39">
        <v>21385</v>
      </c>
      <c r="Y225" s="39">
        <v>10784</v>
      </c>
    </row>
    <row r="226" spans="1:25" ht="21" hidden="1" customHeight="1" x14ac:dyDescent="0.3">
      <c r="A226" s="65" t="s">
        <v>152</v>
      </c>
      <c r="B226" s="72"/>
      <c r="C226" s="27">
        <f>SUM(E226:Y226)</f>
        <v>380</v>
      </c>
      <c r="D226" s="27"/>
      <c r="E226" s="65">
        <v>16</v>
      </c>
      <c r="F226" s="65">
        <v>21</v>
      </c>
      <c r="G226" s="65">
        <v>32</v>
      </c>
      <c r="H226" s="65">
        <v>25</v>
      </c>
      <c r="I226" s="65">
        <v>16</v>
      </c>
      <c r="J226" s="65">
        <v>31</v>
      </c>
      <c r="K226" s="65">
        <v>14</v>
      </c>
      <c r="L226" s="65">
        <v>29</v>
      </c>
      <c r="M226" s="65">
        <v>18</v>
      </c>
      <c r="N226" s="65">
        <v>8</v>
      </c>
      <c r="O226" s="65">
        <v>7</v>
      </c>
      <c r="P226" s="65">
        <v>15</v>
      </c>
      <c r="Q226" s="65">
        <v>25</v>
      </c>
      <c r="R226" s="65">
        <v>31</v>
      </c>
      <c r="S226" s="65">
        <v>10</v>
      </c>
      <c r="T226" s="65">
        <v>8</v>
      </c>
      <c r="U226" s="65">
        <v>8</v>
      </c>
      <c r="V226" s="65">
        <v>6</v>
      </c>
      <c r="W226" s="65">
        <v>12</v>
      </c>
      <c r="X226" s="65">
        <v>35</v>
      </c>
      <c r="Y226" s="65">
        <v>13</v>
      </c>
    </row>
    <row r="227" spans="1:25" ht="0.6" hidden="1" customHeight="1" x14ac:dyDescent="0.3">
      <c r="A227" s="65" t="s">
        <v>153</v>
      </c>
      <c r="B227" s="72"/>
      <c r="C227" s="27">
        <f>SUM(E227:Y227)</f>
        <v>208</v>
      </c>
      <c r="D227" s="27"/>
      <c r="E227" s="65">
        <v>10</v>
      </c>
      <c r="F227" s="65">
        <v>2</v>
      </c>
      <c r="G227" s="65">
        <v>42</v>
      </c>
      <c r="H227" s="65">
        <v>11</v>
      </c>
      <c r="I227" s="65">
        <v>9</v>
      </c>
      <c r="J227" s="65">
        <v>30</v>
      </c>
      <c r="K227" s="65">
        <v>9</v>
      </c>
      <c r="L227" s="65">
        <v>15</v>
      </c>
      <c r="M227" s="65">
        <v>1</v>
      </c>
      <c r="N227" s="65">
        <v>2</v>
      </c>
      <c r="O227" s="65">
        <v>5</v>
      </c>
      <c r="P227" s="65">
        <v>1</v>
      </c>
      <c r="Q227" s="65">
        <v>4</v>
      </c>
      <c r="R227" s="65">
        <v>8</v>
      </c>
      <c r="S227" s="65">
        <v>14</v>
      </c>
      <c r="T227" s="65">
        <v>2</v>
      </c>
      <c r="U227" s="65">
        <v>1</v>
      </c>
      <c r="V227" s="65">
        <v>2</v>
      </c>
      <c r="W227" s="65">
        <v>16</v>
      </c>
      <c r="X227" s="65">
        <v>16</v>
      </c>
      <c r="Y227" s="65">
        <v>8</v>
      </c>
    </row>
    <row r="228" spans="1:25" ht="2.4" hidden="1" customHeight="1" x14ac:dyDescent="0.3">
      <c r="A228" s="65" t="s">
        <v>153</v>
      </c>
      <c r="B228" s="72"/>
      <c r="C228" s="27">
        <f>SUM(E228:Y228)</f>
        <v>194</v>
      </c>
      <c r="D228" s="27"/>
      <c r="E228" s="65">
        <v>10</v>
      </c>
      <c r="F228" s="65">
        <v>2</v>
      </c>
      <c r="G228" s="65">
        <v>42</v>
      </c>
      <c r="H228" s="65">
        <v>11</v>
      </c>
      <c r="I228" s="65">
        <v>2</v>
      </c>
      <c r="J228" s="65">
        <v>30</v>
      </c>
      <c r="K228" s="65">
        <v>9</v>
      </c>
      <c r="L228" s="65">
        <v>15</v>
      </c>
      <c r="M228" s="65">
        <v>1</v>
      </c>
      <c r="N228" s="65">
        <v>2</v>
      </c>
      <c r="O228" s="65">
        <v>5</v>
      </c>
      <c r="P228" s="65">
        <v>1</v>
      </c>
      <c r="Q228" s="65">
        <v>4</v>
      </c>
      <c r="R228" s="65">
        <v>1</v>
      </c>
      <c r="S228" s="65">
        <v>14</v>
      </c>
      <c r="T228" s="65">
        <v>2</v>
      </c>
      <c r="U228" s="65">
        <v>1</v>
      </c>
      <c r="V228" s="65">
        <v>2</v>
      </c>
      <c r="W228" s="65">
        <v>16</v>
      </c>
      <c r="X228" s="65">
        <v>16</v>
      </c>
      <c r="Y228" s="65">
        <v>8</v>
      </c>
    </row>
    <row r="229" spans="1:25" ht="24" hidden="1" customHeight="1" x14ac:dyDescent="0.3">
      <c r="A229" s="65" t="s">
        <v>78</v>
      </c>
      <c r="B229" s="27">
        <v>554</v>
      </c>
      <c r="C229" s="27">
        <f>SUM(E229:Y229)</f>
        <v>574</v>
      </c>
      <c r="D229" s="27"/>
      <c r="E229" s="82">
        <v>11</v>
      </c>
      <c r="F229" s="82">
        <v>15</v>
      </c>
      <c r="G229" s="82">
        <v>93</v>
      </c>
      <c r="H229" s="82">
        <v>30</v>
      </c>
      <c r="I229" s="82">
        <v>15</v>
      </c>
      <c r="J229" s="82">
        <v>55</v>
      </c>
      <c r="K229" s="82">
        <v>16</v>
      </c>
      <c r="L229" s="82">
        <v>18</v>
      </c>
      <c r="M229" s="82">
        <v>16</v>
      </c>
      <c r="N229" s="82">
        <v>10</v>
      </c>
      <c r="O229" s="82">
        <v>11</v>
      </c>
      <c r="P229" s="82">
        <v>40</v>
      </c>
      <c r="Q229" s="82">
        <v>22</v>
      </c>
      <c r="R229" s="82">
        <v>55</v>
      </c>
      <c r="S229" s="82">
        <v>14</v>
      </c>
      <c r="T229" s="82">
        <v>29</v>
      </c>
      <c r="U229" s="82">
        <v>22</v>
      </c>
      <c r="V229" s="82">
        <v>9</v>
      </c>
      <c r="W229" s="82">
        <v>7</v>
      </c>
      <c r="X229" s="82">
        <v>60</v>
      </c>
      <c r="Y229" s="82">
        <v>26</v>
      </c>
    </row>
    <row r="230" spans="1:25" hidden="1" x14ac:dyDescent="0.3"/>
    <row r="231" spans="1:25" s="65" customFormat="1" hidden="1" x14ac:dyDescent="0.3">
      <c r="A231" s="65" t="s">
        <v>160</v>
      </c>
      <c r="B231" s="72"/>
      <c r="C231" s="65">
        <f>SUM(E231:Y231)</f>
        <v>40</v>
      </c>
      <c r="E231" s="65">
        <v>3</v>
      </c>
      <c r="G231" s="65">
        <v>1</v>
      </c>
      <c r="H231" s="65">
        <v>6</v>
      </c>
      <c r="J231" s="65">
        <v>1</v>
      </c>
      <c r="M231" s="65">
        <v>1</v>
      </c>
      <c r="O231" s="65">
        <v>2</v>
      </c>
      <c r="P231" s="65">
        <v>1</v>
      </c>
      <c r="Q231" s="65">
        <v>3</v>
      </c>
      <c r="R231" s="65">
        <v>1</v>
      </c>
      <c r="S231" s="65">
        <v>3</v>
      </c>
      <c r="T231" s="65">
        <v>7</v>
      </c>
      <c r="U231" s="65">
        <v>1</v>
      </c>
      <c r="V231" s="65">
        <v>1</v>
      </c>
      <c r="W231" s="65">
        <v>1</v>
      </c>
      <c r="X231" s="65">
        <v>4</v>
      </c>
      <c r="Y231" s="65">
        <v>4</v>
      </c>
    </row>
    <row r="232" spans="1:25" hidden="1" x14ac:dyDescent="0.3"/>
    <row r="233" spans="1:25" ht="21.6" hidden="1" customHeight="1" x14ac:dyDescent="0.3">
      <c r="A233" s="65" t="s">
        <v>163</v>
      </c>
      <c r="B233" s="27">
        <v>45</v>
      </c>
      <c r="C233" s="27">
        <f>SUM(E233:Y233)</f>
        <v>58</v>
      </c>
      <c r="D233" s="27"/>
      <c r="E233" s="82">
        <v>5</v>
      </c>
      <c r="F233" s="82">
        <v>3</v>
      </c>
      <c r="G233" s="82"/>
      <c r="H233" s="82">
        <v>5</v>
      </c>
      <c r="I233" s="82">
        <v>2</v>
      </c>
      <c r="J233" s="82"/>
      <c r="K233" s="82">
        <v>2</v>
      </c>
      <c r="L233" s="82">
        <v>0</v>
      </c>
      <c r="M233" s="82">
        <v>3</v>
      </c>
      <c r="N233" s="82">
        <v>3</v>
      </c>
      <c r="O233" s="82">
        <v>3</v>
      </c>
      <c r="P233" s="82">
        <v>2</v>
      </c>
      <c r="Q233" s="82">
        <v>2</v>
      </c>
      <c r="R233" s="82">
        <v>10</v>
      </c>
      <c r="S233" s="82">
        <v>6</v>
      </c>
      <c r="T233" s="82">
        <v>6</v>
      </c>
      <c r="U233" s="82">
        <v>1</v>
      </c>
      <c r="V233" s="82">
        <v>1</v>
      </c>
      <c r="W233" s="82">
        <v>4</v>
      </c>
      <c r="X233" s="82"/>
      <c r="Y233" s="82"/>
    </row>
    <row r="234" spans="1:25" hidden="1" x14ac:dyDescent="0.3"/>
    <row r="235" spans="1:25" hidden="1" x14ac:dyDescent="0.3"/>
    <row r="236" spans="1:25" ht="13.8" hidden="1" customHeight="1" x14ac:dyDescent="0.3"/>
    <row r="237" spans="1:25" hidden="1" x14ac:dyDescent="0.3">
      <c r="J237" s="1" t="s">
        <v>174</v>
      </c>
      <c r="S237" s="1" t="s">
        <v>177</v>
      </c>
      <c r="U237" s="1" t="s">
        <v>175</v>
      </c>
      <c r="X237" s="1" t="s">
        <v>176</v>
      </c>
      <c r="Y237" s="1" t="s">
        <v>173</v>
      </c>
    </row>
    <row r="239" spans="1:25" ht="21.6" hidden="1" x14ac:dyDescent="0.3">
      <c r="A239" s="13" t="s">
        <v>190</v>
      </c>
      <c r="B239" s="72"/>
      <c r="C239" s="85">
        <f>SUM(E239:Y239)</f>
        <v>49</v>
      </c>
      <c r="D239" s="72"/>
      <c r="E239" s="65">
        <v>1</v>
      </c>
      <c r="F239" s="65">
        <v>2</v>
      </c>
      <c r="G239" s="65"/>
      <c r="H239" s="65">
        <v>2</v>
      </c>
      <c r="I239" s="65"/>
      <c r="J239" s="65">
        <v>3</v>
      </c>
      <c r="K239" s="65">
        <v>1</v>
      </c>
      <c r="L239" s="65">
        <v>1</v>
      </c>
      <c r="M239" s="65">
        <v>8</v>
      </c>
      <c r="N239" s="65">
        <v>6</v>
      </c>
      <c r="O239" s="65">
        <v>1</v>
      </c>
      <c r="P239" s="65">
        <v>0</v>
      </c>
      <c r="Q239" s="65">
        <v>1</v>
      </c>
      <c r="R239" s="65">
        <v>4</v>
      </c>
      <c r="S239" s="65">
        <v>3</v>
      </c>
      <c r="T239" s="65">
        <v>2</v>
      </c>
      <c r="U239" s="65">
        <v>1</v>
      </c>
      <c r="V239" s="65">
        <v>1</v>
      </c>
      <c r="W239" s="65">
        <v>7</v>
      </c>
      <c r="X239" s="65"/>
      <c r="Y239" s="65">
        <v>5</v>
      </c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22:J222"/>
    <mergeCell ref="A221:Y221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2020-04-15T12:04:14Z</cp:lastPrinted>
  <dcterms:created xsi:type="dcterms:W3CDTF">2017-06-08T05:54:08Z</dcterms:created>
  <dcterms:modified xsi:type="dcterms:W3CDTF">2020-04-15T12:04:49Z</dcterms:modified>
</cp:coreProperties>
</file>