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D85" i="1" l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49" i="1"/>
  <c r="C48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C55" i="1" l="1"/>
  <c r="D8" i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<sst xmlns="http://schemas.openxmlformats.org/spreadsheetml/2006/main" count="250" uniqueCount="203">
  <si>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</si>
  <si>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</si>
  <si>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</si>
  <si>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</si>
  <si>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</si>
  <si>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</si>
  <si>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</si>
  <si>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</si>
  <si>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</si>
  <si>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</si>
  <si>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</si>
  <si>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</si>
  <si>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</si>
  <si>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</si>
  <si>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</si>
  <si>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</si>
  <si>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</si>
  <si>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</si>
  <si>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</si>
  <si>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</si>
  <si>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</si>
  <si>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</si>
  <si>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</si>
  <si>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</si>
  <si>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</si>
  <si>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</si>
  <si>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</si>
  <si>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</si>
  <si>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</si>
  <si>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</si>
  <si>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</si>
  <si>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</si>
  <si>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</si>
  <si>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</si>
  <si>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</si>
  <si>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</si>
  <si>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</si>
  <si>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</si>
  <si>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</si>
  <si>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</si>
  <si>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</si>
  <si>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</si>
  <si>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</si>
  <si>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</si>
  <si>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</si>
  <si>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</si>
  <si>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</si>
  <si>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</si>
  <si>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</si>
  <si>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</si>
  <si>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</si>
  <si>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</si>
  <si>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</si>
  <si>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</si>
  <si>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</si>
  <si>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</si>
  <si>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</si>
  <si>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</si>
  <si>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</si>
  <si>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</si>
  <si>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</si>
  <si>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</si>
  <si>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</si>
  <si>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</si>
  <si>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</si>
  <si>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</si>
  <si>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</si>
  <si>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</si>
  <si>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</si>
  <si>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</si>
  <si>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</si>
  <si>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</si>
  <si>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</si>
  <si>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</si>
  <si>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</si>
  <si>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</si>
  <si>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</si>
  <si>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</si>
  <si>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</si>
  <si>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</si>
  <si>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</si>
  <si>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</si>
  <si>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</si>
  <si>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</si>
  <si>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</si>
  <si>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</si>
  <si>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</si>
  <si>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</si>
  <si>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</si>
  <si>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</si>
  <si>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</si>
  <si>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</si>
  <si>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</si>
  <si>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</si>
  <si>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</si>
  <si>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</si>
  <si>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</si>
  <si>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</si>
  <si>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</si>
  <si>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</si>
  <si>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</si>
  <si>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</si>
  <si>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</si>
  <si>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</si>
  <si>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</si>
  <si>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</si>
  <si>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</si>
  <si>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</si>
  <si>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</si>
  <si>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</si>
  <si>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</si>
  <si>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</si>
  <si>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</si>
  <si>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</si>
  <si>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</si>
  <si>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</si>
  <si>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</si>
  <si>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</si>
  <si>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</si>
  <si>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</si>
  <si>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</si>
  <si>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</si>
  <si>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</si>
  <si>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</si>
  <si>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</si>
  <si>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</si>
  <si>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</si>
  <si>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</si>
  <si>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</si>
  <si>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</si>
  <si>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</si>
  <si>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</si>
  <si>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</si>
  <si>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</si>
  <si>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</si>
  <si>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</si>
  <si>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</si>
  <si>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</si>
  <si>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</si>
  <si>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</si>
  <si>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</si>
  <si>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</si>
  <si>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</si>
  <si>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</si>
  <si>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</si>
  <si>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</si>
  <si>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</si>
  <si>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</si>
  <si>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</si>
  <si>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</si>
  <si>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</si>
  <si>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</si>
  <si>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</si>
  <si>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</si>
  <si>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</si>
  <si>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</si>
  <si>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</si>
  <si>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</si>
  <si>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</si>
  <si>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</si>
  <si>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</si>
  <si>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</si>
  <si>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</si>
  <si>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</si>
  <si>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</si>
  <si>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</si>
  <si>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</si>
  <si>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</si>
  <si>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</si>
  <si>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</si>
  <si>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</si>
  <si>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</si>
  <si>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</si>
  <si>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</si>
  <si>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</si>
  <si>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</si>
  <si>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</si>
  <si>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</si>
  <si>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</si>
  <si>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</si>
  <si>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</si>
  <si>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</si>
  <si>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</si>
  <si>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</si>
  <si>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</si>
  <si>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</si>
  <si>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</si>
  <si>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</si>
  <si>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</si>
  <si>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</si>
  <si>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</si>
  <si>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</si>
  <si>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</si>
  <si>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</si>
  <si>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</si>
  <si>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</si>
  <si>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</si>
  <si>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</si>
  <si>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</si>
  <si>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</si>
  <si>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</si>
  <si>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</si>
  <si>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14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</si>
</sst>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E26" activePane="bottomRight" state="frozen"/>
      <selection activeCell="A2" sqref="A2"/>
      <selection pane="topRight" activeCell="E2" sqref="E2"/>
      <selection pane="bottomLeft" activeCell="A7" sqref="A7"/>
      <selection pane="bottomRight" activeCell="A84" sqref="A84:XFD84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7" t="s">
        <v>202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8" t="s">
        <v>3</v>
      </c>
      <c r="B4" s="121" t="s">
        <v>196</v>
      </c>
      <c r="C4" s="114" t="s">
        <v>197</v>
      </c>
      <c r="D4" s="114" t="s">
        <v>198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 x14ac:dyDescent="0.3">
      <c r="A5" s="119"/>
      <c r="B5" s="122"/>
      <c r="C5" s="115"/>
      <c r="D5" s="115"/>
      <c r="E5" s="112" t="s">
        <v>5</v>
      </c>
      <c r="F5" s="112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2" t="s">
        <v>11</v>
      </c>
      <c r="L5" s="112" t="s">
        <v>12</v>
      </c>
      <c r="M5" s="112" t="s">
        <v>13</v>
      </c>
      <c r="N5" s="112" t="s">
        <v>14</v>
      </c>
      <c r="O5" s="112" t="s">
        <v>15</v>
      </c>
      <c r="P5" s="112" t="s">
        <v>16</v>
      </c>
      <c r="Q5" s="112" t="s">
        <v>17</v>
      </c>
      <c r="R5" s="112" t="s">
        <v>18</v>
      </c>
      <c r="S5" s="112" t="s">
        <v>19</v>
      </c>
      <c r="T5" s="112" t="s">
        <v>20</v>
      </c>
      <c r="U5" s="112" t="s">
        <v>21</v>
      </c>
      <c r="V5" s="112" t="s">
        <v>22</v>
      </c>
      <c r="W5" s="112" t="s">
        <v>23</v>
      </c>
      <c r="X5" s="112" t="s">
        <v>24</v>
      </c>
      <c r="Y5" s="112" t="s">
        <v>25</v>
      </c>
    </row>
    <row r="6" spans="1:26" s="2" customFormat="1" ht="70.2" customHeight="1" thickBot="1" x14ac:dyDescent="0.35">
      <c r="A6" s="120"/>
      <c r="B6" s="123"/>
      <c r="C6" s="116"/>
      <c r="D6" s="116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0">B8/B7</f>
        <v>1.0482870793941241</v>
      </c>
      <c r="C9" s="14">
        <f t="shared" si="0"/>
        <v>1.0478194571515707</v>
      </c>
      <c r="D9" s="15"/>
      <c r="E9" s="75">
        <f t="shared" si="0"/>
        <v>1.0662110209312259</v>
      </c>
      <c r="F9" s="75">
        <f t="shared" si="0"/>
        <v>1.0117767537122375</v>
      </c>
      <c r="G9" s="75">
        <f t="shared" si="0"/>
        <v>1.0555717195228398</v>
      </c>
      <c r="H9" s="75">
        <f t="shared" si="0"/>
        <v>1.1005043227665705</v>
      </c>
      <c r="I9" s="75">
        <f t="shared" si="0"/>
        <v>1.0059210526315789</v>
      </c>
      <c r="J9" s="75">
        <f t="shared" si="0"/>
        <v>1.0216688227684347</v>
      </c>
      <c r="K9" s="75">
        <f t="shared" si="0"/>
        <v>1.0018264840182649</v>
      </c>
      <c r="L9" s="75">
        <f t="shared" si="0"/>
        <v>1.0298132183908046</v>
      </c>
      <c r="M9" s="75">
        <f t="shared" si="0"/>
        <v>1</v>
      </c>
      <c r="N9" s="75">
        <f t="shared" si="0"/>
        <v>1.2039258451472192</v>
      </c>
      <c r="O9" s="75">
        <f t="shared" si="0"/>
        <v>1.2463343108504399</v>
      </c>
      <c r="P9" s="75">
        <f t="shared" si="0"/>
        <v>1</v>
      </c>
      <c r="Q9" s="75">
        <f t="shared" si="0"/>
        <v>1.1454146876141762</v>
      </c>
      <c r="R9" s="75">
        <f t="shared" si="0"/>
        <v>1</v>
      </c>
      <c r="S9" s="75">
        <f t="shared" si="0"/>
        <v>1.0986622073578596</v>
      </c>
      <c r="T9" s="75">
        <f t="shared" si="0"/>
        <v>1.0615203761755485</v>
      </c>
      <c r="U9" s="75">
        <f t="shared" si="0"/>
        <v>1.0877967973495306</v>
      </c>
      <c r="V9" s="75">
        <f t="shared" si="0"/>
        <v>0.9</v>
      </c>
      <c r="W9" s="75">
        <f t="shared" si="0"/>
        <v>0.99490032452480293</v>
      </c>
      <c r="X9" s="75">
        <f t="shared" si="0"/>
        <v>1</v>
      </c>
      <c r="Y9" s="75">
        <f t="shared" si="0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50520</v>
      </c>
      <c r="D10" s="15">
        <f>C10/B10</f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1">F10/F8</f>
        <v>0.97216599190283404</v>
      </c>
      <c r="G11" s="75">
        <f t="shared" si="1"/>
        <v>1</v>
      </c>
      <c r="H11" s="75">
        <f t="shared" si="1"/>
        <v>1</v>
      </c>
      <c r="I11" s="75">
        <f t="shared" si="1"/>
        <v>0.94179202092871162</v>
      </c>
      <c r="J11" s="75">
        <f t="shared" si="1"/>
        <v>0.92402659069325732</v>
      </c>
      <c r="K11" s="75">
        <f t="shared" si="1"/>
        <v>0.95670009115770283</v>
      </c>
      <c r="L11" s="75">
        <f t="shared" si="1"/>
        <v>0.97209626787582837</v>
      </c>
      <c r="M11" s="75">
        <f t="shared" si="1"/>
        <v>1</v>
      </c>
      <c r="N11" s="75">
        <f t="shared" si="1"/>
        <v>1</v>
      </c>
      <c r="O11" s="75">
        <f t="shared" si="1"/>
        <v>0.98235294117647054</v>
      </c>
      <c r="P11" s="75">
        <f t="shared" si="1"/>
        <v>1</v>
      </c>
      <c r="Q11" s="75">
        <f t="shared" si="1"/>
        <v>0.98149920255183409</v>
      </c>
      <c r="R11" s="75">
        <f t="shared" si="1"/>
        <v>1</v>
      </c>
      <c r="S11" s="75">
        <f t="shared" si="1"/>
        <v>1</v>
      </c>
      <c r="T11" s="75">
        <f t="shared" si="1"/>
        <v>0.91362126245847175</v>
      </c>
      <c r="U11" s="75">
        <f t="shared" si="1"/>
        <v>0.96903553299492384</v>
      </c>
      <c r="V11" s="75">
        <f t="shared" si="1"/>
        <v>1</v>
      </c>
      <c r="W11" s="75">
        <f t="shared" si="1"/>
        <v>1</v>
      </c>
      <c r="X11" s="75">
        <f t="shared" si="1"/>
        <v>1</v>
      </c>
      <c r="Y11" s="75">
        <f t="shared" si="1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2">E12/E8</f>
        <v>0.19951923076923078</v>
      </c>
      <c r="F13" s="16">
        <f t="shared" si="2"/>
        <v>0.10020242914979757</v>
      </c>
      <c r="G13" s="16">
        <f t="shared" si="2"/>
        <v>0.66152149944873206</v>
      </c>
      <c r="H13" s="16">
        <f t="shared" si="2"/>
        <v>0.2857610474631751</v>
      </c>
      <c r="I13" s="16">
        <f t="shared" si="2"/>
        <v>4.7089601046435579E-2</v>
      </c>
      <c r="J13" s="16">
        <f t="shared" si="2"/>
        <v>0.71225071225071224</v>
      </c>
      <c r="K13" s="16">
        <f t="shared" si="2"/>
        <v>0.41020966271649956</v>
      </c>
      <c r="L13" s="16">
        <f t="shared" si="2"/>
        <v>0.14754098360655737</v>
      </c>
      <c r="M13" s="16">
        <f t="shared" ref="M13:Y13" si="3">M12/M8</f>
        <v>0.269806338028169</v>
      </c>
      <c r="N13" s="16">
        <f t="shared" si="3"/>
        <v>0.1358695652173913</v>
      </c>
      <c r="O13" s="16">
        <f t="shared" si="3"/>
        <v>0.44117647058823528</v>
      </c>
      <c r="P13" s="16">
        <f t="shared" si="3"/>
        <v>0.16120644825793032</v>
      </c>
      <c r="Q13" s="16">
        <f t="shared" si="3"/>
        <v>0.5103668261562998</v>
      </c>
      <c r="R13" s="16">
        <f t="shared" si="3"/>
        <v>0.22816166883963493</v>
      </c>
      <c r="S13" s="16">
        <f t="shared" si="3"/>
        <v>0.47082699137493655</v>
      </c>
      <c r="T13" s="16">
        <f t="shared" si="3"/>
        <v>0.22148394241417496</v>
      </c>
      <c r="U13" s="16">
        <f t="shared" si="3"/>
        <v>0</v>
      </c>
      <c r="V13" s="16">
        <f t="shared" si="3"/>
        <v>0.64930555555555558</v>
      </c>
      <c r="W13" s="16">
        <f t="shared" si="3"/>
        <v>0.43802423112767941</v>
      </c>
      <c r="X13" s="16">
        <f t="shared" si="3"/>
        <v>0.78115264797507789</v>
      </c>
      <c r="Y13" s="16">
        <f t="shared" si="3"/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>C16/B16</f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4">E16/E15</f>
        <v>0.22108731466227347</v>
      </c>
      <c r="F17" s="16">
        <f t="shared" si="4"/>
        <v>0.30350584307178635</v>
      </c>
      <c r="G17" s="16">
        <f t="shared" si="4"/>
        <v>0.41043956043956048</v>
      </c>
      <c r="H17" s="16">
        <f t="shared" si="4"/>
        <v>1.19718792866941</v>
      </c>
      <c r="I17" s="16">
        <f t="shared" si="4"/>
        <v>0.56049382716049378</v>
      </c>
      <c r="J17" s="16">
        <f t="shared" si="4"/>
        <v>0.47447418738049713</v>
      </c>
      <c r="K17" s="16">
        <f t="shared" si="4"/>
        <v>0.8087397742570156</v>
      </c>
      <c r="L17" s="16">
        <f t="shared" si="4"/>
        <v>0.66863207547169812</v>
      </c>
      <c r="M17" s="16">
        <f t="shared" si="4"/>
        <v>1.0037217659137576</v>
      </c>
      <c r="N17" s="16">
        <f t="shared" si="4"/>
        <v>0.50239234449760761</v>
      </c>
      <c r="O17" s="16">
        <f t="shared" si="4"/>
        <v>0.89446494464944648</v>
      </c>
      <c r="P17" s="16">
        <f t="shared" si="4"/>
        <v>0.21992914083259524</v>
      </c>
      <c r="Q17" s="16">
        <f t="shared" si="4"/>
        <v>0.39165402124430959</v>
      </c>
      <c r="R17" s="16">
        <f t="shared" si="4"/>
        <v>0.34362934362934361</v>
      </c>
      <c r="S17" s="16">
        <f t="shared" si="4"/>
        <v>0.68427276310603069</v>
      </c>
      <c r="T17" s="16">
        <f t="shared" si="4"/>
        <v>0.65484247374562432</v>
      </c>
      <c r="U17" s="16">
        <f t="shared" si="4"/>
        <v>0.33252647503782151</v>
      </c>
      <c r="V17" s="16">
        <f t="shared" si="4"/>
        <v>0.77345415778251603</v>
      </c>
      <c r="W17" s="16">
        <f t="shared" si="4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>C20/B20</f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>C21/B21</f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30">
        <f t="shared" ref="E22:Y22" si="5">E21/E20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>C23/B23</f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6">F23/F21</f>
        <v>#DIV/0!</v>
      </c>
      <c r="G24" s="16" t="e">
        <f t="shared" si="6"/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</row>
    <row r="25" spans="1:26" s="12" customFormat="1" ht="30" customHeight="1" x14ac:dyDescent="0.25">
      <c r="A25" s="13" t="s">
        <v>44</v>
      </c>
      <c r="B25" s="23">
        <v>41468</v>
      </c>
      <c r="C25" s="23">
        <f>SUM(E25:Y25)</f>
        <v>79634</v>
      </c>
      <c r="D25" s="15"/>
      <c r="E25" s="26">
        <v>1765</v>
      </c>
      <c r="F25" s="26">
        <v>3040</v>
      </c>
      <c r="G25" s="26">
        <v>3200</v>
      </c>
      <c r="H25" s="26">
        <v>5076</v>
      </c>
      <c r="I25" s="26">
        <v>2824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2440</v>
      </c>
      <c r="P25" s="26">
        <v>5462</v>
      </c>
      <c r="Q25" s="26">
        <v>6045</v>
      </c>
      <c r="R25" s="26">
        <v>3291</v>
      </c>
      <c r="S25" s="26">
        <v>7403</v>
      </c>
      <c r="T25" s="26">
        <v>3382</v>
      </c>
      <c r="U25" s="26">
        <v>2570</v>
      </c>
      <c r="V25" s="26">
        <v>1399</v>
      </c>
      <c r="W25" s="26">
        <v>5859</v>
      </c>
      <c r="X25" s="26">
        <v>6800</v>
      </c>
      <c r="Y25" s="26">
        <v>1668</v>
      </c>
    </row>
    <row r="26" spans="1:26" s="12" customFormat="1" ht="30" customHeight="1" x14ac:dyDescent="0.25">
      <c r="A26" s="18" t="s">
        <v>45</v>
      </c>
      <c r="B26" s="28">
        <f t="shared" ref="B26:Y26" si="7">B25/B20</f>
        <v>0.40356187046859032</v>
      </c>
      <c r="C26" s="28">
        <f t="shared" si="7"/>
        <v>0.85414879011498201</v>
      </c>
      <c r="D26" s="15"/>
      <c r="E26" s="29">
        <f t="shared" si="7"/>
        <v>0.2586838634031951</v>
      </c>
      <c r="F26" s="29">
        <f t="shared" si="7"/>
        <v>1</v>
      </c>
      <c r="G26" s="29">
        <f t="shared" si="7"/>
        <v>0.58181818181818179</v>
      </c>
      <c r="H26" s="29">
        <f t="shared" si="7"/>
        <v>1</v>
      </c>
      <c r="I26" s="29">
        <f t="shared" si="7"/>
        <v>0.93170570768723193</v>
      </c>
      <c r="J26" s="29">
        <f t="shared" si="7"/>
        <v>1</v>
      </c>
      <c r="K26" s="29">
        <f t="shared" si="7"/>
        <v>0.76056338028169013</v>
      </c>
      <c r="L26" s="29">
        <f t="shared" si="7"/>
        <v>0.80716029292107405</v>
      </c>
      <c r="M26" s="29">
        <f t="shared" si="7"/>
        <v>1</v>
      </c>
      <c r="N26" s="29">
        <f t="shared" si="7"/>
        <v>1</v>
      </c>
      <c r="O26" s="29">
        <f t="shared" si="7"/>
        <v>0.92634776006074415</v>
      </c>
      <c r="P26" s="29">
        <f t="shared" si="7"/>
        <v>0.91613552499161355</v>
      </c>
      <c r="Q26" s="29">
        <f t="shared" si="7"/>
        <v>0.93503480278422269</v>
      </c>
      <c r="R26" s="29">
        <f t="shared" si="7"/>
        <v>0.90911602209944753</v>
      </c>
      <c r="S26" s="29">
        <f t="shared" si="7"/>
        <v>0.96581865622961516</v>
      </c>
      <c r="T26" s="29">
        <f t="shared" si="7"/>
        <v>0.81987878787878787</v>
      </c>
      <c r="U26" s="29">
        <f t="shared" si="7"/>
        <v>0.91622103386809273</v>
      </c>
      <c r="V26" s="29">
        <f t="shared" si="7"/>
        <v>0.70160481444333</v>
      </c>
      <c r="W26" s="29">
        <f t="shared" si="7"/>
        <v>0.96049180327868855</v>
      </c>
      <c r="X26" s="29">
        <f t="shared" si="7"/>
        <v>0.98536443993624112</v>
      </c>
      <c r="Y26" s="29">
        <f t="shared" si="7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30244</v>
      </c>
      <c r="C28" s="23">
        <f>SUM(E28:Y28)</f>
        <v>55572</v>
      </c>
      <c r="D28" s="15"/>
      <c r="E28" s="26"/>
      <c r="F28" s="26">
        <v>425</v>
      </c>
      <c r="G28" s="26">
        <v>3200</v>
      </c>
      <c r="H28" s="26">
        <v>820</v>
      </c>
      <c r="I28" s="26">
        <v>2026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8">B28/B20</f>
        <v>0.29433117609848669</v>
      </c>
      <c r="C29" s="9">
        <f t="shared" si="8"/>
        <v>0.59606143813282997</v>
      </c>
      <c r="D29" s="15"/>
      <c r="E29" s="30">
        <f t="shared" si="8"/>
        <v>0</v>
      </c>
      <c r="F29" s="30">
        <f t="shared" si="8"/>
        <v>0.13980263157894737</v>
      </c>
      <c r="G29" s="30">
        <f t="shared" si="8"/>
        <v>0.58181818181818179</v>
      </c>
      <c r="H29" s="30">
        <f t="shared" si="8"/>
        <v>0.16154452324665092</v>
      </c>
      <c r="I29" s="30">
        <f t="shared" si="8"/>
        <v>0.6684262619597493</v>
      </c>
      <c r="J29" s="30">
        <f t="shared" si="8"/>
        <v>0.45117845117845118</v>
      </c>
      <c r="K29" s="30">
        <f t="shared" si="8"/>
        <v>1</v>
      </c>
      <c r="L29" s="30">
        <f t="shared" si="8"/>
        <v>0.40059669107675616</v>
      </c>
      <c r="M29" s="30">
        <f t="shared" si="8"/>
        <v>0.40066777963272121</v>
      </c>
      <c r="N29" s="30">
        <f t="shared" si="8"/>
        <v>0.26886792452830188</v>
      </c>
      <c r="O29" s="30">
        <f t="shared" si="8"/>
        <v>0.95975702353834469</v>
      </c>
      <c r="P29" s="30">
        <f t="shared" si="8"/>
        <v>0.96528010734652803</v>
      </c>
      <c r="Q29" s="30">
        <f t="shared" si="8"/>
        <v>1</v>
      </c>
      <c r="R29" s="30">
        <f t="shared" si="8"/>
        <v>0.90911602209944753</v>
      </c>
      <c r="S29" s="30">
        <f t="shared" si="8"/>
        <v>0.54885844748858448</v>
      </c>
      <c r="T29" s="30">
        <f t="shared" si="8"/>
        <v>0.3890909090909091</v>
      </c>
      <c r="U29" s="30">
        <f t="shared" si="8"/>
        <v>0</v>
      </c>
      <c r="V29" s="30">
        <f t="shared" si="8"/>
        <v>0.63891675025075223</v>
      </c>
      <c r="W29" s="30">
        <f t="shared" si="8"/>
        <v>0.97049180327868856</v>
      </c>
      <c r="X29" s="30">
        <f t="shared" si="8"/>
        <v>0.94218229242138818</v>
      </c>
      <c r="Y29" s="30">
        <f t="shared" si="8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>C30/B30</f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>C31/B31</f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30">
        <f>E31/E30</f>
        <v>0</v>
      </c>
      <c r="F32" s="30">
        <f t="shared" ref="F32:Y32" si="9">F31/F30</f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9"/>
        <v>0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26880</v>
      </c>
      <c r="D33" s="15"/>
      <c r="E33" s="26"/>
      <c r="F33" s="26">
        <v>489</v>
      </c>
      <c r="G33" s="26">
        <v>1800</v>
      </c>
      <c r="H33" s="26">
        <v>50</v>
      </c>
      <c r="I33" s="26">
        <v>835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customHeight="1" x14ac:dyDescent="0.25">
      <c r="A34" s="13" t="s">
        <v>45</v>
      </c>
      <c r="B34" s="28">
        <f t="shared" ref="B34:Y34" si="10">B33/B30</f>
        <v>0.19599402617939032</v>
      </c>
      <c r="C34" s="28">
        <f t="shared" si="10"/>
        <v>0.26764910883202231</v>
      </c>
      <c r="D34" s="15"/>
      <c r="E34" s="29">
        <f t="shared" si="10"/>
        <v>0</v>
      </c>
      <c r="F34" s="29">
        <f t="shared" si="10"/>
        <v>0.24987225344915687</v>
      </c>
      <c r="G34" s="29">
        <f t="shared" si="10"/>
        <v>0.26765799256505574</v>
      </c>
      <c r="H34" s="29">
        <f t="shared" si="10"/>
        <v>7.0018204733230636E-3</v>
      </c>
      <c r="I34" s="29">
        <f t="shared" si="10"/>
        <v>0.10613957035718825</v>
      </c>
      <c r="J34" s="29">
        <f t="shared" si="10"/>
        <v>0.19152771518702119</v>
      </c>
      <c r="K34" s="29">
        <f t="shared" si="10"/>
        <v>0.66457501426126642</v>
      </c>
      <c r="L34" s="29">
        <f t="shared" si="10"/>
        <v>0.18035023879918127</v>
      </c>
      <c r="M34" s="29">
        <f t="shared" si="10"/>
        <v>0.24290909090909091</v>
      </c>
      <c r="N34" s="29">
        <f t="shared" si="10"/>
        <v>0.20948126085877389</v>
      </c>
      <c r="O34" s="29">
        <f t="shared" si="10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10"/>
        <v>0.87856709168184577</v>
      </c>
      <c r="U34" s="29">
        <f t="shared" si="10"/>
        <v>0.48975409836065575</v>
      </c>
      <c r="V34" s="29">
        <f t="shared" si="10"/>
        <v>0.59295499021526421</v>
      </c>
      <c r="W34" s="29">
        <f t="shared" si="10"/>
        <v>0.28272364303442321</v>
      </c>
      <c r="X34" s="29">
        <f>X33/X30</f>
        <v>0.40356368889959066</v>
      </c>
      <c r="Y34" s="29">
        <f t="shared" si="10"/>
        <v>0.12256464753808005</v>
      </c>
    </row>
    <row r="35" spans="1:29" s="12" customFormat="1" ht="30" customHeight="1" x14ac:dyDescent="0.25">
      <c r="A35" s="25" t="s">
        <v>49</v>
      </c>
      <c r="B35" s="23">
        <v>76082</v>
      </c>
      <c r="C35" s="23">
        <f>SUM(E35:Y35)</f>
        <v>82131</v>
      </c>
      <c r="D35" s="15"/>
      <c r="E35" s="26">
        <v>1024</v>
      </c>
      <c r="F35" s="26">
        <v>1957</v>
      </c>
      <c r="G35" s="26">
        <v>2800</v>
      </c>
      <c r="H35" s="26">
        <v>1942</v>
      </c>
      <c r="I35" s="26">
        <v>7817</v>
      </c>
      <c r="J35" s="26">
        <v>4438</v>
      </c>
      <c r="K35" s="26">
        <v>3505</v>
      </c>
      <c r="L35" s="26">
        <v>2810</v>
      </c>
      <c r="M35" s="26">
        <v>2367</v>
      </c>
      <c r="N35" s="26">
        <v>3982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1851</v>
      </c>
      <c r="V35" s="26">
        <v>50</v>
      </c>
      <c r="W35" s="26">
        <v>9200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11">B35/B30</f>
        <v>0.74264741768914655</v>
      </c>
      <c r="C36" s="9">
        <f t="shared" si="11"/>
        <v>0.81779348800159313</v>
      </c>
      <c r="D36" s="15"/>
      <c r="E36" s="30"/>
      <c r="F36" s="30">
        <f t="shared" si="11"/>
        <v>1</v>
      </c>
      <c r="G36" s="30">
        <f t="shared" si="11"/>
        <v>0.41635687732342008</v>
      </c>
      <c r="H36" s="30">
        <f t="shared" si="11"/>
        <v>0.27195070718386782</v>
      </c>
      <c r="I36" s="30">
        <f t="shared" si="11"/>
        <v>0.99364433710435995</v>
      </c>
      <c r="J36" s="30">
        <f t="shared" si="11"/>
        <v>1</v>
      </c>
      <c r="K36" s="30">
        <f t="shared" si="11"/>
        <v>0.99971477467199088</v>
      </c>
      <c r="L36" s="30">
        <f t="shared" si="11"/>
        <v>0.63907209460996128</v>
      </c>
      <c r="M36" s="30">
        <f t="shared" si="11"/>
        <v>0.86072727272727267</v>
      </c>
      <c r="N36" s="30">
        <f t="shared" si="11"/>
        <v>0.98833457433606353</v>
      </c>
      <c r="O36" s="30">
        <f t="shared" si="11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11"/>
        <v>0.63853470957296099</v>
      </c>
      <c r="U36" s="30">
        <f t="shared" si="11"/>
        <v>0.94825819672131151</v>
      </c>
      <c r="V36" s="30">
        <f t="shared" si="11"/>
        <v>3.2615786040443573E-2</v>
      </c>
      <c r="W36" s="30">
        <f t="shared" si="11"/>
        <v>0.99277004424301285</v>
      </c>
      <c r="X36" s="30">
        <f t="shared" si="11"/>
        <v>0.96917890681435104</v>
      </c>
      <c r="Y36" s="30">
        <f t="shared" si="11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172074</v>
      </c>
      <c r="C38" s="23">
        <f>SUM(E38:Y38)</f>
        <v>183649</v>
      </c>
      <c r="D38" s="15"/>
      <c r="E38" s="26">
        <v>6428</v>
      </c>
      <c r="F38" s="26">
        <v>4266</v>
      </c>
      <c r="G38" s="26">
        <v>14400</v>
      </c>
      <c r="H38" s="26">
        <v>8744</v>
      </c>
      <c r="I38" s="26">
        <v>6622</v>
      </c>
      <c r="J38" s="26">
        <v>25028</v>
      </c>
      <c r="K38" s="26">
        <v>8122</v>
      </c>
      <c r="L38" s="26">
        <v>9747</v>
      </c>
      <c r="M38" s="26">
        <v>4020</v>
      </c>
      <c r="N38" s="26">
        <v>2810</v>
      </c>
      <c r="O38" s="26">
        <v>830</v>
      </c>
      <c r="P38" s="26">
        <v>5855</v>
      </c>
      <c r="Q38" s="26">
        <v>13771</v>
      </c>
      <c r="R38" s="26">
        <v>12347</v>
      </c>
      <c r="S38" s="26">
        <v>10171</v>
      </c>
      <c r="T38" s="26">
        <v>4831</v>
      </c>
      <c r="U38" s="26">
        <v>6245</v>
      </c>
      <c r="V38" s="26">
        <v>1825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12">F38/F37</f>
        <v>#DIV/0!</v>
      </c>
      <c r="G39" s="30" t="e">
        <f t="shared" si="12"/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</row>
    <row r="40" spans="1:29" s="12" customFormat="1" ht="30" customHeight="1" x14ac:dyDescent="0.25">
      <c r="A40" s="81" t="s">
        <v>53</v>
      </c>
      <c r="B40" s="23">
        <v>169791</v>
      </c>
      <c r="C40" s="23">
        <f>SUM(E40:Y40)</f>
        <v>155263</v>
      </c>
      <c r="D40" s="15"/>
      <c r="E40" s="26">
        <v>6014</v>
      </c>
      <c r="F40" s="26">
        <v>4330</v>
      </c>
      <c r="G40" s="26">
        <v>13100</v>
      </c>
      <c r="H40" s="26">
        <v>8669</v>
      </c>
      <c r="I40" s="26">
        <v>5380</v>
      </c>
      <c r="J40" s="26">
        <v>11268</v>
      </c>
      <c r="K40" s="26">
        <v>5767</v>
      </c>
      <c r="L40" s="26">
        <v>7998</v>
      </c>
      <c r="M40" s="26">
        <v>8460</v>
      </c>
      <c r="N40" s="26">
        <v>2210</v>
      </c>
      <c r="O40" s="26"/>
      <c r="P40" s="26">
        <v>7542</v>
      </c>
      <c r="Q40" s="26">
        <v>11027</v>
      </c>
      <c r="R40" s="26">
        <v>9130</v>
      </c>
      <c r="S40" s="26">
        <v>9260</v>
      </c>
      <c r="T40" s="26">
        <v>4737</v>
      </c>
      <c r="U40" s="26">
        <v>4250</v>
      </c>
      <c r="V40" s="26">
        <v>1625</v>
      </c>
      <c r="W40" s="26">
        <v>5900</v>
      </c>
      <c r="X40" s="26">
        <v>22196</v>
      </c>
      <c r="Y40" s="26">
        <v>6400</v>
      </c>
    </row>
    <row r="41" spans="1:29" s="2" customFormat="1" ht="30" customHeight="1" x14ac:dyDescent="0.3">
      <c r="A41" s="11" t="s">
        <v>168</v>
      </c>
      <c r="B41" s="105">
        <v>214447</v>
      </c>
      <c r="C41" s="105">
        <f>SUM(E41:Y41)</f>
        <v>192561</v>
      </c>
      <c r="D41" s="106"/>
      <c r="E41" s="107">
        <v>8532</v>
      </c>
      <c r="F41" s="107">
        <v>6006</v>
      </c>
      <c r="G41" s="107">
        <v>13000</v>
      </c>
      <c r="H41" s="107">
        <v>12915</v>
      </c>
      <c r="I41" s="107">
        <v>5900</v>
      </c>
      <c r="J41" s="107">
        <v>11939</v>
      </c>
      <c r="K41" s="107">
        <v>8900</v>
      </c>
      <c r="L41" s="107">
        <v>10048</v>
      </c>
      <c r="M41" s="107">
        <v>10249</v>
      </c>
      <c r="N41" s="107">
        <v>3000</v>
      </c>
      <c r="O41" s="107">
        <v>6210</v>
      </c>
      <c r="P41" s="107">
        <v>8100</v>
      </c>
      <c r="Q41" s="107">
        <v>11524</v>
      </c>
      <c r="R41" s="107">
        <v>12797</v>
      </c>
      <c r="S41" s="107">
        <v>12851</v>
      </c>
      <c r="T41" s="107">
        <v>9823</v>
      </c>
      <c r="U41" s="107">
        <v>7225</v>
      </c>
      <c r="V41" s="107">
        <v>2400</v>
      </c>
      <c r="W41" s="108">
        <v>6364</v>
      </c>
      <c r="X41" s="107">
        <v>15839</v>
      </c>
      <c r="Y41" s="107">
        <v>8939</v>
      </c>
      <c r="Z41" s="20"/>
    </row>
    <row r="42" spans="1:29" s="2" customFormat="1" ht="30" customHeight="1" x14ac:dyDescent="0.3">
      <c r="A42" s="32" t="s">
        <v>166</v>
      </c>
      <c r="B42" s="23">
        <v>198250</v>
      </c>
      <c r="C42" s="23">
        <f>SUM(E42:Y42)</f>
        <v>136092</v>
      </c>
      <c r="D42" s="15"/>
      <c r="E42" s="10">
        <v>6815</v>
      </c>
      <c r="F42" s="10">
        <v>4099</v>
      </c>
      <c r="G42" s="10">
        <v>10940</v>
      </c>
      <c r="H42" s="10">
        <v>8180</v>
      </c>
      <c r="I42" s="10">
        <v>4060</v>
      </c>
      <c r="J42" s="10">
        <v>9381</v>
      </c>
      <c r="K42" s="10">
        <v>4649</v>
      </c>
      <c r="L42" s="10">
        <v>8609</v>
      </c>
      <c r="M42" s="10">
        <v>8410</v>
      </c>
      <c r="N42" s="10">
        <v>1753</v>
      </c>
      <c r="O42" s="10">
        <v>3622</v>
      </c>
      <c r="P42" s="10">
        <v>4091</v>
      </c>
      <c r="Q42" s="10">
        <v>8237</v>
      </c>
      <c r="R42" s="10">
        <v>8372</v>
      </c>
      <c r="S42" s="10">
        <v>7169</v>
      </c>
      <c r="T42" s="10">
        <v>4258</v>
      </c>
      <c r="U42" s="10">
        <v>6660</v>
      </c>
      <c r="V42" s="10">
        <v>1467</v>
      </c>
      <c r="W42" s="10">
        <v>4609</v>
      </c>
      <c r="X42" s="10">
        <v>15901</v>
      </c>
      <c r="Y42" s="10">
        <v>4810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 x14ac:dyDescent="0.3">
      <c r="A44" s="18" t="s">
        <v>52</v>
      </c>
      <c r="B44" s="33">
        <f>B42/B41</f>
        <v>0.92447084827486514</v>
      </c>
      <c r="C44" s="33">
        <f>C42/C41</f>
        <v>0.70674747222957923</v>
      </c>
      <c r="D44" s="15"/>
      <c r="E44" s="35">
        <f>E42/E41</f>
        <v>0.79875761837787151</v>
      </c>
      <c r="F44" s="35">
        <f t="shared" ref="F44:Y44" si="13">F42/F41</f>
        <v>0.68248418248418252</v>
      </c>
      <c r="G44" s="35">
        <f t="shared" si="13"/>
        <v>0.84153846153846157</v>
      </c>
      <c r="H44" s="35">
        <f t="shared" si="13"/>
        <v>0.6333720480061944</v>
      </c>
      <c r="I44" s="35">
        <f t="shared" si="13"/>
        <v>0.68813559322033901</v>
      </c>
      <c r="J44" s="35">
        <f t="shared" si="13"/>
        <v>0.78574419968171538</v>
      </c>
      <c r="K44" s="35">
        <f t="shared" si="13"/>
        <v>0.52235955056179773</v>
      </c>
      <c r="L44" s="35">
        <f t="shared" si="13"/>
        <v>0.8567874203821656</v>
      </c>
      <c r="M44" s="35">
        <f t="shared" si="13"/>
        <v>0.8205678602790516</v>
      </c>
      <c r="N44" s="35">
        <f t="shared" si="13"/>
        <v>0.58433333333333337</v>
      </c>
      <c r="O44" s="35">
        <f t="shared" si="13"/>
        <v>0.58325281803542672</v>
      </c>
      <c r="P44" s="35">
        <f t="shared" si="13"/>
        <v>0.50506172839506169</v>
      </c>
      <c r="Q44" s="35">
        <f t="shared" si="13"/>
        <v>0.71476917736896906</v>
      </c>
      <c r="R44" s="35">
        <f t="shared" si="13"/>
        <v>0.65421583183558651</v>
      </c>
      <c r="S44" s="35">
        <f t="shared" si="13"/>
        <v>0.55785541981168785</v>
      </c>
      <c r="T44" s="35">
        <f t="shared" si="13"/>
        <v>0.43347246258780414</v>
      </c>
      <c r="U44" s="35">
        <f t="shared" si="13"/>
        <v>0.92179930795847753</v>
      </c>
      <c r="V44" s="35">
        <f t="shared" si="13"/>
        <v>0.61124999999999996</v>
      </c>
      <c r="W44" s="35">
        <f t="shared" si="13"/>
        <v>0.72423004399748581</v>
      </c>
      <c r="X44" s="35">
        <f t="shared" si="13"/>
        <v>1.0039143885346298</v>
      </c>
      <c r="Y44" s="35">
        <f t="shared" si="13"/>
        <v>0.53809150911735093</v>
      </c>
      <c r="Z44" s="21"/>
    </row>
    <row r="45" spans="1:29" s="2" customFormat="1" ht="30" customHeight="1" x14ac:dyDescent="0.3">
      <c r="A45" s="18" t="s">
        <v>167</v>
      </c>
      <c r="B45" s="23">
        <v>73182</v>
      </c>
      <c r="C45" s="23">
        <f>SUM(E45:Y45)</f>
        <v>54141</v>
      </c>
      <c r="D45" s="15"/>
      <c r="E45" s="34">
        <v>4999</v>
      </c>
      <c r="F45" s="34">
        <v>1620</v>
      </c>
      <c r="G45" s="34">
        <v>4100</v>
      </c>
      <c r="H45" s="34">
        <v>2352</v>
      </c>
      <c r="I45" s="34">
        <v>1188</v>
      </c>
      <c r="J45" s="34">
        <v>3461</v>
      </c>
      <c r="K45" s="34">
        <v>1569</v>
      </c>
      <c r="L45" s="34">
        <v>2907</v>
      </c>
      <c r="M45" s="34">
        <v>3806</v>
      </c>
      <c r="N45" s="104">
        <v>385</v>
      </c>
      <c r="O45" s="34">
        <v>630</v>
      </c>
      <c r="P45" s="34">
        <v>852</v>
      </c>
      <c r="Q45" s="34">
        <v>3664</v>
      </c>
      <c r="R45" s="34">
        <v>4192</v>
      </c>
      <c r="S45" s="34">
        <v>2995</v>
      </c>
      <c r="T45" s="34">
        <v>1265</v>
      </c>
      <c r="U45" s="34">
        <v>3150</v>
      </c>
      <c r="V45" s="34">
        <v>672</v>
      </c>
      <c r="W45" s="34">
        <v>728</v>
      </c>
      <c r="X45" s="34">
        <v>7976</v>
      </c>
      <c r="Y45" s="34">
        <v>1630</v>
      </c>
      <c r="Z45" s="21"/>
    </row>
    <row r="46" spans="1:29" s="2" customFormat="1" ht="30" customHeight="1" x14ac:dyDescent="0.3">
      <c r="A46" s="18" t="s">
        <v>54</v>
      </c>
      <c r="B46" s="23">
        <v>93017</v>
      </c>
      <c r="C46" s="23">
        <f>SUM(E46:Y46)</f>
        <v>64469</v>
      </c>
      <c r="D46" s="15"/>
      <c r="E46" s="26">
        <v>1701</v>
      </c>
      <c r="F46" s="26">
        <v>2010</v>
      </c>
      <c r="G46" s="26">
        <v>5720</v>
      </c>
      <c r="H46" s="26">
        <v>4738</v>
      </c>
      <c r="I46" s="26">
        <v>1877</v>
      </c>
      <c r="J46" s="26">
        <v>4430</v>
      </c>
      <c r="K46" s="26">
        <v>2242</v>
      </c>
      <c r="L46" s="26">
        <v>4247</v>
      </c>
      <c r="M46" s="26">
        <v>3954</v>
      </c>
      <c r="N46" s="26">
        <v>993</v>
      </c>
      <c r="O46" s="26">
        <v>3001</v>
      </c>
      <c r="P46" s="26">
        <v>266</v>
      </c>
      <c r="Q46" s="26">
        <v>3848</v>
      </c>
      <c r="R46" s="26">
        <v>3734</v>
      </c>
      <c r="S46" s="26">
        <v>4097</v>
      </c>
      <c r="T46" s="26">
        <v>2378</v>
      </c>
      <c r="U46" s="26">
        <v>3100</v>
      </c>
      <c r="V46" s="26">
        <v>747</v>
      </c>
      <c r="W46" s="26">
        <v>2469</v>
      </c>
      <c r="X46" s="26">
        <v>6347</v>
      </c>
      <c r="Y46" s="26">
        <v>2570</v>
      </c>
      <c r="Z46" s="21"/>
    </row>
    <row r="47" spans="1:29" s="2" customFormat="1" ht="30" customHeight="1" x14ac:dyDescent="0.3">
      <c r="A47" s="18" t="s">
        <v>55</v>
      </c>
      <c r="B47" s="23">
        <v>1277</v>
      </c>
      <c r="C47" s="23">
        <f>SUM(E47:Y47)</f>
        <v>970</v>
      </c>
      <c r="D47" s="15"/>
      <c r="E47" s="34"/>
      <c r="F47" s="34"/>
      <c r="G47" s="34">
        <v>120</v>
      </c>
      <c r="H47" s="34">
        <v>700</v>
      </c>
      <c r="I47" s="34"/>
      <c r="J47" s="34">
        <v>120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3673</v>
      </c>
      <c r="C49" s="23">
        <f>SUM(E49:Y49)</f>
        <v>5481</v>
      </c>
      <c r="D49" s="15"/>
      <c r="E49" s="26">
        <v>630</v>
      </c>
      <c r="F49" s="26">
        <v>66</v>
      </c>
      <c r="G49" s="26">
        <v>272</v>
      </c>
      <c r="H49" s="26">
        <v>247</v>
      </c>
      <c r="I49" s="26">
        <v>334</v>
      </c>
      <c r="J49" s="26">
        <v>370</v>
      </c>
      <c r="K49" s="26">
        <v>54</v>
      </c>
      <c r="L49" s="26">
        <v>266</v>
      </c>
      <c r="M49" s="26">
        <v>405</v>
      </c>
      <c r="N49" s="26"/>
      <c r="O49" s="26"/>
      <c r="P49" s="26">
        <v>193</v>
      </c>
      <c r="Q49" s="26">
        <v>240</v>
      </c>
      <c r="R49" s="26">
        <v>247</v>
      </c>
      <c r="S49" s="26">
        <v>48</v>
      </c>
      <c r="T49" s="26">
        <v>415</v>
      </c>
      <c r="U49" s="26">
        <v>80</v>
      </c>
      <c r="V49" s="26"/>
      <c r="W49" s="26">
        <v>856</v>
      </c>
      <c r="X49" s="26">
        <v>738</v>
      </c>
      <c r="Y49" s="26">
        <v>20</v>
      </c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14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>
        <v>1477</v>
      </c>
      <c r="C51" s="23">
        <f t="shared" si="14"/>
        <v>8625</v>
      </c>
      <c r="D51" s="15"/>
      <c r="E51" s="34"/>
      <c r="F51" s="34"/>
      <c r="G51" s="34">
        <v>550</v>
      </c>
      <c r="H51" s="34">
        <v>79</v>
      </c>
      <c r="I51" s="34"/>
      <c r="J51" s="34">
        <v>31</v>
      </c>
      <c r="K51" s="34"/>
      <c r="L51" s="34">
        <v>210</v>
      </c>
      <c r="M51" s="34">
        <v>1100</v>
      </c>
      <c r="N51" s="34">
        <v>400</v>
      </c>
      <c r="O51" s="34"/>
      <c r="P51" s="34"/>
      <c r="Q51" s="34"/>
      <c r="R51" s="34">
        <v>195</v>
      </c>
      <c r="S51" s="34">
        <v>1872</v>
      </c>
      <c r="T51" s="34"/>
      <c r="U51" s="34">
        <v>350</v>
      </c>
      <c r="V51" s="34"/>
      <c r="W51" s="34">
        <v>250</v>
      </c>
      <c r="X51" s="34">
        <v>1668</v>
      </c>
      <c r="Y51" s="34">
        <v>1920</v>
      </c>
      <c r="Z51" s="21"/>
    </row>
    <row r="52" spans="1:26" s="2" customFormat="1" ht="30" customHeight="1" outlineLevel="1" x14ac:dyDescent="0.3">
      <c r="A52" s="17" t="s">
        <v>170</v>
      </c>
      <c r="B52" s="23">
        <v>600</v>
      </c>
      <c r="C52" s="23">
        <f t="shared" si="14"/>
        <v>4148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v>1050</v>
      </c>
      <c r="T52" s="34"/>
      <c r="U52" s="34"/>
      <c r="V52" s="34"/>
      <c r="W52" s="34"/>
      <c r="X52" s="34">
        <v>1668</v>
      </c>
      <c r="Y52" s="34">
        <v>1430</v>
      </c>
      <c r="Z52" s="21"/>
    </row>
    <row r="53" spans="1:26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34">
        <v>106</v>
      </c>
      <c r="F53" s="34">
        <v>510.7</v>
      </c>
      <c r="G53" s="34">
        <v>1219.5</v>
      </c>
      <c r="H53" s="34">
        <v>539.29999999999995</v>
      </c>
      <c r="I53" s="34">
        <v>60.2</v>
      </c>
      <c r="J53" s="34">
        <v>156.4</v>
      </c>
      <c r="K53" s="34">
        <v>976.8</v>
      </c>
      <c r="L53" s="34">
        <v>1026.7</v>
      </c>
      <c r="M53" s="34">
        <v>436.3</v>
      </c>
      <c r="N53" s="34">
        <v>18.5</v>
      </c>
      <c r="O53" s="34">
        <v>249</v>
      </c>
      <c r="P53" s="34">
        <v>432.8</v>
      </c>
      <c r="Q53" s="34">
        <v>66.7</v>
      </c>
      <c r="R53" s="34">
        <v>902.7</v>
      </c>
      <c r="S53" s="34">
        <v>267.89999999999998</v>
      </c>
      <c r="T53" s="34">
        <v>93.6</v>
      </c>
      <c r="U53" s="34">
        <v>100.3</v>
      </c>
      <c r="V53" s="34">
        <v>14</v>
      </c>
      <c r="W53" s="34">
        <v>316.5</v>
      </c>
      <c r="X53" s="34">
        <v>610</v>
      </c>
      <c r="Y53" s="34">
        <v>97</v>
      </c>
      <c r="Z53" s="20"/>
    </row>
    <row r="54" spans="1:26" s="2" customFormat="1" ht="30" customHeight="1" x14ac:dyDescent="0.3">
      <c r="A54" s="32" t="s">
        <v>60</v>
      </c>
      <c r="B54" s="23">
        <v>3161</v>
      </c>
      <c r="C54" s="23">
        <f t="shared" si="14"/>
        <v>1115.5</v>
      </c>
      <c r="D54" s="15"/>
      <c r="E54" s="34">
        <v>47</v>
      </c>
      <c r="F54" s="34"/>
      <c r="G54" s="34">
        <v>220</v>
      </c>
      <c r="H54" s="34">
        <v>114</v>
      </c>
      <c r="I54" s="34">
        <v>21</v>
      </c>
      <c r="J54" s="34"/>
      <c r="K54" s="34">
        <v>270</v>
      </c>
      <c r="L54" s="34">
        <v>131</v>
      </c>
      <c r="M54" s="34">
        <v>15</v>
      </c>
      <c r="N54" s="34">
        <v>6</v>
      </c>
      <c r="O54" s="34"/>
      <c r="P54" s="34">
        <v>8</v>
      </c>
      <c r="Q54" s="34"/>
      <c r="R54" s="34">
        <v>23</v>
      </c>
      <c r="S54" s="34">
        <v>40</v>
      </c>
      <c r="T54" s="34">
        <v>4.5</v>
      </c>
      <c r="U54" s="34">
        <v>45</v>
      </c>
      <c r="V54" s="34"/>
      <c r="W54" s="34"/>
      <c r="X54" s="34">
        <v>171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>
        <f t="shared" si="14"/>
        <v>2.9170624232483129</v>
      </c>
      <c r="D55" s="15"/>
      <c r="E55" s="35">
        <f t="shared" ref="E55:Y55" si="15">E54/E53</f>
        <v>0.44339622641509435</v>
      </c>
      <c r="F55" s="35">
        <f t="shared" si="15"/>
        <v>0</v>
      </c>
      <c r="G55" s="35">
        <f t="shared" si="15"/>
        <v>0.18040180401804018</v>
      </c>
      <c r="H55" s="35">
        <f t="shared" si="15"/>
        <v>0.21138512887075842</v>
      </c>
      <c r="I55" s="35">
        <f t="shared" si="15"/>
        <v>0.34883720930232559</v>
      </c>
      <c r="J55" s="35">
        <f t="shared" si="15"/>
        <v>0</v>
      </c>
      <c r="K55" s="35">
        <f t="shared" si="15"/>
        <v>0.27641277641277645</v>
      </c>
      <c r="L55" s="35">
        <f t="shared" si="15"/>
        <v>0.12759325995909224</v>
      </c>
      <c r="M55" s="35">
        <f t="shared" si="15"/>
        <v>3.43800137520055E-2</v>
      </c>
      <c r="N55" s="35">
        <f t="shared" si="15"/>
        <v>0.32432432432432434</v>
      </c>
      <c r="O55" s="35">
        <f t="shared" si="15"/>
        <v>0</v>
      </c>
      <c r="P55" s="35">
        <f t="shared" si="15"/>
        <v>1.8484288354898334E-2</v>
      </c>
      <c r="Q55" s="35">
        <f t="shared" si="15"/>
        <v>0</v>
      </c>
      <c r="R55" s="35">
        <f t="shared" si="15"/>
        <v>2.5479118200952697E-2</v>
      </c>
      <c r="S55" s="35">
        <f t="shared" si="15"/>
        <v>0.14930944382232178</v>
      </c>
      <c r="T55" s="35">
        <f t="shared" si="15"/>
        <v>4.807692307692308E-2</v>
      </c>
      <c r="U55" s="35">
        <f t="shared" si="15"/>
        <v>0.44865403788634101</v>
      </c>
      <c r="V55" s="35">
        <f t="shared" si="15"/>
        <v>0</v>
      </c>
      <c r="W55" s="35">
        <f t="shared" si="15"/>
        <v>0</v>
      </c>
      <c r="X55" s="35">
        <f t="shared" si="15"/>
        <v>0.28032786885245903</v>
      </c>
      <c r="Y55" s="35">
        <f t="shared" si="15"/>
        <v>0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384</v>
      </c>
      <c r="C58" s="27">
        <f t="shared" si="14"/>
        <v>197</v>
      </c>
      <c r="D58" s="9"/>
      <c r="E58" s="26">
        <v>15</v>
      </c>
      <c r="F58" s="26">
        <v>3</v>
      </c>
      <c r="G58" s="26">
        <v>60</v>
      </c>
      <c r="H58" s="26"/>
      <c r="I58" s="26"/>
      <c r="J58" s="26"/>
      <c r="K58" s="26">
        <v>33</v>
      </c>
      <c r="L58" s="26">
        <v>34</v>
      </c>
      <c r="M58" s="26">
        <v>5</v>
      </c>
      <c r="N58" s="54"/>
      <c r="O58" s="26"/>
      <c r="P58" s="26">
        <v>3</v>
      </c>
      <c r="Q58" s="26"/>
      <c r="R58" s="26">
        <v>1</v>
      </c>
      <c r="S58" s="26"/>
      <c r="T58" s="26">
        <v>2.5</v>
      </c>
      <c r="U58" s="26">
        <v>1.5</v>
      </c>
      <c r="V58" s="26"/>
      <c r="W58" s="26"/>
      <c r="X58" s="26">
        <v>39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14"/>
        <v>356.5</v>
      </c>
      <c r="D59" s="9"/>
      <c r="E59" s="26"/>
      <c r="F59" s="26"/>
      <c r="G59" s="26">
        <v>290</v>
      </c>
      <c r="H59" s="54"/>
      <c r="I59" s="26">
        <v>3</v>
      </c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 t="shared" ref="D60:D90" si="16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810</v>
      </c>
      <c r="C61" s="27">
        <f t="shared" si="14"/>
        <v>450</v>
      </c>
      <c r="D61" s="15"/>
      <c r="E61" s="34"/>
      <c r="F61" s="34"/>
      <c r="G61" s="34">
        <v>150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300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17">SUM(E62:Y62)</f>
        <v>0</v>
      </c>
      <c r="D62" s="15" t="e">
        <f t="shared" si="16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 t="shared" si="16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8820</v>
      </c>
      <c r="C64" s="23">
        <f t="shared" si="17"/>
        <v>3016</v>
      </c>
      <c r="D64" s="15"/>
      <c r="E64" s="37">
        <v>1500</v>
      </c>
      <c r="F64" s="37"/>
      <c r="G64" s="37"/>
      <c r="H64" s="37"/>
      <c r="I64" s="37"/>
      <c r="J64" s="37">
        <v>200</v>
      </c>
      <c r="K64" s="37"/>
      <c r="L64" s="37">
        <v>60</v>
      </c>
      <c r="M64" s="37"/>
      <c r="N64" s="37"/>
      <c r="O64" s="37"/>
      <c r="P64" s="37">
        <v>220</v>
      </c>
      <c r="Q64" s="37">
        <v>312</v>
      </c>
      <c r="R64" s="37"/>
      <c r="S64" s="37">
        <v>350</v>
      </c>
      <c r="T64" s="37">
        <v>59</v>
      </c>
      <c r="U64" s="37"/>
      <c r="V64" s="37">
        <v>120</v>
      </c>
      <c r="W64" s="37">
        <v>20</v>
      </c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7606</v>
      </c>
      <c r="C65" s="23">
        <f t="shared" si="17"/>
        <v>2839</v>
      </c>
      <c r="D65" s="15"/>
      <c r="E65" s="37"/>
      <c r="F65" s="37"/>
      <c r="G65" s="37">
        <v>350</v>
      </c>
      <c r="H65" s="37">
        <v>432</v>
      </c>
      <c r="I65" s="37">
        <v>208</v>
      </c>
      <c r="J65" s="37">
        <v>820</v>
      </c>
      <c r="K65" s="37">
        <v>100</v>
      </c>
      <c r="L65" s="37"/>
      <c r="M65" s="37">
        <v>621</v>
      </c>
      <c r="N65" s="37"/>
      <c r="O65" s="37"/>
      <c r="P65" s="37"/>
      <c r="Q65" s="37">
        <v>112</v>
      </c>
      <c r="R65" s="37"/>
      <c r="S65" s="37">
        <v>150</v>
      </c>
      <c r="T65" s="37"/>
      <c r="U65" s="37"/>
      <c r="V65" s="37"/>
      <c r="W65" s="37"/>
      <c r="X65" s="37">
        <v>46</v>
      </c>
      <c r="Y65" s="37"/>
      <c r="Z65" s="21"/>
    </row>
    <row r="66" spans="1:26" s="2" customFormat="1" ht="30" customHeight="1" x14ac:dyDescent="0.3">
      <c r="A66" s="18" t="s">
        <v>67</v>
      </c>
      <c r="B66" s="23">
        <v>2602</v>
      </c>
      <c r="C66" s="23">
        <f t="shared" si="17"/>
        <v>1197</v>
      </c>
      <c r="D66" s="15">
        <f t="shared" si="16"/>
        <v>0.46003074558032281</v>
      </c>
      <c r="E66" s="37"/>
      <c r="F66" s="37"/>
      <c r="G66" s="37">
        <v>50</v>
      </c>
      <c r="H66" s="37">
        <v>119</v>
      </c>
      <c r="I66" s="37">
        <v>72</v>
      </c>
      <c r="J66" s="37"/>
      <c r="K66" s="37"/>
      <c r="L66" s="37">
        <v>164</v>
      </c>
      <c r="M66" s="37"/>
      <c r="N66" s="37"/>
      <c r="O66" s="37"/>
      <c r="P66" s="37"/>
      <c r="Q66" s="37"/>
      <c r="R66" s="37"/>
      <c r="S66" s="37"/>
      <c r="T66" s="37">
        <v>299</v>
      </c>
      <c r="U66" s="37"/>
      <c r="V66" s="37"/>
      <c r="W66" s="37"/>
      <c r="X66" s="37">
        <v>493</v>
      </c>
      <c r="Y66" s="37"/>
      <c r="Z66" s="21"/>
    </row>
    <row r="67" spans="1:26" s="2" customFormat="1" ht="30" customHeight="1" x14ac:dyDescent="0.3">
      <c r="A67" s="18" t="s">
        <v>68</v>
      </c>
      <c r="B67" s="23">
        <v>1480</v>
      </c>
      <c r="C67" s="23">
        <f t="shared" si="17"/>
        <v>720</v>
      </c>
      <c r="D67" s="15"/>
      <c r="E67" s="37"/>
      <c r="F67" s="37"/>
      <c r="G67" s="37">
        <v>50</v>
      </c>
      <c r="H67" s="37"/>
      <c r="I67" s="37"/>
      <c r="J67" s="37">
        <v>25</v>
      </c>
      <c r="K67" s="37"/>
      <c r="L67" s="37">
        <v>45</v>
      </c>
      <c r="M67" s="37"/>
      <c r="N67" s="37"/>
      <c r="O67" s="37"/>
      <c r="P67" s="37"/>
      <c r="Q67" s="37"/>
      <c r="R67" s="37"/>
      <c r="S67" s="37"/>
      <c r="T67" s="37"/>
      <c r="U67" s="37">
        <v>600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16565</v>
      </c>
      <c r="C68" s="23">
        <f t="shared" si="17"/>
        <v>10558</v>
      </c>
      <c r="D68" s="15"/>
      <c r="E68" s="37">
        <v>40</v>
      </c>
      <c r="F68" s="37">
        <v>32</v>
      </c>
      <c r="G68" s="37">
        <v>750</v>
      </c>
      <c r="H68" s="37">
        <v>492</v>
      </c>
      <c r="I68" s="37">
        <v>95</v>
      </c>
      <c r="J68" s="37">
        <v>1116</v>
      </c>
      <c r="K68" s="37"/>
      <c r="L68" s="37">
        <v>845</v>
      </c>
      <c r="M68" s="37">
        <v>35</v>
      </c>
      <c r="N68" s="37">
        <v>353</v>
      </c>
      <c r="O68" s="37"/>
      <c r="P68" s="37">
        <v>128</v>
      </c>
      <c r="Q68" s="37">
        <v>357</v>
      </c>
      <c r="R68" s="37">
        <v>60</v>
      </c>
      <c r="S68" s="37">
        <v>108</v>
      </c>
      <c r="T68" s="37">
        <v>333</v>
      </c>
      <c r="U68" s="37">
        <v>70</v>
      </c>
      <c r="V68" s="37">
        <v>45</v>
      </c>
      <c r="W68" s="37">
        <v>142</v>
      </c>
      <c r="X68" s="37">
        <v>5127</v>
      </c>
      <c r="Y68" s="37">
        <v>430</v>
      </c>
      <c r="Z68" s="21"/>
    </row>
    <row r="69" spans="1:26" s="2" customFormat="1" ht="30" customHeight="1" x14ac:dyDescent="0.3">
      <c r="A69" s="18" t="s">
        <v>70</v>
      </c>
      <c r="B69" s="23">
        <v>5037</v>
      </c>
      <c r="C69" s="23">
        <f t="shared" si="17"/>
        <v>3047</v>
      </c>
      <c r="D69" s="15"/>
      <c r="E69" s="37">
        <v>17</v>
      </c>
      <c r="F69" s="37">
        <v>45</v>
      </c>
      <c r="G69" s="37">
        <v>500</v>
      </c>
      <c r="H69" s="37">
        <v>390</v>
      </c>
      <c r="I69" s="37">
        <v>163</v>
      </c>
      <c r="J69" s="37">
        <v>250</v>
      </c>
      <c r="K69" s="37"/>
      <c r="L69" s="37">
        <v>80</v>
      </c>
      <c r="M69" s="37">
        <v>83</v>
      </c>
      <c r="N69" s="37">
        <v>70</v>
      </c>
      <c r="O69" s="37">
        <v>55</v>
      </c>
      <c r="P69" s="37"/>
      <c r="Q69" s="37">
        <v>15</v>
      </c>
      <c r="R69" s="37">
        <v>115</v>
      </c>
      <c r="S69" s="37">
        <v>72</v>
      </c>
      <c r="T69" s="37">
        <v>136</v>
      </c>
      <c r="U69" s="37">
        <v>120</v>
      </c>
      <c r="V69" s="37">
        <v>38</v>
      </c>
      <c r="W69" s="37">
        <v>100</v>
      </c>
      <c r="X69" s="37">
        <v>150</v>
      </c>
      <c r="Y69" s="37">
        <v>648</v>
      </c>
      <c r="Z69" s="21"/>
    </row>
    <row r="70" spans="1:26" s="2" customFormat="1" ht="30" customHeight="1" x14ac:dyDescent="0.3">
      <c r="A70" s="18" t="s">
        <v>71</v>
      </c>
      <c r="B70" s="23">
        <v>203</v>
      </c>
      <c r="C70" s="23">
        <f t="shared" si="17"/>
        <v>180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>
        <v>180</v>
      </c>
      <c r="V70" s="37"/>
      <c r="W70" s="37"/>
      <c r="X70" s="37"/>
      <c r="Y70" s="37"/>
      <c r="Z70" s="21"/>
    </row>
    <row r="71" spans="1:26" s="2" customFormat="1" ht="30" customHeight="1" x14ac:dyDescent="0.3">
      <c r="A71" s="18" t="s">
        <v>72</v>
      </c>
      <c r="B71" s="23">
        <v>480</v>
      </c>
      <c r="C71" s="23">
        <f t="shared" si="17"/>
        <v>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540</v>
      </c>
      <c r="C72" s="23">
        <f t="shared" si="17"/>
        <v>642</v>
      </c>
      <c r="D72" s="15"/>
      <c r="E72" s="37"/>
      <c r="F72" s="37"/>
      <c r="G72" s="37">
        <v>30</v>
      </c>
      <c r="H72" s="37">
        <v>155</v>
      </c>
      <c r="I72" s="37">
        <v>326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 t="shared" si="16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98</v>
      </c>
      <c r="C74" s="23">
        <f t="shared" si="17"/>
        <v>89.2</v>
      </c>
      <c r="D74" s="15"/>
      <c r="E74" s="37"/>
      <c r="F74" s="37"/>
      <c r="G74" s="37"/>
      <c r="H74" s="37">
        <v>20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3.2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17"/>
        <v>0</v>
      </c>
      <c r="D75" s="15" t="e">
        <f t="shared" si="16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 x14ac:dyDescent="0.3">
      <c r="A76" s="32" t="s">
        <v>77</v>
      </c>
      <c r="B76" s="23">
        <v>46</v>
      </c>
      <c r="C76" s="23">
        <f>SUM(E76:Y76)</f>
        <v>4</v>
      </c>
      <c r="D76" s="15">
        <f t="shared" si="16"/>
        <v>8.6956521739130432E-2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>
        <v>4</v>
      </c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16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216</v>
      </c>
      <c r="D78" s="15"/>
      <c r="E78" s="38">
        <v>4</v>
      </c>
      <c r="F78" s="38">
        <v>11</v>
      </c>
      <c r="G78" s="38">
        <v>23</v>
      </c>
      <c r="H78" s="38">
        <v>2</v>
      </c>
      <c r="I78" s="38">
        <v>4</v>
      </c>
      <c r="J78" s="38">
        <v>38</v>
      </c>
      <c r="K78" s="38">
        <v>2</v>
      </c>
      <c r="L78" s="38">
        <v>7</v>
      </c>
      <c r="M78" s="38">
        <v>10</v>
      </c>
      <c r="N78" s="38">
        <v>1</v>
      </c>
      <c r="O78" s="38"/>
      <c r="P78" s="38"/>
      <c r="Q78" s="38">
        <v>14</v>
      </c>
      <c r="R78" s="38">
        <v>12</v>
      </c>
      <c r="S78" s="38">
        <v>2</v>
      </c>
      <c r="T78" s="38">
        <v>3</v>
      </c>
      <c r="U78" s="38">
        <v>10</v>
      </c>
      <c r="V78" s="38">
        <v>1</v>
      </c>
      <c r="W78" s="38"/>
      <c r="X78" s="38">
        <v>62</v>
      </c>
      <c r="Y78" s="38">
        <v>10</v>
      </c>
    </row>
    <row r="79" spans="1:26" ht="30" hidden="1" customHeight="1" x14ac:dyDescent="0.3">
      <c r="A79" s="13"/>
      <c r="B79" s="33"/>
      <c r="C79" s="39"/>
      <c r="D79" s="15" t="e">
        <f t="shared" si="1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16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16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>
        <v>3359</v>
      </c>
      <c r="C83" s="42">
        <f>SUM(E83:Y83)</f>
        <v>7429</v>
      </c>
      <c r="D83" s="15"/>
      <c r="E83" s="99">
        <f>(E42-E84)</f>
        <v>0</v>
      </c>
      <c r="F83" s="99">
        <f t="shared" ref="F83:Y83" si="18">(F42-F84)</f>
        <v>799</v>
      </c>
      <c r="G83" s="99">
        <f t="shared" si="18"/>
        <v>670</v>
      </c>
      <c r="H83" s="99">
        <f t="shared" si="18"/>
        <v>344</v>
      </c>
      <c r="I83" s="99">
        <f t="shared" si="18"/>
        <v>450</v>
      </c>
      <c r="J83" s="99">
        <f t="shared" si="18"/>
        <v>285</v>
      </c>
      <c r="K83" s="99">
        <f t="shared" si="18"/>
        <v>295</v>
      </c>
      <c r="L83" s="99">
        <f t="shared" si="18"/>
        <v>280</v>
      </c>
      <c r="M83" s="99">
        <f t="shared" si="18"/>
        <v>762</v>
      </c>
      <c r="N83" s="99">
        <f t="shared" si="18"/>
        <v>50</v>
      </c>
      <c r="O83" s="99">
        <f t="shared" si="18"/>
        <v>1022</v>
      </c>
      <c r="P83" s="99">
        <f t="shared" si="18"/>
        <v>380</v>
      </c>
      <c r="Q83" s="99">
        <f t="shared" si="18"/>
        <v>300</v>
      </c>
      <c r="R83" s="99">
        <f t="shared" si="18"/>
        <v>744</v>
      </c>
      <c r="S83" s="99">
        <f t="shared" si="18"/>
        <v>0</v>
      </c>
      <c r="T83" s="99">
        <f t="shared" si="18"/>
        <v>349</v>
      </c>
      <c r="U83" s="99">
        <f t="shared" si="18"/>
        <v>360</v>
      </c>
      <c r="V83" s="99">
        <f t="shared" si="18"/>
        <v>12</v>
      </c>
      <c r="W83" s="99">
        <f t="shared" si="18"/>
        <v>107</v>
      </c>
      <c r="X83" s="99">
        <f t="shared" si="18"/>
        <v>0</v>
      </c>
      <c r="Y83" s="99">
        <f t="shared" si="18"/>
        <v>220</v>
      </c>
    </row>
    <row r="84" spans="1:26" ht="30.6" hidden="1" customHeight="1" x14ac:dyDescent="0.3">
      <c r="A84" s="13" t="s">
        <v>81</v>
      </c>
      <c r="B84" s="23">
        <v>194891</v>
      </c>
      <c r="C84" s="23">
        <v>128663</v>
      </c>
      <c r="D84" s="15"/>
      <c r="E84" s="10">
        <v>6815</v>
      </c>
      <c r="F84" s="10">
        <v>3300</v>
      </c>
      <c r="G84" s="10">
        <v>10270</v>
      </c>
      <c r="H84" s="10">
        <v>7836</v>
      </c>
      <c r="I84" s="10">
        <v>3610</v>
      </c>
      <c r="J84" s="10">
        <v>9096</v>
      </c>
      <c r="K84" s="10">
        <v>4354</v>
      </c>
      <c r="L84" s="10">
        <v>8329</v>
      </c>
      <c r="M84" s="10">
        <v>7648</v>
      </c>
      <c r="N84" s="10">
        <v>1703</v>
      </c>
      <c r="O84" s="10">
        <v>2600</v>
      </c>
      <c r="P84" s="10">
        <v>3711</v>
      </c>
      <c r="Q84" s="10">
        <v>7937</v>
      </c>
      <c r="R84" s="10">
        <v>7628</v>
      </c>
      <c r="S84" s="10">
        <v>7169</v>
      </c>
      <c r="T84" s="10">
        <v>3909</v>
      </c>
      <c r="U84" s="10">
        <v>6300</v>
      </c>
      <c r="V84" s="10">
        <v>1455</v>
      </c>
      <c r="W84" s="10">
        <v>4502</v>
      </c>
      <c r="X84" s="10">
        <v>15901</v>
      </c>
      <c r="Y84" s="10">
        <v>4590</v>
      </c>
      <c r="Z84" s="20"/>
    </row>
    <row r="85" spans="1:26" ht="30" hidden="1" customHeight="1" x14ac:dyDescent="0.3">
      <c r="A85" s="13"/>
      <c r="B85" s="33"/>
      <c r="C85" s="23"/>
      <c r="D85" s="15" t="e">
        <f t="shared" si="16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16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16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1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1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19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19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20">G99/G98</f>
        <v>#DIV/0!</v>
      </c>
      <c r="H100" s="29" t="e">
        <f t="shared" si="20"/>
        <v>#DIV/0!</v>
      </c>
      <c r="I100" s="29" t="e">
        <f t="shared" si="20"/>
        <v>#DIV/0!</v>
      </c>
      <c r="J100" s="29" t="e">
        <f t="shared" si="20"/>
        <v>#DIV/0!</v>
      </c>
      <c r="K100" s="29" t="e">
        <f t="shared" si="20"/>
        <v>#DIV/0!</v>
      </c>
      <c r="L100" s="29" t="e">
        <f t="shared" si="20"/>
        <v>#DIV/0!</v>
      </c>
      <c r="M100" s="29" t="e">
        <f t="shared" si="20"/>
        <v>#DIV/0!</v>
      </c>
      <c r="N100" s="29" t="e">
        <f t="shared" si="20"/>
        <v>#DIV/0!</v>
      </c>
      <c r="O100" s="29" t="e">
        <f t="shared" si="20"/>
        <v>#DIV/0!</v>
      </c>
      <c r="P100" s="29" t="e">
        <f t="shared" si="20"/>
        <v>#DIV/0!</v>
      </c>
      <c r="Q100" s="29" t="e">
        <f t="shared" si="20"/>
        <v>#DIV/0!</v>
      </c>
      <c r="R100" s="29" t="e">
        <f t="shared" si="20"/>
        <v>#DIV/0!</v>
      </c>
      <c r="S100" s="29" t="e">
        <f t="shared" si="20"/>
        <v>#DIV/0!</v>
      </c>
      <c r="T100" s="29" t="e">
        <f t="shared" si="20"/>
        <v>#DIV/0!</v>
      </c>
      <c r="U100" s="29" t="e">
        <f t="shared" si="20"/>
        <v>#DIV/0!</v>
      </c>
      <c r="V100" s="29" t="e">
        <f t="shared" si="20"/>
        <v>#DIV/0!</v>
      </c>
      <c r="W100" s="29" t="e">
        <f t="shared" si="20"/>
        <v>#DIV/0!</v>
      </c>
      <c r="X100" s="29" t="e">
        <f t="shared" si="20"/>
        <v>#DIV/0!</v>
      </c>
      <c r="Y100" s="29" t="e">
        <f t="shared" si="20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21">E98-E99</f>
        <v>0</v>
      </c>
      <c r="F101" s="97">
        <f t="shared" si="21"/>
        <v>0</v>
      </c>
      <c r="G101" s="97">
        <f t="shared" si="21"/>
        <v>0</v>
      </c>
      <c r="H101" s="97">
        <f t="shared" si="21"/>
        <v>0</v>
      </c>
      <c r="I101" s="97">
        <f t="shared" si="21"/>
        <v>0</v>
      </c>
      <c r="J101" s="97">
        <f t="shared" si="21"/>
        <v>0</v>
      </c>
      <c r="K101" s="97">
        <f t="shared" si="21"/>
        <v>0</v>
      </c>
      <c r="L101" s="97">
        <f t="shared" si="21"/>
        <v>0</v>
      </c>
      <c r="M101" s="97">
        <f t="shared" si="21"/>
        <v>0</v>
      </c>
      <c r="N101" s="97">
        <f t="shared" si="21"/>
        <v>0</v>
      </c>
      <c r="O101" s="97">
        <f t="shared" si="21"/>
        <v>0</v>
      </c>
      <c r="P101" s="97">
        <f t="shared" si="21"/>
        <v>0</v>
      </c>
      <c r="Q101" s="97">
        <f t="shared" si="21"/>
        <v>0</v>
      </c>
      <c r="R101" s="97">
        <f t="shared" si="21"/>
        <v>0</v>
      </c>
      <c r="S101" s="97">
        <f t="shared" si="21"/>
        <v>0</v>
      </c>
      <c r="T101" s="97">
        <f t="shared" si="21"/>
        <v>0</v>
      </c>
      <c r="U101" s="97">
        <f t="shared" si="21"/>
        <v>0</v>
      </c>
      <c r="V101" s="97">
        <f t="shared" si="21"/>
        <v>0</v>
      </c>
      <c r="W101" s="97">
        <f t="shared" si="21"/>
        <v>0</v>
      </c>
      <c r="X101" s="97">
        <f t="shared" si="21"/>
        <v>0</v>
      </c>
      <c r="Y101" s="97">
        <f t="shared" si="21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>SUM(E102:Y102)</f>
        <v>0</v>
      </c>
      <c r="D102" s="15" t="e">
        <f t="shared" si="19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>SUM(E103:Y103)</f>
        <v>0</v>
      </c>
      <c r="D103" s="15" t="e">
        <f t="shared" si="19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>SUM(E104:Y104)</f>
        <v>0</v>
      </c>
      <c r="D104" s="15" t="e">
        <f t="shared" si="19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>SUM(E105:Y105)</f>
        <v>0</v>
      </c>
      <c r="D105" s="15" t="e">
        <f t="shared" si="19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19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22">E106/E98</f>
        <v>#DIV/0!</v>
      </c>
      <c r="F107" s="29" t="e">
        <f t="shared" si="22"/>
        <v>#DIV/0!</v>
      </c>
      <c r="G107" s="29" t="e">
        <f t="shared" si="22"/>
        <v>#DIV/0!</v>
      </c>
      <c r="H107" s="29" t="e">
        <f t="shared" si="22"/>
        <v>#DIV/0!</v>
      </c>
      <c r="I107" s="29" t="e">
        <f t="shared" si="22"/>
        <v>#DIV/0!</v>
      </c>
      <c r="J107" s="29" t="e">
        <f t="shared" si="22"/>
        <v>#DIV/0!</v>
      </c>
      <c r="K107" s="29" t="e">
        <f t="shared" si="22"/>
        <v>#DIV/0!</v>
      </c>
      <c r="L107" s="29" t="e">
        <f t="shared" si="22"/>
        <v>#DIV/0!</v>
      </c>
      <c r="M107" s="29" t="e">
        <f t="shared" si="22"/>
        <v>#DIV/0!</v>
      </c>
      <c r="N107" s="29" t="e">
        <f t="shared" si="22"/>
        <v>#DIV/0!</v>
      </c>
      <c r="O107" s="29" t="e">
        <f t="shared" si="22"/>
        <v>#DIV/0!</v>
      </c>
      <c r="P107" s="29" t="e">
        <f t="shared" si="22"/>
        <v>#DIV/0!</v>
      </c>
      <c r="Q107" s="29" t="e">
        <f t="shared" si="22"/>
        <v>#DIV/0!</v>
      </c>
      <c r="R107" s="29" t="e">
        <f t="shared" si="22"/>
        <v>#DIV/0!</v>
      </c>
      <c r="S107" s="29" t="e">
        <f t="shared" si="22"/>
        <v>#DIV/0!</v>
      </c>
      <c r="T107" s="29" t="e">
        <f t="shared" si="22"/>
        <v>#DIV/0!</v>
      </c>
      <c r="U107" s="29" t="e">
        <f t="shared" si="22"/>
        <v>#DIV/0!</v>
      </c>
      <c r="V107" s="29" t="e">
        <f t="shared" si="22"/>
        <v>#DIV/0!</v>
      </c>
      <c r="W107" s="29" t="e">
        <f t="shared" si="22"/>
        <v>#DIV/0!</v>
      </c>
      <c r="X107" s="29" t="e">
        <f t="shared" si="22"/>
        <v>#DIV/0!</v>
      </c>
      <c r="Y107" s="29" t="e">
        <f t="shared" si="22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23">SUM(E108:Y108)</f>
        <v>0</v>
      </c>
      <c r="D108" s="15" t="e">
        <f t="shared" si="19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23"/>
        <v>0</v>
      </c>
      <c r="D109" s="15" t="e">
        <f t="shared" si="19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23"/>
        <v>0</v>
      </c>
      <c r="D110" s="15" t="e">
        <f t="shared" si="19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23"/>
        <v>0</v>
      </c>
      <c r="D111" s="15" t="e">
        <f t="shared" si="19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19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23"/>
        <v>0</v>
      </c>
      <c r="D113" s="15" t="e">
        <f t="shared" si="19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24">E113/E112</f>
        <v>#DIV/0!</v>
      </c>
      <c r="F114" s="30" t="e">
        <f t="shared" si="24"/>
        <v>#DIV/0!</v>
      </c>
      <c r="G114" s="30" t="e">
        <f t="shared" si="24"/>
        <v>#DIV/0!</v>
      </c>
      <c r="H114" s="30" t="e">
        <f t="shared" si="24"/>
        <v>#DIV/0!</v>
      </c>
      <c r="I114" s="30" t="e">
        <f t="shared" si="24"/>
        <v>#DIV/0!</v>
      </c>
      <c r="J114" s="30" t="e">
        <f t="shared" si="24"/>
        <v>#DIV/0!</v>
      </c>
      <c r="K114" s="30" t="e">
        <f t="shared" si="24"/>
        <v>#DIV/0!</v>
      </c>
      <c r="L114" s="30" t="e">
        <f t="shared" si="24"/>
        <v>#DIV/0!</v>
      </c>
      <c r="M114" s="30" t="e">
        <f t="shared" si="24"/>
        <v>#DIV/0!</v>
      </c>
      <c r="N114" s="30" t="e">
        <f t="shared" si="24"/>
        <v>#DIV/0!</v>
      </c>
      <c r="O114" s="30" t="e">
        <f t="shared" si="24"/>
        <v>#DIV/0!</v>
      </c>
      <c r="P114" s="30" t="e">
        <f t="shared" si="24"/>
        <v>#DIV/0!</v>
      </c>
      <c r="Q114" s="30" t="e">
        <f t="shared" si="24"/>
        <v>#DIV/0!</v>
      </c>
      <c r="R114" s="30" t="e">
        <f t="shared" si="24"/>
        <v>#DIV/0!</v>
      </c>
      <c r="S114" s="30" t="e">
        <f t="shared" si="24"/>
        <v>#DIV/0!</v>
      </c>
      <c r="T114" s="30" t="e">
        <f t="shared" si="24"/>
        <v>#DIV/0!</v>
      </c>
      <c r="U114" s="30" t="e">
        <f t="shared" si="24"/>
        <v>#DIV/0!</v>
      </c>
      <c r="V114" s="30" t="e">
        <f t="shared" si="24"/>
        <v>#DIV/0!</v>
      </c>
      <c r="W114" s="30" t="e">
        <f t="shared" si="24"/>
        <v>#DIV/0!</v>
      </c>
      <c r="X114" s="30" t="e">
        <f t="shared" si="24"/>
        <v>#DIV/0!</v>
      </c>
      <c r="Y114" s="30" t="e">
        <f t="shared" si="24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23"/>
        <v>0</v>
      </c>
      <c r="D115" s="15" t="e">
        <f t="shared" si="19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23"/>
        <v>0</v>
      </c>
      <c r="D116" s="15" t="e">
        <f t="shared" si="19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23"/>
        <v>0</v>
      </c>
      <c r="D117" s="15" t="e">
        <f t="shared" si="19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23"/>
        <v>0</v>
      </c>
      <c r="D118" s="15" t="e">
        <f t="shared" si="19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19"/>
        <v>#DIV/0!</v>
      </c>
      <c r="E119" s="54" t="e">
        <f t="shared" ref="E119:Y119" si="25">E113/E106*10</f>
        <v>#DIV/0!</v>
      </c>
      <c r="F119" s="54" t="e">
        <f t="shared" si="25"/>
        <v>#DIV/0!</v>
      </c>
      <c r="G119" s="54" t="e">
        <f t="shared" si="25"/>
        <v>#DIV/0!</v>
      </c>
      <c r="H119" s="54" t="e">
        <f t="shared" si="25"/>
        <v>#DIV/0!</v>
      </c>
      <c r="I119" s="54" t="e">
        <f t="shared" si="25"/>
        <v>#DIV/0!</v>
      </c>
      <c r="J119" s="54" t="e">
        <f t="shared" si="25"/>
        <v>#DIV/0!</v>
      </c>
      <c r="K119" s="54" t="e">
        <f t="shared" si="25"/>
        <v>#DIV/0!</v>
      </c>
      <c r="L119" s="54" t="e">
        <f t="shared" si="25"/>
        <v>#DIV/0!</v>
      </c>
      <c r="M119" s="54" t="e">
        <f t="shared" si="25"/>
        <v>#DIV/0!</v>
      </c>
      <c r="N119" s="54" t="e">
        <f t="shared" si="25"/>
        <v>#DIV/0!</v>
      </c>
      <c r="O119" s="54" t="e">
        <f t="shared" si="25"/>
        <v>#DIV/0!</v>
      </c>
      <c r="P119" s="54" t="e">
        <f t="shared" si="25"/>
        <v>#DIV/0!</v>
      </c>
      <c r="Q119" s="54" t="e">
        <f t="shared" si="25"/>
        <v>#DIV/0!</v>
      </c>
      <c r="R119" s="54" t="e">
        <f t="shared" si="25"/>
        <v>#DIV/0!</v>
      </c>
      <c r="S119" s="54" t="e">
        <f t="shared" si="25"/>
        <v>#DIV/0!</v>
      </c>
      <c r="T119" s="54" t="e">
        <f t="shared" si="25"/>
        <v>#DIV/0!</v>
      </c>
      <c r="U119" s="54" t="e">
        <f t="shared" si="25"/>
        <v>#DIV/0!</v>
      </c>
      <c r="V119" s="54" t="e">
        <f t="shared" si="25"/>
        <v>#DIV/0!</v>
      </c>
      <c r="W119" s="54" t="e">
        <f t="shared" si="25"/>
        <v>#DIV/0!</v>
      </c>
      <c r="X119" s="54" t="e">
        <f t="shared" si="25"/>
        <v>#DIV/0!</v>
      </c>
      <c r="Y119" s="54" t="e">
        <f t="shared" si="25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26">B115/B108*10</f>
        <v>#DIV/0!</v>
      </c>
      <c r="C120" s="54" t="e">
        <f t="shared" si="26"/>
        <v>#DIV/0!</v>
      </c>
      <c r="D120" s="15" t="e">
        <f t="shared" si="19"/>
        <v>#DIV/0!</v>
      </c>
      <c r="E120" s="54" t="e">
        <f t="shared" ref="E120:Y120" si="27">E115/E108*10</f>
        <v>#DIV/0!</v>
      </c>
      <c r="F120" s="54" t="e">
        <f t="shared" si="27"/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26"/>
        <v>#DIV/0!</v>
      </c>
      <c r="C121" s="54" t="e">
        <f t="shared" si="26"/>
        <v>#DIV/0!</v>
      </c>
      <c r="D121" s="15" t="e">
        <f t="shared" si="19"/>
        <v>#DIV/0!</v>
      </c>
      <c r="E121" s="54"/>
      <c r="F121" s="54" t="e">
        <f t="shared" ref="F121:M122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29">R116/R109*10</f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26"/>
        <v>#DIV/0!</v>
      </c>
      <c r="C122" s="54" t="e">
        <f t="shared" si="26"/>
        <v>#DIV/0!</v>
      </c>
      <c r="D122" s="15" t="e">
        <f t="shared" si="19"/>
        <v>#DIV/0!</v>
      </c>
      <c r="E122" s="54" t="e">
        <f>E117/E110*10</f>
        <v>#DIV/0!</v>
      </c>
      <c r="F122" s="54" t="e">
        <f t="shared" si="28"/>
        <v>#DIV/0!</v>
      </c>
      <c r="G122" s="54" t="e">
        <f t="shared" si="28"/>
        <v>#DIV/0!</v>
      </c>
      <c r="H122" s="54" t="e">
        <f t="shared" si="28"/>
        <v>#DIV/0!</v>
      </c>
      <c r="I122" s="54" t="e">
        <f t="shared" si="28"/>
        <v>#DIV/0!</v>
      </c>
      <c r="J122" s="54" t="e">
        <f t="shared" si="28"/>
        <v>#DIV/0!</v>
      </c>
      <c r="K122" s="54" t="e">
        <f t="shared" si="28"/>
        <v>#DIV/0!</v>
      </c>
      <c r="L122" s="54" t="e">
        <f t="shared" si="28"/>
        <v>#DIV/0!</v>
      </c>
      <c r="M122" s="54" t="e">
        <f t="shared" si="28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29"/>
        <v>#DIV/0!</v>
      </c>
      <c r="S122" s="54" t="e">
        <f t="shared" si="29"/>
        <v>#DIV/0!</v>
      </c>
      <c r="T122" s="54" t="e">
        <f t="shared" si="29"/>
        <v>#DIV/0!</v>
      </c>
      <c r="U122" s="54" t="e">
        <f t="shared" si="29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26"/>
        <v>#DIV/0!</v>
      </c>
      <c r="C123" s="54" t="e">
        <f t="shared" si="26"/>
        <v>#DIV/0!</v>
      </c>
      <c r="D123" s="15" t="e">
        <f t="shared" si="19"/>
        <v>#DIV/0!</v>
      </c>
      <c r="E123" s="54" t="e">
        <f t="shared" si="26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19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19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19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30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31">E133/E132</f>
        <v>#DIV/0!</v>
      </c>
      <c r="F134" s="35" t="e">
        <f t="shared" si="31"/>
        <v>#DIV/0!</v>
      </c>
      <c r="G134" s="35" t="e">
        <f t="shared" si="31"/>
        <v>#DIV/0!</v>
      </c>
      <c r="H134" s="35" t="e">
        <f t="shared" si="31"/>
        <v>#DIV/0!</v>
      </c>
      <c r="I134" s="35" t="e">
        <f t="shared" si="31"/>
        <v>#DIV/0!</v>
      </c>
      <c r="J134" s="35" t="e">
        <f t="shared" si="31"/>
        <v>#DIV/0!</v>
      </c>
      <c r="K134" s="35" t="e">
        <f t="shared" si="31"/>
        <v>#DIV/0!</v>
      </c>
      <c r="L134" s="35" t="e">
        <f t="shared" si="31"/>
        <v>#DIV/0!</v>
      </c>
      <c r="M134" s="35" t="e">
        <f t="shared" si="31"/>
        <v>#DIV/0!</v>
      </c>
      <c r="N134" s="35" t="e">
        <f t="shared" si="31"/>
        <v>#DIV/0!</v>
      </c>
      <c r="O134" s="35" t="e">
        <f t="shared" si="31"/>
        <v>#DIV/0!</v>
      </c>
      <c r="P134" s="35" t="e">
        <f t="shared" si="31"/>
        <v>#DIV/0!</v>
      </c>
      <c r="Q134" s="35" t="e">
        <f t="shared" si="31"/>
        <v>#DIV/0!</v>
      </c>
      <c r="R134" s="35" t="e">
        <f t="shared" si="31"/>
        <v>#DIV/0!</v>
      </c>
      <c r="S134" s="35" t="e">
        <f t="shared" si="31"/>
        <v>#DIV/0!</v>
      </c>
      <c r="T134" s="35" t="e">
        <f t="shared" si="31"/>
        <v>#DIV/0!</v>
      </c>
      <c r="U134" s="35" t="e">
        <f t="shared" si="31"/>
        <v>#DIV/0!</v>
      </c>
      <c r="V134" s="35" t="e">
        <f t="shared" si="31"/>
        <v>#DIV/0!</v>
      </c>
      <c r="W134" s="35" t="e">
        <f t="shared" si="31"/>
        <v>#DIV/0!</v>
      </c>
      <c r="X134" s="35" t="e">
        <f t="shared" si="31"/>
        <v>#DIV/0!</v>
      </c>
      <c r="Y134" s="35" t="e">
        <f t="shared" si="31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32">E132-E133</f>
        <v>0</v>
      </c>
      <c r="F135" s="95">
        <f t="shared" si="32"/>
        <v>0</v>
      </c>
      <c r="G135" s="95">
        <f t="shared" si="32"/>
        <v>0</v>
      </c>
      <c r="H135" s="95">
        <f t="shared" si="32"/>
        <v>0</v>
      </c>
      <c r="I135" s="95">
        <f t="shared" si="32"/>
        <v>0</v>
      </c>
      <c r="J135" s="95">
        <f t="shared" si="32"/>
        <v>0</v>
      </c>
      <c r="K135" s="95">
        <f t="shared" si="32"/>
        <v>0</v>
      </c>
      <c r="L135" s="95">
        <f t="shared" si="32"/>
        <v>0</v>
      </c>
      <c r="M135" s="95">
        <f t="shared" si="32"/>
        <v>0</v>
      </c>
      <c r="N135" s="95">
        <f t="shared" si="32"/>
        <v>0</v>
      </c>
      <c r="O135" s="95">
        <f t="shared" si="32"/>
        <v>0</v>
      </c>
      <c r="P135" s="95">
        <f t="shared" si="32"/>
        <v>0</v>
      </c>
      <c r="Q135" s="95">
        <f t="shared" si="32"/>
        <v>0</v>
      </c>
      <c r="R135" s="95">
        <f t="shared" si="32"/>
        <v>0</v>
      </c>
      <c r="S135" s="95">
        <f t="shared" si="32"/>
        <v>0</v>
      </c>
      <c r="T135" s="95">
        <f t="shared" si="32"/>
        <v>0</v>
      </c>
      <c r="U135" s="95">
        <f t="shared" si="32"/>
        <v>0</v>
      </c>
      <c r="V135" s="95">
        <f t="shared" si="32"/>
        <v>0</v>
      </c>
      <c r="W135" s="95">
        <f t="shared" si="32"/>
        <v>0</v>
      </c>
      <c r="X135" s="95">
        <f t="shared" si="32"/>
        <v>0</v>
      </c>
      <c r="Y135" s="95">
        <f t="shared" si="32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30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3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33">E137/E136</f>
        <v>#DIV/0!</v>
      </c>
      <c r="F138" s="29" t="e">
        <f t="shared" si="33"/>
        <v>#DIV/0!</v>
      </c>
      <c r="G138" s="29" t="e">
        <f t="shared" si="33"/>
        <v>#DIV/0!</v>
      </c>
      <c r="H138" s="29" t="e">
        <f t="shared" si="33"/>
        <v>#DIV/0!</v>
      </c>
      <c r="I138" s="29" t="e">
        <f t="shared" si="33"/>
        <v>#DIV/0!</v>
      </c>
      <c r="J138" s="29" t="e">
        <f t="shared" si="33"/>
        <v>#DIV/0!</v>
      </c>
      <c r="K138" s="29" t="e">
        <f t="shared" si="33"/>
        <v>#DIV/0!</v>
      </c>
      <c r="L138" s="29" t="e">
        <f t="shared" si="33"/>
        <v>#DIV/0!</v>
      </c>
      <c r="M138" s="29" t="e">
        <f t="shared" si="33"/>
        <v>#DIV/0!</v>
      </c>
      <c r="N138" s="29" t="e">
        <f t="shared" si="33"/>
        <v>#DIV/0!</v>
      </c>
      <c r="O138" s="29" t="e">
        <f t="shared" si="33"/>
        <v>#DIV/0!</v>
      </c>
      <c r="P138" s="29" t="e">
        <f t="shared" si="33"/>
        <v>#DIV/0!</v>
      </c>
      <c r="Q138" s="29" t="e">
        <f t="shared" si="33"/>
        <v>#DIV/0!</v>
      </c>
      <c r="R138" s="29" t="e">
        <f t="shared" si="33"/>
        <v>#DIV/0!</v>
      </c>
      <c r="S138" s="29" t="e">
        <f t="shared" si="33"/>
        <v>#DIV/0!</v>
      </c>
      <c r="T138" s="29" t="e">
        <f t="shared" si="33"/>
        <v>#DIV/0!</v>
      </c>
      <c r="U138" s="29" t="e">
        <f t="shared" si="33"/>
        <v>#DIV/0!</v>
      </c>
      <c r="V138" s="29" t="e">
        <f t="shared" si="33"/>
        <v>#DIV/0!</v>
      </c>
      <c r="W138" s="29" t="e">
        <f t="shared" si="33"/>
        <v>#DIV/0!</v>
      </c>
      <c r="X138" s="29" t="e">
        <f t="shared" si="33"/>
        <v>#DIV/0!</v>
      </c>
      <c r="Y138" s="29" t="e">
        <f t="shared" si="33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30"/>
        <v>#DIV/0!</v>
      </c>
      <c r="E139" s="58" t="e">
        <f t="shared" ref="E139:P139" si="34">E137/E133*10</f>
        <v>#DIV/0!</v>
      </c>
      <c r="F139" s="58" t="e">
        <f t="shared" si="34"/>
        <v>#DIV/0!</v>
      </c>
      <c r="G139" s="58" t="e">
        <f t="shared" si="34"/>
        <v>#DIV/0!</v>
      </c>
      <c r="H139" s="58" t="e">
        <f t="shared" si="34"/>
        <v>#DIV/0!</v>
      </c>
      <c r="I139" s="58" t="e">
        <f t="shared" si="34"/>
        <v>#DIV/0!</v>
      </c>
      <c r="J139" s="58" t="e">
        <f t="shared" si="34"/>
        <v>#DIV/0!</v>
      </c>
      <c r="K139" s="58" t="e">
        <f t="shared" si="34"/>
        <v>#DIV/0!</v>
      </c>
      <c r="L139" s="58" t="e">
        <f t="shared" si="34"/>
        <v>#DIV/0!</v>
      </c>
      <c r="M139" s="58" t="e">
        <f t="shared" si="34"/>
        <v>#DIV/0!</v>
      </c>
      <c r="N139" s="58" t="e">
        <f t="shared" si="34"/>
        <v>#DIV/0!</v>
      </c>
      <c r="O139" s="58" t="e">
        <f t="shared" si="34"/>
        <v>#DIV/0!</v>
      </c>
      <c r="P139" s="58" t="e">
        <f t="shared" si="34"/>
        <v>#DIV/0!</v>
      </c>
      <c r="Q139" s="58" t="e">
        <f t="shared" ref="Q139:V139" si="35">Q137/Q133*10</f>
        <v>#DIV/0!</v>
      </c>
      <c r="R139" s="58" t="e">
        <f t="shared" si="35"/>
        <v>#DIV/0!</v>
      </c>
      <c r="S139" s="58" t="e">
        <f t="shared" si="35"/>
        <v>#DIV/0!</v>
      </c>
      <c r="T139" s="58" t="e">
        <f t="shared" si="35"/>
        <v>#DIV/0!</v>
      </c>
      <c r="U139" s="58" t="e">
        <f t="shared" si="35"/>
        <v>#DIV/0!</v>
      </c>
      <c r="V139" s="58" t="e">
        <f t="shared" si="35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30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36">F143/F142</f>
        <v>#DIV/0!</v>
      </c>
      <c r="G144" s="29" t="e">
        <f t="shared" si="36"/>
        <v>#DIV/0!</v>
      </c>
      <c r="H144" s="29" t="e">
        <f t="shared" si="36"/>
        <v>#DIV/0!</v>
      </c>
      <c r="I144" s="29" t="e">
        <f t="shared" si="36"/>
        <v>#DIV/0!</v>
      </c>
      <c r="J144" s="29" t="e">
        <f t="shared" si="36"/>
        <v>#DIV/0!</v>
      </c>
      <c r="K144" s="29" t="e">
        <f t="shared" si="36"/>
        <v>#DIV/0!</v>
      </c>
      <c r="L144" s="29" t="e">
        <f t="shared" si="36"/>
        <v>#DIV/0!</v>
      </c>
      <c r="M144" s="29" t="e">
        <f t="shared" si="36"/>
        <v>#DIV/0!</v>
      </c>
      <c r="N144" s="29" t="e">
        <f t="shared" si="36"/>
        <v>#DIV/0!</v>
      </c>
      <c r="O144" s="29" t="e">
        <f t="shared" si="36"/>
        <v>#DIV/0!</v>
      </c>
      <c r="P144" s="29" t="e">
        <f t="shared" si="36"/>
        <v>#DIV/0!</v>
      </c>
      <c r="Q144" s="29"/>
      <c r="R144" s="29" t="e">
        <f t="shared" si="36"/>
        <v>#DIV/0!</v>
      </c>
      <c r="S144" s="29" t="e">
        <f t="shared" si="36"/>
        <v>#DIV/0!</v>
      </c>
      <c r="T144" s="29" t="e">
        <f t="shared" si="36"/>
        <v>#DIV/0!</v>
      </c>
      <c r="U144" s="29" t="e">
        <f t="shared" si="36"/>
        <v>#DIV/0!</v>
      </c>
      <c r="V144" s="29" t="e">
        <f t="shared" si="36"/>
        <v>#DIV/0!</v>
      </c>
      <c r="W144" s="29" t="e">
        <f t="shared" si="36"/>
        <v>#DIV/0!</v>
      </c>
      <c r="X144" s="29" t="e">
        <f t="shared" si="36"/>
        <v>#DIV/0!</v>
      </c>
      <c r="Y144" s="29" t="e">
        <f t="shared" si="36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30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3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37">E146/E145</f>
        <v>#DIV/0!</v>
      </c>
      <c r="F147" s="30" t="e">
        <f t="shared" si="37"/>
        <v>#DIV/0!</v>
      </c>
      <c r="G147" s="30" t="e">
        <f t="shared" si="37"/>
        <v>#DIV/0!</v>
      </c>
      <c r="H147" s="30" t="e">
        <f t="shared" si="37"/>
        <v>#DIV/0!</v>
      </c>
      <c r="I147" s="30" t="e">
        <f t="shared" si="37"/>
        <v>#DIV/0!</v>
      </c>
      <c r="J147" s="30" t="e">
        <f t="shared" si="37"/>
        <v>#DIV/0!</v>
      </c>
      <c r="K147" s="30" t="e">
        <f t="shared" si="37"/>
        <v>#DIV/0!</v>
      </c>
      <c r="L147" s="30" t="e">
        <f t="shared" si="37"/>
        <v>#DIV/0!</v>
      </c>
      <c r="M147" s="30" t="e">
        <f t="shared" si="37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30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38">H146/H143*10</f>
        <v>#DIV/0!</v>
      </c>
      <c r="I148" s="58" t="e">
        <f t="shared" si="38"/>
        <v>#DIV/0!</v>
      </c>
      <c r="J148" s="58" t="e">
        <f t="shared" si="38"/>
        <v>#DIV/0!</v>
      </c>
      <c r="K148" s="58" t="e">
        <f t="shared" si="38"/>
        <v>#DIV/0!</v>
      </c>
      <c r="L148" s="58" t="e">
        <f t="shared" si="38"/>
        <v>#DIV/0!</v>
      </c>
      <c r="M148" s="58" t="e">
        <f t="shared" si="38"/>
        <v>#DIV/0!</v>
      </c>
      <c r="N148" s="58" t="e">
        <f t="shared" si="38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39">R146/R143*10</f>
        <v>#DIV/0!</v>
      </c>
      <c r="S148" s="58" t="e">
        <f t="shared" si="39"/>
        <v>#DIV/0!</v>
      </c>
      <c r="T148" s="58" t="e">
        <f t="shared" si="39"/>
        <v>#DIV/0!</v>
      </c>
      <c r="U148" s="58" t="e">
        <f t="shared" si="39"/>
        <v>#DIV/0!</v>
      </c>
      <c r="V148" s="58" t="e">
        <f t="shared" si="39"/>
        <v>#DIV/0!</v>
      </c>
      <c r="W148" s="58" t="e">
        <f t="shared" si="39"/>
        <v>#DIV/0!</v>
      </c>
      <c r="X148" s="58" t="e">
        <f t="shared" si="39"/>
        <v>#DIV/0!</v>
      </c>
      <c r="Y148" s="58" t="e">
        <f t="shared" si="39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30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30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30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30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30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0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30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3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0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30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30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30"/>
        <v>#DIV/0!</v>
      </c>
      <c r="E160" s="54" t="e">
        <f>E159/E158*10</f>
        <v>#DIV/0!</v>
      </c>
      <c r="F160" s="54"/>
      <c r="G160" s="54"/>
      <c r="H160" s="54" t="e">
        <f t="shared" ref="H160:M160" si="40">H159/H158*10</f>
        <v>#DIV/0!</v>
      </c>
      <c r="I160" s="54" t="e">
        <f t="shared" si="40"/>
        <v>#DIV/0!</v>
      </c>
      <c r="J160" s="54" t="e">
        <f t="shared" si="40"/>
        <v>#DIV/0!</v>
      </c>
      <c r="K160" s="54" t="e">
        <f t="shared" si="40"/>
        <v>#DIV/0!</v>
      </c>
      <c r="L160" s="54" t="e">
        <f t="shared" si="40"/>
        <v>#DIV/0!</v>
      </c>
      <c r="M160" s="54" t="e">
        <f t="shared" si="40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41">S159/S158*10</f>
        <v>#DIV/0!</v>
      </c>
      <c r="T160" s="54" t="e">
        <f t="shared" si="41"/>
        <v>#DIV/0!</v>
      </c>
      <c r="U160" s="54" t="e">
        <f t="shared" si="41"/>
        <v>#DIV/0!</v>
      </c>
      <c r="V160" s="54" t="e">
        <f t="shared" si="41"/>
        <v>#DIV/0!</v>
      </c>
      <c r="W160" s="54" t="e">
        <f t="shared" si="41"/>
        <v>#DIV/0!</v>
      </c>
      <c r="X160" s="54" t="e">
        <f t="shared" si="41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30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30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30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3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30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0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30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42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42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43">F180/F179</f>
        <v>#DIV/0!</v>
      </c>
      <c r="G181" s="16" t="e">
        <f t="shared" si="43"/>
        <v>#DIV/0!</v>
      </c>
      <c r="H181" s="16" t="e">
        <f t="shared" si="43"/>
        <v>#DIV/0!</v>
      </c>
      <c r="I181" s="16" t="e">
        <f t="shared" si="43"/>
        <v>#DIV/0!</v>
      </c>
      <c r="J181" s="16" t="e">
        <f t="shared" si="43"/>
        <v>#DIV/0!</v>
      </c>
      <c r="K181" s="16" t="e">
        <f t="shared" si="43"/>
        <v>#DIV/0!</v>
      </c>
      <c r="L181" s="16" t="e">
        <f t="shared" si="43"/>
        <v>#DIV/0!</v>
      </c>
      <c r="M181" s="16" t="e">
        <f t="shared" si="43"/>
        <v>#DIV/0!</v>
      </c>
      <c r="N181" s="16" t="e">
        <f t="shared" si="43"/>
        <v>#DIV/0!</v>
      </c>
      <c r="O181" s="16" t="e">
        <f t="shared" si="43"/>
        <v>#DIV/0!</v>
      </c>
      <c r="P181" s="16" t="e">
        <f t="shared" si="43"/>
        <v>#DIV/0!</v>
      </c>
      <c r="Q181" s="16" t="e">
        <f t="shared" si="43"/>
        <v>#DIV/0!</v>
      </c>
      <c r="R181" s="16" t="e">
        <f t="shared" si="43"/>
        <v>#DIV/0!</v>
      </c>
      <c r="S181" s="16" t="e">
        <f t="shared" si="43"/>
        <v>#DIV/0!</v>
      </c>
      <c r="T181" s="16" t="e">
        <f t="shared" si="43"/>
        <v>#DIV/0!</v>
      </c>
      <c r="U181" s="16" t="e">
        <f t="shared" si="43"/>
        <v>#DIV/0!</v>
      </c>
      <c r="V181" s="16" t="e">
        <f t="shared" si="43"/>
        <v>#DIV/0!</v>
      </c>
      <c r="W181" s="16" t="e">
        <f t="shared" si="43"/>
        <v>#DIV/0!</v>
      </c>
      <c r="X181" s="16" t="e">
        <f t="shared" si="43"/>
        <v>#DIV/0!</v>
      </c>
      <c r="Y181" s="16" t="e">
        <f t="shared" si="43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42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4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42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42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42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42"/>
        <v>#DIV/0!</v>
      </c>
      <c r="E187" s="73">
        <f t="shared" ref="E187:Y187" si="44">E186/E185</f>
        <v>1</v>
      </c>
      <c r="F187" s="73">
        <f t="shared" si="44"/>
        <v>1</v>
      </c>
      <c r="G187" s="73">
        <f t="shared" si="44"/>
        <v>1</v>
      </c>
      <c r="H187" s="73">
        <f t="shared" si="44"/>
        <v>1</v>
      </c>
      <c r="I187" s="73">
        <f t="shared" si="44"/>
        <v>0.98545602827239365</v>
      </c>
      <c r="J187" s="73">
        <f t="shared" si="44"/>
        <v>0.95697995853489981</v>
      </c>
      <c r="K187" s="73">
        <f t="shared" si="44"/>
        <v>0.97799717912552886</v>
      </c>
      <c r="L187" s="73">
        <f t="shared" si="44"/>
        <v>1</v>
      </c>
      <c r="M187" s="73">
        <f t="shared" si="44"/>
        <v>1</v>
      </c>
      <c r="N187" s="73">
        <f t="shared" si="44"/>
        <v>1</v>
      </c>
      <c r="O187" s="73">
        <f t="shared" si="44"/>
        <v>0.96502057613168724</v>
      </c>
      <c r="P187" s="73">
        <f t="shared" si="44"/>
        <v>0.9734578884934757</v>
      </c>
      <c r="Q187" s="73">
        <f t="shared" si="44"/>
        <v>1</v>
      </c>
      <c r="R187" s="73">
        <f t="shared" si="44"/>
        <v>1</v>
      </c>
      <c r="S187" s="73">
        <f t="shared" si="44"/>
        <v>1</v>
      </c>
      <c r="T187" s="73">
        <f t="shared" si="44"/>
        <v>1</v>
      </c>
      <c r="U187" s="73">
        <f t="shared" si="44"/>
        <v>0.98753117206982544</v>
      </c>
      <c r="V187" s="73">
        <f t="shared" si="44"/>
        <v>1</v>
      </c>
      <c r="W187" s="73">
        <f t="shared" si="44"/>
        <v>1</v>
      </c>
      <c r="X187" s="73">
        <f t="shared" si="44"/>
        <v>0.9443490556509444</v>
      </c>
      <c r="Y187" s="73">
        <f t="shared" si="44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42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42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42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45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45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45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46">E192/E193</f>
        <v>#DIV/0!</v>
      </c>
      <c r="F195" s="73" t="e">
        <f t="shared" si="46"/>
        <v>#DIV/0!</v>
      </c>
      <c r="G195" s="73" t="e">
        <f t="shared" si="46"/>
        <v>#DIV/0!</v>
      </c>
      <c r="H195" s="73" t="e">
        <f t="shared" si="46"/>
        <v>#DIV/0!</v>
      </c>
      <c r="I195" s="73" t="e">
        <f t="shared" si="46"/>
        <v>#DIV/0!</v>
      </c>
      <c r="J195" s="73" t="e">
        <f t="shared" si="46"/>
        <v>#DIV/0!</v>
      </c>
      <c r="K195" s="73" t="e">
        <f t="shared" si="46"/>
        <v>#DIV/0!</v>
      </c>
      <c r="L195" s="73" t="e">
        <f t="shared" si="46"/>
        <v>#DIV/0!</v>
      </c>
      <c r="M195" s="73" t="e">
        <f t="shared" si="46"/>
        <v>#DIV/0!</v>
      </c>
      <c r="N195" s="73" t="e">
        <f t="shared" si="46"/>
        <v>#DIV/0!</v>
      </c>
      <c r="O195" s="73" t="e">
        <f t="shared" si="46"/>
        <v>#DIV/0!</v>
      </c>
      <c r="P195" s="73" t="e">
        <f t="shared" si="46"/>
        <v>#DIV/0!</v>
      </c>
      <c r="Q195" s="73" t="e">
        <f t="shared" si="46"/>
        <v>#DIV/0!</v>
      </c>
      <c r="R195" s="73" t="e">
        <f t="shared" si="46"/>
        <v>#DIV/0!</v>
      </c>
      <c r="S195" s="73" t="e">
        <f t="shared" si="46"/>
        <v>#DIV/0!</v>
      </c>
      <c r="T195" s="73" t="e">
        <f t="shared" si="46"/>
        <v>#DIV/0!</v>
      </c>
      <c r="U195" s="73" t="e">
        <f t="shared" si="46"/>
        <v>#DIV/0!</v>
      </c>
      <c r="V195" s="73" t="e">
        <f t="shared" si="46"/>
        <v>#DIV/0!</v>
      </c>
      <c r="W195" s="73" t="e">
        <f t="shared" si="46"/>
        <v>#DIV/0!</v>
      </c>
      <c r="X195" s="73" t="e">
        <f t="shared" si="46"/>
        <v>#DIV/0!</v>
      </c>
      <c r="Y195" s="73" t="e">
        <f t="shared" si="46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45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45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45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47">E196/E197</f>
        <v>#DIV/0!</v>
      </c>
      <c r="F199" s="30" t="e">
        <f t="shared" si="47"/>
        <v>#DIV/0!</v>
      </c>
      <c r="G199" s="30" t="e">
        <f t="shared" si="47"/>
        <v>#DIV/0!</v>
      </c>
      <c r="H199" s="30" t="e">
        <f t="shared" si="47"/>
        <v>#DIV/0!</v>
      </c>
      <c r="I199" s="30" t="e">
        <f t="shared" si="47"/>
        <v>#DIV/0!</v>
      </c>
      <c r="J199" s="30" t="e">
        <f t="shared" si="47"/>
        <v>#DIV/0!</v>
      </c>
      <c r="K199" s="30" t="e">
        <f t="shared" si="47"/>
        <v>#DIV/0!</v>
      </c>
      <c r="L199" s="30" t="e">
        <f t="shared" si="47"/>
        <v>#DIV/0!</v>
      </c>
      <c r="M199" s="30" t="e">
        <f t="shared" si="47"/>
        <v>#DIV/0!</v>
      </c>
      <c r="N199" s="30" t="e">
        <f t="shared" si="47"/>
        <v>#DIV/0!</v>
      </c>
      <c r="O199" s="30" t="e">
        <f t="shared" si="47"/>
        <v>#DIV/0!</v>
      </c>
      <c r="P199" s="30" t="e">
        <f t="shared" si="47"/>
        <v>#DIV/0!</v>
      </c>
      <c r="Q199" s="30" t="e">
        <f t="shared" si="47"/>
        <v>#DIV/0!</v>
      </c>
      <c r="R199" s="30" t="e">
        <f t="shared" si="47"/>
        <v>#DIV/0!</v>
      </c>
      <c r="S199" s="30" t="e">
        <f t="shared" si="47"/>
        <v>#DIV/0!</v>
      </c>
      <c r="T199" s="30" t="e">
        <f t="shared" si="47"/>
        <v>#DIV/0!</v>
      </c>
      <c r="U199" s="30" t="e">
        <f t="shared" si="47"/>
        <v>#DIV/0!</v>
      </c>
      <c r="V199" s="30" t="e">
        <f t="shared" si="47"/>
        <v>#DIV/0!</v>
      </c>
      <c r="W199" s="30" t="e">
        <f t="shared" si="47"/>
        <v>#DIV/0!</v>
      </c>
      <c r="X199" s="30" t="e">
        <f t="shared" si="47"/>
        <v>#DIV/0!</v>
      </c>
      <c r="Y199" s="30" t="e">
        <f t="shared" si="47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45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45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45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48">G200/G201</f>
        <v>#DIV/0!</v>
      </c>
      <c r="H203" s="30" t="e">
        <f t="shared" si="48"/>
        <v>#DIV/0!</v>
      </c>
      <c r="I203" s="30" t="e">
        <f t="shared" si="48"/>
        <v>#DIV/0!</v>
      </c>
      <c r="J203" s="30" t="e">
        <f t="shared" si="48"/>
        <v>#DIV/0!</v>
      </c>
      <c r="K203" s="30" t="e">
        <f t="shared" si="48"/>
        <v>#DIV/0!</v>
      </c>
      <c r="L203" s="30" t="e">
        <f t="shared" si="48"/>
        <v>#DIV/0!</v>
      </c>
      <c r="M203" s="30" t="e">
        <f t="shared" si="48"/>
        <v>#DIV/0!</v>
      </c>
      <c r="N203" s="30" t="e">
        <f t="shared" si="48"/>
        <v>#DIV/0!</v>
      </c>
      <c r="O203" s="30" t="e">
        <f t="shared" si="48"/>
        <v>#DIV/0!</v>
      </c>
      <c r="P203" s="30" t="e">
        <f t="shared" si="48"/>
        <v>#DIV/0!</v>
      </c>
      <c r="Q203" s="30" t="e">
        <f t="shared" si="48"/>
        <v>#DIV/0!</v>
      </c>
      <c r="R203" s="30" t="e">
        <f t="shared" si="48"/>
        <v>#DIV/0!</v>
      </c>
      <c r="S203" s="30" t="e">
        <f t="shared" si="48"/>
        <v>#DIV/0!</v>
      </c>
      <c r="T203" s="30" t="e">
        <f t="shared" si="48"/>
        <v>#DIV/0!</v>
      </c>
      <c r="U203" s="30" t="e">
        <f t="shared" si="48"/>
        <v>#DIV/0!</v>
      </c>
      <c r="V203" s="30" t="e">
        <f t="shared" si="48"/>
        <v>#DIV/0!</v>
      </c>
      <c r="W203" s="30" t="e">
        <f t="shared" si="48"/>
        <v>#DIV/0!</v>
      </c>
      <c r="X203" s="30" t="e">
        <f t="shared" si="48"/>
        <v>#DIV/0!</v>
      </c>
      <c r="Y203" s="30" t="e">
        <f t="shared" si="48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45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45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45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45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45"/>
        <v>#DIV/0!</v>
      </c>
      <c r="E209" s="26">
        <f>E207+E205+E202+E198+E194</f>
        <v>0</v>
      </c>
      <c r="F209" s="26">
        <f t="shared" ref="F209:Y209" si="49">F207+F205+F202+F198+F194</f>
        <v>0</v>
      </c>
      <c r="G209" s="26">
        <f t="shared" si="49"/>
        <v>0</v>
      </c>
      <c r="H209" s="26">
        <f t="shared" si="49"/>
        <v>0</v>
      </c>
      <c r="I209" s="26">
        <f t="shared" si="49"/>
        <v>0</v>
      </c>
      <c r="J209" s="26">
        <f t="shared" si="49"/>
        <v>0</v>
      </c>
      <c r="K209" s="26">
        <f t="shared" si="49"/>
        <v>0</v>
      </c>
      <c r="L209" s="26">
        <f t="shared" si="49"/>
        <v>0</v>
      </c>
      <c r="M209" s="26">
        <f t="shared" si="49"/>
        <v>0</v>
      </c>
      <c r="N209" s="26">
        <f t="shared" si="49"/>
        <v>0</v>
      </c>
      <c r="O209" s="26">
        <f t="shared" si="49"/>
        <v>0</v>
      </c>
      <c r="P209" s="26">
        <f t="shared" si="49"/>
        <v>0</v>
      </c>
      <c r="Q209" s="26">
        <f t="shared" si="49"/>
        <v>0</v>
      </c>
      <c r="R209" s="26">
        <f t="shared" si="49"/>
        <v>0</v>
      </c>
      <c r="S209" s="26">
        <f t="shared" si="49"/>
        <v>0</v>
      </c>
      <c r="T209" s="26">
        <f t="shared" si="49"/>
        <v>0</v>
      </c>
      <c r="U209" s="26">
        <f t="shared" si="49"/>
        <v>0</v>
      </c>
      <c r="V209" s="26">
        <f t="shared" si="49"/>
        <v>0</v>
      </c>
      <c r="W209" s="26">
        <f t="shared" si="49"/>
        <v>0</v>
      </c>
      <c r="X209" s="26">
        <f t="shared" si="49"/>
        <v>0</v>
      </c>
      <c r="Y209" s="26">
        <f t="shared" si="49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45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45"/>
        <v>#DIV/0!</v>
      </c>
      <c r="E211" s="54" t="e">
        <f>E209/E210*10</f>
        <v>#DIV/0!</v>
      </c>
      <c r="F211" s="54" t="e">
        <f t="shared" ref="F211:Y211" si="50">F209/F210*10</f>
        <v>#DIV/0!</v>
      </c>
      <c r="G211" s="54" t="e">
        <f t="shared" si="50"/>
        <v>#DIV/0!</v>
      </c>
      <c r="H211" s="54" t="e">
        <f t="shared" si="50"/>
        <v>#DIV/0!</v>
      </c>
      <c r="I211" s="54" t="e">
        <f t="shared" si="50"/>
        <v>#DIV/0!</v>
      </c>
      <c r="J211" s="54" t="e">
        <f t="shared" si="50"/>
        <v>#DIV/0!</v>
      </c>
      <c r="K211" s="54" t="e">
        <f t="shared" si="50"/>
        <v>#DIV/0!</v>
      </c>
      <c r="L211" s="54" t="e">
        <f t="shared" si="50"/>
        <v>#DIV/0!</v>
      </c>
      <c r="M211" s="54" t="e">
        <f t="shared" si="50"/>
        <v>#DIV/0!</v>
      </c>
      <c r="N211" s="54" t="e">
        <f t="shared" si="50"/>
        <v>#DIV/0!</v>
      </c>
      <c r="O211" s="54" t="e">
        <f t="shared" si="50"/>
        <v>#DIV/0!</v>
      </c>
      <c r="P211" s="54" t="e">
        <f t="shared" si="50"/>
        <v>#DIV/0!</v>
      </c>
      <c r="Q211" s="54" t="e">
        <f t="shared" si="50"/>
        <v>#DIV/0!</v>
      </c>
      <c r="R211" s="54" t="e">
        <f t="shared" si="50"/>
        <v>#DIV/0!</v>
      </c>
      <c r="S211" s="54" t="e">
        <f t="shared" si="50"/>
        <v>#DIV/0!</v>
      </c>
      <c r="T211" s="54" t="e">
        <f t="shared" si="50"/>
        <v>#DIV/0!</v>
      </c>
      <c r="U211" s="54" t="e">
        <f t="shared" si="50"/>
        <v>#DIV/0!</v>
      </c>
      <c r="V211" s="54" t="e">
        <f t="shared" si="50"/>
        <v>#DIV/0!</v>
      </c>
      <c r="W211" s="54" t="e">
        <f t="shared" si="50"/>
        <v>#DIV/0!</v>
      </c>
      <c r="X211" s="54" t="e">
        <f t="shared" si="50"/>
        <v>#DIV/0!</v>
      </c>
      <c r="Y211" s="54" t="e">
        <f t="shared" si="50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spans="1:25" ht="20.399999999999999" hidden="1" customHeight="1" x14ac:dyDescent="0.3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hidden="1" customHeight="1" x14ac:dyDescent="0.3"/>
    <row r="237" spans="1:25" ht="16.8" hidden="1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2020-05-14T10:24:04Z</cp:lastPrinted>
  <dcterms:created xsi:type="dcterms:W3CDTF">2017-06-08T05:54:08Z</dcterms:created>
  <dcterms:modified xsi:type="dcterms:W3CDTF">2020-05-14T10:46:14Z</dcterms:modified>
</cp:coreProperties>
</file>