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оперативка!$A$2:$Z$201</definedName>
  </definedNames>
  <calcPr calcId="152511"/>
</workbook>
</file>

<file path=xl/calcChain.xml><?xml version="1.0" encoding="utf-8"?>
<calcChain xmlns="http://schemas.openxmlformats.org/spreadsheetml/2006/main">
  <c r="B60" i="1" l="1"/>
  <c r="V60" i="1" l="1"/>
  <c r="G60" i="1" l="1"/>
  <c r="H60" i="1"/>
  <c r="I60" i="1"/>
  <c r="J60" i="1"/>
  <c r="K60" i="1"/>
  <c r="L60" i="1"/>
  <c r="M60" i="1"/>
  <c r="O60" i="1"/>
  <c r="P60" i="1"/>
  <c r="Q60" i="1"/>
  <c r="R60" i="1"/>
  <c r="S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C187" i="1"/>
  <c r="D18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<sst xmlns="http://schemas.openxmlformats.org/spreadsheetml/2006/main" count="254" uniqueCount="207">
  <si>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</si>
  <si>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</si>
  <si>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</si>
  <si>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</si>
  <si>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</si>
  <si>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</si>
  <si>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</si>
  <si>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</si>
  <si>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</si>
  <si>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</si>
  <si>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</si>
  <si>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</si>
  <si>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</si>
  <si>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</si>
  <si>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</si>
  <si>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</si>
  <si>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</si>
  <si>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</si>
  <si>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</si>
  <si>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</si>
  <si>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</si>
  <si>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</si>
  <si>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</si>
  <si>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</si>
  <si>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</si>
  <si>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</si>
  <si>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</si>
  <si>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</si>
  <si>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</si>
  <si>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</si>
  <si>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</si>
  <si>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</si>
  <si>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</si>
  <si>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</si>
  <si>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</si>
  <si>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</si>
  <si>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</si>
  <si>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</si>
  <si>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</si>
  <si>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</si>
  <si>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</si>
  <si>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</si>
  <si>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</si>
  <si>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</si>
  <si>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</si>
  <si>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</si>
  <si>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</si>
  <si>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</si>
  <si>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</si>
  <si>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</si>
  <si>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</si>
  <si>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</si>
  <si>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</si>
  <si>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</si>
  <si>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</si>
  <si>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</si>
  <si>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</si>
  <si>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</si>
  <si>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</si>
  <si>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</si>
  <si>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</si>
  <si>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</si>
  <si>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</si>
  <si>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</si>
  <si>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</si>
  <si>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</si>
  <si>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</si>
  <si>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</si>
  <si>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</si>
  <si>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</si>
  <si>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</si>
  <si>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</si>
  <si>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</si>
  <si>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</si>
  <si>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</si>
  <si>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</si>
  <si>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</si>
  <si>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</si>
  <si>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</si>
  <si>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</si>
  <si>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</si>
  <si>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</si>
  <si>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</si>
  <si>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</si>
  <si>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</si>
  <si>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</si>
  <si>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</si>
  <si>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</si>
  <si>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</si>
  <si>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</si>
  <si>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</si>
  <si>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</si>
  <si>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</si>
  <si>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</si>
  <si>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</si>
  <si>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</si>
  <si>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</si>
  <si>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</si>
  <si>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</si>
  <si>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</si>
  <si>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</si>
  <si>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</si>
  <si>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</si>
  <si>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</si>
  <si>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</si>
  <si>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</si>
  <si>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</si>
  <si>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</si>
  <si>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</si>
  <si>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</si>
  <si>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</si>
  <si>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</si>
  <si>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</si>
  <si>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</si>
  <si>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</si>
  <si>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</si>
  <si>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</si>
  <si>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</si>
  <si>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</si>
  <si>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</si>
  <si>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</si>
  <si>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</si>
  <si>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</si>
  <si>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</si>
  <si>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</si>
  <si>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</si>
  <si>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</si>
  <si>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</si>
  <si>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</si>
  <si>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</si>
  <si>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</si>
  <si>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</si>
  <si>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</si>
  <si>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</si>
  <si>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</si>
  <si>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</si>
  <si>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</si>
  <si>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</si>
  <si>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</si>
  <si>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</si>
  <si>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</si>
  <si>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</si>
  <si>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</si>
  <si>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</si>
  <si>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</si>
  <si>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</si>
  <si>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</si>
  <si>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</si>
  <si>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</si>
  <si>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</si>
  <si>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</si>
  <si>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</si>
  <si>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</si>
  <si>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</si>
  <si>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</si>
  <si>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</si>
  <si>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</si>
  <si>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</si>
  <si>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</si>
  <si>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</si>
  <si>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</si>
  <si>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</si>
  <si>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</si>
  <si>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</si>
  <si>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</si>
  <si>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</si>
  <si>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</si>
  <si>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</si>
  <si>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</si>
  <si>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</si>
  <si>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</si>
  <si>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</si>
  <si>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</si>
  <si>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</si>
  <si>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</si>
  <si>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</si>
  <si>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</si>
  <si>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</si>
  <si>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</si>
  <si>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</si>
  <si>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</si>
  <si>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</si>
  <si>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</si>
  <si>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</si>
  <si>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</si>
  <si>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</si>
  <si>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</si>
  <si>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</si>
  <si>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</si>
  <si>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</si>
  <si>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</si>
  <si>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</si>
  <si>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</si>
  <si>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</si>
  <si>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</si>
  <si>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</si>
  <si>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</si>
  <si>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</si>
  <si>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</si>
  <si>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</si>
  <si>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</si>
  <si>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</si>
  <si>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</si>
  <si>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</si>
  <si>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</si>
  <si>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</si>
  <si>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19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</si>
</sst>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M67" activePane="bottomRight" state="frozen"/>
      <selection activeCell="A2" sqref="A2"/>
      <selection pane="topRight" activeCell="E2" sqref="E2"/>
      <selection pane="bottomLeft" activeCell="A7" sqref="A7"/>
      <selection pane="bottomRight" activeCell="W193" sqref="W193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5" t="s">
        <v>206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6" t="s">
        <v>3</v>
      </c>
      <c r="B4" s="129" t="s">
        <v>195</v>
      </c>
      <c r="C4" s="122" t="s">
        <v>196</v>
      </c>
      <c r="D4" s="122" t="s">
        <v>197</v>
      </c>
      <c r="E4" s="122" t="s">
        <v>203</v>
      </c>
      <c r="F4" s="132" t="s">
        <v>4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</row>
    <row r="5" spans="1:27" s="2" customFormat="1" ht="87" customHeight="1" x14ac:dyDescent="0.3">
      <c r="A5" s="127"/>
      <c r="B5" s="130"/>
      <c r="C5" s="123"/>
      <c r="D5" s="123"/>
      <c r="E5" s="123"/>
      <c r="F5" s="120" t="s">
        <v>5</v>
      </c>
      <c r="G5" s="120" t="s">
        <v>6</v>
      </c>
      <c r="H5" s="120" t="s">
        <v>7</v>
      </c>
      <c r="I5" s="120" t="s">
        <v>8</v>
      </c>
      <c r="J5" s="120" t="s">
        <v>9</v>
      </c>
      <c r="K5" s="120" t="s">
        <v>10</v>
      </c>
      <c r="L5" s="120" t="s">
        <v>11</v>
      </c>
      <c r="M5" s="120" t="s">
        <v>12</v>
      </c>
      <c r="N5" s="120" t="s">
        <v>13</v>
      </c>
      <c r="O5" s="120" t="s">
        <v>14</v>
      </c>
      <c r="P5" s="120" t="s">
        <v>15</v>
      </c>
      <c r="Q5" s="120" t="s">
        <v>16</v>
      </c>
      <c r="R5" s="120" t="s">
        <v>17</v>
      </c>
      <c r="S5" s="120" t="s">
        <v>18</v>
      </c>
      <c r="T5" s="120" t="s">
        <v>19</v>
      </c>
      <c r="U5" s="120" t="s">
        <v>20</v>
      </c>
      <c r="V5" s="120" t="s">
        <v>21</v>
      </c>
      <c r="W5" s="120" t="s">
        <v>22</v>
      </c>
      <c r="X5" s="120" t="s">
        <v>23</v>
      </c>
      <c r="Y5" s="120" t="s">
        <v>24</v>
      </c>
      <c r="Z5" s="120" t="s">
        <v>25</v>
      </c>
    </row>
    <row r="6" spans="1:27" s="2" customFormat="1" ht="70.2" customHeight="1" thickBot="1" x14ac:dyDescent="0.35">
      <c r="A6" s="128"/>
      <c r="B6" s="131"/>
      <c r="C6" s="124"/>
      <c r="D6" s="124"/>
      <c r="E6" s="124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198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228118</v>
      </c>
      <c r="C42" s="23">
        <f>SUM(F42:Z42)</f>
        <v>204289</v>
      </c>
      <c r="D42" s="15"/>
      <c r="E42" s="111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7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12797</v>
      </c>
      <c r="T42" s="107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1.0530849369300637</v>
      </c>
      <c r="D44" s="15"/>
      <c r="E44" s="102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102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10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102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102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102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102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200728</v>
      </c>
      <c r="C51" s="23">
        <f t="shared" si="14"/>
        <v>190949</v>
      </c>
      <c r="D51" s="15"/>
      <c r="E51" s="102"/>
      <c r="F51" s="34">
        <v>9348</v>
      </c>
      <c r="G51" s="34">
        <v>3380</v>
      </c>
      <c r="H51" s="34">
        <v>8450</v>
      </c>
      <c r="I51" s="34">
        <v>15771</v>
      </c>
      <c r="J51" s="34">
        <v>5500</v>
      </c>
      <c r="K51" s="34">
        <v>14690</v>
      </c>
      <c r="L51" s="34">
        <v>8961</v>
      </c>
      <c r="M51" s="34">
        <v>8221</v>
      </c>
      <c r="N51" s="34">
        <v>8537</v>
      </c>
      <c r="O51" s="34">
        <v>1950</v>
      </c>
      <c r="P51" s="34">
        <v>1126</v>
      </c>
      <c r="Q51" s="34">
        <v>9520</v>
      </c>
      <c r="R51" s="34">
        <v>17830</v>
      </c>
      <c r="S51" s="34">
        <v>5210</v>
      </c>
      <c r="T51" s="34">
        <v>13020</v>
      </c>
      <c r="U51" s="34">
        <v>12412</v>
      </c>
      <c r="V51" s="34">
        <v>9680</v>
      </c>
      <c r="W51" s="34">
        <v>3968</v>
      </c>
      <c r="X51" s="34">
        <v>4650</v>
      </c>
      <c r="Y51" s="34">
        <v>23156</v>
      </c>
      <c r="Z51" s="34">
        <v>5569</v>
      </c>
      <c r="AA51" s="21"/>
    </row>
    <row r="52" spans="1:27" s="2" customFormat="1" ht="30" customHeight="1" outlineLevel="1" x14ac:dyDescent="0.3">
      <c r="A52" s="17" t="s">
        <v>170</v>
      </c>
      <c r="B52" s="23">
        <v>122485</v>
      </c>
      <c r="C52" s="23">
        <f t="shared" si="14"/>
        <v>102975</v>
      </c>
      <c r="D52" s="15"/>
      <c r="E52" s="102"/>
      <c r="F52" s="34">
        <v>6896</v>
      </c>
      <c r="G52" s="34">
        <v>3380</v>
      </c>
      <c r="H52" s="34">
        <v>8450</v>
      </c>
      <c r="I52" s="34">
        <v>100</v>
      </c>
      <c r="J52" s="34">
        <v>2330</v>
      </c>
      <c r="K52" s="34">
        <v>4800</v>
      </c>
      <c r="L52" s="34">
        <v>8367</v>
      </c>
      <c r="M52" s="34">
        <v>1835</v>
      </c>
      <c r="N52" s="34">
        <v>8212</v>
      </c>
      <c r="O52" s="34">
        <v>1500</v>
      </c>
      <c r="P52" s="34">
        <v>594</v>
      </c>
      <c r="Q52" s="34">
        <v>3250</v>
      </c>
      <c r="R52" s="34">
        <v>17830</v>
      </c>
      <c r="S52" s="34">
        <v>1050</v>
      </c>
      <c r="T52" s="34">
        <v>5026</v>
      </c>
      <c r="U52" s="34">
        <v>2085</v>
      </c>
      <c r="V52" s="34">
        <v>80</v>
      </c>
      <c r="W52" s="34">
        <v>3968</v>
      </c>
      <c r="X52" s="34"/>
      <c r="Y52" s="34">
        <v>21442</v>
      </c>
      <c r="Z52" s="34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6423</v>
      </c>
      <c r="C54" s="23">
        <f t="shared" si="14"/>
        <v>4862.3999999999996</v>
      </c>
      <c r="D54" s="15"/>
      <c r="E54" s="112">
        <v>6366</v>
      </c>
      <c r="F54" s="34">
        <v>106</v>
      </c>
      <c r="G54" s="34">
        <v>164</v>
      </c>
      <c r="H54" s="34">
        <v>722</v>
      </c>
      <c r="I54" s="34">
        <v>334</v>
      </c>
      <c r="J54" s="34">
        <v>61.2</v>
      </c>
      <c r="K54" s="34">
        <v>100</v>
      </c>
      <c r="L54" s="34">
        <v>730</v>
      </c>
      <c r="M54" s="34">
        <v>743.5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325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customHeight="1" x14ac:dyDescent="0.3">
      <c r="A55" s="18" t="s">
        <v>52</v>
      </c>
      <c r="B55" s="116"/>
      <c r="C55" s="33">
        <f>C54/C53</f>
        <v>0.59291053420965989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0.61932134248099391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0.74733824733824739</v>
      </c>
      <c r="M55" s="35">
        <f t="shared" si="15"/>
        <v>0.72416479984416082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0.36003101805694027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customHeight="1" outlineLevel="1" x14ac:dyDescent="0.3">
      <c r="A56" s="17" t="s">
        <v>61</v>
      </c>
      <c r="B56" s="23">
        <v>3827</v>
      </c>
      <c r="C56" s="23">
        <f t="shared" si="14"/>
        <v>1488</v>
      </c>
      <c r="D56" s="15"/>
      <c r="E56" s="109"/>
      <c r="F56" s="34"/>
      <c r="G56" s="34"/>
      <c r="H56" s="34"/>
      <c r="I56" s="34"/>
      <c r="J56" s="34"/>
      <c r="K56" s="34">
        <v>100</v>
      </c>
      <c r="L56" s="34">
        <v>433</v>
      </c>
      <c r="M56" s="34">
        <v>435</v>
      </c>
      <c r="N56" s="34"/>
      <c r="O56" s="34"/>
      <c r="P56" s="34"/>
      <c r="Q56" s="34"/>
      <c r="R56" s="34"/>
      <c r="S56" s="34">
        <v>220</v>
      </c>
      <c r="T56" s="34"/>
      <c r="U56" s="34"/>
      <c r="V56" s="34"/>
      <c r="W56" s="34"/>
      <c r="X56" s="34"/>
      <c r="Y56" s="34">
        <v>300</v>
      </c>
      <c r="Z56" s="34"/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942</v>
      </c>
      <c r="C58" s="27">
        <f t="shared" si="14"/>
        <v>858.40000000000009</v>
      </c>
      <c r="D58" s="9"/>
      <c r="E58" s="113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12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16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customHeight="1" x14ac:dyDescent="0.3">
      <c r="A59" s="13" t="s">
        <v>200</v>
      </c>
      <c r="B59" s="27">
        <v>364</v>
      </c>
      <c r="C59" s="27">
        <f t="shared" si="14"/>
        <v>499.5</v>
      </c>
      <c r="D59" s="9"/>
      <c r="E59" s="113"/>
      <c r="F59" s="26"/>
      <c r="G59" s="26"/>
      <c r="H59" s="26">
        <v>418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customHeight="1" x14ac:dyDescent="0.3">
      <c r="A60" s="13" t="s">
        <v>205</v>
      </c>
      <c r="B60" s="27">
        <f>B61+B64+B65+B67+B70+B71+B72</f>
        <v>31268</v>
      </c>
      <c r="C60" s="27">
        <f t="shared" si="14"/>
        <v>26378.799999999999</v>
      </c>
      <c r="D60" s="9">
        <f>C60/B60</f>
        <v>0.84363566585646665</v>
      </c>
      <c r="E60" s="113"/>
      <c r="F60" s="57">
        <f>F61+F64+F65+F67+F70+F71+F72</f>
        <v>5900</v>
      </c>
      <c r="G60" s="57">
        <f t="shared" ref="G60:Z60" si="16">G61+G64+G65+G67+G70+G71+G72</f>
        <v>77</v>
      </c>
      <c r="H60" s="57">
        <f t="shared" si="16"/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f t="shared" si="16"/>
        <v>393.8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13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114">
        <v>332</v>
      </c>
      <c r="X64" s="37">
        <v>487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13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13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13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19299</v>
      </c>
      <c r="C68" s="23">
        <f t="shared" si="17"/>
        <v>18533.400000000001</v>
      </c>
      <c r="D68" s="15"/>
      <c r="E68" s="113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2206</v>
      </c>
      <c r="N68" s="37">
        <v>94</v>
      </c>
      <c r="O68" s="37">
        <v>463</v>
      </c>
      <c r="P68" s="37">
        <v>240</v>
      </c>
      <c r="Q68" s="37">
        <v>1584</v>
      </c>
      <c r="R68" s="37">
        <v>1524</v>
      </c>
      <c r="S68" s="37">
        <v>260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9183</v>
      </c>
      <c r="C69" s="23">
        <f t="shared" si="17"/>
        <v>11790.199999999999</v>
      </c>
      <c r="D69" s="15"/>
      <c r="E69" s="113">
        <v>14333</v>
      </c>
      <c r="F69" s="37">
        <v>255</v>
      </c>
      <c r="G69" s="37">
        <v>187</v>
      </c>
      <c r="H69" s="37">
        <v>4512.8999999999996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305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13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13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13"/>
      <c r="F80" s="77"/>
      <c r="G80" s="77">
        <v>1</v>
      </c>
      <c r="H80" s="77"/>
      <c r="I80" s="77">
        <v>4</v>
      </c>
      <c r="J80" s="77">
        <v>2</v>
      </c>
      <c r="K80" s="77"/>
      <c r="L80" s="77"/>
      <c r="M80" s="77">
        <v>2</v>
      </c>
      <c r="N80" s="77"/>
      <c r="O80" s="77">
        <v>1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1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8369</v>
      </c>
      <c r="D83" s="15"/>
      <c r="E83" s="15"/>
      <c r="F83" s="99">
        <f t="shared" ref="F83:Z83" si="18">(F42-F84)</f>
        <v>302</v>
      </c>
      <c r="G83" s="99">
        <f t="shared" si="18"/>
        <v>0</v>
      </c>
      <c r="H83" s="99">
        <f t="shared" si="18"/>
        <v>1429</v>
      </c>
      <c r="I83" s="99">
        <f t="shared" si="18"/>
        <v>306</v>
      </c>
      <c r="J83" s="99">
        <f t="shared" si="18"/>
        <v>80</v>
      </c>
      <c r="K83" s="99">
        <f t="shared" si="18"/>
        <v>0</v>
      </c>
      <c r="L83" s="99">
        <f t="shared" si="18"/>
        <v>98</v>
      </c>
      <c r="M83" s="99">
        <f t="shared" si="18"/>
        <v>478</v>
      </c>
      <c r="N83" s="99">
        <f t="shared" si="18"/>
        <v>275</v>
      </c>
      <c r="O83" s="99">
        <f t="shared" si="18"/>
        <v>30</v>
      </c>
      <c r="P83" s="99">
        <f t="shared" si="18"/>
        <v>442</v>
      </c>
      <c r="Q83" s="99">
        <f t="shared" si="18"/>
        <v>466</v>
      </c>
      <c r="R83" s="99">
        <f t="shared" si="18"/>
        <v>457</v>
      </c>
      <c r="S83" s="99">
        <f t="shared" si="18"/>
        <v>5</v>
      </c>
      <c r="T83" s="99">
        <f t="shared" si="18"/>
        <v>539</v>
      </c>
      <c r="U83" s="99">
        <f t="shared" si="18"/>
        <v>153</v>
      </c>
      <c r="V83" s="99">
        <f t="shared" si="18"/>
        <v>2085</v>
      </c>
      <c r="W83" s="99">
        <f t="shared" si="18"/>
        <v>626</v>
      </c>
      <c r="X83" s="99">
        <f t="shared" si="18"/>
        <v>598</v>
      </c>
      <c r="Y83" s="99">
        <f t="shared" si="18"/>
        <v>0</v>
      </c>
      <c r="Z83" s="99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7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7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customHeight="1" x14ac:dyDescent="0.3">
      <c r="A85" s="13" t="s">
        <v>201</v>
      </c>
      <c r="B85" s="23"/>
      <c r="C85" s="23">
        <f t="shared" ref="C85:C86" si="19">SUM(F85:Z85)</f>
        <v>15522.5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>
        <v>1327</v>
      </c>
      <c r="M85" s="10"/>
      <c r="N85" s="10"/>
      <c r="O85" s="10"/>
      <c r="P85" s="10"/>
      <c r="Q85" s="10">
        <v>527</v>
      </c>
      <c r="R85" s="10"/>
      <c r="S85" s="10">
        <v>3540</v>
      </c>
      <c r="T85" s="107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customHeight="1" x14ac:dyDescent="0.3">
      <c r="A86" s="13" t="s">
        <v>202</v>
      </c>
      <c r="B86" s="33"/>
      <c r="C86" s="23">
        <f t="shared" si="19"/>
        <v>29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1</v>
      </c>
      <c r="M86" s="10"/>
      <c r="N86" s="10"/>
      <c r="O86" s="10"/>
      <c r="P86" s="10"/>
      <c r="Q86" s="10">
        <v>1</v>
      </c>
      <c r="R86" s="10"/>
      <c r="S86" s="10">
        <v>12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1">F99-F100</f>
        <v>0</v>
      </c>
      <c r="G102" s="97">
        <f t="shared" si="21"/>
        <v>0</v>
      </c>
      <c r="H102" s="97">
        <f t="shared" si="21"/>
        <v>0</v>
      </c>
      <c r="I102" s="97">
        <f t="shared" si="21"/>
        <v>0</v>
      </c>
      <c r="J102" s="97">
        <f t="shared" si="21"/>
        <v>0</v>
      </c>
      <c r="K102" s="97">
        <f t="shared" si="21"/>
        <v>0</v>
      </c>
      <c r="L102" s="97">
        <f t="shared" si="21"/>
        <v>0</v>
      </c>
      <c r="M102" s="97">
        <f t="shared" si="21"/>
        <v>0</v>
      </c>
      <c r="N102" s="97">
        <f t="shared" si="21"/>
        <v>0</v>
      </c>
      <c r="O102" s="97">
        <f t="shared" si="21"/>
        <v>0</v>
      </c>
      <c r="P102" s="97">
        <f t="shared" si="21"/>
        <v>0</v>
      </c>
      <c r="Q102" s="97">
        <f t="shared" si="21"/>
        <v>0</v>
      </c>
      <c r="R102" s="97">
        <f t="shared" si="21"/>
        <v>0</v>
      </c>
      <c r="S102" s="97">
        <f t="shared" si="21"/>
        <v>0</v>
      </c>
      <c r="T102" s="97">
        <f t="shared" si="21"/>
        <v>0</v>
      </c>
      <c r="U102" s="97">
        <f t="shared" si="21"/>
        <v>0</v>
      </c>
      <c r="V102" s="97">
        <f t="shared" si="21"/>
        <v>0</v>
      </c>
      <c r="W102" s="97">
        <f t="shared" si="21"/>
        <v>0</v>
      </c>
      <c r="X102" s="97">
        <f t="shared" si="21"/>
        <v>0</v>
      </c>
      <c r="Y102" s="97">
        <f t="shared" si="21"/>
        <v>0</v>
      </c>
      <c r="Z102" s="97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3">F133-F134</f>
        <v>0</v>
      </c>
      <c r="G136" s="95">
        <f t="shared" si="33"/>
        <v>0</v>
      </c>
      <c r="H136" s="95">
        <f t="shared" si="33"/>
        <v>0</v>
      </c>
      <c r="I136" s="95">
        <f t="shared" si="33"/>
        <v>0</v>
      </c>
      <c r="J136" s="95">
        <f t="shared" si="33"/>
        <v>0</v>
      </c>
      <c r="K136" s="95">
        <f t="shared" si="33"/>
        <v>0</v>
      </c>
      <c r="L136" s="95">
        <f t="shared" si="33"/>
        <v>0</v>
      </c>
      <c r="M136" s="95">
        <f t="shared" si="33"/>
        <v>0</v>
      </c>
      <c r="N136" s="95">
        <f t="shared" si="33"/>
        <v>0</v>
      </c>
      <c r="O136" s="95">
        <f t="shared" si="33"/>
        <v>0</v>
      </c>
      <c r="P136" s="95">
        <f t="shared" si="33"/>
        <v>0</v>
      </c>
      <c r="Q136" s="95">
        <f t="shared" si="33"/>
        <v>0</v>
      </c>
      <c r="R136" s="95">
        <f t="shared" si="33"/>
        <v>0</v>
      </c>
      <c r="S136" s="95">
        <f t="shared" si="33"/>
        <v>0</v>
      </c>
      <c r="T136" s="95">
        <f t="shared" si="33"/>
        <v>0</v>
      </c>
      <c r="U136" s="95">
        <f t="shared" si="33"/>
        <v>0</v>
      </c>
      <c r="V136" s="95">
        <f t="shared" si="33"/>
        <v>0</v>
      </c>
      <c r="W136" s="95">
        <f t="shared" si="33"/>
        <v>0</v>
      </c>
      <c r="X136" s="95">
        <f t="shared" si="33"/>
        <v>0</v>
      </c>
      <c r="Y136" s="95">
        <f t="shared" si="33"/>
        <v>0</v>
      </c>
      <c r="Z136" s="95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/>
      <c r="C186" s="27">
        <f>SUM(F186:Z186)</f>
        <v>98826</v>
      </c>
      <c r="D186" s="15" t="e">
        <f t="shared" si="46"/>
        <v>#DIV/0!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5">
        <v>4179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5">
        <v>1532</v>
      </c>
      <c r="X186" s="115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42215</v>
      </c>
      <c r="C187" s="27">
        <f>SUM(F187:Z187)</f>
        <v>26067</v>
      </c>
      <c r="D187" s="15">
        <f t="shared" si="46"/>
        <v>0.6174819376998697</v>
      </c>
      <c r="E187" s="15"/>
      <c r="F187" s="37">
        <v>212</v>
      </c>
      <c r="G187" s="37">
        <v>300</v>
      </c>
      <c r="H187" s="37">
        <v>2582</v>
      </c>
      <c r="I187" s="37">
        <v>2014</v>
      </c>
      <c r="J187" s="37">
        <v>866</v>
      </c>
      <c r="K187" s="37">
        <v>2256</v>
      </c>
      <c r="L187" s="37">
        <v>1139</v>
      </c>
      <c r="M187" s="37">
        <v>2257</v>
      </c>
      <c r="N187" s="37">
        <v>726</v>
      </c>
      <c r="O187" s="37">
        <v>510</v>
      </c>
      <c r="P187" s="37"/>
      <c r="Q187" s="37">
        <v>1020</v>
      </c>
      <c r="R187" s="37">
        <v>490</v>
      </c>
      <c r="S187" s="37">
        <v>155</v>
      </c>
      <c r="T187" s="37">
        <v>375</v>
      </c>
      <c r="U187" s="37">
        <v>1674</v>
      </c>
      <c r="V187" s="37">
        <v>670</v>
      </c>
      <c r="W187" s="37">
        <v>575</v>
      </c>
      <c r="X187" s="37">
        <v>1230</v>
      </c>
      <c r="Y187" s="37">
        <v>4372</v>
      </c>
      <c r="Z187" s="37">
        <v>2644</v>
      </c>
    </row>
    <row r="188" spans="1:26" s="50" customFormat="1" ht="30" hidden="1" customHeight="1" x14ac:dyDescent="0.25">
      <c r="A188" s="11" t="s">
        <v>130</v>
      </c>
      <c r="B188" s="52"/>
      <c r="C188" s="52">
        <f>C187/C186</f>
        <v>0.26376662012021129</v>
      </c>
      <c r="D188" s="15" t="e">
        <f t="shared" si="46"/>
        <v>#DIV/0!</v>
      </c>
      <c r="E188" s="15"/>
      <c r="F188" s="73">
        <f t="shared" ref="F188:Z188" si="47">F187/F186</f>
        <v>0.16195569136745608</v>
      </c>
      <c r="G188" s="73">
        <f t="shared" si="47"/>
        <v>0.15329586101175269</v>
      </c>
      <c r="H188" s="73">
        <f t="shared" si="47"/>
        <v>0.38681647940074904</v>
      </c>
      <c r="I188" s="73">
        <f t="shared" si="47"/>
        <v>0.29513481828839389</v>
      </c>
      <c r="J188" s="73">
        <f t="shared" si="47"/>
        <v>0.10462728041560952</v>
      </c>
      <c r="K188" s="73">
        <f t="shared" si="47"/>
        <v>0.43518518518518517</v>
      </c>
      <c r="L188" s="73">
        <f t="shared" si="47"/>
        <v>0.33062409288824385</v>
      </c>
      <c r="M188" s="73">
        <f t="shared" si="47"/>
        <v>0.54008135917683653</v>
      </c>
      <c r="N188" s="73">
        <f t="shared" si="47"/>
        <v>0.2639040348964013</v>
      </c>
      <c r="O188" s="73">
        <f t="shared" si="47"/>
        <v>0.1264253842340109</v>
      </c>
      <c r="P188" s="73">
        <f t="shared" si="47"/>
        <v>0</v>
      </c>
      <c r="Q188" s="73">
        <f t="shared" si="47"/>
        <v>0.17967236216311433</v>
      </c>
      <c r="R188" s="73">
        <f t="shared" si="47"/>
        <v>8.0091533180778038E-2</v>
      </c>
      <c r="S188" s="73">
        <f t="shared" si="47"/>
        <v>4.4514646754738658E-2</v>
      </c>
      <c r="T188" s="73">
        <f t="shared" si="47"/>
        <v>8.6745315752949345E-2</v>
      </c>
      <c r="U188" s="73">
        <f t="shared" si="47"/>
        <v>0.34170238824249849</v>
      </c>
      <c r="V188" s="73">
        <f t="shared" si="47"/>
        <v>0.37725225225225223</v>
      </c>
      <c r="W188" s="73">
        <f t="shared" si="47"/>
        <v>0.37532637075718017</v>
      </c>
      <c r="X188" s="73">
        <f t="shared" si="47"/>
        <v>0.15544041450777202</v>
      </c>
      <c r="Y188" s="73">
        <f t="shared" si="47"/>
        <v>0.52859388223914883</v>
      </c>
      <c r="Z188" s="73">
        <f t="shared" si="47"/>
        <v>0.46746817538896746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hidden="1" customHeight="1" outlineLevel="1" x14ac:dyDescent="0.25">
      <c r="A190" s="32" t="s">
        <v>132</v>
      </c>
      <c r="B190" s="23"/>
      <c r="C190" s="27">
        <f>SUM(F190:Z190)</f>
        <v>15599</v>
      </c>
      <c r="D190" s="15" t="e">
        <f t="shared" si="46"/>
        <v>#DIV/0!</v>
      </c>
      <c r="E190" s="15"/>
      <c r="F190" s="49">
        <v>17</v>
      </c>
      <c r="G190" s="37">
        <v>360</v>
      </c>
      <c r="H190" s="37">
        <v>2381</v>
      </c>
      <c r="I190" s="37">
        <v>435</v>
      </c>
      <c r="J190" s="37">
        <v>387</v>
      </c>
      <c r="K190" s="37">
        <v>1130</v>
      </c>
      <c r="L190" s="37"/>
      <c r="M190" s="37">
        <v>1360</v>
      </c>
      <c r="N190" s="37">
        <v>202</v>
      </c>
      <c r="O190" s="37">
        <v>581</v>
      </c>
      <c r="P190" s="49">
        <v>217</v>
      </c>
      <c r="Q190" s="37">
        <v>663</v>
      </c>
      <c r="R190" s="37">
        <v>1813</v>
      </c>
      <c r="S190" s="37">
        <v>170</v>
      </c>
      <c r="T190" s="37">
        <v>630</v>
      </c>
      <c r="U190" s="37"/>
      <c r="V190" s="37">
        <v>110</v>
      </c>
      <c r="W190" s="37"/>
      <c r="X190" s="37">
        <v>1225</v>
      </c>
      <c r="Y190" s="37">
        <v>3778</v>
      </c>
      <c r="Z190" s="37">
        <v>140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21840</v>
      </c>
      <c r="C193" s="27">
        <f>SUM(F193:Z193)</f>
        <v>8464</v>
      </c>
      <c r="D193" s="9">
        <f>C193/B193</f>
        <v>0.38754578754578756</v>
      </c>
      <c r="E193" s="9"/>
      <c r="F193" s="26"/>
      <c r="G193" s="26"/>
      <c r="H193" s="26">
        <v>1680</v>
      </c>
      <c r="I193" s="26">
        <v>840</v>
      </c>
      <c r="J193" s="26">
        <v>198</v>
      </c>
      <c r="K193" s="26">
        <v>1130</v>
      </c>
      <c r="L193" s="26">
        <v>442</v>
      </c>
      <c r="M193" s="26">
        <v>265</v>
      </c>
      <c r="N193" s="26">
        <v>208</v>
      </c>
      <c r="O193" s="26">
        <v>50</v>
      </c>
      <c r="P193" s="26"/>
      <c r="Q193" s="26">
        <v>220</v>
      </c>
      <c r="R193" s="26">
        <v>148</v>
      </c>
      <c r="S193" s="26"/>
      <c r="T193" s="26">
        <v>20</v>
      </c>
      <c r="U193" s="26">
        <v>200</v>
      </c>
      <c r="V193" s="26">
        <v>480</v>
      </c>
      <c r="W193" s="26">
        <v>78</v>
      </c>
      <c r="X193" s="26">
        <v>124</v>
      </c>
      <c r="Y193" s="26">
        <v>1165</v>
      </c>
      <c r="Z193" s="26">
        <v>1216</v>
      </c>
    </row>
    <row r="194" spans="1:36" s="50" customFormat="1" ht="30" hidden="1" customHeight="1" outlineLevel="1" x14ac:dyDescent="0.25">
      <c r="A194" s="13" t="s">
        <v>136</v>
      </c>
      <c r="B194" s="23"/>
      <c r="C194" s="27">
        <f>SUM(F194:Z194)</f>
        <v>0</v>
      </c>
      <c r="D194" s="9" t="e">
        <f>C194/B194</f>
        <v>#DIV/0!</v>
      </c>
      <c r="E194" s="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9828</v>
      </c>
      <c r="C195" s="27">
        <f>C193*0.45</f>
        <v>3808.8</v>
      </c>
      <c r="D195" s="9">
        <f>C195/B195</f>
        <v>0.38754578754578756</v>
      </c>
      <c r="E195" s="9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64"/>
    </row>
    <row r="196" spans="1:36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73" t="e">
        <f t="shared" ref="F196:Z196" si="48">F193/F194</f>
        <v>#DIV/0!</v>
      </c>
      <c r="G196" s="73" t="e">
        <f t="shared" si="48"/>
        <v>#DIV/0!</v>
      </c>
      <c r="H196" s="73" t="e">
        <f t="shared" si="48"/>
        <v>#DIV/0!</v>
      </c>
      <c r="I196" s="73" t="e">
        <f t="shared" si="48"/>
        <v>#DIV/0!</v>
      </c>
      <c r="J196" s="73" t="e">
        <f t="shared" si="48"/>
        <v>#DIV/0!</v>
      </c>
      <c r="K196" s="73" t="e">
        <f t="shared" si="48"/>
        <v>#DIV/0!</v>
      </c>
      <c r="L196" s="73" t="e">
        <f t="shared" si="48"/>
        <v>#DIV/0!</v>
      </c>
      <c r="M196" s="73" t="e">
        <f t="shared" si="48"/>
        <v>#DIV/0!</v>
      </c>
      <c r="N196" s="73" t="e">
        <f t="shared" si="48"/>
        <v>#DIV/0!</v>
      </c>
      <c r="O196" s="73" t="e">
        <f t="shared" si="48"/>
        <v>#DIV/0!</v>
      </c>
      <c r="P196" s="73" t="e">
        <f t="shared" si="48"/>
        <v>#DIV/0!</v>
      </c>
      <c r="Q196" s="73" t="e">
        <f t="shared" si="48"/>
        <v>#DIV/0!</v>
      </c>
      <c r="R196" s="73" t="e">
        <f t="shared" si="48"/>
        <v>#DIV/0!</v>
      </c>
      <c r="S196" s="73" t="e">
        <f t="shared" si="48"/>
        <v>#DIV/0!</v>
      </c>
      <c r="T196" s="73" t="e">
        <f t="shared" si="48"/>
        <v>#DIV/0!</v>
      </c>
      <c r="U196" s="73" t="e">
        <f t="shared" si="48"/>
        <v>#DIV/0!</v>
      </c>
      <c r="V196" s="73" t="e">
        <f t="shared" si="48"/>
        <v>#DIV/0!</v>
      </c>
      <c r="W196" s="73" t="e">
        <f t="shared" si="48"/>
        <v>#DIV/0!</v>
      </c>
      <c r="X196" s="73" t="e">
        <f t="shared" si="48"/>
        <v>#DIV/0!</v>
      </c>
      <c r="Y196" s="73" t="e">
        <f t="shared" si="48"/>
        <v>#DIV/0!</v>
      </c>
      <c r="Z196" s="73" t="e">
        <f t="shared" si="48"/>
        <v>#DIV/0!</v>
      </c>
    </row>
    <row r="197" spans="1:36" s="63" customFormat="1" ht="30" customHeight="1" outlineLevel="1" x14ac:dyDescent="0.25">
      <c r="A197" s="55" t="s">
        <v>139</v>
      </c>
      <c r="B197" s="23">
        <v>59022</v>
      </c>
      <c r="C197" s="27">
        <f>SUM(F197:Z197)</f>
        <v>44085</v>
      </c>
      <c r="D197" s="9">
        <f>C197/B197</f>
        <v>0.74692487547016362</v>
      </c>
      <c r="E197" s="9"/>
      <c r="F197" s="26"/>
      <c r="G197" s="26">
        <v>1924</v>
      </c>
      <c r="H197" s="26">
        <v>6320</v>
      </c>
      <c r="I197" s="26">
        <v>2860</v>
      </c>
      <c r="J197" s="26">
        <v>225</v>
      </c>
      <c r="K197" s="26">
        <v>1950</v>
      </c>
      <c r="L197" s="26"/>
      <c r="M197" s="26"/>
      <c r="N197" s="26">
        <v>980</v>
      </c>
      <c r="O197" s="26">
        <v>250</v>
      </c>
      <c r="P197" s="26"/>
      <c r="Q197" s="26">
        <v>800</v>
      </c>
      <c r="R197" s="26">
        <v>300</v>
      </c>
      <c r="S197" s="26">
        <v>200</v>
      </c>
      <c r="T197" s="26">
        <v>200</v>
      </c>
      <c r="U197" s="26">
        <v>13054</v>
      </c>
      <c r="V197" s="26"/>
      <c r="W197" s="26"/>
      <c r="X197" s="26">
        <v>720</v>
      </c>
      <c r="Y197" s="26">
        <v>8605</v>
      </c>
      <c r="Z197" s="26">
        <v>5697</v>
      </c>
    </row>
    <row r="198" spans="1:36" s="50" customFormat="1" ht="28.2" hidden="1" customHeight="1" outlineLevel="1" x14ac:dyDescent="0.25">
      <c r="A198" s="13" t="s">
        <v>136</v>
      </c>
      <c r="B198" s="23"/>
      <c r="C198" s="27">
        <f>SUM(F198:Z198)</f>
        <v>0</v>
      </c>
      <c r="D198" s="9" t="e">
        <f>C198/B198</f>
        <v>#DIV/0!</v>
      </c>
      <c r="E198" s="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36" s="50" customFormat="1" ht="27" hidden="1" customHeight="1" outlineLevel="1" x14ac:dyDescent="0.25">
      <c r="A199" s="13" t="s">
        <v>137</v>
      </c>
      <c r="B199" s="27">
        <f>B197*0.3</f>
        <v>17706.599999999999</v>
      </c>
      <c r="C199" s="27">
        <f>C197*0.3</f>
        <v>13225.5</v>
      </c>
      <c r="D199" s="9">
        <f>C199/B199</f>
        <v>0.74692487547016373</v>
      </c>
      <c r="E199" s="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36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30" t="e">
        <f t="shared" ref="F200:Z200" si="49">F197/F198</f>
        <v>#DIV/0!</v>
      </c>
      <c r="G200" s="30" t="e">
        <f t="shared" si="49"/>
        <v>#DIV/0!</v>
      </c>
      <c r="H200" s="30" t="e">
        <f t="shared" si="49"/>
        <v>#DIV/0!</v>
      </c>
      <c r="I200" s="30" t="e">
        <f t="shared" si="49"/>
        <v>#DIV/0!</v>
      </c>
      <c r="J200" s="30" t="e">
        <f t="shared" si="49"/>
        <v>#DIV/0!</v>
      </c>
      <c r="K200" s="30" t="e">
        <f t="shared" si="49"/>
        <v>#DIV/0!</v>
      </c>
      <c r="L200" s="30" t="e">
        <f t="shared" si="49"/>
        <v>#DIV/0!</v>
      </c>
      <c r="M200" s="30" t="e">
        <f t="shared" si="49"/>
        <v>#DIV/0!</v>
      </c>
      <c r="N200" s="30" t="e">
        <f t="shared" si="49"/>
        <v>#DIV/0!</v>
      </c>
      <c r="O200" s="30" t="e">
        <f t="shared" si="49"/>
        <v>#DIV/0!</v>
      </c>
      <c r="P200" s="30" t="e">
        <f t="shared" si="49"/>
        <v>#DIV/0!</v>
      </c>
      <c r="Q200" s="30" t="e">
        <f t="shared" si="49"/>
        <v>#DIV/0!</v>
      </c>
      <c r="R200" s="30" t="e">
        <f t="shared" si="49"/>
        <v>#DIV/0!</v>
      </c>
      <c r="S200" s="30" t="e">
        <f t="shared" si="49"/>
        <v>#DIV/0!</v>
      </c>
      <c r="T200" s="30" t="e">
        <f t="shared" si="49"/>
        <v>#DIV/0!</v>
      </c>
      <c r="U200" s="30" t="e">
        <f t="shared" si="49"/>
        <v>#DIV/0!</v>
      </c>
      <c r="V200" s="30" t="e">
        <f t="shared" si="49"/>
        <v>#DIV/0!</v>
      </c>
      <c r="W200" s="30" t="e">
        <f t="shared" si="49"/>
        <v>#DIV/0!</v>
      </c>
      <c r="X200" s="30" t="e">
        <f t="shared" si="49"/>
        <v>#DIV/0!</v>
      </c>
      <c r="Y200" s="30" t="e">
        <f t="shared" si="49"/>
        <v>#DIV/0!</v>
      </c>
      <c r="Z200" s="30" t="e">
        <f t="shared" si="49"/>
        <v>#DIV/0!</v>
      </c>
    </row>
    <row r="201" spans="1:36" s="63" customFormat="1" ht="30" hidden="1" customHeight="1" outlineLevel="1" x14ac:dyDescent="0.25">
      <c r="A201" s="55" t="s">
        <v>140</v>
      </c>
      <c r="B201" s="23"/>
      <c r="C201" s="27">
        <f>SUM(F201:Z201)</f>
        <v>0</v>
      </c>
      <c r="D201" s="9" t="e">
        <f>C201/B201</f>
        <v>#DIV/0!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/>
      <c r="C202" s="27">
        <f>SUM(F202:Z202)</f>
        <v>0</v>
      </c>
      <c r="D202" s="9" t="e">
        <f>C202/B202</f>
        <v>#DIV/0!</v>
      </c>
      <c r="E202" s="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36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30" t="e">
        <f>F201/F202</f>
        <v>#DIV/0!</v>
      </c>
      <c r="G204" s="30" t="e">
        <f>G201/G202</f>
        <v>#DIV/0!</v>
      </c>
      <c r="H204" s="30" t="e">
        <f t="shared" ref="H204:Z204" si="50">H201/H202</f>
        <v>#DIV/0!</v>
      </c>
      <c r="I204" s="30" t="e">
        <f t="shared" si="50"/>
        <v>#DIV/0!</v>
      </c>
      <c r="J204" s="30" t="e">
        <f t="shared" si="50"/>
        <v>#DIV/0!</v>
      </c>
      <c r="K204" s="30" t="e">
        <f t="shared" si="50"/>
        <v>#DIV/0!</v>
      </c>
      <c r="L204" s="30" t="e">
        <f t="shared" si="50"/>
        <v>#DIV/0!</v>
      </c>
      <c r="M204" s="30" t="e">
        <f t="shared" si="50"/>
        <v>#DIV/0!</v>
      </c>
      <c r="N204" s="30" t="e">
        <f t="shared" si="50"/>
        <v>#DIV/0!</v>
      </c>
      <c r="O204" s="30" t="e">
        <f t="shared" si="50"/>
        <v>#DIV/0!</v>
      </c>
      <c r="P204" s="30" t="e">
        <f t="shared" si="50"/>
        <v>#DIV/0!</v>
      </c>
      <c r="Q204" s="30" t="e">
        <f t="shared" si="50"/>
        <v>#DIV/0!</v>
      </c>
      <c r="R204" s="30" t="e">
        <f t="shared" si="50"/>
        <v>#DIV/0!</v>
      </c>
      <c r="S204" s="30" t="e">
        <f t="shared" si="50"/>
        <v>#DIV/0!</v>
      </c>
      <c r="T204" s="30" t="e">
        <f t="shared" si="50"/>
        <v>#DIV/0!</v>
      </c>
      <c r="U204" s="30" t="e">
        <f t="shared" si="50"/>
        <v>#DIV/0!</v>
      </c>
      <c r="V204" s="30" t="e">
        <f t="shared" si="50"/>
        <v>#DIV/0!</v>
      </c>
      <c r="W204" s="30" t="e">
        <f t="shared" si="50"/>
        <v>#DIV/0!</v>
      </c>
      <c r="X204" s="30" t="e">
        <f t="shared" si="50"/>
        <v>#DIV/0!</v>
      </c>
      <c r="Y204" s="30" t="e">
        <f t="shared" si="50"/>
        <v>#DIV/0!</v>
      </c>
      <c r="Z204" s="30" t="e">
        <f t="shared" si="50"/>
        <v>#DIV/0!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27534.6</v>
      </c>
      <c r="C210" s="27">
        <f>C208+C206+C203+C199+C195</f>
        <v>17034.3</v>
      </c>
      <c r="D210" s="9">
        <f>C210/B210</f>
        <v>0.61865071582663267</v>
      </c>
      <c r="E210" s="9"/>
      <c r="F210" s="26">
        <f>F208+F206+F203+F199+F195</f>
        <v>0</v>
      </c>
      <c r="G210" s="26">
        <f t="shared" ref="G210:Z210" si="51">G208+G206+G203+G199+G195</f>
        <v>0</v>
      </c>
      <c r="H210" s="26">
        <f t="shared" si="51"/>
        <v>0</v>
      </c>
      <c r="I210" s="26">
        <f t="shared" si="51"/>
        <v>0</v>
      </c>
      <c r="J210" s="26">
        <f t="shared" si="51"/>
        <v>0</v>
      </c>
      <c r="K210" s="26">
        <f t="shared" si="51"/>
        <v>0</v>
      </c>
      <c r="L210" s="26">
        <f t="shared" si="51"/>
        <v>0</v>
      </c>
      <c r="M210" s="26">
        <f t="shared" si="51"/>
        <v>0</v>
      </c>
      <c r="N210" s="26">
        <f t="shared" si="51"/>
        <v>0</v>
      </c>
      <c r="O210" s="26">
        <f t="shared" si="51"/>
        <v>0</v>
      </c>
      <c r="P210" s="26">
        <f t="shared" si="51"/>
        <v>0</v>
      </c>
      <c r="Q210" s="26">
        <f t="shared" si="51"/>
        <v>0</v>
      </c>
      <c r="R210" s="26">
        <f t="shared" si="51"/>
        <v>0</v>
      </c>
      <c r="S210" s="26">
        <f t="shared" si="51"/>
        <v>0</v>
      </c>
      <c r="T210" s="26">
        <f t="shared" si="51"/>
        <v>0</v>
      </c>
      <c r="U210" s="26">
        <f t="shared" si="51"/>
        <v>0</v>
      </c>
      <c r="V210" s="26">
        <f t="shared" si="51"/>
        <v>0</v>
      </c>
      <c r="W210" s="26">
        <f t="shared" si="51"/>
        <v>0</v>
      </c>
      <c r="X210" s="26">
        <f t="shared" si="51"/>
        <v>0</v>
      </c>
      <c r="Y210" s="26">
        <f t="shared" si="51"/>
        <v>0</v>
      </c>
      <c r="Z210" s="26">
        <f t="shared" si="51"/>
        <v>0</v>
      </c>
    </row>
    <row r="211" spans="1:26" s="50" customFormat="1" ht="6" hidden="1" customHeight="1" x14ac:dyDescent="0.25">
      <c r="A211" s="13" t="s">
        <v>171</v>
      </c>
      <c r="B211" s="26"/>
      <c r="C211" s="26">
        <f>SUM(F211:Z211)</f>
        <v>0</v>
      </c>
      <c r="D211" s="9" t="e">
        <f>C211/B211</f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54" t="e">
        <f>F210/F211*10</f>
        <v>#DIV/0!</v>
      </c>
      <c r="G212" s="54" t="e">
        <f t="shared" ref="G212:Z212" si="52">G210/G211*10</f>
        <v>#DIV/0!</v>
      </c>
      <c r="H212" s="54" t="e">
        <f t="shared" si="52"/>
        <v>#DIV/0!</v>
      </c>
      <c r="I212" s="54" t="e">
        <f t="shared" si="52"/>
        <v>#DIV/0!</v>
      </c>
      <c r="J212" s="54" t="e">
        <f t="shared" si="52"/>
        <v>#DIV/0!</v>
      </c>
      <c r="K212" s="54" t="e">
        <f t="shared" si="52"/>
        <v>#DIV/0!</v>
      </c>
      <c r="L212" s="54" t="e">
        <f t="shared" si="52"/>
        <v>#DIV/0!</v>
      </c>
      <c r="M212" s="54" t="e">
        <f t="shared" si="52"/>
        <v>#DIV/0!</v>
      </c>
      <c r="N212" s="54" t="e">
        <f t="shared" si="52"/>
        <v>#DIV/0!</v>
      </c>
      <c r="O212" s="54" t="e">
        <f t="shared" si="52"/>
        <v>#DIV/0!</v>
      </c>
      <c r="P212" s="54" t="e">
        <f t="shared" si="52"/>
        <v>#DIV/0!</v>
      </c>
      <c r="Q212" s="54" t="e">
        <f t="shared" si="52"/>
        <v>#DIV/0!</v>
      </c>
      <c r="R212" s="54" t="e">
        <f t="shared" si="52"/>
        <v>#DIV/0!</v>
      </c>
      <c r="S212" s="54" t="e">
        <f t="shared" si="52"/>
        <v>#DIV/0!</v>
      </c>
      <c r="T212" s="54" t="e">
        <f t="shared" si="52"/>
        <v>#DIV/0!</v>
      </c>
      <c r="U212" s="54" t="e">
        <f t="shared" si="52"/>
        <v>#DIV/0!</v>
      </c>
      <c r="V212" s="54" t="e">
        <f t="shared" si="52"/>
        <v>#DIV/0!</v>
      </c>
      <c r="W212" s="54" t="e">
        <f t="shared" si="52"/>
        <v>#DIV/0!</v>
      </c>
      <c r="X212" s="54" t="e">
        <f t="shared" si="52"/>
        <v>#DIV/0!</v>
      </c>
      <c r="Y212" s="54" t="e">
        <f t="shared" si="52"/>
        <v>#DIV/0!</v>
      </c>
      <c r="Z212" s="54" t="e">
        <f t="shared" si="52"/>
        <v>#DIV/0!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184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188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20.399999999999999" hidden="1" customHeight="1" x14ac:dyDescent="0.3">
      <c r="A223" s="117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2020-06-19T09:53:33Z</cp:lastPrinted>
  <dcterms:created xsi:type="dcterms:W3CDTF">2017-06-08T05:54:08Z</dcterms:created>
  <dcterms:modified xsi:type="dcterms:W3CDTF">2020-06-22T04:50:35Z</dcterms:modified>
</cp:coreProperties>
</file>