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X203" i="1" l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C140" i="1"/>
  <c r="D140" i="1" s="1"/>
  <c r="C208" i="1"/>
  <c r="D208" i="1" s="1"/>
  <c r="C167" i="1"/>
  <c r="D167" i="1" s="1"/>
  <c r="C130" i="1"/>
  <c r="D130" i="1" s="1"/>
  <c r="C127" i="1"/>
  <c r="C115" i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<sst xmlns="http://schemas.openxmlformats.org/spreadsheetml/2006/main" count="254" uniqueCount="207">
  <si>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</si>
  <si>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</si>
  <si>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</si>
  <si>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</si>
  <si>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</si>
  <si>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</si>
  <si>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</si>
  <si>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</si>
  <si>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</si>
  <si>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</si>
  <si>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</si>
  <si>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</si>
  <si>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</si>
  <si>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</si>
  <si>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</si>
  <si>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</si>
  <si>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</si>
  <si>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</si>
  <si>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</si>
  <si>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</si>
  <si>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</si>
  <si>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</si>
  <si>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</si>
  <si>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</si>
  <si>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</si>
  <si>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</si>
  <si>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</si>
  <si>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</si>
  <si>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</si>
  <si>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</si>
  <si>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</si>
  <si>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</si>
  <si>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</si>
  <si>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</si>
  <si>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</si>
  <si>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</si>
  <si>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</si>
  <si>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</si>
  <si>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</si>
  <si>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</si>
  <si>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</si>
  <si>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</si>
  <si>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</si>
  <si>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</si>
  <si>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</si>
  <si>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</si>
  <si>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</si>
  <si>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</si>
  <si>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</si>
  <si>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</si>
  <si>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</si>
  <si>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</si>
  <si>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</si>
  <si>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</si>
  <si>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</si>
  <si>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</si>
  <si>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</si>
  <si>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</si>
  <si>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</si>
  <si>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</si>
  <si>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</si>
  <si>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</si>
  <si>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</si>
  <si>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</si>
  <si>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</si>
  <si>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</si>
  <si>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</si>
  <si>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</si>
  <si>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</si>
  <si>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</si>
  <si>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</si>
  <si>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</si>
  <si>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</si>
  <si>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</si>
  <si>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</si>
  <si>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</si>
  <si>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</si>
  <si>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</si>
  <si>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</si>
  <si>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</si>
  <si>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</si>
  <si>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</si>
  <si>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</si>
  <si>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</si>
  <si>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</si>
  <si>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</si>
  <si>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</si>
  <si>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</si>
  <si>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</si>
  <si>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</si>
  <si>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</si>
  <si>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</si>
  <si>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</si>
  <si>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</si>
  <si>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</si>
  <si>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</si>
  <si>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</si>
  <si>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</si>
  <si>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</si>
  <si>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</si>
  <si>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</si>
  <si>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</si>
  <si>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</si>
  <si>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</si>
  <si>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</si>
  <si>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</si>
  <si>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</si>
  <si>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</si>
  <si>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</si>
  <si>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</si>
  <si>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</si>
  <si>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</si>
  <si>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</si>
  <si>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</si>
  <si>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</si>
  <si>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</si>
  <si>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</si>
  <si>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</si>
  <si>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</si>
  <si>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</si>
  <si>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</si>
  <si>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</si>
  <si>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</si>
  <si>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</si>
  <si>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</si>
  <si>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</si>
  <si>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</si>
  <si>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</si>
  <si>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</si>
  <si>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</si>
  <si>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</si>
  <si>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</si>
  <si>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</si>
  <si>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</si>
  <si>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</si>
  <si>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</si>
  <si>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</si>
  <si>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</si>
  <si>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</si>
  <si>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</si>
  <si>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</si>
  <si>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</si>
  <si>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</si>
  <si>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</si>
  <si>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</si>
  <si>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</si>
  <si>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</si>
  <si>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</si>
  <si>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</si>
  <si>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</si>
  <si>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</si>
  <si>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</si>
  <si>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</si>
  <si>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</si>
  <si>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</si>
  <si>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</si>
  <si>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</si>
  <si>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</si>
  <si>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</si>
  <si>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</si>
  <si>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</si>
  <si>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</si>
  <si>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</si>
  <si>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</si>
  <si>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</si>
  <si>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</si>
  <si>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</si>
  <si>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</si>
  <si>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</si>
  <si>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</si>
  <si>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</si>
  <si>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</si>
  <si>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</si>
  <si>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</si>
  <si>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</si>
  <si>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</si>
  <si>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</si>
  <si>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</si>
  <si>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</si>
  <si>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</si>
  <si>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</si>
  <si>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</si>
  <si>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</si>
  <si>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</si>
  <si>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</si>
  <si>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</si>
  <si>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</si>
  <si>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</si>
  <si>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</si>
  <si>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</si>
  <si>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</si>
  <si>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</si>
  <si>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</si>
  <si>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</si>
  <si>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</si>
  <si>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</si>
  <si>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</si>
  <si>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</si>
  <si>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</si>
  <si>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</si>
  <si>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</si>
  <si>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</si>
  <si>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</si>
  <si>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</si>
  <si>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</si>
  <si>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</si>
  <si>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16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</si>
</sst>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T188" sqref="T188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2" t="s">
        <v>206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3" t="s">
        <v>3</v>
      </c>
      <c r="B4" s="126" t="s">
        <v>195</v>
      </c>
      <c r="C4" s="119" t="s">
        <v>196</v>
      </c>
      <c r="D4" s="119" t="s">
        <v>197</v>
      </c>
      <c r="E4" s="119" t="s">
        <v>203</v>
      </c>
      <c r="F4" s="129" t="s">
        <v>4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</row>
    <row r="5" spans="1:27" s="2" customFormat="1" ht="87" customHeight="1" x14ac:dyDescent="0.3">
      <c r="A5" s="124"/>
      <c r="B5" s="127"/>
      <c r="C5" s="120"/>
      <c r="D5" s="120"/>
      <c r="E5" s="120"/>
      <c r="F5" s="117" t="s">
        <v>5</v>
      </c>
      <c r="G5" s="117" t="s">
        <v>6</v>
      </c>
      <c r="H5" s="117" t="s">
        <v>7</v>
      </c>
      <c r="I5" s="117" t="s">
        <v>8</v>
      </c>
      <c r="J5" s="117" t="s">
        <v>9</v>
      </c>
      <c r="K5" s="117" t="s">
        <v>10</v>
      </c>
      <c r="L5" s="117" t="s">
        <v>11</v>
      </c>
      <c r="M5" s="117" t="s">
        <v>12</v>
      </c>
      <c r="N5" s="117" t="s">
        <v>13</v>
      </c>
      <c r="O5" s="117" t="s">
        <v>14</v>
      </c>
      <c r="P5" s="117" t="s">
        <v>15</v>
      </c>
      <c r="Q5" s="117" t="s">
        <v>16</v>
      </c>
      <c r="R5" s="117" t="s">
        <v>17</v>
      </c>
      <c r="S5" s="117" t="s">
        <v>18</v>
      </c>
      <c r="T5" s="117" t="s">
        <v>19</v>
      </c>
      <c r="U5" s="117" t="s">
        <v>20</v>
      </c>
      <c r="V5" s="117" t="s">
        <v>21</v>
      </c>
      <c r="W5" s="117" t="s">
        <v>22</v>
      </c>
      <c r="X5" s="117" t="s">
        <v>23</v>
      </c>
      <c r="Y5" s="117" t="s">
        <v>24</v>
      </c>
      <c r="Z5" s="117" t="s">
        <v>25</v>
      </c>
    </row>
    <row r="6" spans="1:27" s="2" customFormat="1" ht="70.2" customHeight="1" thickBot="1" x14ac:dyDescent="0.35">
      <c r="A6" s="125"/>
      <c r="B6" s="128"/>
      <c r="C6" s="121"/>
      <c r="D6" s="121"/>
      <c r="E6" s="121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1">
        <v>268.39999999999998</v>
      </c>
      <c r="G16" s="111">
        <v>181.8</v>
      </c>
      <c r="H16" s="111">
        <v>597.6</v>
      </c>
      <c r="I16" s="111">
        <v>1396.4</v>
      </c>
      <c r="J16" s="111">
        <v>363.2</v>
      </c>
      <c r="K16" s="111">
        <v>496.3</v>
      </c>
      <c r="L16" s="111">
        <v>781</v>
      </c>
      <c r="M16" s="111">
        <v>850.5</v>
      </c>
      <c r="N16" s="111">
        <v>782.1</v>
      </c>
      <c r="O16" s="111">
        <v>210</v>
      </c>
      <c r="P16" s="111">
        <v>484.8</v>
      </c>
      <c r="Q16" s="111">
        <v>248.3</v>
      </c>
      <c r="R16" s="111">
        <v>516.20000000000005</v>
      </c>
      <c r="S16" s="111">
        <v>356</v>
      </c>
      <c r="T16" s="111">
        <v>868</v>
      </c>
      <c r="U16" s="111">
        <v>561.20000000000005</v>
      </c>
      <c r="V16" s="111">
        <v>219.8</v>
      </c>
      <c r="W16" s="111">
        <v>145.1</v>
      </c>
      <c r="X16" s="111">
        <v>605.70000000000005</v>
      </c>
      <c r="Y16" s="111">
        <v>1368.7</v>
      </c>
      <c r="Z16" s="111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0">
        <v>8532</v>
      </c>
      <c r="G41" s="10">
        <v>6006</v>
      </c>
      <c r="H41" s="10">
        <v>13000</v>
      </c>
      <c r="I41" s="10">
        <v>12915</v>
      </c>
      <c r="J41" s="10">
        <v>5900</v>
      </c>
      <c r="K41" s="10">
        <v>11939</v>
      </c>
      <c r="L41" s="10">
        <v>8900</v>
      </c>
      <c r="M41" s="10">
        <v>11268</v>
      </c>
      <c r="N41" s="10">
        <v>10249</v>
      </c>
      <c r="O41" s="10">
        <v>3000</v>
      </c>
      <c r="P41" s="10">
        <v>6420</v>
      </c>
      <c r="Q41" s="10">
        <v>8100</v>
      </c>
      <c r="R41" s="10">
        <v>11524</v>
      </c>
      <c r="S41" s="10">
        <v>12797</v>
      </c>
      <c r="T41" s="10">
        <v>12851</v>
      </c>
      <c r="U41" s="10">
        <v>9823</v>
      </c>
      <c r="V41" s="10">
        <v>7225</v>
      </c>
      <c r="W41" s="10">
        <v>2400</v>
      </c>
      <c r="X41" s="112">
        <v>6364</v>
      </c>
      <c r="Y41" s="10">
        <v>15839</v>
      </c>
      <c r="Z41" s="10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3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34">
        <v>15320</v>
      </c>
      <c r="G51" s="34">
        <v>4100</v>
      </c>
      <c r="H51" s="34">
        <v>9720</v>
      </c>
      <c r="I51" s="34">
        <v>16991</v>
      </c>
      <c r="J51" s="34">
        <v>7125</v>
      </c>
      <c r="K51" s="34">
        <v>18250</v>
      </c>
      <c r="L51" s="34">
        <v>12150</v>
      </c>
      <c r="M51" s="34">
        <v>8506</v>
      </c>
      <c r="N51" s="34">
        <v>9882</v>
      </c>
      <c r="O51" s="34">
        <v>2638</v>
      </c>
      <c r="P51" s="34">
        <v>1126</v>
      </c>
      <c r="Q51" s="34">
        <v>9520</v>
      </c>
      <c r="R51" s="34">
        <v>18132</v>
      </c>
      <c r="S51" s="34">
        <v>12000</v>
      </c>
      <c r="T51" s="34">
        <v>16871</v>
      </c>
      <c r="U51" s="34">
        <v>12412</v>
      </c>
      <c r="V51" s="34">
        <v>9680</v>
      </c>
      <c r="W51" s="34">
        <v>4498</v>
      </c>
      <c r="X51" s="34">
        <v>5300</v>
      </c>
      <c r="Y51" s="34">
        <v>23156</v>
      </c>
      <c r="Z51" s="3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34">
        <v>6896</v>
      </c>
      <c r="G52" s="34">
        <v>4100</v>
      </c>
      <c r="H52" s="34">
        <v>9720</v>
      </c>
      <c r="I52" s="34">
        <v>100</v>
      </c>
      <c r="J52" s="34">
        <v>2330</v>
      </c>
      <c r="K52" s="34">
        <v>4800</v>
      </c>
      <c r="L52" s="34">
        <v>11630</v>
      </c>
      <c r="M52" s="34">
        <v>2521</v>
      </c>
      <c r="N52" s="34">
        <v>9073</v>
      </c>
      <c r="O52" s="34">
        <v>2338</v>
      </c>
      <c r="P52" s="34">
        <v>594</v>
      </c>
      <c r="Q52" s="34">
        <v>3250</v>
      </c>
      <c r="R52" s="34">
        <v>18132</v>
      </c>
      <c r="S52" s="34">
        <v>5300</v>
      </c>
      <c r="T52" s="34">
        <v>8405</v>
      </c>
      <c r="U52" s="34">
        <v>2568</v>
      </c>
      <c r="V52" s="34">
        <v>80</v>
      </c>
      <c r="W52" s="34">
        <v>4498</v>
      </c>
      <c r="X52" s="34"/>
      <c r="Y52" s="34">
        <v>21442</v>
      </c>
      <c r="Z52" s="3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768</v>
      </c>
      <c r="M54" s="34">
        <v>780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0.7862407862407863</v>
      </c>
      <c r="M55" s="35">
        <f t="shared" si="15"/>
        <v>0.75971559364955676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34"/>
      <c r="G56" s="34">
        <v>52</v>
      </c>
      <c r="H56" s="34"/>
      <c r="I56" s="34"/>
      <c r="J56" s="34"/>
      <c r="K56" s="34">
        <v>100</v>
      </c>
      <c r="L56" s="34">
        <v>768</v>
      </c>
      <c r="M56" s="34">
        <v>780</v>
      </c>
      <c r="N56" s="34">
        <v>70</v>
      </c>
      <c r="O56" s="34">
        <v>14.7</v>
      </c>
      <c r="P56" s="34"/>
      <c r="Q56" s="34">
        <v>90</v>
      </c>
      <c r="R56" s="34">
        <v>67</v>
      </c>
      <c r="S56" s="34">
        <v>250</v>
      </c>
      <c r="T56" s="34">
        <v>157</v>
      </c>
      <c r="U56" s="34"/>
      <c r="V56" s="34"/>
      <c r="W56" s="34"/>
      <c r="X56" s="34"/>
      <c r="Y56" s="34">
        <v>412</v>
      </c>
      <c r="Z56" s="3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26"/>
      <c r="G59" s="26"/>
      <c r="H59" s="26">
        <v>438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37">
        <v>332</v>
      </c>
      <c r="X64" s="37">
        <v>487</v>
      </c>
      <c r="Y64" s="37">
        <v>175</v>
      </c>
      <c r="Z64" s="3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2052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37">
        <v>255</v>
      </c>
      <c r="G69" s="37">
        <v>187</v>
      </c>
      <c r="H69" s="37">
        <v>4513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13"/>
      <c r="G80" s="113">
        <v>1</v>
      </c>
      <c r="H80" s="113"/>
      <c r="I80" s="113">
        <v>4</v>
      </c>
      <c r="J80" s="113">
        <v>2</v>
      </c>
      <c r="K80" s="113"/>
      <c r="L80" s="113"/>
      <c r="M80" s="113">
        <v>2</v>
      </c>
      <c r="N80" s="113"/>
      <c r="O80" s="113">
        <v>1</v>
      </c>
      <c r="P80" s="113"/>
      <c r="Q80" s="113">
        <v>2</v>
      </c>
      <c r="R80" s="113">
        <v>3</v>
      </c>
      <c r="S80" s="113">
        <v>2</v>
      </c>
      <c r="T80" s="113">
        <v>2</v>
      </c>
      <c r="U80" s="113">
        <v>1</v>
      </c>
      <c r="V80" s="113"/>
      <c r="W80" s="113">
        <v>1</v>
      </c>
      <c r="X80" s="113">
        <v>1</v>
      </c>
      <c r="Y80" s="113"/>
      <c r="Z80" s="113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customHeight="1" collapsed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>
        <v>80</v>
      </c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0</v>
      </c>
      <c r="C102" s="93">
        <f>C99-C100</f>
        <v>0</v>
      </c>
      <c r="D102" s="93"/>
      <c r="E102" s="93"/>
      <c r="F102" s="93">
        <f t="shared" ref="F102:Z102" si="21">F99-F100</f>
        <v>0</v>
      </c>
      <c r="G102" s="93">
        <f t="shared" si="21"/>
        <v>0</v>
      </c>
      <c r="H102" s="93">
        <f t="shared" si="21"/>
        <v>0</v>
      </c>
      <c r="I102" s="93">
        <f t="shared" si="21"/>
        <v>0</v>
      </c>
      <c r="J102" s="93">
        <f t="shared" si="21"/>
        <v>0</v>
      </c>
      <c r="K102" s="93">
        <f t="shared" si="21"/>
        <v>0</v>
      </c>
      <c r="L102" s="93">
        <f t="shared" si="21"/>
        <v>0</v>
      </c>
      <c r="M102" s="93">
        <f t="shared" si="21"/>
        <v>0</v>
      </c>
      <c r="N102" s="93">
        <f t="shared" si="21"/>
        <v>0</v>
      </c>
      <c r="O102" s="93">
        <f t="shared" si="21"/>
        <v>0</v>
      </c>
      <c r="P102" s="93">
        <f t="shared" si="21"/>
        <v>0</v>
      </c>
      <c r="Q102" s="93">
        <f t="shared" si="21"/>
        <v>0</v>
      </c>
      <c r="R102" s="93">
        <f t="shared" si="21"/>
        <v>0</v>
      </c>
      <c r="S102" s="93">
        <f t="shared" si="21"/>
        <v>0</v>
      </c>
      <c r="T102" s="93">
        <f t="shared" si="21"/>
        <v>0</v>
      </c>
      <c r="U102" s="93">
        <f t="shared" si="21"/>
        <v>0</v>
      </c>
      <c r="V102" s="93">
        <f t="shared" si="21"/>
        <v>0</v>
      </c>
      <c r="W102" s="93">
        <f t="shared" si="21"/>
        <v>0</v>
      </c>
      <c r="X102" s="93">
        <f t="shared" si="21"/>
        <v>0</v>
      </c>
      <c r="Y102" s="93">
        <f t="shared" si="21"/>
        <v>-80</v>
      </c>
      <c r="Z102" s="93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0</v>
      </c>
      <c r="C136" s="91">
        <f>C133-C134</f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38180</v>
      </c>
      <c r="C177" s="27">
        <f>SUM(F177:Z177)</f>
        <v>31321</v>
      </c>
      <c r="D177" s="15">
        <f>C177/B177</f>
        <v>0.82035096909376637</v>
      </c>
      <c r="E177" s="15"/>
      <c r="F177" s="39"/>
      <c r="G177" s="39">
        <v>1440</v>
      </c>
      <c r="H177" s="39">
        <v>590</v>
      </c>
      <c r="I177" s="39">
        <v>1030</v>
      </c>
      <c r="J177" s="39">
        <v>1558</v>
      </c>
      <c r="K177" s="39">
        <v>2150</v>
      </c>
      <c r="L177" s="39">
        <v>450</v>
      </c>
      <c r="M177" s="39">
        <v>736</v>
      </c>
      <c r="N177" s="39">
        <v>220</v>
      </c>
      <c r="O177" s="39">
        <v>830</v>
      </c>
      <c r="P177" s="39">
        <v>500</v>
      </c>
      <c r="Q177" s="39">
        <v>3228</v>
      </c>
      <c r="R177" s="39">
        <v>4668</v>
      </c>
      <c r="S177" s="39"/>
      <c r="T177" s="39">
        <v>5285</v>
      </c>
      <c r="U177" s="39">
        <v>1214</v>
      </c>
      <c r="V177" s="39">
        <v>890</v>
      </c>
      <c r="W177" s="39">
        <v>995</v>
      </c>
      <c r="X177" s="39">
        <v>1530</v>
      </c>
      <c r="Y177" s="39">
        <v>2607</v>
      </c>
      <c r="Z177" s="39">
        <v>1400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>
        <v>102447</v>
      </c>
      <c r="C186" s="27">
        <f>SUM(F186:Z186)</f>
        <v>99082</v>
      </c>
      <c r="D186" s="15">
        <f t="shared" si="46"/>
        <v>0.96715374779154095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80078</v>
      </c>
      <c r="C187" s="27">
        <f>SUM(F187:Z187)</f>
        <v>86711</v>
      </c>
      <c r="D187" s="15">
        <f t="shared" si="46"/>
        <v>1.082831739054422</v>
      </c>
      <c r="E187" s="15"/>
      <c r="F187" s="37">
        <v>1267</v>
      </c>
      <c r="G187" s="37">
        <v>1963</v>
      </c>
      <c r="H187" s="37">
        <v>6790</v>
      </c>
      <c r="I187" s="37">
        <v>5944</v>
      </c>
      <c r="J187" s="37">
        <v>7250</v>
      </c>
      <c r="K187" s="37">
        <v>4395</v>
      </c>
      <c r="L187" s="37">
        <v>3165</v>
      </c>
      <c r="M187" s="37">
        <v>4225</v>
      </c>
      <c r="N187" s="37">
        <v>2362</v>
      </c>
      <c r="O187" s="37">
        <v>4034</v>
      </c>
      <c r="P187" s="37">
        <v>3956</v>
      </c>
      <c r="Q187" s="37">
        <v>4250</v>
      </c>
      <c r="R187" s="37">
        <v>5762</v>
      </c>
      <c r="S187" s="37">
        <v>1500</v>
      </c>
      <c r="T187" s="37">
        <v>4367</v>
      </c>
      <c r="U187" s="37">
        <v>3951</v>
      </c>
      <c r="V187" s="37">
        <v>1750</v>
      </c>
      <c r="W187" s="37">
        <v>1266</v>
      </c>
      <c r="X187" s="37">
        <v>6290</v>
      </c>
      <c r="Y187" s="37">
        <v>6854</v>
      </c>
      <c r="Z187" s="37">
        <v>5370</v>
      </c>
    </row>
    <row r="188" spans="1:26" s="50" customFormat="1" ht="30" customHeight="1" x14ac:dyDescent="0.25">
      <c r="A188" s="11" t="s">
        <v>130</v>
      </c>
      <c r="B188" s="52">
        <f>B187/B186</f>
        <v>0.78165295225824083</v>
      </c>
      <c r="C188" s="52">
        <f>C187/C186</f>
        <v>0.87514382027007931</v>
      </c>
      <c r="D188" s="15">
        <f t="shared" si="46"/>
        <v>1.1196066204851371</v>
      </c>
      <c r="E188" s="15"/>
      <c r="F188" s="73">
        <f t="shared" ref="F188:Z188" si="47">F187/F186</f>
        <v>0.96791443850267378</v>
      </c>
      <c r="G188" s="73">
        <f t="shared" si="47"/>
        <v>1</v>
      </c>
      <c r="H188" s="73">
        <f t="shared" si="47"/>
        <v>1</v>
      </c>
      <c r="I188" s="73">
        <f t="shared" si="47"/>
        <v>0.87104337631887452</v>
      </c>
      <c r="J188" s="73">
        <f t="shared" si="47"/>
        <v>0.8759212274978857</v>
      </c>
      <c r="K188" s="73">
        <f t="shared" si="47"/>
        <v>0.84780092592592593</v>
      </c>
      <c r="L188" s="73">
        <f t="shared" si="47"/>
        <v>0.91872278664731499</v>
      </c>
      <c r="M188" s="73">
        <f t="shared" si="47"/>
        <v>0.98946135831381732</v>
      </c>
      <c r="N188" s="73">
        <f t="shared" si="47"/>
        <v>0.85859687386404948</v>
      </c>
      <c r="O188" s="73">
        <f t="shared" si="47"/>
        <v>1</v>
      </c>
      <c r="P188" s="73">
        <f t="shared" si="47"/>
        <v>0.87059859154929575</v>
      </c>
      <c r="Q188" s="73">
        <f t="shared" si="47"/>
        <v>0.74863484234630973</v>
      </c>
      <c r="R188" s="73">
        <f t="shared" si="47"/>
        <v>0.94181104936253679</v>
      </c>
      <c r="S188" s="73">
        <f t="shared" si="47"/>
        <v>0.43078690407811604</v>
      </c>
      <c r="T188" s="73">
        <f t="shared" si="47"/>
        <v>1</v>
      </c>
      <c r="U188" s="73">
        <f t="shared" si="47"/>
        <v>0.80649112063686468</v>
      </c>
      <c r="V188" s="73">
        <f t="shared" si="47"/>
        <v>0.98536036036036034</v>
      </c>
      <c r="W188" s="73">
        <f t="shared" si="47"/>
        <v>0.82637075718015662</v>
      </c>
      <c r="X188" s="73">
        <f t="shared" si="47"/>
        <v>0.79489447744218378</v>
      </c>
      <c r="Y188" s="73">
        <f t="shared" si="47"/>
        <v>0.82867851529440217</v>
      </c>
      <c r="Z188" s="73">
        <f t="shared" si="47"/>
        <v>0.94943422913719944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6088</v>
      </c>
      <c r="C190" s="27">
        <f>SUM(F190:Z190)</f>
        <v>7604</v>
      </c>
      <c r="D190" s="15">
        <f t="shared" si="46"/>
        <v>1.2490144546649147</v>
      </c>
      <c r="E190" s="15"/>
      <c r="F190" s="49"/>
      <c r="G190" s="37"/>
      <c r="H190" s="37">
        <v>800</v>
      </c>
      <c r="I190" s="37">
        <v>164</v>
      </c>
      <c r="J190" s="37">
        <v>538</v>
      </c>
      <c r="K190" s="37">
        <v>50</v>
      </c>
      <c r="L190" s="37"/>
      <c r="M190" s="37">
        <v>499</v>
      </c>
      <c r="N190" s="37">
        <v>85</v>
      </c>
      <c r="O190" s="37">
        <v>300</v>
      </c>
      <c r="P190" s="49"/>
      <c r="Q190" s="37">
        <v>10</v>
      </c>
      <c r="R190" s="37"/>
      <c r="S190" s="37"/>
      <c r="T190" s="37">
        <v>541</v>
      </c>
      <c r="U190" s="37">
        <v>175</v>
      </c>
      <c r="V190" s="37"/>
      <c r="W190" s="37"/>
      <c r="X190" s="37"/>
      <c r="Y190" s="37">
        <v>4122</v>
      </c>
      <c r="Z190" s="37">
        <v>320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67113</v>
      </c>
      <c r="C193" s="27">
        <f>SUM(F193:Z193)</f>
        <v>94231</v>
      </c>
      <c r="D193" s="9">
        <f>C193/B193</f>
        <v>1.4040647862560161</v>
      </c>
      <c r="E193" s="9"/>
      <c r="F193" s="26">
        <v>2074</v>
      </c>
      <c r="G193" s="26">
        <v>2269</v>
      </c>
      <c r="H193" s="26">
        <v>9560</v>
      </c>
      <c r="I193" s="26">
        <v>6180</v>
      </c>
      <c r="J193" s="26">
        <v>5555</v>
      </c>
      <c r="K193" s="26">
        <v>4690</v>
      </c>
      <c r="L193" s="26">
        <v>4048</v>
      </c>
      <c r="M193" s="26">
        <v>8368</v>
      </c>
      <c r="N193" s="26">
        <v>3169</v>
      </c>
      <c r="O193" s="26">
        <v>2635</v>
      </c>
      <c r="P193" s="26">
        <v>3823</v>
      </c>
      <c r="Q193" s="26">
        <v>4925</v>
      </c>
      <c r="R193" s="26">
        <v>6631</v>
      </c>
      <c r="S193" s="26">
        <v>800</v>
      </c>
      <c r="T193" s="26">
        <v>4434</v>
      </c>
      <c r="U193" s="26">
        <v>3255</v>
      </c>
      <c r="V193" s="26">
        <v>2250</v>
      </c>
      <c r="W193" s="26">
        <v>619</v>
      </c>
      <c r="X193" s="26">
        <v>3883</v>
      </c>
      <c r="Y193" s="26">
        <v>8163</v>
      </c>
      <c r="Z193" s="26">
        <v>6900</v>
      </c>
    </row>
    <row r="194" spans="1:36" s="50" customFormat="1" ht="30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30200.850000000002</v>
      </c>
      <c r="C195" s="27">
        <f>C193*0.45</f>
        <v>42403.950000000004</v>
      </c>
      <c r="D195" s="27">
        <f t="shared" ref="D195:Z195" si="48">D193*0.45</f>
        <v>0.63182915381520721</v>
      </c>
      <c r="E195" s="27">
        <f t="shared" si="48"/>
        <v>0</v>
      </c>
      <c r="F195" s="26">
        <f t="shared" si="48"/>
        <v>933.30000000000007</v>
      </c>
      <c r="G195" s="26">
        <f t="shared" si="48"/>
        <v>1021.0500000000001</v>
      </c>
      <c r="H195" s="26">
        <f t="shared" si="48"/>
        <v>4302</v>
      </c>
      <c r="I195" s="26">
        <f t="shared" si="48"/>
        <v>2781</v>
      </c>
      <c r="J195" s="26">
        <f t="shared" si="48"/>
        <v>2499.75</v>
      </c>
      <c r="K195" s="26">
        <f t="shared" si="48"/>
        <v>2110.5</v>
      </c>
      <c r="L195" s="26">
        <f t="shared" si="48"/>
        <v>1821.6000000000001</v>
      </c>
      <c r="M195" s="26">
        <f t="shared" si="48"/>
        <v>3765.6</v>
      </c>
      <c r="N195" s="26">
        <f t="shared" si="48"/>
        <v>1426.05</v>
      </c>
      <c r="O195" s="26">
        <f t="shared" si="48"/>
        <v>1185.75</v>
      </c>
      <c r="P195" s="26">
        <f t="shared" si="48"/>
        <v>1720.3500000000001</v>
      </c>
      <c r="Q195" s="26">
        <f t="shared" si="48"/>
        <v>2216.25</v>
      </c>
      <c r="R195" s="26">
        <f t="shared" si="48"/>
        <v>2983.9500000000003</v>
      </c>
      <c r="S195" s="26">
        <f t="shared" si="48"/>
        <v>360</v>
      </c>
      <c r="T195" s="26">
        <f t="shared" si="48"/>
        <v>1995.3</v>
      </c>
      <c r="U195" s="26">
        <f t="shared" si="48"/>
        <v>1464.75</v>
      </c>
      <c r="V195" s="26">
        <f t="shared" si="48"/>
        <v>1012.5</v>
      </c>
      <c r="W195" s="26">
        <f t="shared" si="48"/>
        <v>278.55</v>
      </c>
      <c r="X195" s="26">
        <f t="shared" si="48"/>
        <v>1747.3500000000001</v>
      </c>
      <c r="Y195" s="26">
        <f t="shared" si="48"/>
        <v>3673.35</v>
      </c>
      <c r="Z195" s="26">
        <f t="shared" si="48"/>
        <v>3105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0.62096818964081502</v>
      </c>
      <c r="C196" s="52">
        <f>C193/C194</f>
        <v>0.99160256342800623</v>
      </c>
      <c r="D196" s="9"/>
      <c r="E196" s="9"/>
      <c r="F196" s="73">
        <f t="shared" ref="F196:Z196" si="49">F193/F194</f>
        <v>1.5061728395061729</v>
      </c>
      <c r="G196" s="73">
        <f t="shared" si="49"/>
        <v>0.96759061833688698</v>
      </c>
      <c r="H196" s="73">
        <f t="shared" si="49"/>
        <v>1.0231164383561644</v>
      </c>
      <c r="I196" s="73">
        <f t="shared" si="49"/>
        <v>0.70895950441665712</v>
      </c>
      <c r="J196" s="73">
        <f t="shared" si="49"/>
        <v>1.266818700114025</v>
      </c>
      <c r="K196" s="73">
        <f t="shared" si="49"/>
        <v>1.0506272401433692</v>
      </c>
      <c r="L196" s="73">
        <f t="shared" si="49"/>
        <v>1.7448275862068965</v>
      </c>
      <c r="M196" s="73">
        <f t="shared" si="49"/>
        <v>0.84303848478742693</v>
      </c>
      <c r="N196" s="73">
        <f t="shared" si="49"/>
        <v>0.77443792766373409</v>
      </c>
      <c r="O196" s="73">
        <f t="shared" si="49"/>
        <v>0.83677357891394089</v>
      </c>
      <c r="P196" s="73">
        <f t="shared" si="49"/>
        <v>1.3856469735411381</v>
      </c>
      <c r="Q196" s="73">
        <f t="shared" si="49"/>
        <v>0.85222356809136524</v>
      </c>
      <c r="R196" s="73">
        <f t="shared" si="49"/>
        <v>1.413859275053305</v>
      </c>
      <c r="S196" s="73">
        <f t="shared" si="49"/>
        <v>0.29154518950437319</v>
      </c>
      <c r="T196" s="73">
        <f t="shared" si="49"/>
        <v>0.98796791443850263</v>
      </c>
      <c r="U196" s="73">
        <f t="shared" si="49"/>
        <v>0.65230460921843691</v>
      </c>
      <c r="V196" s="73">
        <f t="shared" si="49"/>
        <v>1.3595166163141994</v>
      </c>
      <c r="W196" s="73">
        <f t="shared" si="49"/>
        <v>1.3604395604395605</v>
      </c>
      <c r="X196" s="73">
        <f t="shared" si="49"/>
        <v>1.1196655132641291</v>
      </c>
      <c r="Y196" s="73">
        <f t="shared" si="49"/>
        <v>1.5372881355932204</v>
      </c>
      <c r="Z196" s="73">
        <f t="shared" si="49"/>
        <v>0.80494633691087258</v>
      </c>
    </row>
    <row r="197" spans="1:36" s="63" customFormat="1" ht="30" customHeight="1" outlineLevel="1" x14ac:dyDescent="0.25">
      <c r="A197" s="55" t="s">
        <v>139</v>
      </c>
      <c r="B197" s="23">
        <v>164297</v>
      </c>
      <c r="C197" s="27">
        <f>SUM(F197:Z197)</f>
        <v>215748</v>
      </c>
      <c r="D197" s="9">
        <f>C197/B197</f>
        <v>1.3131584873734761</v>
      </c>
      <c r="E197" s="9"/>
      <c r="F197" s="26">
        <v>200</v>
      </c>
      <c r="G197" s="26">
        <v>5000</v>
      </c>
      <c r="H197" s="26">
        <v>17550</v>
      </c>
      <c r="I197" s="26">
        <v>14118</v>
      </c>
      <c r="J197" s="26">
        <v>5547</v>
      </c>
      <c r="K197" s="26">
        <v>10950</v>
      </c>
      <c r="L197" s="26">
        <v>2090</v>
      </c>
      <c r="M197" s="26">
        <v>12706</v>
      </c>
      <c r="N197" s="26">
        <v>6758</v>
      </c>
      <c r="O197" s="26">
        <v>7700</v>
      </c>
      <c r="P197" s="26">
        <v>1950</v>
      </c>
      <c r="Q197" s="26">
        <v>12800</v>
      </c>
      <c r="R197" s="26">
        <v>2795</v>
      </c>
      <c r="S197" s="26">
        <v>2000</v>
      </c>
      <c r="T197" s="26">
        <v>7600</v>
      </c>
      <c r="U197" s="26">
        <v>32892</v>
      </c>
      <c r="V197" s="26">
        <v>1200</v>
      </c>
      <c r="W197" s="26">
        <v>500</v>
      </c>
      <c r="X197" s="26">
        <v>11451</v>
      </c>
      <c r="Y197" s="26">
        <v>45941</v>
      </c>
      <c r="Z197" s="26">
        <v>14000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49289.1</v>
      </c>
      <c r="C199" s="27">
        <f>C197*0.3</f>
        <v>64724.399999999994</v>
      </c>
      <c r="D199" s="27">
        <f t="shared" ref="D199:Z199" si="50">D197*0.3</f>
        <v>0.39394754621204281</v>
      </c>
      <c r="E199" s="27">
        <f t="shared" si="50"/>
        <v>0</v>
      </c>
      <c r="F199" s="26">
        <f t="shared" si="50"/>
        <v>60</v>
      </c>
      <c r="G199" s="26">
        <f t="shared" si="50"/>
        <v>1500</v>
      </c>
      <c r="H199" s="26">
        <f t="shared" si="50"/>
        <v>5265</v>
      </c>
      <c r="I199" s="26">
        <f t="shared" si="50"/>
        <v>4235.3999999999996</v>
      </c>
      <c r="J199" s="26">
        <f t="shared" si="50"/>
        <v>1664.1</v>
      </c>
      <c r="K199" s="26">
        <f t="shared" si="50"/>
        <v>3285</v>
      </c>
      <c r="L199" s="26">
        <f t="shared" si="50"/>
        <v>627</v>
      </c>
      <c r="M199" s="26">
        <f t="shared" si="50"/>
        <v>3811.7999999999997</v>
      </c>
      <c r="N199" s="26">
        <f t="shared" si="50"/>
        <v>2027.3999999999999</v>
      </c>
      <c r="O199" s="26">
        <f t="shared" si="50"/>
        <v>2310</v>
      </c>
      <c r="P199" s="26">
        <f t="shared" si="50"/>
        <v>585</v>
      </c>
      <c r="Q199" s="26">
        <f t="shared" si="50"/>
        <v>3840</v>
      </c>
      <c r="R199" s="26">
        <f t="shared" si="50"/>
        <v>838.5</v>
      </c>
      <c r="S199" s="26">
        <f t="shared" si="50"/>
        <v>600</v>
      </c>
      <c r="T199" s="26">
        <f t="shared" si="50"/>
        <v>2280</v>
      </c>
      <c r="U199" s="26">
        <f t="shared" si="50"/>
        <v>9867.6</v>
      </c>
      <c r="V199" s="26">
        <f t="shared" si="50"/>
        <v>360</v>
      </c>
      <c r="W199" s="26">
        <f t="shared" si="50"/>
        <v>150</v>
      </c>
      <c r="X199" s="26">
        <f t="shared" si="50"/>
        <v>3435.2999999999997</v>
      </c>
      <c r="Y199" s="26">
        <f t="shared" si="50"/>
        <v>13782.3</v>
      </c>
      <c r="Z199" s="26">
        <f t="shared" si="50"/>
        <v>4200</v>
      </c>
    </row>
    <row r="200" spans="1:36" s="63" customFormat="1" ht="30" customHeight="1" x14ac:dyDescent="0.25">
      <c r="A200" s="13" t="s">
        <v>138</v>
      </c>
      <c r="B200" s="9">
        <f>B197/B198</f>
        <v>0.67933710703786243</v>
      </c>
      <c r="C200" s="9">
        <f>C197/C198</f>
        <v>0.80278325581395349</v>
      </c>
      <c r="D200" s="9"/>
      <c r="E200" s="9"/>
      <c r="F200" s="30">
        <f t="shared" ref="F200:Z200" si="51">F197/F198</f>
        <v>6.0514372163388806E-2</v>
      </c>
      <c r="G200" s="30">
        <f t="shared" si="51"/>
        <v>0.79605158414265242</v>
      </c>
      <c r="H200" s="30">
        <f t="shared" si="51"/>
        <v>0.91069482642312283</v>
      </c>
      <c r="I200" s="30">
        <f t="shared" si="51"/>
        <v>0.81706117252155797</v>
      </c>
      <c r="J200" s="30">
        <f t="shared" si="51"/>
        <v>0.73792736464014896</v>
      </c>
      <c r="K200" s="30">
        <f t="shared" si="51"/>
        <v>0.71554597137816112</v>
      </c>
      <c r="L200" s="30">
        <f t="shared" si="51"/>
        <v>1.9227230910763569</v>
      </c>
      <c r="M200" s="30">
        <f t="shared" si="51"/>
        <v>0.49780598652248864</v>
      </c>
      <c r="N200" s="30">
        <f t="shared" si="51"/>
        <v>0.64227333206614712</v>
      </c>
      <c r="O200" s="30">
        <f t="shared" si="51"/>
        <v>0.69866618274203796</v>
      </c>
      <c r="P200" s="30">
        <f t="shared" si="51"/>
        <v>0.25695084991434974</v>
      </c>
      <c r="Q200" s="30">
        <f t="shared" si="51"/>
        <v>0.63278623689934743</v>
      </c>
      <c r="R200" s="30">
        <f t="shared" si="51"/>
        <v>0.66547619047619044</v>
      </c>
      <c r="S200" s="30">
        <f t="shared" si="51"/>
        <v>0.37383177570093457</v>
      </c>
      <c r="T200" s="30">
        <f t="shared" si="51"/>
        <v>0.78165175357399974</v>
      </c>
      <c r="U200" s="30">
        <f t="shared" si="51"/>
        <v>0.94162778048152074</v>
      </c>
      <c r="V200" s="30">
        <f t="shared" si="51"/>
        <v>0.48328634716069269</v>
      </c>
      <c r="W200" s="30">
        <f t="shared" si="51"/>
        <v>0.33806626098715348</v>
      </c>
      <c r="X200" s="30">
        <f t="shared" si="51"/>
        <v>0.94332317324326553</v>
      </c>
      <c r="Y200" s="30">
        <f t="shared" si="51"/>
        <v>1.408239585568464</v>
      </c>
      <c r="Z200" s="30">
        <f t="shared" si="51"/>
        <v>0.67001675041876052</v>
      </c>
    </row>
    <row r="201" spans="1:36" s="63" customFormat="1" ht="30" customHeight="1" outlineLevel="1" x14ac:dyDescent="0.25">
      <c r="A201" s="55" t="s">
        <v>140</v>
      </c>
      <c r="B201" s="23">
        <v>20270</v>
      </c>
      <c r="C201" s="27">
        <f>SUM(F201:Z201)</f>
        <v>16563</v>
      </c>
      <c r="D201" s="9">
        <f>C201/B201</f>
        <v>0.8171188949185989</v>
      </c>
      <c r="E201" s="9"/>
      <c r="F201" s="26"/>
      <c r="G201" s="26">
        <v>600</v>
      </c>
      <c r="H201" s="26"/>
      <c r="I201" s="26">
        <v>2000</v>
      </c>
      <c r="J201" s="26">
        <v>6066</v>
      </c>
      <c r="K201" s="26"/>
      <c r="L201" s="26">
        <v>2150</v>
      </c>
      <c r="M201" s="26">
        <v>2700</v>
      </c>
      <c r="N201" s="26"/>
      <c r="O201" s="26"/>
      <c r="P201" s="26">
        <v>850</v>
      </c>
      <c r="Q201" s="26">
        <v>1100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3851.3</v>
      </c>
      <c r="C203" s="27">
        <f>C201*0.19</f>
        <v>3146.9700000000003</v>
      </c>
      <c r="D203" s="27">
        <f t="shared" ref="D203:E203" si="52">D201*0.19</f>
        <v>0.15525259003453379</v>
      </c>
      <c r="E203" s="27">
        <f t="shared" si="52"/>
        <v>0</v>
      </c>
      <c r="F203" s="26"/>
      <c r="G203" s="26"/>
      <c r="H203" s="26"/>
      <c r="I203" s="26">
        <f>I201*0.19</f>
        <v>380</v>
      </c>
      <c r="J203" s="26">
        <f>J201*0.19</f>
        <v>1152.54</v>
      </c>
      <c r="K203" s="26"/>
      <c r="L203" s="26">
        <f t="shared" ref="K203:Q203" si="53">L201*0.19</f>
        <v>408.5</v>
      </c>
      <c r="M203" s="26">
        <f t="shared" si="53"/>
        <v>513</v>
      </c>
      <c r="N203" s="26"/>
      <c r="O203" s="26"/>
      <c r="P203" s="26">
        <f t="shared" si="53"/>
        <v>161.5</v>
      </c>
      <c r="Q203" s="26">
        <f t="shared" si="53"/>
        <v>209</v>
      </c>
      <c r="R203" s="26"/>
      <c r="S203" s="26"/>
      <c r="T203" s="26"/>
      <c r="U203" s="26"/>
      <c r="V203" s="26"/>
      <c r="W203" s="26"/>
      <c r="X203" s="26">
        <f t="shared" ref="X203" si="54">X201*0.19</f>
        <v>208.43</v>
      </c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8.1664390377541682E-2</v>
      </c>
      <c r="C204" s="9">
        <f>C201/C202</f>
        <v>4.9485072018212943E-2</v>
      </c>
      <c r="D204" s="9"/>
      <c r="E204" s="9"/>
      <c r="F204" s="30">
        <f t="shared" ref="F204:R204" si="55">F201/G202</f>
        <v>0</v>
      </c>
      <c r="G204" s="30">
        <f t="shared" si="55"/>
        <v>2.2831919022793867E-2</v>
      </c>
      <c r="H204" s="30">
        <f t="shared" si="55"/>
        <v>0</v>
      </c>
      <c r="I204" s="30">
        <f t="shared" si="55"/>
        <v>0.11609682475184303</v>
      </c>
      <c r="J204" s="30">
        <f t="shared" si="55"/>
        <v>1.2685069008782937</v>
      </c>
      <c r="K204" s="30">
        <f t="shared" si="55"/>
        <v>0</v>
      </c>
      <c r="L204" s="30">
        <f t="shared" si="55"/>
        <v>8.6641144469071132E-2</v>
      </c>
      <c r="M204" s="30">
        <f t="shared" si="55"/>
        <v>0.23094688221709006</v>
      </c>
      <c r="N204" s="30">
        <f t="shared" si="55"/>
        <v>0</v>
      </c>
      <c r="O204" s="30">
        <f t="shared" si="55"/>
        <v>0</v>
      </c>
      <c r="P204" s="30">
        <f t="shared" si="55"/>
        <v>4.4121463794445884E-2</v>
      </c>
      <c r="Q204" s="30">
        <f t="shared" si="55"/>
        <v>0.17200938232994528</v>
      </c>
      <c r="R204" s="30">
        <f t="shared" si="55"/>
        <v>0</v>
      </c>
      <c r="S204" s="30">
        <f t="shared" ref="S204:Z204" si="56">S201/S202</f>
        <v>0</v>
      </c>
      <c r="T204" s="30">
        <f t="shared" si="56"/>
        <v>0</v>
      </c>
      <c r="U204" s="30">
        <f t="shared" si="56"/>
        <v>0</v>
      </c>
      <c r="V204" s="30">
        <f t="shared" si="56"/>
        <v>0</v>
      </c>
      <c r="W204" s="30">
        <f t="shared" si="56"/>
        <v>0</v>
      </c>
      <c r="X204" s="30">
        <f t="shared" si="56"/>
        <v>8.4345686606181761E-2</v>
      </c>
      <c r="Y204" s="30">
        <f t="shared" si="56"/>
        <v>0</v>
      </c>
      <c r="Z204" s="30">
        <f t="shared" si="56"/>
        <v>0</v>
      </c>
    </row>
    <row r="205" spans="1:36" s="50" customFormat="1" ht="30" customHeight="1" x14ac:dyDescent="0.25">
      <c r="A205" s="55" t="s">
        <v>143</v>
      </c>
      <c r="B205" s="27">
        <v>275</v>
      </c>
      <c r="C205" s="27">
        <f>SUM(F205:Z205)</f>
        <v>108</v>
      </c>
      <c r="D205" s="9">
        <f>C205/B205</f>
        <v>0.3927272727272727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70</v>
      </c>
      <c r="R205" s="37"/>
      <c r="S205" s="37">
        <v>38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>
        <v>159</v>
      </c>
      <c r="C206" s="27">
        <f>C205*0.7</f>
        <v>75.599999999999994</v>
      </c>
      <c r="D206" s="9">
        <f>C206/B206</f>
        <v>0.4754716981132075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72539</v>
      </c>
      <c r="C210" s="27">
        <f>C208+C206+C203+C199+C195</f>
        <v>110350.92000000001</v>
      </c>
      <c r="D210" s="9">
        <f>C210/B210</f>
        <v>1.5212633204207393</v>
      </c>
      <c r="E210" s="9"/>
      <c r="F210" s="26">
        <f>F208+F206+F203+F199+F195</f>
        <v>993.30000000000007</v>
      </c>
      <c r="G210" s="26">
        <f t="shared" ref="G210:Z210" si="57">G208+G206+G203+G199+G195</f>
        <v>2521.0500000000002</v>
      </c>
      <c r="H210" s="26">
        <f t="shared" si="57"/>
        <v>9567</v>
      </c>
      <c r="I210" s="26">
        <f t="shared" si="57"/>
        <v>7396.4</v>
      </c>
      <c r="J210" s="26">
        <f t="shared" si="57"/>
        <v>5316.3899999999994</v>
      </c>
      <c r="K210" s="26">
        <f t="shared" si="57"/>
        <v>5395.5</v>
      </c>
      <c r="L210" s="26">
        <f t="shared" si="57"/>
        <v>2857.1000000000004</v>
      </c>
      <c r="M210" s="26">
        <f t="shared" si="57"/>
        <v>8090.4</v>
      </c>
      <c r="N210" s="26">
        <f t="shared" si="57"/>
        <v>3453.45</v>
      </c>
      <c r="O210" s="26">
        <f t="shared" si="57"/>
        <v>3495.75</v>
      </c>
      <c r="P210" s="26">
        <f t="shared" si="57"/>
        <v>2466.8500000000004</v>
      </c>
      <c r="Q210" s="26">
        <f t="shared" si="57"/>
        <v>6265.25</v>
      </c>
      <c r="R210" s="26">
        <f t="shared" si="57"/>
        <v>3822.4500000000003</v>
      </c>
      <c r="S210" s="26">
        <f t="shared" si="57"/>
        <v>960</v>
      </c>
      <c r="T210" s="26">
        <f t="shared" si="57"/>
        <v>4275.3</v>
      </c>
      <c r="U210" s="26">
        <f t="shared" si="57"/>
        <v>11332.35</v>
      </c>
      <c r="V210" s="26">
        <f t="shared" si="57"/>
        <v>1372.5</v>
      </c>
      <c r="W210" s="26">
        <f t="shared" si="57"/>
        <v>428.55</v>
      </c>
      <c r="X210" s="26">
        <f t="shared" si="57"/>
        <v>5391.08</v>
      </c>
      <c r="Y210" s="26">
        <f t="shared" si="57"/>
        <v>17455.649999999998</v>
      </c>
      <c r="Z210" s="26">
        <f t="shared" si="57"/>
        <v>7305</v>
      </c>
    </row>
    <row r="211" spans="1:26" s="50" customFormat="1" ht="20.399999999999999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13</v>
      </c>
      <c r="C212" s="53">
        <f>C210/C211*10</f>
        <v>16.156323387309303</v>
      </c>
      <c r="D212" s="9">
        <f>C212/B212</f>
        <v>1.2427941067161004</v>
      </c>
      <c r="E212" s="9"/>
      <c r="F212" s="54">
        <f>F210/F211*10</f>
        <v>16.020967741935486</v>
      </c>
      <c r="G212" s="54">
        <f t="shared" ref="G212:Z212" si="58">G210/G211*10</f>
        <v>13.381369426751593</v>
      </c>
      <c r="H212" s="54">
        <f t="shared" si="58"/>
        <v>18.202054794520549</v>
      </c>
      <c r="I212" s="54">
        <f t="shared" si="58"/>
        <v>10.5587437544611</v>
      </c>
      <c r="J212" s="54">
        <f t="shared" si="58"/>
        <v>18.859134444838592</v>
      </c>
      <c r="K212" s="54">
        <f t="shared" si="58"/>
        <v>18.806204252352735</v>
      </c>
      <c r="L212" s="54">
        <f t="shared" si="58"/>
        <v>43.820552147239269</v>
      </c>
      <c r="M212" s="54">
        <f t="shared" si="58"/>
        <v>12.678890456041373</v>
      </c>
      <c r="N212" s="54">
        <f t="shared" si="58"/>
        <v>13.130988593155893</v>
      </c>
      <c r="O212" s="54">
        <f t="shared" si="58"/>
        <v>14.799957662997461</v>
      </c>
      <c r="P212" s="54">
        <f t="shared" si="58"/>
        <v>11.917149758454109</v>
      </c>
      <c r="Q212" s="54">
        <f t="shared" si="58"/>
        <v>14.452710495963091</v>
      </c>
      <c r="R212" s="54">
        <f t="shared" si="58"/>
        <v>19.918968212610736</v>
      </c>
      <c r="S212" s="54">
        <f t="shared" si="58"/>
        <v>7.7732793522267212</v>
      </c>
      <c r="T212" s="54">
        <f t="shared" si="58"/>
        <v>19.052139037433157</v>
      </c>
      <c r="U212" s="54">
        <f t="shared" si="58"/>
        <v>15.140080160320641</v>
      </c>
      <c r="V212" s="54">
        <f t="shared" si="58"/>
        <v>14.742212674543502</v>
      </c>
      <c r="W212" s="54">
        <f t="shared" si="58"/>
        <v>12.567448680351907</v>
      </c>
      <c r="X212" s="54">
        <f t="shared" si="58"/>
        <v>20.72695117262591</v>
      </c>
      <c r="Y212" s="54">
        <f t="shared" si="58"/>
        <v>22.262020150491004</v>
      </c>
      <c r="Z212" s="54">
        <f t="shared" si="58"/>
        <v>15.149315636665284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20.399999999999999" hidden="1" customHeight="1" x14ac:dyDescent="0.3">
      <c r="A223" s="114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2020-07-16T12:22:57Z</cp:lastPrinted>
  <dcterms:created xsi:type="dcterms:W3CDTF">2017-06-08T05:54:08Z</dcterms:created>
  <dcterms:modified xsi:type="dcterms:W3CDTF">2020-07-16T12:23:13Z</dcterms:modified>
</cp:coreProperties>
</file>