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C145" i="1" l="1"/>
  <c r="G123" i="1" l="1"/>
  <c r="Z123" i="1"/>
  <c r="X123" i="1"/>
  <c r="S123" i="1"/>
  <c r="T123" i="1"/>
  <c r="O123" i="1"/>
  <c r="P123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D99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<sst xmlns="http://schemas.openxmlformats.org/spreadsheetml/2006/main" count="256" uniqueCount="207">
  <si>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</si>
  <si>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</si>
  <si>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</si>
  <si>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</si>
  <si>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</si>
  <si>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</si>
  <si>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</si>
  <si>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</si>
  <si>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</si>
  <si>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</si>
  <si>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</si>
  <si>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</si>
  <si>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</si>
  <si>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</si>
  <si>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</si>
  <si>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</si>
  <si>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</si>
  <si>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</si>
  <si>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</si>
  <si>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</si>
  <si>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</si>
  <si>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</si>
  <si>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</si>
  <si>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</si>
  <si>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</si>
  <si>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</si>
  <si>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</si>
  <si>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</si>
  <si>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</si>
  <si>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</si>
  <si>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</si>
  <si>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</si>
  <si>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</si>
  <si>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</si>
  <si>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</si>
  <si>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</si>
  <si>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</si>
  <si>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</si>
  <si>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</si>
  <si>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</si>
  <si>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</si>
  <si>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</si>
  <si>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</si>
  <si>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</si>
  <si>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</si>
  <si>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</si>
  <si>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</si>
  <si>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</si>
  <si>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</si>
  <si>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</si>
  <si>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</si>
  <si>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</si>
  <si>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</si>
  <si>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</si>
  <si>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</si>
  <si>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</si>
  <si>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</si>
  <si>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</si>
  <si>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</si>
  <si>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</si>
  <si>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</si>
  <si>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</si>
  <si>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</si>
  <si>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</si>
  <si>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</si>
  <si>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</si>
  <si>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</si>
  <si>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</si>
  <si>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</si>
  <si>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</si>
  <si>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</si>
  <si>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</si>
  <si>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</si>
  <si>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</si>
  <si>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</si>
  <si>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</si>
  <si>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</si>
  <si>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</si>
  <si>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</si>
  <si>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</si>
  <si>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</si>
  <si>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</si>
  <si>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</si>
  <si>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</si>
  <si>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</si>
  <si>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</si>
  <si>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</si>
  <si>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</si>
  <si>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</si>
  <si>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</si>
  <si>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</si>
  <si>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</si>
  <si>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</si>
  <si>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</si>
  <si>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</si>
  <si>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</si>
  <si>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</si>
  <si>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</si>
  <si>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</si>
  <si>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</si>
  <si>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</si>
  <si>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</si>
  <si>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</si>
  <si>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</si>
  <si>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</si>
  <si>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</si>
  <si>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</si>
  <si>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</si>
  <si>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</si>
  <si>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</si>
  <si>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</si>
  <si>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</si>
  <si>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</si>
  <si>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</si>
  <si>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</si>
  <si>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</si>
  <si>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</si>
  <si>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</si>
  <si>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</si>
  <si>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</si>
  <si>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</si>
  <si>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</si>
  <si>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</si>
  <si>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</si>
  <si>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</si>
  <si>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</si>
  <si>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</si>
  <si>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</si>
  <si>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</si>
  <si>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</si>
  <si>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</si>
  <si>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</si>
  <si>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</si>
  <si>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</si>
  <si>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</si>
  <si>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</si>
  <si>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</si>
  <si>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</si>
  <si>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</si>
  <si>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</si>
  <si>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</si>
  <si>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</si>
  <si>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</si>
  <si>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</si>
  <si>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</si>
  <si>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</si>
  <si>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</si>
  <si>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</si>
  <si>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</si>
  <si>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</si>
  <si>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</si>
  <si>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</si>
  <si>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</si>
  <si>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</si>
  <si>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</si>
  <si>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</si>
  <si>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</si>
  <si>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</si>
  <si>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</si>
  <si>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</si>
  <si>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</si>
  <si>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</si>
  <si>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</si>
  <si>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</si>
  <si>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</si>
  <si>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</si>
  <si>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</si>
  <si>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</si>
  <si>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</si>
  <si>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</si>
  <si>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</si>
  <si>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</si>
  <si>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</si>
  <si>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</si>
  <si>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</si>
  <si>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</si>
  <si>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</si>
  <si>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</si>
  <si>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</si>
  <si>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</si>
  <si>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</si>
  <si>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</si>
  <si>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</si>
  <si>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</si>
  <si>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</si>
  <si>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</si>
  <si>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</si>
  <si>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</si>
  <si>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</si>
  <si>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</si>
  <si>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</si>
  <si>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</si>
  <si>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</si>
  <si>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</si>
  <si>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</si>
  <si>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</si>
  <si>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</si>
  <si>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</si>
  <si>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</si>
  <si>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</si>
  <si>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</si>
  <si>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</si>
  <si>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</si>
  <si>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</si>
  <si>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</si>
  <si>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</si>
  <si>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18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</si>
</sst>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39" customFormat="1" ht="17.399999999999999" customHeight="1" thickBot="1" x14ac:dyDescent="0.4">
      <c r="A4" s="133" t="s">
        <v>3</v>
      </c>
      <c r="B4" s="134" t="s">
        <v>195</v>
      </c>
      <c r="C4" s="135" t="s">
        <v>196</v>
      </c>
      <c r="D4" s="135" t="s">
        <v>197</v>
      </c>
      <c r="E4" s="135" t="s">
        <v>203</v>
      </c>
      <c r="F4" s="136" t="s">
        <v>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</row>
    <row r="5" spans="1:27" s="139" customFormat="1" ht="87" customHeight="1" x14ac:dyDescent="0.3">
      <c r="A5" s="140"/>
      <c r="B5" s="141"/>
      <c r="C5" s="142"/>
      <c r="D5" s="142"/>
      <c r="E5" s="142"/>
      <c r="F5" s="143" t="s">
        <v>5</v>
      </c>
      <c r="G5" s="143" t="s">
        <v>6</v>
      </c>
      <c r="H5" s="143" t="s">
        <v>7</v>
      </c>
      <c r="I5" s="143" t="s">
        <v>8</v>
      </c>
      <c r="J5" s="143" t="s">
        <v>9</v>
      </c>
      <c r="K5" s="143" t="s">
        <v>10</v>
      </c>
      <c r="L5" s="143" t="s">
        <v>11</v>
      </c>
      <c r="M5" s="143" t="s">
        <v>12</v>
      </c>
      <c r="N5" s="143" t="s">
        <v>13</v>
      </c>
      <c r="O5" s="143" t="s">
        <v>14</v>
      </c>
      <c r="P5" s="143" t="s">
        <v>15</v>
      </c>
      <c r="Q5" s="143" t="s">
        <v>16</v>
      </c>
      <c r="R5" s="143" t="s">
        <v>17</v>
      </c>
      <c r="S5" s="143" t="s">
        <v>18</v>
      </c>
      <c r="T5" s="143" t="s">
        <v>19</v>
      </c>
      <c r="U5" s="143" t="s">
        <v>20</v>
      </c>
      <c r="V5" s="143" t="s">
        <v>21</v>
      </c>
      <c r="W5" s="143" t="s">
        <v>22</v>
      </c>
      <c r="X5" s="143" t="s">
        <v>23</v>
      </c>
      <c r="Y5" s="143" t="s">
        <v>24</v>
      </c>
      <c r="Z5" s="143" t="s">
        <v>25</v>
      </c>
    </row>
    <row r="6" spans="1:27" s="139" customFormat="1" ht="70.2" customHeight="1" thickBot="1" x14ac:dyDescent="0.35">
      <c r="A6" s="144"/>
      <c r="B6" s="145"/>
      <c r="C6" s="146"/>
      <c r="D6" s="146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52732</v>
      </c>
      <c r="C100" s="27">
        <f t="shared" si="20"/>
        <v>92283</v>
      </c>
      <c r="D100" s="15">
        <f>C100/B100</f>
        <v>1.7500379276340743</v>
      </c>
      <c r="E100" s="15"/>
      <c r="F100" s="39">
        <v>3907</v>
      </c>
      <c r="G100" s="39">
        <v>2147</v>
      </c>
      <c r="H100" s="39">
        <v>7260</v>
      </c>
      <c r="I100" s="39">
        <v>3759</v>
      </c>
      <c r="J100" s="39">
        <v>2926</v>
      </c>
      <c r="K100" s="39">
        <v>7212</v>
      </c>
      <c r="L100" s="39">
        <v>3884</v>
      </c>
      <c r="M100" s="39">
        <v>5815</v>
      </c>
      <c r="N100" s="39">
        <v>4002</v>
      </c>
      <c r="O100" s="39">
        <v>1189</v>
      </c>
      <c r="P100" s="39">
        <v>2109</v>
      </c>
      <c r="Q100" s="39">
        <v>4122</v>
      </c>
      <c r="R100" s="39">
        <v>4764</v>
      </c>
      <c r="S100" s="39">
        <v>3898</v>
      </c>
      <c r="T100" s="39">
        <v>5558</v>
      </c>
      <c r="U100" s="39">
        <v>3265</v>
      </c>
      <c r="V100" s="39">
        <v>4110</v>
      </c>
      <c r="W100" s="39">
        <v>1659</v>
      </c>
      <c r="X100" s="39">
        <v>4258</v>
      </c>
      <c r="Y100" s="39">
        <v>12709</v>
      </c>
      <c r="Z100" s="39">
        <v>3730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0.19918636231429684</v>
      </c>
      <c r="C101" s="29">
        <f t="shared" si="21"/>
        <v>0.31658736230372597</v>
      </c>
      <c r="D101" s="15">
        <f>C101/B101</f>
        <v>1.5894028016043673</v>
      </c>
      <c r="E101" s="29" t="e">
        <f t="shared" si="21"/>
        <v>#DIV/0!</v>
      </c>
      <c r="F101" s="29">
        <f>F100/F99</f>
        <v>0.31286034593209483</v>
      </c>
      <c r="G101" s="29">
        <f>G100/G99</f>
        <v>0.26218097447795824</v>
      </c>
      <c r="H101" s="29">
        <f t="shared" ref="H101:Z101" si="22">H100/H99</f>
        <v>0.4068822507425881</v>
      </c>
      <c r="I101" s="29">
        <f t="shared" si="22"/>
        <v>0.20758780649436714</v>
      </c>
      <c r="J101" s="29">
        <f t="shared" si="22"/>
        <v>0.33216029061187424</v>
      </c>
      <c r="K101" s="29">
        <f t="shared" si="22"/>
        <v>0.35866321861945494</v>
      </c>
      <c r="L101" s="29">
        <f t="shared" si="22"/>
        <v>0.29789845068262005</v>
      </c>
      <c r="M101" s="29">
        <f t="shared" si="22"/>
        <v>0.37373867215116652</v>
      </c>
      <c r="N101" s="29">
        <f t="shared" si="22"/>
        <v>0.26215118564129436</v>
      </c>
      <c r="O101" s="29">
        <f t="shared" si="22"/>
        <v>0.27283157411656722</v>
      </c>
      <c r="P101" s="29">
        <f t="shared" si="22"/>
        <v>0.2224214300780426</v>
      </c>
      <c r="Q101" s="29">
        <f t="shared" si="22"/>
        <v>0.29377806286080821</v>
      </c>
      <c r="R101" s="29">
        <f t="shared" si="22"/>
        <v>0.25891304347826088</v>
      </c>
      <c r="S101" s="29">
        <f t="shared" si="22"/>
        <v>0.23400168087405451</v>
      </c>
      <c r="T101" s="29">
        <f t="shared" si="22"/>
        <v>0.27008115068759414</v>
      </c>
      <c r="U101" s="29">
        <f t="shared" si="22"/>
        <v>0.23550201961915754</v>
      </c>
      <c r="V101" s="29">
        <f t="shared" si="22"/>
        <v>0.35717389415138612</v>
      </c>
      <c r="W101" s="29">
        <f t="shared" si="22"/>
        <v>0.30784932269437743</v>
      </c>
      <c r="X101" s="29">
        <f t="shared" si="22"/>
        <v>0.31531398104265401</v>
      </c>
      <c r="Y101" s="29">
        <f t="shared" si="22"/>
        <v>0.54048651866972863</v>
      </c>
      <c r="Z101" s="29">
        <f t="shared" si="22"/>
        <v>0.3454023520696361</v>
      </c>
    </row>
    <row r="102" spans="1:26" s="91" customFormat="1" ht="31.8" hidden="1" customHeight="1" x14ac:dyDescent="0.25">
      <c r="A102" s="89" t="s">
        <v>96</v>
      </c>
      <c r="B102" s="92">
        <f>B99-B100</f>
        <v>212005</v>
      </c>
      <c r="C102" s="27">
        <f t="shared" si="20"/>
        <v>199210</v>
      </c>
      <c r="D102" s="92"/>
      <c r="E102" s="92"/>
      <c r="F102" s="92">
        <f t="shared" ref="F102:Z102" si="23">F99-F100</f>
        <v>8581</v>
      </c>
      <c r="G102" s="92">
        <f t="shared" si="23"/>
        <v>6042</v>
      </c>
      <c r="H102" s="92">
        <f t="shared" si="23"/>
        <v>10583</v>
      </c>
      <c r="I102" s="92">
        <f t="shared" si="23"/>
        <v>14349</v>
      </c>
      <c r="J102" s="92">
        <f t="shared" si="23"/>
        <v>5883</v>
      </c>
      <c r="K102" s="92">
        <f t="shared" si="23"/>
        <v>12896</v>
      </c>
      <c r="L102" s="92">
        <f t="shared" si="23"/>
        <v>9154</v>
      </c>
      <c r="M102" s="92">
        <f t="shared" si="23"/>
        <v>9744</v>
      </c>
      <c r="N102" s="92">
        <f t="shared" si="23"/>
        <v>11264</v>
      </c>
      <c r="O102" s="92">
        <f t="shared" si="23"/>
        <v>3169</v>
      </c>
      <c r="P102" s="92">
        <f t="shared" si="23"/>
        <v>7373</v>
      </c>
      <c r="Q102" s="92">
        <f t="shared" si="23"/>
        <v>9909</v>
      </c>
      <c r="R102" s="92">
        <f t="shared" si="23"/>
        <v>13636</v>
      </c>
      <c r="S102" s="92">
        <f t="shared" si="23"/>
        <v>12760</v>
      </c>
      <c r="T102" s="92">
        <f t="shared" si="23"/>
        <v>15021</v>
      </c>
      <c r="U102" s="92">
        <f t="shared" si="23"/>
        <v>10599</v>
      </c>
      <c r="V102" s="92">
        <f t="shared" si="23"/>
        <v>7397</v>
      </c>
      <c r="W102" s="92">
        <f t="shared" si="23"/>
        <v>3730</v>
      </c>
      <c r="X102" s="92">
        <f t="shared" si="23"/>
        <v>9246</v>
      </c>
      <c r="Y102" s="92">
        <f t="shared" si="23"/>
        <v>10805</v>
      </c>
      <c r="Z102" s="92">
        <f t="shared" si="23"/>
        <v>7069</v>
      </c>
    </row>
    <row r="103" spans="1:26" s="12" customFormat="1" ht="30" customHeight="1" x14ac:dyDescent="0.25">
      <c r="A103" s="11" t="s">
        <v>92</v>
      </c>
      <c r="B103" s="39">
        <v>29183</v>
      </c>
      <c r="C103" s="27">
        <f t="shared" si="20"/>
        <v>56724</v>
      </c>
      <c r="D103" s="15">
        <f>C103/B103</f>
        <v>1.9437343658979542</v>
      </c>
      <c r="E103" s="15"/>
      <c r="F103" s="10">
        <v>3017</v>
      </c>
      <c r="G103" s="10">
        <v>1200</v>
      </c>
      <c r="H103" s="10">
        <v>2921</v>
      </c>
      <c r="I103" s="10">
        <v>2792</v>
      </c>
      <c r="J103" s="10">
        <v>1813</v>
      </c>
      <c r="K103" s="10">
        <v>4004</v>
      </c>
      <c r="L103" s="10">
        <v>1142</v>
      </c>
      <c r="M103" s="10">
        <v>2731</v>
      </c>
      <c r="N103" s="10">
        <v>3800</v>
      </c>
      <c r="O103" s="10">
        <v>1091</v>
      </c>
      <c r="P103" s="10">
        <v>1859</v>
      </c>
      <c r="Q103" s="10">
        <v>3608</v>
      </c>
      <c r="R103" s="10">
        <v>3864</v>
      </c>
      <c r="S103" s="10">
        <v>2647</v>
      </c>
      <c r="T103" s="10">
        <v>4733</v>
      </c>
      <c r="U103" s="10">
        <v>2492</v>
      </c>
      <c r="V103" s="10">
        <v>1590</v>
      </c>
      <c r="W103" s="10">
        <v>1524</v>
      </c>
      <c r="X103" s="10">
        <v>3533</v>
      </c>
      <c r="Y103" s="10">
        <v>4893</v>
      </c>
      <c r="Z103" s="10">
        <v>1470</v>
      </c>
    </row>
    <row r="104" spans="1:26" s="12" customFormat="1" ht="30" customHeight="1" x14ac:dyDescent="0.25">
      <c r="A104" s="11" t="s">
        <v>93</v>
      </c>
      <c r="B104" s="39">
        <v>2936</v>
      </c>
      <c r="C104" s="27">
        <f t="shared" si="20"/>
        <v>5326</v>
      </c>
      <c r="D104" s="15">
        <f>C104/B104</f>
        <v>1.8140326975476839</v>
      </c>
      <c r="E104" s="15"/>
      <c r="F104" s="10">
        <v>50</v>
      </c>
      <c r="G104" s="10">
        <v>231</v>
      </c>
      <c r="H104" s="10"/>
      <c r="I104" s="10">
        <v>210</v>
      </c>
      <c r="J104" s="10">
        <v>183</v>
      </c>
      <c r="K104" s="10">
        <v>491</v>
      </c>
      <c r="L104" s="10">
        <v>1284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390</v>
      </c>
      <c r="U104" s="10">
        <v>126</v>
      </c>
      <c r="V104" s="10"/>
      <c r="W104" s="10"/>
      <c r="X104" s="10">
        <v>322</v>
      </c>
      <c r="Y104" s="10">
        <v>625</v>
      </c>
      <c r="Z104" s="10">
        <v>800</v>
      </c>
    </row>
    <row r="105" spans="1:26" s="12" customFormat="1" ht="30" customHeight="1" x14ac:dyDescent="0.25">
      <c r="A105" s="11" t="s">
        <v>94</v>
      </c>
      <c r="B105" s="39">
        <v>19779</v>
      </c>
      <c r="C105" s="27">
        <f t="shared" si="20"/>
        <v>21813</v>
      </c>
      <c r="D105" s="15">
        <f>C105/B105</f>
        <v>1.1028363415743971</v>
      </c>
      <c r="E105" s="15"/>
      <c r="F105" s="10">
        <v>25</v>
      </c>
      <c r="G105" s="10">
        <v>716</v>
      </c>
      <c r="H105" s="10">
        <v>4339</v>
      </c>
      <c r="I105" s="10">
        <v>448</v>
      </c>
      <c r="J105" s="10">
        <v>632</v>
      </c>
      <c r="K105" s="10">
        <v>1707</v>
      </c>
      <c r="L105" s="10">
        <v>685</v>
      </c>
      <c r="M105" s="10">
        <v>2411</v>
      </c>
      <c r="N105" s="10">
        <v>40</v>
      </c>
      <c r="O105" s="10">
        <v>63</v>
      </c>
      <c r="P105" s="10">
        <v>250</v>
      </c>
      <c r="Q105" s="10">
        <v>220</v>
      </c>
      <c r="R105" s="10">
        <v>834</v>
      </c>
      <c r="S105" s="10">
        <v>871</v>
      </c>
      <c r="T105" s="10">
        <v>357</v>
      </c>
      <c r="U105" s="10">
        <v>99</v>
      </c>
      <c r="V105" s="10">
        <v>1980</v>
      </c>
      <c r="W105" s="10">
        <v>135</v>
      </c>
      <c r="X105" s="10">
        <v>48</v>
      </c>
      <c r="Y105" s="10">
        <v>4863</v>
      </c>
      <c r="Z105" s="10">
        <v>1090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51776</v>
      </c>
      <c r="C107" s="27">
        <f t="shared" si="20"/>
        <v>91841</v>
      </c>
      <c r="D107" s="15">
        <f>C107/B107</f>
        <v>1.7738141223733004</v>
      </c>
      <c r="E107" s="15"/>
      <c r="F107" s="39">
        <v>3907</v>
      </c>
      <c r="G107" s="39">
        <v>2147</v>
      </c>
      <c r="H107" s="39">
        <v>7260</v>
      </c>
      <c r="I107" s="39">
        <v>3759</v>
      </c>
      <c r="J107" s="39">
        <v>2926</v>
      </c>
      <c r="K107" s="39">
        <v>7212</v>
      </c>
      <c r="L107" s="39">
        <v>3884</v>
      </c>
      <c r="M107" s="39">
        <v>5815</v>
      </c>
      <c r="N107" s="39">
        <v>4002</v>
      </c>
      <c r="O107" s="39">
        <v>1189</v>
      </c>
      <c r="P107" s="39">
        <v>2109</v>
      </c>
      <c r="Q107" s="39">
        <v>4122</v>
      </c>
      <c r="R107" s="39">
        <v>4764</v>
      </c>
      <c r="S107" s="39">
        <v>3898</v>
      </c>
      <c r="T107" s="39">
        <v>5558</v>
      </c>
      <c r="U107" s="39">
        <v>3265</v>
      </c>
      <c r="V107" s="39">
        <v>4110</v>
      </c>
      <c r="W107" s="39">
        <v>1659</v>
      </c>
      <c r="X107" s="39">
        <v>4258</v>
      </c>
      <c r="Y107" s="39">
        <v>12267</v>
      </c>
      <c r="Z107" s="39">
        <v>3730</v>
      </c>
    </row>
    <row r="108" spans="1:26" s="12" customFormat="1" ht="31.2" hidden="1" customHeight="1" x14ac:dyDescent="0.25">
      <c r="A108" s="13" t="s">
        <v>183</v>
      </c>
      <c r="B108" s="29">
        <f>B107/B99</f>
        <v>0.1955752312672577</v>
      </c>
      <c r="C108" s="27">
        <f t="shared" si="20"/>
        <v>6.449080913456168</v>
      </c>
      <c r="D108" s="29"/>
      <c r="E108" s="29"/>
      <c r="F108" s="29">
        <f t="shared" ref="F108:Z108" si="24">F107/F99</f>
        <v>0.31286034593209483</v>
      </c>
      <c r="G108" s="29">
        <f t="shared" si="24"/>
        <v>0.26218097447795824</v>
      </c>
      <c r="H108" s="29">
        <f t="shared" si="24"/>
        <v>0.4068822507425881</v>
      </c>
      <c r="I108" s="29">
        <f t="shared" si="24"/>
        <v>0.20758780649436714</v>
      </c>
      <c r="J108" s="29">
        <f t="shared" si="24"/>
        <v>0.33216029061187424</v>
      </c>
      <c r="K108" s="29">
        <f t="shared" si="24"/>
        <v>0.35866321861945494</v>
      </c>
      <c r="L108" s="29">
        <f t="shared" si="24"/>
        <v>0.29789845068262005</v>
      </c>
      <c r="M108" s="29">
        <f t="shared" si="24"/>
        <v>0.37373867215116652</v>
      </c>
      <c r="N108" s="29">
        <f t="shared" si="24"/>
        <v>0.26215118564129436</v>
      </c>
      <c r="O108" s="29">
        <f t="shared" si="24"/>
        <v>0.27283157411656722</v>
      </c>
      <c r="P108" s="29">
        <f t="shared" si="24"/>
        <v>0.2224214300780426</v>
      </c>
      <c r="Q108" s="29">
        <f t="shared" si="24"/>
        <v>0.29377806286080821</v>
      </c>
      <c r="R108" s="29">
        <f t="shared" si="24"/>
        <v>0.25891304347826088</v>
      </c>
      <c r="S108" s="29">
        <f t="shared" si="24"/>
        <v>0.23400168087405451</v>
      </c>
      <c r="T108" s="29">
        <f t="shared" si="24"/>
        <v>0.27008115068759414</v>
      </c>
      <c r="U108" s="29">
        <f t="shared" si="24"/>
        <v>0.23550201961915754</v>
      </c>
      <c r="V108" s="29">
        <f t="shared" si="24"/>
        <v>0.35717389415138612</v>
      </c>
      <c r="W108" s="29">
        <f t="shared" si="24"/>
        <v>0.30784932269437743</v>
      </c>
      <c r="X108" s="29">
        <f t="shared" si="24"/>
        <v>0.31531398104265401</v>
      </c>
      <c r="Y108" s="29">
        <f t="shared" si="24"/>
        <v>0.52168920643021177</v>
      </c>
      <c r="Z108" s="29">
        <f t="shared" si="24"/>
        <v>0.3454023520696361</v>
      </c>
    </row>
    <row r="109" spans="1:26" s="12" customFormat="1" ht="30" customHeight="1" x14ac:dyDescent="0.25">
      <c r="A109" s="11" t="s">
        <v>92</v>
      </c>
      <c r="B109" s="39">
        <v>24184</v>
      </c>
      <c r="C109" s="27">
        <f t="shared" si="20"/>
        <v>56538</v>
      </c>
      <c r="D109" s="15">
        <f t="shared" ref="D109:D114" si="25">C109/B109</f>
        <v>2.3378266622560369</v>
      </c>
      <c r="E109" s="15"/>
      <c r="F109" s="10">
        <v>2968</v>
      </c>
      <c r="G109" s="10">
        <v>1200</v>
      </c>
      <c r="H109" s="10">
        <v>2921</v>
      </c>
      <c r="I109" s="10">
        <v>2792</v>
      </c>
      <c r="J109" s="10">
        <v>1813</v>
      </c>
      <c r="K109" s="10">
        <v>4004</v>
      </c>
      <c r="L109" s="10">
        <v>1142</v>
      </c>
      <c r="M109" s="10">
        <v>2731</v>
      </c>
      <c r="N109" s="10">
        <v>3800</v>
      </c>
      <c r="O109" s="10">
        <v>1091</v>
      </c>
      <c r="P109" s="10">
        <v>1859</v>
      </c>
      <c r="Q109" s="10">
        <v>3608</v>
      </c>
      <c r="R109" s="10">
        <v>3864</v>
      </c>
      <c r="S109" s="10">
        <v>2647</v>
      </c>
      <c r="T109" s="10">
        <v>4733</v>
      </c>
      <c r="U109" s="10">
        <v>2492</v>
      </c>
      <c r="V109" s="10">
        <v>1590</v>
      </c>
      <c r="W109" s="10">
        <v>1524</v>
      </c>
      <c r="X109" s="10">
        <v>3533</v>
      </c>
      <c r="Y109" s="10">
        <v>4756</v>
      </c>
      <c r="Z109" s="10">
        <v>1470</v>
      </c>
    </row>
    <row r="110" spans="1:26" s="12" customFormat="1" ht="30" customHeight="1" x14ac:dyDescent="0.25">
      <c r="A110" s="11" t="s">
        <v>93</v>
      </c>
      <c r="B110" s="39">
        <v>2896</v>
      </c>
      <c r="C110" s="27">
        <f t="shared" si="20"/>
        <v>5256</v>
      </c>
      <c r="D110" s="15">
        <f t="shared" si="25"/>
        <v>1.8149171270718232</v>
      </c>
      <c r="E110" s="15"/>
      <c r="F110" s="10">
        <v>50</v>
      </c>
      <c r="G110" s="10">
        <v>231</v>
      </c>
      <c r="H110" s="10"/>
      <c r="I110" s="10">
        <v>210</v>
      </c>
      <c r="J110" s="10">
        <v>183</v>
      </c>
      <c r="K110" s="10">
        <v>491</v>
      </c>
      <c r="L110" s="10">
        <v>1284</v>
      </c>
      <c r="M110" s="10">
        <v>367</v>
      </c>
      <c r="N110" s="10">
        <v>15</v>
      </c>
      <c r="O110" s="10"/>
      <c r="P110" s="10"/>
      <c r="Q110" s="10"/>
      <c r="R110" s="10"/>
      <c r="S110" s="10">
        <v>232</v>
      </c>
      <c r="T110" s="10">
        <v>390</v>
      </c>
      <c r="U110" s="10">
        <v>126</v>
      </c>
      <c r="V110" s="10"/>
      <c r="W110" s="10"/>
      <c r="X110" s="10">
        <v>322</v>
      </c>
      <c r="Y110" s="10">
        <v>555</v>
      </c>
      <c r="Z110" s="10">
        <v>800</v>
      </c>
    </row>
    <row r="111" spans="1:26" s="12" customFormat="1" ht="30" customHeight="1" x14ac:dyDescent="0.25">
      <c r="A111" s="11" t="s">
        <v>94</v>
      </c>
      <c r="B111" s="39">
        <v>19486</v>
      </c>
      <c r="C111" s="27">
        <f t="shared" si="20"/>
        <v>21686</v>
      </c>
      <c r="D111" s="15">
        <f t="shared" si="25"/>
        <v>1.1129015703582059</v>
      </c>
      <c r="E111" s="15"/>
      <c r="F111" s="10"/>
      <c r="G111" s="10">
        <v>716</v>
      </c>
      <c r="H111" s="10">
        <v>4339</v>
      </c>
      <c r="I111" s="10">
        <v>448</v>
      </c>
      <c r="J111" s="10">
        <v>632</v>
      </c>
      <c r="K111" s="10">
        <v>1707</v>
      </c>
      <c r="L111" s="10">
        <v>685</v>
      </c>
      <c r="M111" s="10">
        <v>2411</v>
      </c>
      <c r="N111" s="10">
        <v>40</v>
      </c>
      <c r="O111" s="10">
        <v>63</v>
      </c>
      <c r="P111" s="10">
        <v>250</v>
      </c>
      <c r="Q111" s="10">
        <v>220</v>
      </c>
      <c r="R111" s="10">
        <v>834</v>
      </c>
      <c r="S111" s="10">
        <v>871</v>
      </c>
      <c r="T111" s="10">
        <v>357</v>
      </c>
      <c r="U111" s="10">
        <v>99</v>
      </c>
      <c r="V111" s="10">
        <v>1980</v>
      </c>
      <c r="W111" s="10">
        <v>135</v>
      </c>
      <c r="X111" s="10">
        <v>48</v>
      </c>
      <c r="Y111" s="10">
        <v>4761</v>
      </c>
      <c r="Z111" s="10">
        <v>1090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140270</v>
      </c>
      <c r="C114" s="27">
        <f t="shared" si="20"/>
        <v>322742</v>
      </c>
      <c r="D114" s="15">
        <f t="shared" si="25"/>
        <v>2.3008626220859769</v>
      </c>
      <c r="E114" s="15"/>
      <c r="F114" s="39">
        <v>13674</v>
      </c>
      <c r="G114" s="39">
        <v>5965</v>
      </c>
      <c r="H114" s="39">
        <v>23900</v>
      </c>
      <c r="I114" s="39">
        <v>12722</v>
      </c>
      <c r="J114" s="39">
        <v>9927</v>
      </c>
      <c r="K114" s="39">
        <v>25815</v>
      </c>
      <c r="L114" s="39">
        <v>12771</v>
      </c>
      <c r="M114" s="39">
        <v>18727</v>
      </c>
      <c r="N114" s="39">
        <v>17474</v>
      </c>
      <c r="O114" s="39">
        <v>4007</v>
      </c>
      <c r="P114" s="39">
        <v>6465</v>
      </c>
      <c r="Q114" s="39">
        <v>14137</v>
      </c>
      <c r="R114" s="39">
        <v>17469</v>
      </c>
      <c r="S114" s="39">
        <v>12921</v>
      </c>
      <c r="T114" s="39">
        <v>27179</v>
      </c>
      <c r="U114" s="39">
        <v>10938</v>
      </c>
      <c r="V114" s="39">
        <v>12600</v>
      </c>
      <c r="W114" s="39">
        <v>5570</v>
      </c>
      <c r="X114" s="39">
        <v>16439</v>
      </c>
      <c r="Y114" s="39">
        <v>43272</v>
      </c>
      <c r="Z114" s="39">
        <v>10770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64829</v>
      </c>
      <c r="C116" s="27">
        <f t="shared" si="20"/>
        <v>205291</v>
      </c>
      <c r="D116" s="15">
        <f t="shared" ref="D116:D124" si="27">C116/B116</f>
        <v>3.1666538123370715</v>
      </c>
      <c r="E116" s="15"/>
      <c r="F116" s="10">
        <v>11692</v>
      </c>
      <c r="G116" s="10">
        <v>3240</v>
      </c>
      <c r="H116" s="10">
        <v>9669</v>
      </c>
      <c r="I116" s="10">
        <v>9790</v>
      </c>
      <c r="J116" s="10">
        <v>6659</v>
      </c>
      <c r="K116" s="10">
        <v>14253</v>
      </c>
      <c r="L116" s="10">
        <v>4007</v>
      </c>
      <c r="M116" s="10">
        <v>9457</v>
      </c>
      <c r="N116" s="10">
        <v>16820</v>
      </c>
      <c r="O116" s="10">
        <v>3787</v>
      </c>
      <c r="P116" s="10">
        <v>5965</v>
      </c>
      <c r="Q116" s="10">
        <v>12891</v>
      </c>
      <c r="R116" s="10">
        <v>14899</v>
      </c>
      <c r="S116" s="10">
        <v>9870</v>
      </c>
      <c r="T116" s="10">
        <v>24348</v>
      </c>
      <c r="U116" s="10">
        <v>2666</v>
      </c>
      <c r="V116" s="10">
        <v>4802</v>
      </c>
      <c r="W116" s="10">
        <v>5022</v>
      </c>
      <c r="X116" s="10">
        <v>14238</v>
      </c>
      <c r="Y116" s="10">
        <v>16806</v>
      </c>
      <c r="Z116" s="10">
        <v>4410</v>
      </c>
    </row>
    <row r="117" spans="1:26" s="12" customFormat="1" ht="30" customHeight="1" x14ac:dyDescent="0.25">
      <c r="A117" s="11" t="s">
        <v>93</v>
      </c>
      <c r="B117" s="26">
        <v>6636</v>
      </c>
      <c r="C117" s="27">
        <f t="shared" si="20"/>
        <v>16026</v>
      </c>
      <c r="D117" s="15">
        <f t="shared" si="27"/>
        <v>2.4150090415913201</v>
      </c>
      <c r="E117" s="15"/>
      <c r="F117" s="10">
        <v>195</v>
      </c>
      <c r="G117" s="10">
        <v>577</v>
      </c>
      <c r="H117" s="10"/>
      <c r="I117" s="10">
        <v>809</v>
      </c>
      <c r="J117" s="10">
        <v>714</v>
      </c>
      <c r="K117" s="10">
        <v>1776</v>
      </c>
      <c r="L117" s="10">
        <v>4051</v>
      </c>
      <c r="M117" s="10">
        <v>1230</v>
      </c>
      <c r="N117" s="10">
        <v>30</v>
      </c>
      <c r="O117" s="10"/>
      <c r="P117" s="10"/>
      <c r="Q117" s="10"/>
      <c r="R117" s="10"/>
      <c r="S117" s="10">
        <v>556</v>
      </c>
      <c r="T117" s="10">
        <v>1130</v>
      </c>
      <c r="U117" s="10">
        <v>283</v>
      </c>
      <c r="V117" s="10"/>
      <c r="W117" s="10"/>
      <c r="X117" s="10">
        <v>912</v>
      </c>
      <c r="Y117" s="10">
        <v>1363</v>
      </c>
      <c r="Z117" s="10">
        <v>2400</v>
      </c>
    </row>
    <row r="118" spans="1:26" s="12" customFormat="1" ht="31.2" customHeight="1" x14ac:dyDescent="0.25">
      <c r="A118" s="11" t="s">
        <v>94</v>
      </c>
      <c r="B118" s="26">
        <v>55426</v>
      </c>
      <c r="C118" s="27">
        <f t="shared" si="20"/>
        <v>70856</v>
      </c>
      <c r="D118" s="15">
        <f t="shared" si="27"/>
        <v>1.2783892036228486</v>
      </c>
      <c r="E118" s="15"/>
      <c r="F118" s="10">
        <v>50</v>
      </c>
      <c r="G118" s="10">
        <v>2148</v>
      </c>
      <c r="H118" s="10">
        <v>14231</v>
      </c>
      <c r="I118" s="10">
        <v>1308</v>
      </c>
      <c r="J118" s="10">
        <v>1819</v>
      </c>
      <c r="K118" s="10">
        <v>6132</v>
      </c>
      <c r="L118" s="10">
        <v>2263</v>
      </c>
      <c r="M118" s="10">
        <v>7086</v>
      </c>
      <c r="N118" s="10"/>
      <c r="O118" s="10">
        <v>165</v>
      </c>
      <c r="P118" s="10">
        <v>500</v>
      </c>
      <c r="Q118" s="10">
        <v>770</v>
      </c>
      <c r="R118" s="10">
        <v>2306</v>
      </c>
      <c r="S118" s="10">
        <v>2177</v>
      </c>
      <c r="T118" s="10">
        <v>1505</v>
      </c>
      <c r="U118" s="10">
        <v>412</v>
      </c>
      <c r="V118" s="10">
        <v>6534</v>
      </c>
      <c r="W118" s="10">
        <v>379</v>
      </c>
      <c r="X118" s="10">
        <v>98</v>
      </c>
      <c r="Y118" s="10">
        <v>17773</v>
      </c>
      <c r="Z118" s="10">
        <v>3200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27.091702719406676</v>
      </c>
      <c r="C120" s="53">
        <f t="shared" ref="C120:Z120" si="29">C114/C107*10</f>
        <v>35.141385655643994</v>
      </c>
      <c r="D120" s="15">
        <f t="shared" si="27"/>
        <v>1.2971272429647276</v>
      </c>
      <c r="E120" s="53" t="e">
        <f t="shared" si="29"/>
        <v>#DIV/0!</v>
      </c>
      <c r="F120" s="54">
        <f t="shared" si="29"/>
        <v>34.998720245712825</v>
      </c>
      <c r="G120" s="54">
        <f t="shared" ref="G120" si="30">G114/G107*10</f>
        <v>27.782952957615276</v>
      </c>
      <c r="H120" s="54">
        <f t="shared" si="29"/>
        <v>32.92011019283747</v>
      </c>
      <c r="I120" s="54">
        <f t="shared" si="29"/>
        <v>33.844107475392391</v>
      </c>
      <c r="J120" s="54">
        <f t="shared" si="29"/>
        <v>33.92686261107314</v>
      </c>
      <c r="K120" s="54">
        <f t="shared" si="29"/>
        <v>35.79450915141431</v>
      </c>
      <c r="L120" s="54">
        <f t="shared" si="29"/>
        <v>32.881050463439749</v>
      </c>
      <c r="M120" s="54">
        <f t="shared" si="29"/>
        <v>32.20464316423044</v>
      </c>
      <c r="N120" s="54">
        <f t="shared" si="29"/>
        <v>43.6631684157921</v>
      </c>
      <c r="O120" s="54">
        <f t="shared" si="29"/>
        <v>33.700588730025231</v>
      </c>
      <c r="P120" s="54">
        <f t="shared" si="29"/>
        <v>30.654338549075391</v>
      </c>
      <c r="Q120" s="54">
        <f t="shared" si="29"/>
        <v>34.296458030082484</v>
      </c>
      <c r="R120" s="54">
        <f t="shared" si="29"/>
        <v>36.668765743073045</v>
      </c>
      <c r="S120" s="54">
        <f t="shared" si="29"/>
        <v>33.147768086198049</v>
      </c>
      <c r="T120" s="54">
        <f t="shared" si="29"/>
        <v>48.900683699172369</v>
      </c>
      <c r="U120" s="54">
        <f t="shared" si="29"/>
        <v>33.500765696784072</v>
      </c>
      <c r="V120" s="54">
        <f t="shared" si="29"/>
        <v>30.65693430656934</v>
      </c>
      <c r="W120" s="54">
        <f t="shared" si="29"/>
        <v>33.574442435201931</v>
      </c>
      <c r="X120" s="54">
        <f>X114/X107*10</f>
        <v>38.607327383748242</v>
      </c>
      <c r="Y120" s="54">
        <f>Y114/Y107*10</f>
        <v>35.275128393250185</v>
      </c>
      <c r="Z120" s="54">
        <f t="shared" si="29"/>
        <v>28.873994638069703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26.806566324842869</v>
      </c>
      <c r="C121" s="53">
        <f t="shared" ref="C121:P122" si="32">C116/C109*10</f>
        <v>36.310269199476458</v>
      </c>
      <c r="D121" s="15">
        <f t="shared" si="27"/>
        <v>1.3545289150228119</v>
      </c>
      <c r="E121" s="53" t="e">
        <f t="shared" si="32"/>
        <v>#DIV/0!</v>
      </c>
      <c r="F121" s="54">
        <f t="shared" si="32"/>
        <v>39.39353099730458</v>
      </c>
      <c r="G121" s="54">
        <f t="shared" ref="G121" si="33">G116/G109*10</f>
        <v>27</v>
      </c>
      <c r="H121" s="54">
        <f t="shared" si="32"/>
        <v>33.101677507702838</v>
      </c>
      <c r="I121" s="54">
        <f t="shared" si="32"/>
        <v>35.06446991404011</v>
      </c>
      <c r="J121" s="54">
        <f t="shared" si="32"/>
        <v>36.729178157749587</v>
      </c>
      <c r="K121" s="54">
        <f t="shared" si="32"/>
        <v>35.596903096903098</v>
      </c>
      <c r="L121" s="54">
        <f t="shared" si="32"/>
        <v>35.087565674255693</v>
      </c>
      <c r="M121" s="54">
        <f t="shared" si="32"/>
        <v>34.628341266935188</v>
      </c>
      <c r="N121" s="54">
        <f t="shared" si="32"/>
        <v>44.263157894736842</v>
      </c>
      <c r="O121" s="54">
        <f t="shared" si="32"/>
        <v>34.711274060494958</v>
      </c>
      <c r="P121" s="54">
        <f t="shared" si="32"/>
        <v>32.087143625605165</v>
      </c>
      <c r="Q121" s="54">
        <f t="shared" ref="Q121:T121" si="34">Q116/Q109*10</f>
        <v>35.728935698447891</v>
      </c>
      <c r="R121" s="54">
        <f t="shared" si="34"/>
        <v>38.558488612836442</v>
      </c>
      <c r="S121" s="54">
        <f t="shared" si="34"/>
        <v>37.287495277672839</v>
      </c>
      <c r="T121" s="54">
        <f t="shared" si="34"/>
        <v>51.443059370378201</v>
      </c>
      <c r="U121" s="54">
        <f t="shared" ref="U121:Z122" si="35">U116/U109*10</f>
        <v>10.698234349919744</v>
      </c>
      <c r="V121" s="54">
        <f t="shared" si="35"/>
        <v>30.20125786163522</v>
      </c>
      <c r="W121" s="54">
        <f t="shared" si="35"/>
        <v>32.952755905511808</v>
      </c>
      <c r="X121" s="54">
        <f t="shared" si="35"/>
        <v>40.300028304557031</v>
      </c>
      <c r="Y121" s="54">
        <f t="shared" si="35"/>
        <v>35.336417157275022</v>
      </c>
      <c r="Z121" s="54">
        <f t="shared" si="35"/>
        <v>30</v>
      </c>
    </row>
    <row r="122" spans="1:26" s="12" customFormat="1" ht="30" customHeight="1" x14ac:dyDescent="0.25">
      <c r="A122" s="11" t="s">
        <v>93</v>
      </c>
      <c r="B122" s="53">
        <f t="shared" si="31"/>
        <v>22.914364640883981</v>
      </c>
      <c r="C122" s="53">
        <f>C117/C110*10</f>
        <v>30.490867579908674</v>
      </c>
      <c r="D122" s="15">
        <f t="shared" si="27"/>
        <v>1.3306442512268761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38.523809523809526</v>
      </c>
      <c r="J122" s="54"/>
      <c r="K122" s="54"/>
      <c r="L122" s="54">
        <f t="shared" si="36"/>
        <v>31.549844236760123</v>
      </c>
      <c r="M122" s="54">
        <f t="shared" si="36"/>
        <v>33.514986376021795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28.974358974358974</v>
      </c>
      <c r="U122" s="54"/>
      <c r="V122" s="54"/>
      <c r="W122" s="54"/>
      <c r="X122" s="54"/>
      <c r="Y122" s="54">
        <f t="shared" si="35"/>
        <v>24.558558558558556</v>
      </c>
      <c r="Z122" s="54">
        <f t="shared" si="35"/>
        <v>30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28.444011084881456</v>
      </c>
      <c r="C123" s="53">
        <f t="shared" si="38"/>
        <v>32.673614313381904</v>
      </c>
      <c r="D123" s="15">
        <f t="shared" si="27"/>
        <v>1.1486992539792873</v>
      </c>
      <c r="E123" s="53" t="e">
        <f t="shared" si="38"/>
        <v>#DIV/0!</v>
      </c>
      <c r="F123" s="54"/>
      <c r="G123" s="54">
        <f t="shared" si="38"/>
        <v>30</v>
      </c>
      <c r="H123" s="54">
        <f t="shared" si="38"/>
        <v>32.797879695782434</v>
      </c>
      <c r="I123" s="54">
        <f t="shared" si="38"/>
        <v>29.196428571428573</v>
      </c>
      <c r="J123" s="54"/>
      <c r="K123" s="54">
        <f>K118/K111*10</f>
        <v>35.922671353251317</v>
      </c>
      <c r="L123" s="54">
        <f t="shared" si="38"/>
        <v>33.036496350364963</v>
      </c>
      <c r="M123" s="54">
        <f t="shared" si="38"/>
        <v>29.390294483616756</v>
      </c>
      <c r="N123" s="54"/>
      <c r="O123" s="54">
        <f t="shared" si="38"/>
        <v>26.19047619047619</v>
      </c>
      <c r="P123" s="54">
        <f t="shared" si="38"/>
        <v>20</v>
      </c>
      <c r="Q123" s="54">
        <f t="shared" si="38"/>
        <v>35</v>
      </c>
      <c r="R123" s="54">
        <f t="shared" si="38"/>
        <v>27.649880095923262</v>
      </c>
      <c r="S123" s="54">
        <f t="shared" si="38"/>
        <v>24.994259471871413</v>
      </c>
      <c r="T123" s="54">
        <f t="shared" si="38"/>
        <v>42.156862745098039</v>
      </c>
      <c r="U123" s="54">
        <f t="shared" si="38"/>
        <v>41.616161616161619</v>
      </c>
      <c r="V123" s="54">
        <f t="shared" si="38"/>
        <v>33</v>
      </c>
      <c r="W123" s="54">
        <f t="shared" si="38"/>
        <v>28.074074074074073</v>
      </c>
      <c r="X123" s="54">
        <f>X118/X111*10</f>
        <v>20.416666666666664</v>
      </c>
      <c r="Y123" s="54">
        <f>Y118/Y111*10</f>
        <v>37.330392774627178</v>
      </c>
      <c r="Z123" s="54">
        <f>Z118/Z111*10</f>
        <v>29.357798165137616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1780</v>
      </c>
      <c r="C128" s="27">
        <f t="shared" si="20"/>
        <v>1122</v>
      </c>
      <c r="D128" s="15"/>
      <c r="E128" s="15"/>
      <c r="F128" s="51">
        <f>(F107-F227)</f>
        <v>0</v>
      </c>
      <c r="G128" s="51">
        <f t="shared" ref="G128:Z128" si="40">(G107-G227)</f>
        <v>0</v>
      </c>
      <c r="H128" s="51">
        <f t="shared" si="40"/>
        <v>161</v>
      </c>
      <c r="I128" s="51">
        <f t="shared" si="40"/>
        <v>0</v>
      </c>
      <c r="J128" s="51">
        <f t="shared" si="40"/>
        <v>0</v>
      </c>
      <c r="K128" s="51">
        <f t="shared" si="40"/>
        <v>0</v>
      </c>
      <c r="L128" s="51">
        <f t="shared" si="40"/>
        <v>0</v>
      </c>
      <c r="M128" s="51">
        <f t="shared" si="40"/>
        <v>217</v>
      </c>
      <c r="N128" s="51">
        <f t="shared" si="40"/>
        <v>0</v>
      </c>
      <c r="O128" s="51">
        <f t="shared" si="40"/>
        <v>40</v>
      </c>
      <c r="P128" s="51">
        <f t="shared" si="40"/>
        <v>0</v>
      </c>
      <c r="Q128" s="51">
        <f t="shared" si="40"/>
        <v>0</v>
      </c>
      <c r="R128" s="51">
        <f t="shared" si="40"/>
        <v>0</v>
      </c>
      <c r="S128" s="51">
        <f t="shared" si="40"/>
        <v>197</v>
      </c>
      <c r="T128" s="51">
        <f t="shared" si="40"/>
        <v>0</v>
      </c>
      <c r="U128" s="51">
        <f t="shared" si="40"/>
        <v>0</v>
      </c>
      <c r="V128" s="51">
        <f t="shared" si="40"/>
        <v>440</v>
      </c>
      <c r="W128" s="51">
        <f t="shared" si="40"/>
        <v>67</v>
      </c>
      <c r="X128" s="51">
        <f t="shared" si="40"/>
        <v>0</v>
      </c>
      <c r="Y128" s="51">
        <f t="shared" si="40"/>
        <v>0</v>
      </c>
      <c r="Z128" s="51">
        <f t="shared" si="40"/>
        <v>0</v>
      </c>
    </row>
    <row r="129" spans="1:27" s="12" customFormat="1" ht="30" hidden="1" customHeight="1" x14ac:dyDescent="0.25">
      <c r="A129" s="32" t="s">
        <v>100</v>
      </c>
      <c r="B129" s="27">
        <v>537</v>
      </c>
      <c r="C129" s="27">
        <f t="shared" si="20"/>
        <v>488</v>
      </c>
      <c r="D129" s="15">
        <f>C129/B129</f>
        <v>0.9087523277467412</v>
      </c>
      <c r="E129" s="15"/>
      <c r="F129" s="24">
        <v>4</v>
      </c>
      <c r="G129" s="24">
        <v>26</v>
      </c>
      <c r="H129" s="24">
        <v>29</v>
      </c>
      <c r="I129" s="24">
        <v>45</v>
      </c>
      <c r="J129" s="24">
        <v>17</v>
      </c>
      <c r="K129" s="24">
        <v>46</v>
      </c>
      <c r="L129" s="26">
        <v>24</v>
      </c>
      <c r="M129" s="26">
        <v>29</v>
      </c>
      <c r="N129" s="26">
        <v>36</v>
      </c>
      <c r="O129" s="24">
        <v>5</v>
      </c>
      <c r="P129" s="24">
        <v>18</v>
      </c>
      <c r="Q129" s="24">
        <v>3</v>
      </c>
      <c r="R129" s="24">
        <v>28</v>
      </c>
      <c r="S129" s="24">
        <v>21</v>
      </c>
      <c r="T129" s="24">
        <v>34</v>
      </c>
      <c r="U129" s="24">
        <v>28</v>
      </c>
      <c r="V129" s="24">
        <v>19</v>
      </c>
      <c r="W129" s="24">
        <v>10</v>
      </c>
      <c r="X129" s="24">
        <v>16</v>
      </c>
      <c r="Y129" s="24">
        <v>15</v>
      </c>
      <c r="Z129" s="24">
        <v>35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165</v>
      </c>
      <c r="C134" s="27">
        <f>SUM(F134:Z134)</f>
        <v>51.5</v>
      </c>
      <c r="D134" s="15">
        <f>C134/B134</f>
        <v>0.31212121212121213</v>
      </c>
      <c r="E134" s="15"/>
      <c r="F134" s="39">
        <v>3</v>
      </c>
      <c r="G134" s="39"/>
      <c r="H134" s="39">
        <v>4</v>
      </c>
      <c r="I134" s="39"/>
      <c r="J134" s="39"/>
      <c r="K134" s="39"/>
      <c r="L134" s="39">
        <v>26</v>
      </c>
      <c r="M134" s="39">
        <v>8</v>
      </c>
      <c r="N134" s="39"/>
      <c r="O134" s="39"/>
      <c r="P134" s="39"/>
      <c r="Q134" s="39">
        <v>1</v>
      </c>
      <c r="R134" s="39"/>
      <c r="S134" s="39">
        <v>0.5</v>
      </c>
      <c r="T134" s="39"/>
      <c r="U134" s="39"/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2.5785278949835913E-2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5.5393989752111896E-3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3.3832140533506833E-2</v>
      </c>
      <c r="M135" s="35">
        <f t="shared" si="43"/>
        <v>1.0248526774276198E-2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1.2648621300278269E-3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6234</v>
      </c>
      <c r="C136" s="27">
        <f t="shared" si="42"/>
        <v>4989.9599999999991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718.1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742.5</v>
      </c>
      <c r="M136" s="90">
        <f t="shared" si="44"/>
        <v>772.6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394.8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3910</v>
      </c>
      <c r="C138" s="27">
        <f>SUM(F138:Z138)</f>
        <v>1165</v>
      </c>
      <c r="D138" s="15">
        <f>C138/B138</f>
        <v>0.29795396419437342</v>
      </c>
      <c r="E138" s="15"/>
      <c r="F138" s="39">
        <v>30</v>
      </c>
      <c r="G138" s="39"/>
      <c r="H138" s="39">
        <v>64</v>
      </c>
      <c r="I138" s="39"/>
      <c r="J138" s="39"/>
      <c r="K138" s="39"/>
      <c r="L138" s="39">
        <v>620</v>
      </c>
      <c r="M138" s="39">
        <v>200</v>
      </c>
      <c r="N138" s="39"/>
      <c r="O138" s="39"/>
      <c r="P138" s="39"/>
      <c r="Q138" s="39">
        <v>16</v>
      </c>
      <c r="R138" s="39"/>
      <c r="S138" s="39">
        <v>10</v>
      </c>
      <c r="T138" s="39"/>
      <c r="U138" s="39"/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236.96969696969694</v>
      </c>
      <c r="C140" s="53">
        <f>C138/C134*10</f>
        <v>226.21359223300971</v>
      </c>
      <c r="D140" s="15">
        <f>C140/B140</f>
        <v>0.95460978819556541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238.46153846153845</v>
      </c>
      <c r="M140" s="58">
        <f>M138/M134*10</f>
        <v>250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7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41</v>
      </c>
      <c r="C144" s="27">
        <f>SUM(F144:Z144)</f>
        <v>32.799999999999997</v>
      </c>
      <c r="D144" s="15">
        <f>C144/B144</f>
        <v>0.79999999999999993</v>
      </c>
      <c r="E144" s="15"/>
      <c r="F144" s="39">
        <v>0.3</v>
      </c>
      <c r="G144" s="39"/>
      <c r="H144" s="39"/>
      <c r="I144" s="39"/>
      <c r="J144" s="39">
        <v>2</v>
      </c>
      <c r="K144" s="39">
        <v>1</v>
      </c>
      <c r="L144" s="107">
        <v>23</v>
      </c>
      <c r="M144" s="39"/>
      <c r="N144" s="39">
        <v>2.5</v>
      </c>
      <c r="O144" s="39"/>
      <c r="P144" s="39"/>
      <c r="Q144" s="39">
        <v>4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4.2708333333333334E-2</v>
      </c>
      <c r="C145" s="33">
        <f>C144/C143</f>
        <v>3.5652173913043476E-2</v>
      </c>
      <c r="D145" s="15"/>
      <c r="E145" s="15"/>
      <c r="F145" s="29">
        <f>F144/F143</f>
        <v>1.8564356435643563E-2</v>
      </c>
      <c r="G145" s="29">
        <f t="shared" ref="G145:Z145" si="48">G144/G143</f>
        <v>0</v>
      </c>
      <c r="H145" s="29">
        <f t="shared" si="48"/>
        <v>0</v>
      </c>
      <c r="I145" s="29">
        <f t="shared" si="48"/>
        <v>0</v>
      </c>
      <c r="J145" s="29">
        <f t="shared" si="48"/>
        <v>0.18181818181818182</v>
      </c>
      <c r="K145" s="29">
        <f t="shared" si="48"/>
        <v>8.3333333333333329E-2</v>
      </c>
      <c r="L145" s="29">
        <f t="shared" si="48"/>
        <v>0.21395348837209302</v>
      </c>
      <c r="M145" s="29">
        <f t="shared" si="48"/>
        <v>0</v>
      </c>
      <c r="N145" s="29">
        <f t="shared" si="48"/>
        <v>3.987240829346092E-2</v>
      </c>
      <c r="O145" s="29">
        <f t="shared" si="48"/>
        <v>0</v>
      </c>
      <c r="P145" s="29">
        <f t="shared" si="48"/>
        <v>0</v>
      </c>
      <c r="Q145" s="29">
        <f t="shared" si="48"/>
        <v>4.0241448692152917E-2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49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1913</v>
      </c>
      <c r="C147" s="27">
        <f t="shared" si="49"/>
        <v>1742.9</v>
      </c>
      <c r="D147" s="15">
        <f>C147/B147</f>
        <v>0.91108207004704655</v>
      </c>
      <c r="E147" s="15"/>
      <c r="F147" s="39">
        <v>4.9000000000000004</v>
      </c>
      <c r="G147" s="39"/>
      <c r="H147" s="39"/>
      <c r="I147" s="39"/>
      <c r="J147" s="39">
        <v>13</v>
      </c>
      <c r="K147" s="39">
        <v>25</v>
      </c>
      <c r="L147" s="39">
        <v>1485</v>
      </c>
      <c r="M147" s="39"/>
      <c r="N147" s="39">
        <v>65</v>
      </c>
      <c r="O147" s="39"/>
      <c r="P147" s="39"/>
      <c r="Q147" s="39">
        <v>150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466.58536585365852</v>
      </c>
      <c r="C149" s="60">
        <f>C147/C144*10</f>
        <v>531.37195121951231</v>
      </c>
      <c r="D149" s="15">
        <f t="shared" ref="D149:D161" si="51">C149/B149</f>
        <v>1.1388525875588085</v>
      </c>
      <c r="E149" s="15"/>
      <c r="F149" s="58">
        <f t="shared" ref="F149" si="52">F147/F144*10</f>
        <v>163.33333333333337</v>
      </c>
      <c r="G149" s="58"/>
      <c r="H149" s="58"/>
      <c r="I149" s="58"/>
      <c r="J149" s="58">
        <f t="shared" ref="J149:N149" si="53">J147/J144*10</f>
        <v>65</v>
      </c>
      <c r="K149" s="58">
        <f t="shared" si="53"/>
        <v>250</v>
      </c>
      <c r="L149" s="58">
        <f t="shared" si="53"/>
        <v>645.6521739130435</v>
      </c>
      <c r="M149" s="58"/>
      <c r="N149" s="58">
        <f t="shared" si="53"/>
        <v>260</v>
      </c>
      <c r="O149" s="58"/>
      <c r="P149" s="58"/>
      <c r="Q149" s="58">
        <f t="shared" ref="Q149" si="54">Q147/Q144*10</f>
        <v>375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430</v>
      </c>
      <c r="C150" s="27">
        <f t="shared" si="20"/>
        <v>473</v>
      </c>
      <c r="D150" s="15">
        <f t="shared" si="51"/>
        <v>1.1000000000000001</v>
      </c>
      <c r="E150" s="15"/>
      <c r="F150" s="38"/>
      <c r="G150" s="37"/>
      <c r="H150" s="57">
        <v>437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5"/>
        <v>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5"/>
        <v>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 t="e">
        <f t="shared" si="57"/>
        <v>#DIV/0!</v>
      </c>
      <c r="Z161" s="26"/>
    </row>
    <row r="162" spans="1:26" s="12" customFormat="1" ht="30" customHeight="1" x14ac:dyDescent="0.25">
      <c r="A162" s="55" t="s">
        <v>185</v>
      </c>
      <c r="B162" s="27">
        <v>2191</v>
      </c>
      <c r="C162" s="27">
        <f t="shared" si="55"/>
        <v>813</v>
      </c>
      <c r="D162" s="15"/>
      <c r="E162" s="15"/>
      <c r="F162" s="37"/>
      <c r="G162" s="37"/>
      <c r="H162" s="37"/>
      <c r="I162" s="37">
        <v>144</v>
      </c>
      <c r="J162" s="37">
        <v>87</v>
      </c>
      <c r="K162" s="37">
        <v>450</v>
      </c>
      <c r="L162" s="37">
        <v>132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2293</v>
      </c>
      <c r="C163" s="27">
        <f t="shared" si="55"/>
        <v>766</v>
      </c>
      <c r="D163" s="15"/>
      <c r="E163" s="15"/>
      <c r="F163" s="37"/>
      <c r="G163" s="35"/>
      <c r="H163" s="58"/>
      <c r="I163" s="26">
        <v>144</v>
      </c>
      <c r="J163" s="26">
        <v>122</v>
      </c>
      <c r="K163" s="26">
        <v>360</v>
      </c>
      <c r="L163" s="26">
        <v>140</v>
      </c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8">B163/B162*10</f>
        <v>10.46554084892743</v>
      </c>
      <c r="C164" s="54">
        <f t="shared" si="58"/>
        <v>9.4218942189421888</v>
      </c>
      <c r="D164" s="54"/>
      <c r="E164" s="54" t="e">
        <f t="shared" si="58"/>
        <v>#DIV/0!</v>
      </c>
      <c r="F164" s="54"/>
      <c r="G164" s="54"/>
      <c r="H164" s="54"/>
      <c r="I164" s="54"/>
      <c r="J164" s="54">
        <f>J163/J162*10</f>
        <v>14.022988505747128</v>
      </c>
      <c r="K164" s="54">
        <f>K163/K162*10</f>
        <v>8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1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69002</v>
      </c>
      <c r="C178" s="27">
        <f>SUM(F178:Z178)</f>
        <v>65980</v>
      </c>
      <c r="D178" s="15">
        <f t="shared" si="60"/>
        <v>0.95620416799513053</v>
      </c>
      <c r="E178" s="15"/>
      <c r="F178" s="39">
        <v>5364</v>
      </c>
      <c r="G178" s="39">
        <v>2410</v>
      </c>
      <c r="H178" s="39">
        <v>2435</v>
      </c>
      <c r="I178" s="39">
        <v>2380</v>
      </c>
      <c r="J178" s="39">
        <v>2255</v>
      </c>
      <c r="K178" s="39">
        <v>5250</v>
      </c>
      <c r="L178" s="39">
        <v>2645</v>
      </c>
      <c r="M178" s="39">
        <v>2545</v>
      </c>
      <c r="N178" s="39">
        <v>1293</v>
      </c>
      <c r="O178" s="39">
        <v>1080</v>
      </c>
      <c r="P178" s="39">
        <v>1346</v>
      </c>
      <c r="Q178" s="39">
        <v>4349</v>
      </c>
      <c r="R178" s="39">
        <v>4998</v>
      </c>
      <c r="S178" s="39">
        <v>4596</v>
      </c>
      <c r="T178" s="39">
        <v>6430</v>
      </c>
      <c r="U178" s="39">
        <v>1872</v>
      </c>
      <c r="V178" s="39">
        <v>1550</v>
      </c>
      <c r="W178" s="39">
        <v>1095</v>
      </c>
      <c r="X178" s="39">
        <v>4300</v>
      </c>
      <c r="Y178" s="39">
        <v>5667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0.65716190476190472</v>
      </c>
      <c r="C179" s="9">
        <f>C178/C177</f>
        <v>0.62838095238095237</v>
      </c>
      <c r="D179" s="15">
        <f t="shared" si="60"/>
        <v>0.95620416799513064</v>
      </c>
      <c r="E179" s="9"/>
      <c r="F179" s="30">
        <f>F178/F177</f>
        <v>0.72029004968443666</v>
      </c>
      <c r="G179" s="30">
        <f t="shared" ref="G179:Z179" si="61">G178/G177</f>
        <v>0.58981889378365149</v>
      </c>
      <c r="H179" s="30">
        <f t="shared" si="61"/>
        <v>0.44313011828935395</v>
      </c>
      <c r="I179" s="30">
        <f t="shared" si="61"/>
        <v>0.35301097597152181</v>
      </c>
      <c r="J179" s="30">
        <f t="shared" si="61"/>
        <v>0.66894096707208539</v>
      </c>
      <c r="K179" s="30">
        <f t="shared" si="61"/>
        <v>0.88503034389750501</v>
      </c>
      <c r="L179" s="30">
        <f t="shared" si="61"/>
        <v>0.61525936264247505</v>
      </c>
      <c r="M179" s="30">
        <f t="shared" si="61"/>
        <v>0.50386062165907741</v>
      </c>
      <c r="N179" s="30">
        <f t="shared" si="61"/>
        <v>0.2859986728599867</v>
      </c>
      <c r="O179" s="30">
        <f t="shared" si="61"/>
        <v>0.48452220726783313</v>
      </c>
      <c r="P179" s="30">
        <f t="shared" si="61"/>
        <v>0.43433365601807034</v>
      </c>
      <c r="Q179" s="30">
        <f t="shared" si="61"/>
        <v>0.61661704239330783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0.83909695941537255</v>
      </c>
      <c r="U179" s="30">
        <f t="shared" si="61"/>
        <v>0.45826193390452874</v>
      </c>
      <c r="V179" s="30">
        <f t="shared" si="61"/>
        <v>0.47069541451563923</v>
      </c>
      <c r="W179" s="30">
        <f t="shared" si="61"/>
        <v>0.51456766917293228</v>
      </c>
      <c r="X179" s="30">
        <f t="shared" si="61"/>
        <v>0.70538057742782156</v>
      </c>
      <c r="Y179" s="30">
        <f t="shared" si="61"/>
        <v>0.82118533545862915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5506</v>
      </c>
      <c r="C180" s="27">
        <f>SUM(F180:Z180)</f>
        <v>12670</v>
      </c>
      <c r="D180" s="15">
        <f t="shared" si="60"/>
        <v>2.3011260443152923</v>
      </c>
      <c r="E180" s="15"/>
      <c r="F180" s="10"/>
      <c r="G180" s="10">
        <v>80</v>
      </c>
      <c r="H180" s="10">
        <v>1450</v>
      </c>
      <c r="I180" s="10">
        <v>620</v>
      </c>
      <c r="J180" s="10">
        <v>577</v>
      </c>
      <c r="K180" s="10">
        <v>995</v>
      </c>
      <c r="L180" s="10">
        <v>392</v>
      </c>
      <c r="M180" s="10">
        <v>467</v>
      </c>
      <c r="N180" s="10">
        <v>100</v>
      </c>
      <c r="O180" s="10">
        <v>100</v>
      </c>
      <c r="P180" s="10"/>
      <c r="Q180" s="10">
        <v>740</v>
      </c>
      <c r="R180" s="10"/>
      <c r="S180" s="10"/>
      <c r="T180" s="10">
        <v>1386</v>
      </c>
      <c r="U180" s="10">
        <v>100</v>
      </c>
      <c r="V180" s="10">
        <v>560</v>
      </c>
      <c r="W180" s="10"/>
      <c r="X180" s="10"/>
      <c r="Y180" s="10">
        <v>3503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0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1112</v>
      </c>
      <c r="C182" s="27">
        <f>SUM(F182:Z182)</f>
        <v>175</v>
      </c>
      <c r="D182" s="15">
        <f>C182/B182</f>
        <v>0.15737410071942445</v>
      </c>
      <c r="E182" s="15"/>
      <c r="F182" s="39"/>
      <c r="G182" s="39"/>
      <c r="H182" s="39"/>
      <c r="I182" s="39"/>
      <c r="J182" s="39"/>
      <c r="K182" s="39"/>
      <c r="L182" s="39">
        <v>150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>
        <v>25</v>
      </c>
    </row>
    <row r="183" spans="1:26" s="12" customFormat="1" ht="30" hidden="1" customHeight="1" x14ac:dyDescent="0.25">
      <c r="A183" s="13" t="s">
        <v>52</v>
      </c>
      <c r="B183" s="87">
        <f>B182/B181</f>
        <v>1.059047619047619E-2</v>
      </c>
      <c r="C183" s="87">
        <f>C182/C181</f>
        <v>1.6666666666666668E-3</v>
      </c>
      <c r="D183" s="15"/>
      <c r="E183" s="15"/>
      <c r="F183" s="16">
        <f>F182/F181</f>
        <v>0</v>
      </c>
      <c r="G183" s="16">
        <f t="shared" ref="G183:Z183" si="62">G182/G181</f>
        <v>0</v>
      </c>
      <c r="H183" s="16">
        <f t="shared" si="62"/>
        <v>0</v>
      </c>
      <c r="I183" s="16">
        <f t="shared" si="62"/>
        <v>0</v>
      </c>
      <c r="J183" s="16">
        <f t="shared" si="62"/>
        <v>0</v>
      </c>
      <c r="K183" s="16">
        <f t="shared" si="62"/>
        <v>0</v>
      </c>
      <c r="L183" s="16">
        <f t="shared" si="62"/>
        <v>3.4891835310537335E-2</v>
      </c>
      <c r="M183" s="16">
        <f t="shared" si="62"/>
        <v>0</v>
      </c>
      <c r="N183" s="16">
        <f t="shared" si="62"/>
        <v>0</v>
      </c>
      <c r="O183" s="16">
        <f t="shared" si="62"/>
        <v>0</v>
      </c>
      <c r="P183" s="16">
        <f t="shared" si="62"/>
        <v>0</v>
      </c>
      <c r="Q183" s="16">
        <f t="shared" si="62"/>
        <v>0</v>
      </c>
      <c r="R183" s="16">
        <f t="shared" si="62"/>
        <v>0</v>
      </c>
      <c r="S183" s="16">
        <f t="shared" si="62"/>
        <v>0</v>
      </c>
      <c r="T183" s="16">
        <f t="shared" si="62"/>
        <v>0</v>
      </c>
      <c r="U183" s="16">
        <f t="shared" si="62"/>
        <v>0</v>
      </c>
      <c r="V183" s="16">
        <f t="shared" si="62"/>
        <v>0</v>
      </c>
      <c r="W183" s="16">
        <f t="shared" si="62"/>
        <v>0</v>
      </c>
      <c r="X183" s="16">
        <f t="shared" si="62"/>
        <v>0</v>
      </c>
      <c r="Y183" s="16">
        <f t="shared" si="62"/>
        <v>0</v>
      </c>
      <c r="Z183" s="16">
        <f t="shared" si="62"/>
        <v>8.7811731647348089E-3</v>
      </c>
    </row>
    <row r="184" spans="1:26" s="12" customFormat="1" ht="30" customHeight="1" x14ac:dyDescent="0.25">
      <c r="A184" s="11" t="s">
        <v>127</v>
      </c>
      <c r="B184" s="26">
        <v>666</v>
      </c>
      <c r="C184" s="26">
        <f>SUM(F184:Z184)</f>
        <v>0</v>
      </c>
      <c r="D184" s="15">
        <f t="shared" ref="D184:D192" si="63">C184/B184</f>
        <v>0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customHeight="1" x14ac:dyDescent="0.25">
      <c r="A185" s="11" t="s">
        <v>128</v>
      </c>
      <c r="B185" s="26">
        <v>396</v>
      </c>
      <c r="C185" s="26">
        <f>SUM(F185:Z185)</f>
        <v>175</v>
      </c>
      <c r="D185" s="15">
        <f t="shared" si="63"/>
        <v>0.44191919191919193</v>
      </c>
      <c r="E185" s="15"/>
      <c r="F185" s="10"/>
      <c r="G185" s="10"/>
      <c r="H185" s="10"/>
      <c r="I185" s="10"/>
      <c r="J185" s="10"/>
      <c r="K185" s="10"/>
      <c r="L185" s="10">
        <v>150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>
        <v>25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3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3"/>
        <v>1.0357669719494327</v>
      </c>
      <c r="E189" s="15"/>
      <c r="F189" s="73">
        <f t="shared" ref="F189:Z189" si="64">F188/F187</f>
        <v>1</v>
      </c>
      <c r="G189" s="73">
        <f t="shared" si="64"/>
        <v>1</v>
      </c>
      <c r="H189" s="73">
        <f t="shared" si="64"/>
        <v>0.94922737306843263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1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3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87161</v>
      </c>
      <c r="C194" s="27">
        <f>SUM(F194:Z194)</f>
        <v>116661</v>
      </c>
      <c r="D194" s="9">
        <f>C194/B194</f>
        <v>1.338454125124769</v>
      </c>
      <c r="E194" s="9"/>
      <c r="F194" s="26">
        <v>2164</v>
      </c>
      <c r="G194" s="26">
        <v>2569</v>
      </c>
      <c r="H194" s="26">
        <v>13600</v>
      </c>
      <c r="I194" s="26">
        <v>7495</v>
      </c>
      <c r="J194" s="26">
        <v>6910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4613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39222.450000000004</v>
      </c>
      <c r="C196" s="27">
        <f>C194*0.45</f>
        <v>52497.450000000004</v>
      </c>
      <c r="D196" s="27">
        <f t="shared" ref="D196:Z196" si="65">D194*0.45</f>
        <v>0.60230435630614609</v>
      </c>
      <c r="E196" s="27">
        <f t="shared" si="65"/>
        <v>0</v>
      </c>
      <c r="F196" s="26">
        <f t="shared" si="65"/>
        <v>973.80000000000007</v>
      </c>
      <c r="G196" s="26">
        <f t="shared" si="65"/>
        <v>1156.05</v>
      </c>
      <c r="H196" s="26">
        <f t="shared" si="65"/>
        <v>6120</v>
      </c>
      <c r="I196" s="26">
        <f t="shared" si="65"/>
        <v>3372.75</v>
      </c>
      <c r="J196" s="26">
        <f t="shared" si="65"/>
        <v>3109.5</v>
      </c>
      <c r="K196" s="26">
        <f t="shared" si="65"/>
        <v>3582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2441.25</v>
      </c>
      <c r="R196" s="26">
        <f t="shared" si="65"/>
        <v>3267.9</v>
      </c>
      <c r="S196" s="26">
        <f t="shared" si="65"/>
        <v>1174.5</v>
      </c>
      <c r="T196" s="26">
        <f t="shared" si="65"/>
        <v>2097.9</v>
      </c>
      <c r="U196" s="26">
        <f t="shared" si="65"/>
        <v>2075.85</v>
      </c>
      <c r="V196" s="26">
        <f t="shared" si="65"/>
        <v>1012.5</v>
      </c>
      <c r="W196" s="26">
        <f t="shared" si="65"/>
        <v>414.90000000000003</v>
      </c>
      <c r="X196" s="26">
        <f t="shared" si="65"/>
        <v>2004.3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1.2276357743425692</v>
      </c>
      <c r="D197" s="9"/>
      <c r="E197" s="9"/>
      <c r="F197" s="73">
        <f t="shared" ref="F197:Z197" si="66">F194/F195</f>
        <v>1.5715323166303559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0.859814156246415</v>
      </c>
      <c r="J197" s="73">
        <f t="shared" si="66"/>
        <v>1.5758266818700113</v>
      </c>
      <c r="K197" s="73">
        <f t="shared" si="66"/>
        <v>1.7831541218637992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0.93874372728845823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1.0387700534759359</v>
      </c>
      <c r="U197" s="73">
        <f t="shared" si="66"/>
        <v>0.92444889779559114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1.2843137254901962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265582</v>
      </c>
      <c r="C198" s="27">
        <f>SUM(F198:Z198)</f>
        <v>299772</v>
      </c>
      <c r="D198" s="9">
        <f>C198/B198</f>
        <v>1.1287361342259641</v>
      </c>
      <c r="E198" s="9"/>
      <c r="F198" s="26">
        <v>320</v>
      </c>
      <c r="G198" s="26">
        <v>7000</v>
      </c>
      <c r="H198" s="26">
        <v>21200</v>
      </c>
      <c r="I198" s="26">
        <v>19226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12100</v>
      </c>
      <c r="P198" s="26">
        <v>7249</v>
      </c>
      <c r="Q198" s="26">
        <v>26300</v>
      </c>
      <c r="R198" s="26">
        <v>4150</v>
      </c>
      <c r="S198" s="26">
        <v>7000</v>
      </c>
      <c r="T198" s="26">
        <v>8700</v>
      </c>
      <c r="U198" s="26">
        <v>44245</v>
      </c>
      <c r="V198" s="26">
        <v>2900</v>
      </c>
      <c r="W198" s="26">
        <v>1500</v>
      </c>
      <c r="X198" s="26">
        <v>18053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79674.599999999991</v>
      </c>
      <c r="C200" s="27">
        <f>C198*0.3</f>
        <v>89931.599999999991</v>
      </c>
      <c r="D200" s="27">
        <f t="shared" ref="D200:Z200" si="67">D198*0.3</f>
        <v>0.33862084026778921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6360</v>
      </c>
      <c r="I200" s="26">
        <f t="shared" si="67"/>
        <v>5767.8</v>
      </c>
      <c r="J200" s="26">
        <f t="shared" si="67"/>
        <v>1946.1</v>
      </c>
      <c r="K200" s="26">
        <f t="shared" si="67"/>
        <v>5085</v>
      </c>
      <c r="L200" s="26">
        <f t="shared" si="67"/>
        <v>627</v>
      </c>
      <c r="M200" s="26">
        <f t="shared" si="67"/>
        <v>5670.5999999999995</v>
      </c>
      <c r="N200" s="26">
        <f t="shared" si="67"/>
        <v>2777.7</v>
      </c>
      <c r="O200" s="26">
        <f t="shared" si="67"/>
        <v>3630</v>
      </c>
      <c r="P200" s="26">
        <f t="shared" si="67"/>
        <v>2174.6999999999998</v>
      </c>
      <c r="Q200" s="26">
        <f t="shared" si="67"/>
        <v>7890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13273.5</v>
      </c>
      <c r="V200" s="26">
        <f t="shared" si="67"/>
        <v>870</v>
      </c>
      <c r="W200" s="26">
        <f t="shared" si="67"/>
        <v>450</v>
      </c>
      <c r="X200" s="26">
        <f t="shared" si="67"/>
        <v>5415.9</v>
      </c>
      <c r="Y200" s="26">
        <f t="shared" si="67"/>
        <v>14412.3</v>
      </c>
      <c r="Z200" s="26">
        <f t="shared" si="67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1.1438361391352128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1.1000985937418919</v>
      </c>
      <c r="I201" s="30">
        <f t="shared" si="68"/>
        <v>1.1126801319520805</v>
      </c>
      <c r="J201" s="30">
        <f t="shared" si="68"/>
        <v>0.86297725156312355</v>
      </c>
      <c r="K201" s="30">
        <f t="shared" si="68"/>
        <v>1.1076259556949617</v>
      </c>
      <c r="L201" s="30">
        <f t="shared" si="68"/>
        <v>1.9227230910763569</v>
      </c>
      <c r="M201" s="30">
        <f t="shared" si="68"/>
        <v>1.0027586206896553</v>
      </c>
      <c r="N201" s="30">
        <f t="shared" si="68"/>
        <v>0.87996578597224862</v>
      </c>
      <c r="O201" s="30">
        <f t="shared" si="68"/>
        <v>1.0979040014517738</v>
      </c>
      <c r="P201" s="30">
        <f t="shared" si="68"/>
        <v>0.95519831334826721</v>
      </c>
      <c r="Q201" s="30">
        <f t="shared" si="68"/>
        <v>1.3001779711291279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1.2666399473247258</v>
      </c>
      <c r="V201" s="30">
        <f t="shared" si="68"/>
        <v>1.1679420056383407</v>
      </c>
      <c r="W201" s="30">
        <f t="shared" si="68"/>
        <v>1.0141987829614605</v>
      </c>
      <c r="X201" s="30">
        <f t="shared" si="68"/>
        <v>1.4871900486036742</v>
      </c>
      <c r="Y201" s="30">
        <f t="shared" si="68"/>
        <v>1.4726113478220888</v>
      </c>
      <c r="Z201" s="30">
        <f t="shared" si="68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40201</v>
      </c>
      <c r="C202" s="27">
        <f>SUM(F202:Z202)</f>
        <v>33892</v>
      </c>
      <c r="D202" s="9">
        <f>C202/B202</f>
        <v>0.84306360538295066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/>
      <c r="L202" s="26">
        <v>2150</v>
      </c>
      <c r="M202" s="26">
        <v>3125</v>
      </c>
      <c r="N202" s="26"/>
      <c r="O202" s="26">
        <v>4000</v>
      </c>
      <c r="P202" s="26">
        <v>4332</v>
      </c>
      <c r="Q202" s="26">
        <v>3250</v>
      </c>
      <c r="R202" s="26"/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7638.1900000000005</v>
      </c>
      <c r="C204" s="27">
        <f>C202*0.19</f>
        <v>6439.4800000000005</v>
      </c>
      <c r="D204" s="27">
        <f t="shared" ref="D204:E204" si="69">D202*0.19</f>
        <v>0.16018208502276063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760</v>
      </c>
      <c r="P204" s="26">
        <f t="shared" si="70"/>
        <v>823.08</v>
      </c>
      <c r="Q204" s="26">
        <f t="shared" si="70"/>
        <v>617.5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0.10367950271037529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2.3291509828523629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3">O202/O203</f>
        <v>0.33875338753387535</v>
      </c>
      <c r="P205" s="30">
        <f t="shared" si="73"/>
        <v>0.31398130028267013</v>
      </c>
      <c r="Q205" s="30">
        <f t="shared" si="73"/>
        <v>0.16869971450817545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149026.73000000001</v>
      </c>
      <c r="D211" s="9">
        <f>C211/B211</f>
        <v>1.3174448805671954</v>
      </c>
      <c r="E211" s="9"/>
      <c r="F211" s="26">
        <f>F209+F207+F204+F200+F196</f>
        <v>1069.8000000000002</v>
      </c>
      <c r="G211" s="26">
        <f t="shared" ref="G211:Z211" si="74">G209+G207+G204+G200+G196</f>
        <v>3256.05</v>
      </c>
      <c r="H211" s="26">
        <f t="shared" si="74"/>
        <v>12480</v>
      </c>
      <c r="I211" s="26">
        <f t="shared" si="74"/>
        <v>9520.5499999999993</v>
      </c>
      <c r="J211" s="26">
        <f t="shared" si="74"/>
        <v>7171.82</v>
      </c>
      <c r="K211" s="26">
        <f t="shared" si="74"/>
        <v>8667</v>
      </c>
      <c r="L211" s="26">
        <f t="shared" si="74"/>
        <v>2906.6000000000004</v>
      </c>
      <c r="M211" s="26">
        <f t="shared" si="74"/>
        <v>10735.55</v>
      </c>
      <c r="N211" s="26">
        <f t="shared" si="74"/>
        <v>4649.25</v>
      </c>
      <c r="O211" s="26">
        <f t="shared" si="74"/>
        <v>5830</v>
      </c>
      <c r="P211" s="26">
        <f t="shared" si="74"/>
        <v>4765.38</v>
      </c>
      <c r="Q211" s="26">
        <f t="shared" si="74"/>
        <v>10948.75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4707.8999999999996</v>
      </c>
      <c r="U211" s="26">
        <f t="shared" si="74"/>
        <v>15349.35</v>
      </c>
      <c r="V211" s="26">
        <f t="shared" si="74"/>
        <v>1882.5</v>
      </c>
      <c r="W211" s="26">
        <f t="shared" si="74"/>
        <v>864.90000000000009</v>
      </c>
      <c r="X211" s="26">
        <f t="shared" si="74"/>
        <v>7628.63</v>
      </c>
      <c r="Y211" s="26">
        <f t="shared" si="74"/>
        <v>18827.7</v>
      </c>
      <c r="Z211" s="26">
        <f t="shared" si="74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20.399999999999999</v>
      </c>
      <c r="C213" s="53">
        <f>C211/C212*10</f>
        <v>21.818794471611373</v>
      </c>
      <c r="D213" s="9">
        <f>C213/B213</f>
        <v>1.0695487486084008</v>
      </c>
      <c r="E213" s="9"/>
      <c r="F213" s="54">
        <f>F211/F212*10</f>
        <v>17.254838709677422</v>
      </c>
      <c r="G213" s="54">
        <f t="shared" ref="G213:Z213" si="75">G211/G212*10</f>
        <v>17.282643312101911</v>
      </c>
      <c r="H213" s="54">
        <f t="shared" si="75"/>
        <v>23.74429223744292</v>
      </c>
      <c r="I213" s="54">
        <f t="shared" si="75"/>
        <v>13.591077801570306</v>
      </c>
      <c r="J213" s="54">
        <f t="shared" si="75"/>
        <v>25.441007449450158</v>
      </c>
      <c r="K213" s="54">
        <f t="shared" si="75"/>
        <v>30.209132101777627</v>
      </c>
      <c r="L213" s="54">
        <f t="shared" si="75"/>
        <v>44.579754601227002</v>
      </c>
      <c r="M213" s="54">
        <f t="shared" si="75"/>
        <v>16.8242438489265</v>
      </c>
      <c r="N213" s="54">
        <f t="shared" si="75"/>
        <v>17.677756653992397</v>
      </c>
      <c r="O213" s="54">
        <f t="shared" si="75"/>
        <v>24.682472480948348</v>
      </c>
      <c r="P213" s="54">
        <f t="shared" si="75"/>
        <v>23.021159420289855</v>
      </c>
      <c r="Q213" s="54">
        <f t="shared" si="75"/>
        <v>25.256632064590541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20.979946524064168</v>
      </c>
      <c r="U213" s="54">
        <f t="shared" si="75"/>
        <v>20.506813627254509</v>
      </c>
      <c r="V213" s="54">
        <f t="shared" si="75"/>
        <v>20.220193340494092</v>
      </c>
      <c r="W213" s="54">
        <f t="shared" si="75"/>
        <v>25.363636363636367</v>
      </c>
      <c r="X213" s="54">
        <f t="shared" si="75"/>
        <v>29.32960399846213</v>
      </c>
      <c r="Y213" s="54">
        <f t="shared" si="75"/>
        <v>24.011860732049485</v>
      </c>
      <c r="Z213" s="54">
        <f t="shared" si="75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ht="20.399999999999999" hidden="1" customHeight="1" x14ac:dyDescent="0.3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90719</v>
      </c>
      <c r="D227" s="27"/>
      <c r="E227" s="23"/>
      <c r="F227" s="39">
        <v>3907</v>
      </c>
      <c r="G227" s="39">
        <v>2147</v>
      </c>
      <c r="H227" s="39">
        <v>7099</v>
      </c>
      <c r="I227" s="39">
        <v>3759</v>
      </c>
      <c r="J227" s="39">
        <v>2926</v>
      </c>
      <c r="K227" s="39">
        <v>7212</v>
      </c>
      <c r="L227" s="39">
        <v>3884</v>
      </c>
      <c r="M227" s="39">
        <v>5598</v>
      </c>
      <c r="N227" s="39">
        <v>4002</v>
      </c>
      <c r="O227" s="39">
        <v>1149</v>
      </c>
      <c r="P227" s="39">
        <v>2109</v>
      </c>
      <c r="Q227" s="39">
        <v>4122</v>
      </c>
      <c r="R227" s="39">
        <v>4764</v>
      </c>
      <c r="S227" s="39">
        <v>3701</v>
      </c>
      <c r="T227" s="39">
        <v>5558</v>
      </c>
      <c r="U227" s="39">
        <v>3265</v>
      </c>
      <c r="V227" s="39">
        <v>3670</v>
      </c>
      <c r="W227" s="39">
        <v>1592</v>
      </c>
      <c r="X227" s="39">
        <v>4258</v>
      </c>
      <c r="Y227" s="39">
        <v>12267</v>
      </c>
      <c r="Z227" s="39">
        <v>3730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2020-08-18T14:44:30Z</cp:lastPrinted>
  <dcterms:created xsi:type="dcterms:W3CDTF">2017-06-08T05:54:08Z</dcterms:created>
  <dcterms:modified xsi:type="dcterms:W3CDTF">2020-08-18T14:44:36Z</dcterms:modified>
</cp:coreProperties>
</file>