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8 август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оперативка!$A$1:$AB$220</definedName>
  </definedNames>
  <calcPr calcId="152511"/>
</workbook>
</file>

<file path=xl/calcChain.xml><?xml version="1.0" encoding="utf-8"?>
<calcChain xmlns="http://schemas.openxmlformats.org/spreadsheetml/2006/main"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213" i="1" l="1"/>
  <c r="I211" i="1"/>
  <c r="I140" i="1"/>
  <c r="V140" i="1"/>
  <c r="K205" i="1" l="1"/>
  <c r="X122" i="1"/>
  <c r="U122" i="1"/>
  <c r="S122" i="1"/>
  <c r="F122" i="1"/>
  <c r="G122" i="1"/>
  <c r="I122" i="1"/>
  <c r="J122" i="1"/>
  <c r="K122" i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U140" i="1" l="1"/>
  <c r="N164" i="1" l="1"/>
  <c r="L164" i="1"/>
  <c r="I164" i="1"/>
  <c r="I149" i="1"/>
  <c r="V148" i="1" l="1"/>
  <c r="V149" i="1"/>
  <c r="B124" i="1" l="1"/>
  <c r="F124" i="1"/>
  <c r="C124" i="1" s="1"/>
  <c r="D124" i="1" s="1"/>
  <c r="J124" i="1"/>
  <c r="R124" i="1"/>
  <c r="S124" i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D181" i="1"/>
  <c r="C181" i="1"/>
  <c r="B164" i="1" l="1"/>
  <c r="S140" i="1" l="1"/>
  <c r="W101" i="1" l="1"/>
  <c r="K101" i="1" l="1"/>
  <c r="X120" i="1" l="1"/>
  <c r="F140" i="1" l="1"/>
  <c r="F149" i="1"/>
  <c r="Q149" i="1" l="1"/>
  <c r="D119" i="1" l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I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V124" i="1"/>
  <c r="B122" i="1" l="1"/>
  <c r="S121" i="1" l="1"/>
  <c r="S120" i="1"/>
  <c r="T120" i="1"/>
  <c r="V120" i="1"/>
  <c r="Z121" i="1" l="1"/>
  <c r="Z122" i="1"/>
  <c r="Z120" i="1"/>
  <c r="C137" i="1" l="1"/>
  <c r="C134" i="1"/>
  <c r="C140" i="1" s="1"/>
  <c r="E122" i="1" l="1"/>
  <c r="L122" i="1"/>
  <c r="Y122" i="1"/>
  <c r="N149" i="1" l="1"/>
  <c r="E164" i="1" l="1"/>
  <c r="B123" i="1" l="1"/>
  <c r="B120" i="1"/>
  <c r="B121" i="1"/>
  <c r="Y120" i="1" l="1"/>
  <c r="O204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09" i="1"/>
  <c r="C110" i="1"/>
  <c r="C111" i="1"/>
  <c r="C112" i="1"/>
  <c r="C113" i="1"/>
  <c r="C114" i="1"/>
  <c r="C116" i="1"/>
  <c r="C117" i="1"/>
  <c r="C118" i="1"/>
  <c r="D118" i="1" s="1"/>
  <c r="C119" i="1"/>
  <c r="C125" i="1"/>
  <c r="C126" i="1"/>
  <c r="C128" i="1"/>
  <c r="C129" i="1"/>
  <c r="C130" i="1"/>
  <c r="D130" i="1" s="1"/>
  <c r="C131" i="1"/>
  <c r="D131" i="1" s="1"/>
  <c r="C132" i="1"/>
  <c r="D132" i="1" s="1"/>
  <c r="C133" i="1"/>
  <c r="D133" i="1" s="1"/>
  <c r="C150" i="1"/>
  <c r="C151" i="1"/>
  <c r="C153" i="1"/>
  <c r="C154" i="1"/>
  <c r="C156" i="1"/>
  <c r="C157" i="1"/>
  <c r="C159" i="1"/>
  <c r="C160" i="1"/>
  <c r="C162" i="1"/>
  <c r="C163" i="1"/>
  <c r="C165" i="1"/>
  <c r="C166" i="1"/>
  <c r="C168" i="1"/>
  <c r="C169" i="1"/>
  <c r="C171" i="1"/>
  <c r="C172" i="1"/>
  <c r="C174" i="1"/>
  <c r="C175" i="1"/>
  <c r="C176" i="1"/>
  <c r="C101" i="1" l="1"/>
  <c r="D101" i="1" s="1"/>
  <c r="C164" i="1"/>
  <c r="C122" i="1"/>
  <c r="D122" i="1" s="1"/>
  <c r="C123" i="1"/>
  <c r="D123" i="1" s="1"/>
  <c r="C121" i="1"/>
  <c r="D121" i="1" s="1"/>
  <c r="C120" i="1"/>
  <c r="D120" i="1" s="1"/>
  <c r="X204" i="1"/>
  <c r="L204" i="1"/>
  <c r="M204" i="1"/>
  <c r="P204" i="1"/>
  <c r="Q204" i="1"/>
  <c r="I204" i="1"/>
  <c r="R200" i="1" l="1"/>
  <c r="C178" i="1" l="1"/>
  <c r="C179" i="1" s="1"/>
  <c r="D179" i="1" s="1"/>
  <c r="B189" i="1" l="1"/>
  <c r="C188" i="1" l="1"/>
  <c r="J204" i="1" l="1"/>
  <c r="E204" i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2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X124" i="1"/>
  <c r="I127" i="1"/>
  <c r="C127" i="1" s="1"/>
  <c r="N127" i="1"/>
  <c r="Q127" i="1"/>
  <c r="S127" i="1"/>
  <c r="U127" i="1"/>
  <c r="Y127" i="1"/>
  <c r="D129" i="1"/>
  <c r="B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S145" i="1"/>
  <c r="T145" i="1"/>
  <c r="U145" i="1"/>
  <c r="V145" i="1"/>
  <c r="W145" i="1"/>
  <c r="X145" i="1"/>
  <c r="Y145" i="1"/>
  <c r="Z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S148" i="1"/>
  <c r="T148" i="1"/>
  <c r="U148" i="1"/>
  <c r="X148" i="1"/>
  <c r="Y148" i="1"/>
  <c r="Z148" i="1"/>
  <c r="B149" i="1"/>
  <c r="L149" i="1"/>
  <c r="D150" i="1"/>
  <c r="D151" i="1"/>
  <c r="B152" i="1"/>
  <c r="H152" i="1"/>
  <c r="M152" i="1"/>
  <c r="Z152" i="1"/>
  <c r="D153" i="1"/>
  <c r="D154" i="1"/>
  <c r="B155" i="1"/>
  <c r="I155" i="1"/>
  <c r="C155" i="1" s="1"/>
  <c r="O155" i="1"/>
  <c r="S155" i="1"/>
  <c r="T155" i="1"/>
  <c r="X155" i="1"/>
  <c r="D156" i="1"/>
  <c r="D157" i="1"/>
  <c r="B158" i="1"/>
  <c r="N158" i="1"/>
  <c r="C158" i="1" s="1"/>
  <c r="U158" i="1"/>
  <c r="V158" i="1"/>
  <c r="D159" i="1"/>
  <c r="D160" i="1"/>
  <c r="B161" i="1"/>
  <c r="F161" i="1"/>
  <c r="C161" i="1" s="1"/>
  <c r="I161" i="1"/>
  <c r="J161" i="1"/>
  <c r="K161" i="1"/>
  <c r="L161" i="1"/>
  <c r="M161" i="1"/>
  <c r="N161" i="1"/>
  <c r="Q161" i="1"/>
  <c r="R161" i="1"/>
  <c r="T161" i="1"/>
  <c r="U161" i="1"/>
  <c r="V161" i="1"/>
  <c r="W161" i="1"/>
  <c r="X161" i="1"/>
  <c r="Y161" i="1"/>
  <c r="K164" i="1"/>
  <c r="D165" i="1"/>
  <c r="D166" i="1"/>
  <c r="B167" i="1"/>
  <c r="R167" i="1"/>
  <c r="U167" i="1"/>
  <c r="D168" i="1"/>
  <c r="D169" i="1"/>
  <c r="B170" i="1"/>
  <c r="H170" i="1"/>
  <c r="C170" i="1" s="1"/>
  <c r="M170" i="1"/>
  <c r="V170" i="1"/>
  <c r="B173" i="1"/>
  <c r="H173" i="1"/>
  <c r="C173" i="1" s="1"/>
  <c r="K173" i="1"/>
  <c r="L173" i="1"/>
  <c r="M173" i="1"/>
  <c r="S173" i="1"/>
  <c r="V173" i="1"/>
  <c r="Y173" i="1"/>
  <c r="D174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I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C135" i="1" l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61" i="1"/>
  <c r="D173" i="1"/>
  <c r="D155" i="1"/>
  <c r="C205" i="1"/>
  <c r="C204" i="1"/>
  <c r="C201" i="1"/>
  <c r="C197" i="1"/>
  <c r="D170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C241" i="1" l="1"/>
  <c r="C235" i="1" l="1"/>
  <c r="F44" i="1" l="1"/>
  <c r="C233" i="1" l="1"/>
  <c r="C231" i="1"/>
  <c r="C230" i="1"/>
  <c r="C229" i="1"/>
  <c r="C228" i="1"/>
  <c r="C227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<sst xmlns="http://schemas.openxmlformats.org/spreadsheetml/2006/main" count="256" uniqueCount="207">
  <si>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</si>
  <si>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</si>
  <si>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</si>
  <si>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</si>
  <si>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</si>
  <si>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</si>
  <si>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</si>
  <si>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</si>
  <si>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</si>
  <si>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</si>
  <si>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</si>
  <si>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</si>
  <si>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</si>
  <si>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</si>
  <si>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</si>
  <si>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</si>
  <si>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</si>
  <si>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</si>
  <si>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</si>
  <si>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</si>
  <si>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</si>
  <si>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</si>
  <si>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</si>
  <si>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</si>
  <si>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</si>
  <si>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</si>
  <si>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</si>
  <si>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</si>
  <si>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</si>
  <si>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</si>
  <si>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</si>
  <si>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</si>
  <si>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</si>
  <si>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</si>
  <si>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</si>
  <si>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</si>
  <si>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</si>
  <si>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</si>
  <si>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</si>
  <si>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</si>
  <si>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</si>
  <si>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</si>
  <si>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</si>
  <si>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</si>
  <si>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</si>
  <si>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</si>
  <si>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</si>
  <si>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</si>
  <si>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</si>
  <si>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</si>
  <si>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</si>
  <si>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</si>
  <si>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</si>
  <si>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</si>
  <si>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</si>
  <si>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</si>
  <si>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</si>
  <si>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</si>
  <si>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</si>
  <si>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</si>
  <si>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</si>
  <si>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</si>
  <si>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</si>
  <si>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</si>
  <si>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</si>
  <si>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</si>
  <si>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</si>
  <si>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</si>
  <si>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</si>
  <si>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</si>
  <si>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</si>
  <si>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</si>
  <si>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</si>
  <si>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</si>
  <si>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</si>
  <si>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</si>
  <si>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</si>
  <si>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</si>
  <si>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</si>
  <si>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</si>
  <si>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</si>
  <si>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</si>
  <si>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</si>
  <si>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</si>
  <si>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</si>
  <si>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</si>
  <si>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</si>
  <si>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</si>
  <si>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</si>
  <si>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</si>
  <si>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</si>
  <si>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</si>
  <si>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</si>
  <si>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</si>
  <si>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</si>
  <si>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</si>
  <si>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</si>
  <si>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</si>
  <si>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</si>
  <si>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</si>
  <si>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</si>
  <si>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</si>
  <si>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</si>
  <si>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</si>
  <si>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</si>
  <si>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</si>
  <si>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</si>
  <si>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</si>
  <si>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</si>
  <si>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</si>
  <si>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</si>
  <si>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</si>
  <si>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</si>
  <si>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</si>
  <si>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</si>
  <si>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</si>
  <si>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</si>
  <si>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</si>
  <si>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</si>
  <si>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</si>
  <si>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</si>
  <si>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</si>
  <si>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</si>
  <si>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</si>
  <si>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</si>
  <si>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</si>
  <si>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</si>
  <si>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</si>
  <si>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</si>
  <si>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</si>
  <si>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</si>
  <si>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</si>
  <si>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</si>
  <si>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</si>
  <si>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</si>
  <si>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</si>
  <si>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</si>
  <si>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</si>
  <si>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</si>
  <si>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</si>
  <si>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</si>
  <si>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</si>
  <si>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</si>
  <si>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</si>
  <si>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</si>
  <si>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</si>
  <si>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</si>
  <si>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</si>
  <si>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</si>
  <si>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</si>
  <si>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</si>
  <si>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</si>
  <si>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</si>
  <si>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</si>
  <si>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</si>
  <si>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</si>
  <si>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</si>
  <si>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</si>
  <si>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</si>
  <si>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</si>
  <si>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</si>
  <si>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</si>
  <si>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</si>
  <si>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</si>
  <si>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</si>
  <si>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</si>
  <si>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</si>
  <si>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</si>
  <si>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</si>
  <si>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</si>
  <si>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</si>
  <si>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</si>
  <si>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</si>
  <si>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</si>
  <si>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</si>
  <si>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</si>
  <si>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</si>
  <si>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</si>
  <si>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</si>
  <si>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</si>
  <si>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</si>
  <si>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</si>
  <si>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</si>
  <si>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</si>
  <si>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</si>
  <si>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</si>
  <si>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</si>
  <si>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</si>
  <si>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</si>
  <si>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</si>
  <si>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</si>
  <si>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</si>
  <si>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</si>
  <si>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</si>
  <si>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</si>
  <si>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</si>
  <si>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</si>
  <si>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</si>
  <si>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</si>
  <si>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</si>
  <si>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</si>
  <si>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</si>
  <si>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</si>
  <si>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</si>
  <si>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</si>
  <si>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</si>
  <si>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Информация о сельскохозяйственных работах по состоянию на 25 августа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</si>
</sst>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44"/>
  <sheetViews>
    <sheetView tabSelected="1" view="pageBreakPreview" topLeftCell="A2" zoomScale="70" zoomScaleNormal="70" zoomScaleSheetLayoutView="70" zoomScalePageLayoutView="82" workbookViewId="0">
      <pane xSplit="4" ySplit="5" topLeftCell="F7" activePane="bottomRight" state="frozen"/>
      <selection activeCell="A2" sqref="A2"/>
      <selection pane="topRight" activeCell="E2" sqref="E2"/>
      <selection pane="bottomLeft" activeCell="A7" sqref="A7"/>
      <selection pane="bottomRight" activeCell="J117" sqref="J117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0" t="s">
        <v>3</v>
      </c>
      <c r="B4" s="133" t="s">
        <v>195</v>
      </c>
      <c r="C4" s="136" t="s">
        <v>196</v>
      </c>
      <c r="D4" s="136" t="s">
        <v>197</v>
      </c>
      <c r="E4" s="136" t="s">
        <v>203</v>
      </c>
      <c r="F4" s="139" t="s">
        <v>4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87" customHeight="1" x14ac:dyDescent="0.3">
      <c r="A5" s="131"/>
      <c r="B5" s="134"/>
      <c r="C5" s="137"/>
      <c r="D5" s="137"/>
      <c r="E5" s="137"/>
      <c r="F5" s="142" t="s">
        <v>5</v>
      </c>
      <c r="G5" s="142" t="s">
        <v>6</v>
      </c>
      <c r="H5" s="142" t="s">
        <v>7</v>
      </c>
      <c r="I5" s="142" t="s">
        <v>8</v>
      </c>
      <c r="J5" s="142" t="s">
        <v>9</v>
      </c>
      <c r="K5" s="142" t="s">
        <v>10</v>
      </c>
      <c r="L5" s="142" t="s">
        <v>11</v>
      </c>
      <c r="M5" s="142" t="s">
        <v>12</v>
      </c>
      <c r="N5" s="142" t="s">
        <v>13</v>
      </c>
      <c r="O5" s="142" t="s">
        <v>14</v>
      </c>
      <c r="P5" s="142" t="s">
        <v>15</v>
      </c>
      <c r="Q5" s="142" t="s">
        <v>16</v>
      </c>
      <c r="R5" s="142" t="s">
        <v>17</v>
      </c>
      <c r="S5" s="142" t="s">
        <v>18</v>
      </c>
      <c r="T5" s="142" t="s">
        <v>19</v>
      </c>
      <c r="U5" s="142" t="s">
        <v>20</v>
      </c>
      <c r="V5" s="142" t="s">
        <v>21</v>
      </c>
      <c r="W5" s="142" t="s">
        <v>22</v>
      </c>
      <c r="X5" s="142" t="s">
        <v>23</v>
      </c>
      <c r="Y5" s="142" t="s">
        <v>24</v>
      </c>
      <c r="Z5" s="142" t="s">
        <v>25</v>
      </c>
    </row>
    <row r="6" spans="1:27" s="2" customFormat="1" ht="70.2" customHeight="1" thickBot="1" x14ac:dyDescent="0.35">
      <c r="A6" s="132"/>
      <c r="B6" s="135"/>
      <c r="C6" s="138"/>
      <c r="D6" s="138"/>
      <c r="E6" s="138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8">
        <v>2341</v>
      </c>
      <c r="G7" s="108">
        <v>1953</v>
      </c>
      <c r="H7" s="108">
        <v>3437</v>
      </c>
      <c r="I7" s="108">
        <v>2776</v>
      </c>
      <c r="J7" s="108">
        <v>1520</v>
      </c>
      <c r="K7" s="108">
        <v>3092</v>
      </c>
      <c r="L7" s="108">
        <v>2190</v>
      </c>
      <c r="M7" s="108">
        <v>2784</v>
      </c>
      <c r="N7" s="108">
        <v>2272</v>
      </c>
      <c r="O7" s="108">
        <v>917</v>
      </c>
      <c r="P7" s="108">
        <v>1364</v>
      </c>
      <c r="Q7" s="108">
        <v>1923</v>
      </c>
      <c r="R7" s="108">
        <v>2737</v>
      </c>
      <c r="S7" s="108">
        <v>3068</v>
      </c>
      <c r="T7" s="108">
        <v>3588</v>
      </c>
      <c r="U7" s="108">
        <v>2552</v>
      </c>
      <c r="V7" s="108">
        <v>1811</v>
      </c>
      <c r="W7" s="108">
        <v>640</v>
      </c>
      <c r="X7" s="108">
        <v>2157</v>
      </c>
      <c r="Y7" s="108">
        <v>3852</v>
      </c>
      <c r="Z7" s="108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8">
        <v>2496</v>
      </c>
      <c r="G8" s="108">
        <v>1976</v>
      </c>
      <c r="H8" s="108">
        <v>3628</v>
      </c>
      <c r="I8" s="108">
        <v>3055</v>
      </c>
      <c r="J8" s="108">
        <v>1529</v>
      </c>
      <c r="K8" s="108">
        <v>3159</v>
      </c>
      <c r="L8" s="108">
        <v>2194</v>
      </c>
      <c r="M8" s="108">
        <v>2867</v>
      </c>
      <c r="N8" s="108">
        <v>2272</v>
      </c>
      <c r="O8" s="108">
        <v>1104</v>
      </c>
      <c r="P8" s="108">
        <v>1700</v>
      </c>
      <c r="Q8" s="108">
        <v>1923</v>
      </c>
      <c r="R8" s="108">
        <v>3135</v>
      </c>
      <c r="S8" s="108">
        <v>3068</v>
      </c>
      <c r="T8" s="108">
        <v>3942</v>
      </c>
      <c r="U8" s="108">
        <v>2709</v>
      </c>
      <c r="V8" s="108">
        <v>1970</v>
      </c>
      <c r="W8" s="108">
        <v>576</v>
      </c>
      <c r="X8" s="108">
        <v>2146</v>
      </c>
      <c r="Y8" s="108">
        <v>3852</v>
      </c>
      <c r="Z8" s="108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09">
        <f t="shared" si="0"/>
        <v>1.0662110209312259</v>
      </c>
      <c r="G9" s="109">
        <f t="shared" si="0"/>
        <v>1.0117767537122375</v>
      </c>
      <c r="H9" s="109">
        <f t="shared" si="0"/>
        <v>1.0555717195228398</v>
      </c>
      <c r="I9" s="109">
        <f t="shared" si="0"/>
        <v>1.1005043227665705</v>
      </c>
      <c r="J9" s="109">
        <f t="shared" si="0"/>
        <v>1.0059210526315789</v>
      </c>
      <c r="K9" s="109">
        <f t="shared" si="0"/>
        <v>1.0216688227684347</v>
      </c>
      <c r="L9" s="109">
        <f t="shared" si="0"/>
        <v>1.0018264840182649</v>
      </c>
      <c r="M9" s="109">
        <f t="shared" si="0"/>
        <v>1.0298132183908046</v>
      </c>
      <c r="N9" s="109">
        <f t="shared" si="0"/>
        <v>1</v>
      </c>
      <c r="O9" s="109">
        <f t="shared" si="0"/>
        <v>1.2039258451472192</v>
      </c>
      <c r="P9" s="109">
        <f t="shared" si="0"/>
        <v>1.2463343108504399</v>
      </c>
      <c r="Q9" s="109">
        <f t="shared" si="0"/>
        <v>1</v>
      </c>
      <c r="R9" s="109">
        <f t="shared" si="0"/>
        <v>1.1454146876141762</v>
      </c>
      <c r="S9" s="109">
        <f t="shared" si="0"/>
        <v>1</v>
      </c>
      <c r="T9" s="109">
        <f t="shared" si="0"/>
        <v>1.0986622073578596</v>
      </c>
      <c r="U9" s="109">
        <f t="shared" si="0"/>
        <v>1.0615203761755485</v>
      </c>
      <c r="V9" s="109">
        <f t="shared" si="0"/>
        <v>1.0877967973495306</v>
      </c>
      <c r="W9" s="109">
        <f t="shared" si="0"/>
        <v>0.9</v>
      </c>
      <c r="X9" s="109">
        <f t="shared" si="0"/>
        <v>0.99490032452480293</v>
      </c>
      <c r="Y9" s="109">
        <f t="shared" si="0"/>
        <v>1</v>
      </c>
      <c r="Z9" s="109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8">
        <v>2421</v>
      </c>
      <c r="G10" s="108">
        <v>1921</v>
      </c>
      <c r="H10" s="108">
        <v>3628</v>
      </c>
      <c r="I10" s="108">
        <v>3055</v>
      </c>
      <c r="J10" s="108">
        <v>1440</v>
      </c>
      <c r="K10" s="108">
        <v>2919</v>
      </c>
      <c r="L10" s="108">
        <v>2099</v>
      </c>
      <c r="M10" s="108">
        <v>2787</v>
      </c>
      <c r="N10" s="108">
        <v>2272</v>
      </c>
      <c r="O10" s="108">
        <v>1104</v>
      </c>
      <c r="P10" s="108">
        <v>1670</v>
      </c>
      <c r="Q10" s="108">
        <v>1923</v>
      </c>
      <c r="R10" s="108">
        <v>3077</v>
      </c>
      <c r="S10" s="108">
        <v>3068</v>
      </c>
      <c r="T10" s="108">
        <v>3942</v>
      </c>
      <c r="U10" s="108">
        <v>2475</v>
      </c>
      <c r="V10" s="108">
        <v>1909</v>
      </c>
      <c r="W10" s="108">
        <v>576</v>
      </c>
      <c r="X10" s="108">
        <v>2146</v>
      </c>
      <c r="Y10" s="108">
        <v>3852</v>
      </c>
      <c r="Z10" s="108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09">
        <f>F10/F8</f>
        <v>0.96995192307692313</v>
      </c>
      <c r="G11" s="109">
        <f t="shared" ref="G11:Z11" si="1">G10/G8</f>
        <v>0.97216599190283404</v>
      </c>
      <c r="H11" s="109">
        <f t="shared" si="1"/>
        <v>1</v>
      </c>
      <c r="I11" s="109">
        <f t="shared" si="1"/>
        <v>1</v>
      </c>
      <c r="J11" s="109">
        <f t="shared" si="1"/>
        <v>0.94179202092871162</v>
      </c>
      <c r="K11" s="109">
        <f t="shared" si="1"/>
        <v>0.92402659069325732</v>
      </c>
      <c r="L11" s="109">
        <f t="shared" si="1"/>
        <v>0.95670009115770283</v>
      </c>
      <c r="M11" s="109">
        <f t="shared" si="1"/>
        <v>0.97209626787582837</v>
      </c>
      <c r="N11" s="109">
        <f t="shared" si="1"/>
        <v>1</v>
      </c>
      <c r="O11" s="109">
        <f t="shared" si="1"/>
        <v>1</v>
      </c>
      <c r="P11" s="109">
        <f t="shared" si="1"/>
        <v>0.98235294117647054</v>
      </c>
      <c r="Q11" s="109">
        <f t="shared" si="1"/>
        <v>1</v>
      </c>
      <c r="R11" s="109">
        <f t="shared" si="1"/>
        <v>0.98149920255183409</v>
      </c>
      <c r="S11" s="109">
        <f t="shared" si="1"/>
        <v>1</v>
      </c>
      <c r="T11" s="109">
        <f t="shared" si="1"/>
        <v>1</v>
      </c>
      <c r="U11" s="109">
        <f t="shared" si="1"/>
        <v>0.91362126245847175</v>
      </c>
      <c r="V11" s="109">
        <f t="shared" si="1"/>
        <v>0.96903553299492384</v>
      </c>
      <c r="W11" s="109">
        <f t="shared" si="1"/>
        <v>1</v>
      </c>
      <c r="X11" s="109">
        <f t="shared" si="1"/>
        <v>1</v>
      </c>
      <c r="Y11" s="109">
        <f t="shared" si="1"/>
        <v>1</v>
      </c>
      <c r="Z11" s="109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10">
        <v>498</v>
      </c>
      <c r="G12" s="110">
        <v>198</v>
      </c>
      <c r="H12" s="110">
        <v>2400</v>
      </c>
      <c r="I12" s="110">
        <v>873</v>
      </c>
      <c r="J12" s="110">
        <v>72</v>
      </c>
      <c r="K12" s="110">
        <v>2250</v>
      </c>
      <c r="L12" s="110">
        <v>900</v>
      </c>
      <c r="M12" s="110">
        <v>423</v>
      </c>
      <c r="N12" s="110">
        <v>613</v>
      </c>
      <c r="O12" s="110">
        <v>150</v>
      </c>
      <c r="P12" s="110">
        <v>750</v>
      </c>
      <c r="Q12" s="110">
        <v>310</v>
      </c>
      <c r="R12" s="110">
        <v>1600</v>
      </c>
      <c r="S12" s="110">
        <v>700</v>
      </c>
      <c r="T12" s="110">
        <v>1856</v>
      </c>
      <c r="U12" s="110">
        <v>600</v>
      </c>
      <c r="V12" s="110"/>
      <c r="W12" s="110">
        <v>374</v>
      </c>
      <c r="X12" s="110">
        <v>940</v>
      </c>
      <c r="Y12" s="110">
        <v>3009</v>
      </c>
      <c r="Z12" s="110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11">
        <f t="shared" ref="F13:M13" si="2">F12/F8</f>
        <v>0.19951923076923078</v>
      </c>
      <c r="G13" s="111">
        <f t="shared" si="2"/>
        <v>0.10020242914979757</v>
      </c>
      <c r="H13" s="111">
        <f t="shared" si="2"/>
        <v>0.66152149944873206</v>
      </c>
      <c r="I13" s="111">
        <f t="shared" si="2"/>
        <v>0.2857610474631751</v>
      </c>
      <c r="J13" s="111">
        <f t="shared" si="2"/>
        <v>4.7089601046435579E-2</v>
      </c>
      <c r="K13" s="111">
        <f t="shared" si="2"/>
        <v>0.71225071225071224</v>
      </c>
      <c r="L13" s="111">
        <f t="shared" si="2"/>
        <v>0.41020966271649956</v>
      </c>
      <c r="M13" s="111">
        <f t="shared" si="2"/>
        <v>0.14754098360655737</v>
      </c>
      <c r="N13" s="111">
        <f t="shared" ref="N13:Z13" si="3">N12/N8</f>
        <v>0.269806338028169</v>
      </c>
      <c r="O13" s="111">
        <f t="shared" si="3"/>
        <v>0.1358695652173913</v>
      </c>
      <c r="P13" s="111">
        <f t="shared" si="3"/>
        <v>0.44117647058823528</v>
      </c>
      <c r="Q13" s="111">
        <f t="shared" si="3"/>
        <v>0.16120644825793032</v>
      </c>
      <c r="R13" s="111">
        <f t="shared" si="3"/>
        <v>0.5103668261562998</v>
      </c>
      <c r="S13" s="111">
        <f t="shared" si="3"/>
        <v>0.22816166883963493</v>
      </c>
      <c r="T13" s="111">
        <f t="shared" si="3"/>
        <v>0.47082699137493655</v>
      </c>
      <c r="U13" s="111">
        <f t="shared" si="3"/>
        <v>0.22148394241417496</v>
      </c>
      <c r="V13" s="111">
        <f t="shared" si="3"/>
        <v>0</v>
      </c>
      <c r="W13" s="111">
        <f t="shared" si="3"/>
        <v>0.64930555555555558</v>
      </c>
      <c r="X13" s="111">
        <f t="shared" si="3"/>
        <v>0.43802423112767941</v>
      </c>
      <c r="Y13" s="111">
        <f t="shared" si="3"/>
        <v>0.78115264797507789</v>
      </c>
      <c r="Z13" s="111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2">
        <v>268.39999999999998</v>
      </c>
      <c r="G16" s="112">
        <v>181.8</v>
      </c>
      <c r="H16" s="112">
        <v>597.6</v>
      </c>
      <c r="I16" s="112">
        <v>1396.4</v>
      </c>
      <c r="J16" s="112">
        <v>363.2</v>
      </c>
      <c r="K16" s="112">
        <v>496.3</v>
      </c>
      <c r="L16" s="112">
        <v>781</v>
      </c>
      <c r="M16" s="112">
        <v>850.5</v>
      </c>
      <c r="N16" s="112">
        <v>782.1</v>
      </c>
      <c r="O16" s="112">
        <v>210</v>
      </c>
      <c r="P16" s="112">
        <v>484.8</v>
      </c>
      <c r="Q16" s="112">
        <v>248.3</v>
      </c>
      <c r="R16" s="112">
        <v>516.20000000000005</v>
      </c>
      <c r="S16" s="112">
        <v>356</v>
      </c>
      <c r="T16" s="112">
        <v>868</v>
      </c>
      <c r="U16" s="112">
        <v>561.20000000000005</v>
      </c>
      <c r="V16" s="112">
        <v>219.8</v>
      </c>
      <c r="W16" s="112">
        <v>145.1</v>
      </c>
      <c r="X16" s="112">
        <v>605.70000000000005</v>
      </c>
      <c r="Y16" s="112">
        <v>1368.7</v>
      </c>
      <c r="Z16" s="112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11">
        <f t="shared" ref="F17:X17" si="4">F16/F15</f>
        <v>0.22108731466227347</v>
      </c>
      <c r="G17" s="111">
        <f t="shared" si="4"/>
        <v>0.30350584307178635</v>
      </c>
      <c r="H17" s="111">
        <f t="shared" si="4"/>
        <v>0.41043956043956048</v>
      </c>
      <c r="I17" s="111">
        <f t="shared" si="4"/>
        <v>1.19718792866941</v>
      </c>
      <c r="J17" s="111">
        <f t="shared" si="4"/>
        <v>0.56049382716049378</v>
      </c>
      <c r="K17" s="111">
        <f t="shared" si="4"/>
        <v>0.47447418738049713</v>
      </c>
      <c r="L17" s="111">
        <f t="shared" si="4"/>
        <v>0.8087397742570156</v>
      </c>
      <c r="M17" s="111">
        <f t="shared" si="4"/>
        <v>0.66863207547169812</v>
      </c>
      <c r="N17" s="111">
        <f t="shared" si="4"/>
        <v>1.0037217659137576</v>
      </c>
      <c r="O17" s="111">
        <f t="shared" si="4"/>
        <v>0.50239234449760761</v>
      </c>
      <c r="P17" s="111">
        <f t="shared" si="4"/>
        <v>0.89446494464944648</v>
      </c>
      <c r="Q17" s="111">
        <f t="shared" si="4"/>
        <v>0.21992914083259524</v>
      </c>
      <c r="R17" s="111">
        <f t="shared" si="4"/>
        <v>0.39165402124430959</v>
      </c>
      <c r="S17" s="111">
        <f t="shared" si="4"/>
        <v>0.34362934362934361</v>
      </c>
      <c r="T17" s="111">
        <f t="shared" si="4"/>
        <v>0.68427276310603069</v>
      </c>
      <c r="U17" s="111">
        <f t="shared" si="4"/>
        <v>0.65484247374562432</v>
      </c>
      <c r="V17" s="111">
        <f t="shared" si="4"/>
        <v>0.33252647503782151</v>
      </c>
      <c r="W17" s="111">
        <f t="shared" si="4"/>
        <v>0.77345415778251603</v>
      </c>
      <c r="X17" s="111">
        <f t="shared" si="4"/>
        <v>0.55113739763421299</v>
      </c>
      <c r="Y17" s="111">
        <v>0.72699999999999998</v>
      </c>
      <c r="Z17" s="111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11">
        <v>0.46400000000000002</v>
      </c>
      <c r="G18" s="111">
        <v>0.46700000000000003</v>
      </c>
      <c r="H18" s="111">
        <v>0.84199999999999997</v>
      </c>
      <c r="I18" s="111">
        <v>0.81100000000000005</v>
      </c>
      <c r="J18" s="111">
        <v>1.038</v>
      </c>
      <c r="K18" s="111">
        <v>1.083</v>
      </c>
      <c r="L18" s="111">
        <v>2.1429999999999998</v>
      </c>
      <c r="M18" s="111">
        <v>1.0509999999999999</v>
      </c>
      <c r="N18" s="111">
        <v>0.63500000000000001</v>
      </c>
      <c r="O18" s="111">
        <v>1.077</v>
      </c>
      <c r="P18" s="111">
        <v>0.67700000000000005</v>
      </c>
      <c r="Q18" s="111">
        <v>0.59299999999999997</v>
      </c>
      <c r="R18" s="111">
        <v>0.6</v>
      </c>
      <c r="S18" s="111">
        <v>0.85699999999999998</v>
      </c>
      <c r="T18" s="111">
        <v>0.88300000000000001</v>
      </c>
      <c r="U18" s="111">
        <v>0.30599999999999999</v>
      </c>
      <c r="V18" s="111">
        <v>0.8</v>
      </c>
      <c r="W18" s="111">
        <v>0.69299999999999995</v>
      </c>
      <c r="X18" s="111">
        <v>0.75</v>
      </c>
      <c r="Y18" s="111">
        <v>1.319</v>
      </c>
      <c r="Z18" s="111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11">
        <v>0.95099999999999996</v>
      </c>
      <c r="G19" s="111">
        <v>0.26700000000000002</v>
      </c>
      <c r="H19" s="111">
        <v>1.1719999999999999</v>
      </c>
      <c r="I19" s="111">
        <v>0.52600000000000002</v>
      </c>
      <c r="J19" s="111">
        <v>0.625</v>
      </c>
      <c r="K19" s="111">
        <v>1.1180000000000001</v>
      </c>
      <c r="L19" s="111">
        <v>3.464</v>
      </c>
      <c r="M19" s="111">
        <v>0.377</v>
      </c>
      <c r="N19" s="111">
        <v>0.4</v>
      </c>
      <c r="O19" s="111">
        <v>1.548</v>
      </c>
      <c r="P19" s="111">
        <v>0.63300000000000001</v>
      </c>
      <c r="Q19" s="111">
        <v>5.6000000000000001E-2</v>
      </c>
      <c r="R19" s="111">
        <v>0.42199999999999999</v>
      </c>
      <c r="S19" s="111">
        <v>8.6999999999999994E-2</v>
      </c>
      <c r="T19" s="111">
        <v>0.97899999999999998</v>
      </c>
      <c r="U19" s="111">
        <v>0.313</v>
      </c>
      <c r="V19" s="111">
        <v>0</v>
      </c>
      <c r="W19" s="111">
        <v>1.6830000000000001</v>
      </c>
      <c r="X19" s="111">
        <v>0.752</v>
      </c>
      <c r="Y19" s="111">
        <v>0.54900000000000004</v>
      </c>
      <c r="Z19" s="111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3">
        <v>6823</v>
      </c>
      <c r="G20" s="113">
        <v>3040</v>
      </c>
      <c r="H20" s="113">
        <v>5500</v>
      </c>
      <c r="I20" s="113">
        <v>5076</v>
      </c>
      <c r="J20" s="113">
        <v>3031</v>
      </c>
      <c r="K20" s="113">
        <v>5940</v>
      </c>
      <c r="L20" s="113">
        <v>3195</v>
      </c>
      <c r="M20" s="113">
        <v>3687</v>
      </c>
      <c r="N20" s="113">
        <v>4792</v>
      </c>
      <c r="O20" s="113">
        <v>1272</v>
      </c>
      <c r="P20" s="113">
        <v>2634</v>
      </c>
      <c r="Q20" s="113">
        <v>5962</v>
      </c>
      <c r="R20" s="113">
        <v>6465</v>
      </c>
      <c r="S20" s="113">
        <v>3620</v>
      </c>
      <c r="T20" s="113">
        <v>7665</v>
      </c>
      <c r="U20" s="113">
        <v>4125</v>
      </c>
      <c r="V20" s="113">
        <v>2805</v>
      </c>
      <c r="W20" s="113">
        <v>1994</v>
      </c>
      <c r="X20" s="113">
        <v>6100</v>
      </c>
      <c r="Y20" s="113">
        <v>6901</v>
      </c>
      <c r="Z20" s="113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5">
        <f t="shared" ref="F22:Z22" si="5">F21/F20</f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  <c r="Z22" s="115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11" t="e">
        <f>F23/F21</f>
        <v>#DIV/0!</v>
      </c>
      <c r="G24" s="111" t="e">
        <f t="shared" ref="G24:Z24" si="6">G23/G21</f>
        <v>#DIV/0!</v>
      </c>
      <c r="H24" s="111" t="e">
        <f t="shared" si="6"/>
        <v>#DIV/0!</v>
      </c>
      <c r="I24" s="111" t="e">
        <f t="shared" si="6"/>
        <v>#DIV/0!</v>
      </c>
      <c r="J24" s="111" t="e">
        <f t="shared" si="6"/>
        <v>#DIV/0!</v>
      </c>
      <c r="K24" s="111" t="e">
        <f t="shared" si="6"/>
        <v>#DIV/0!</v>
      </c>
      <c r="L24" s="111" t="e">
        <f t="shared" si="6"/>
        <v>#DIV/0!</v>
      </c>
      <c r="M24" s="111" t="e">
        <f t="shared" si="6"/>
        <v>#DIV/0!</v>
      </c>
      <c r="N24" s="111" t="e">
        <f t="shared" si="6"/>
        <v>#DIV/0!</v>
      </c>
      <c r="O24" s="111" t="e">
        <f t="shared" si="6"/>
        <v>#DIV/0!</v>
      </c>
      <c r="P24" s="111" t="e">
        <f t="shared" si="6"/>
        <v>#DIV/0!</v>
      </c>
      <c r="Q24" s="111" t="e">
        <f t="shared" si="6"/>
        <v>#DIV/0!</v>
      </c>
      <c r="R24" s="111" t="e">
        <f t="shared" si="6"/>
        <v>#DIV/0!</v>
      </c>
      <c r="S24" s="111" t="e">
        <f t="shared" si="6"/>
        <v>#DIV/0!</v>
      </c>
      <c r="T24" s="111" t="e">
        <f t="shared" si="6"/>
        <v>#DIV/0!</v>
      </c>
      <c r="U24" s="111" t="e">
        <f t="shared" si="6"/>
        <v>#DIV/0!</v>
      </c>
      <c r="V24" s="111" t="e">
        <f t="shared" si="6"/>
        <v>#DIV/0!</v>
      </c>
      <c r="W24" s="111" t="e">
        <f t="shared" si="6"/>
        <v>#DIV/0!</v>
      </c>
      <c r="X24" s="111" t="e">
        <f t="shared" si="6"/>
        <v>#DIV/0!</v>
      </c>
      <c r="Y24" s="111" t="e">
        <f t="shared" si="6"/>
        <v>#DIV/0!</v>
      </c>
      <c r="Z24" s="111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4">
        <v>1765</v>
      </c>
      <c r="G25" s="114">
        <v>3040</v>
      </c>
      <c r="H25" s="114">
        <v>3200</v>
      </c>
      <c r="I25" s="114">
        <v>5076</v>
      </c>
      <c r="J25" s="114">
        <v>2824</v>
      </c>
      <c r="K25" s="114">
        <v>5940</v>
      </c>
      <c r="L25" s="114">
        <v>2430</v>
      </c>
      <c r="M25" s="114">
        <v>2976</v>
      </c>
      <c r="N25" s="114">
        <v>4792</v>
      </c>
      <c r="O25" s="114">
        <v>1272</v>
      </c>
      <c r="P25" s="114">
        <v>2440</v>
      </c>
      <c r="Q25" s="114">
        <v>5462</v>
      </c>
      <c r="R25" s="114">
        <v>6045</v>
      </c>
      <c r="S25" s="114">
        <v>3291</v>
      </c>
      <c r="T25" s="114">
        <v>7403</v>
      </c>
      <c r="U25" s="114">
        <v>3382</v>
      </c>
      <c r="V25" s="114">
        <v>2570</v>
      </c>
      <c r="W25" s="114">
        <v>1399</v>
      </c>
      <c r="X25" s="114">
        <v>5859</v>
      </c>
      <c r="Y25" s="114">
        <v>6800</v>
      </c>
      <c r="Z25" s="114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6">
        <f t="shared" si="7"/>
        <v>0.2586838634031951</v>
      </c>
      <c r="G26" s="116">
        <f t="shared" si="7"/>
        <v>1</v>
      </c>
      <c r="H26" s="116">
        <f t="shared" si="7"/>
        <v>0.58181818181818179</v>
      </c>
      <c r="I26" s="116">
        <f t="shared" si="7"/>
        <v>1</v>
      </c>
      <c r="J26" s="116">
        <f t="shared" si="7"/>
        <v>0.93170570768723193</v>
      </c>
      <c r="K26" s="116">
        <f t="shared" si="7"/>
        <v>1</v>
      </c>
      <c r="L26" s="116">
        <f t="shared" si="7"/>
        <v>0.76056338028169013</v>
      </c>
      <c r="M26" s="116">
        <f t="shared" si="7"/>
        <v>0.80716029292107405</v>
      </c>
      <c r="N26" s="116">
        <f t="shared" si="7"/>
        <v>1</v>
      </c>
      <c r="O26" s="116">
        <f t="shared" si="7"/>
        <v>1</v>
      </c>
      <c r="P26" s="116">
        <f t="shared" si="7"/>
        <v>0.92634776006074415</v>
      </c>
      <c r="Q26" s="116">
        <f t="shared" si="7"/>
        <v>0.91613552499161355</v>
      </c>
      <c r="R26" s="116">
        <f t="shared" si="7"/>
        <v>0.93503480278422269</v>
      </c>
      <c r="S26" s="116">
        <f t="shared" si="7"/>
        <v>0.90911602209944753</v>
      </c>
      <c r="T26" s="116">
        <f t="shared" si="7"/>
        <v>0.96581865622961516</v>
      </c>
      <c r="U26" s="116">
        <f t="shared" si="7"/>
        <v>0.81987878787878787</v>
      </c>
      <c r="V26" s="116">
        <f t="shared" si="7"/>
        <v>0.91622103386809273</v>
      </c>
      <c r="W26" s="116">
        <f t="shared" si="7"/>
        <v>0.70160481444333</v>
      </c>
      <c r="X26" s="116">
        <f t="shared" si="7"/>
        <v>0.96049180327868855</v>
      </c>
      <c r="Y26" s="116">
        <f t="shared" si="7"/>
        <v>0.98536443993624112</v>
      </c>
      <c r="Z26" s="116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7">
        <v>10</v>
      </c>
      <c r="G27" s="117">
        <v>13</v>
      </c>
      <c r="H27" s="117">
        <v>18</v>
      </c>
      <c r="I27" s="117">
        <v>20</v>
      </c>
      <c r="J27" s="117">
        <v>5</v>
      </c>
      <c r="K27" s="117">
        <v>10</v>
      </c>
      <c r="L27" s="117">
        <v>13</v>
      </c>
      <c r="M27" s="117">
        <v>5</v>
      </c>
      <c r="N27" s="117">
        <v>7</v>
      </c>
      <c r="O27" s="117">
        <v>8</v>
      </c>
      <c r="P27" s="117">
        <v>15</v>
      </c>
      <c r="Q27" s="117">
        <v>18</v>
      </c>
      <c r="R27" s="117">
        <v>12</v>
      </c>
      <c r="S27" s="117">
        <v>17</v>
      </c>
      <c r="T27" s="117">
        <v>8</v>
      </c>
      <c r="U27" s="117">
        <v>6</v>
      </c>
      <c r="V27" s="117">
        <v>6</v>
      </c>
      <c r="W27" s="117">
        <v>4</v>
      </c>
      <c r="X27" s="117">
        <v>11</v>
      </c>
      <c r="Y27" s="117">
        <v>18</v>
      </c>
      <c r="Z27" s="117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4"/>
      <c r="G28" s="114">
        <v>425</v>
      </c>
      <c r="H28" s="114">
        <v>3300</v>
      </c>
      <c r="I28" s="114">
        <v>820</v>
      </c>
      <c r="J28" s="114">
        <v>2026</v>
      </c>
      <c r="K28" s="114">
        <v>2680</v>
      </c>
      <c r="L28" s="114">
        <v>3195</v>
      </c>
      <c r="M28" s="114">
        <v>1477</v>
      </c>
      <c r="N28" s="114">
        <v>1920</v>
      </c>
      <c r="O28" s="114">
        <v>342</v>
      </c>
      <c r="P28" s="114">
        <v>2528</v>
      </c>
      <c r="Q28" s="114">
        <v>5755</v>
      </c>
      <c r="R28" s="114">
        <v>6465</v>
      </c>
      <c r="S28" s="114">
        <v>3291</v>
      </c>
      <c r="T28" s="114">
        <v>4207</v>
      </c>
      <c r="U28" s="114">
        <v>1605</v>
      </c>
      <c r="V28" s="114"/>
      <c r="W28" s="114">
        <v>1274</v>
      </c>
      <c r="X28" s="114">
        <v>5920</v>
      </c>
      <c r="Y28" s="114">
        <v>6502</v>
      </c>
      <c r="Z28" s="114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5">
        <f t="shared" si="8"/>
        <v>0</v>
      </c>
      <c r="G29" s="115">
        <f t="shared" si="8"/>
        <v>0.13980263157894737</v>
      </c>
      <c r="H29" s="115">
        <f t="shared" si="8"/>
        <v>0.6</v>
      </c>
      <c r="I29" s="115">
        <f t="shared" si="8"/>
        <v>0.16154452324665092</v>
      </c>
      <c r="J29" s="115">
        <f t="shared" si="8"/>
        <v>0.6684262619597493</v>
      </c>
      <c r="K29" s="115">
        <f t="shared" si="8"/>
        <v>0.45117845117845118</v>
      </c>
      <c r="L29" s="115">
        <f t="shared" si="8"/>
        <v>1</v>
      </c>
      <c r="M29" s="115">
        <f t="shared" si="8"/>
        <v>0.40059669107675616</v>
      </c>
      <c r="N29" s="115">
        <f t="shared" si="8"/>
        <v>0.40066777963272121</v>
      </c>
      <c r="O29" s="115">
        <f t="shared" si="8"/>
        <v>0.26886792452830188</v>
      </c>
      <c r="P29" s="115">
        <f t="shared" si="8"/>
        <v>0.95975702353834469</v>
      </c>
      <c r="Q29" s="115">
        <f t="shared" si="8"/>
        <v>0.96528010734652803</v>
      </c>
      <c r="R29" s="115">
        <f t="shared" si="8"/>
        <v>1</v>
      </c>
      <c r="S29" s="115">
        <f t="shared" si="8"/>
        <v>0.90911602209944753</v>
      </c>
      <c r="T29" s="115">
        <f t="shared" si="8"/>
        <v>0.54885844748858448</v>
      </c>
      <c r="U29" s="115">
        <f t="shared" si="8"/>
        <v>0.3890909090909091</v>
      </c>
      <c r="V29" s="115">
        <f t="shared" si="8"/>
        <v>0</v>
      </c>
      <c r="W29" s="115">
        <f t="shared" si="8"/>
        <v>0.63891675025075223</v>
      </c>
      <c r="X29" s="115">
        <f t="shared" si="8"/>
        <v>0.97049180327868856</v>
      </c>
      <c r="Y29" s="115">
        <f t="shared" si="8"/>
        <v>0.94218229242138818</v>
      </c>
      <c r="Z29" s="115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8">
        <v>1266</v>
      </c>
      <c r="G30" s="118">
        <v>1957</v>
      </c>
      <c r="H30" s="118">
        <v>6725</v>
      </c>
      <c r="I30" s="118">
        <v>7141</v>
      </c>
      <c r="J30" s="118">
        <v>7867</v>
      </c>
      <c r="K30" s="118">
        <v>4438</v>
      </c>
      <c r="L30" s="118">
        <v>3506</v>
      </c>
      <c r="M30" s="118">
        <v>4397</v>
      </c>
      <c r="N30" s="118">
        <v>2750</v>
      </c>
      <c r="O30" s="118">
        <v>4029</v>
      </c>
      <c r="P30" s="118">
        <v>4786</v>
      </c>
      <c r="Q30" s="118">
        <v>5821</v>
      </c>
      <c r="R30" s="118">
        <v>6118</v>
      </c>
      <c r="S30" s="118">
        <v>3661</v>
      </c>
      <c r="T30" s="118">
        <v>4323</v>
      </c>
      <c r="U30" s="118">
        <v>4941</v>
      </c>
      <c r="V30" s="118">
        <v>1952</v>
      </c>
      <c r="W30" s="118">
        <v>1533</v>
      </c>
      <c r="X30" s="118">
        <v>9267</v>
      </c>
      <c r="Y30" s="118">
        <v>8306</v>
      </c>
      <c r="Z30" s="118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5">
        <f>F31/F30</f>
        <v>0</v>
      </c>
      <c r="G32" s="115">
        <f t="shared" ref="G32:Z32" si="9">G31/G30</f>
        <v>0</v>
      </c>
      <c r="H32" s="115">
        <f t="shared" si="9"/>
        <v>0</v>
      </c>
      <c r="I32" s="115">
        <f t="shared" si="9"/>
        <v>0</v>
      </c>
      <c r="J32" s="115">
        <f t="shared" si="9"/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 t="e">
        <f>T31/#REF!</f>
        <v>#REF!</v>
      </c>
      <c r="U32" s="115">
        <f t="shared" si="9"/>
        <v>0</v>
      </c>
      <c r="V32" s="115">
        <f t="shared" si="9"/>
        <v>0</v>
      </c>
      <c r="W32" s="115">
        <f t="shared" si="9"/>
        <v>0</v>
      </c>
      <c r="X32" s="115">
        <f t="shared" si="9"/>
        <v>0</v>
      </c>
      <c r="Y32" s="115">
        <f t="shared" si="9"/>
        <v>0</v>
      </c>
      <c r="Z32" s="115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4"/>
      <c r="G33" s="114">
        <v>489</v>
      </c>
      <c r="H33" s="114">
        <v>2100</v>
      </c>
      <c r="I33" s="114">
        <v>50</v>
      </c>
      <c r="J33" s="114">
        <v>835</v>
      </c>
      <c r="K33" s="114">
        <v>850</v>
      </c>
      <c r="L33" s="114">
        <v>2330</v>
      </c>
      <c r="M33" s="114">
        <v>793</v>
      </c>
      <c r="N33" s="114">
        <v>668</v>
      </c>
      <c r="O33" s="114">
        <v>844</v>
      </c>
      <c r="P33" s="114">
        <v>1020</v>
      </c>
      <c r="Q33" s="114">
        <v>1401</v>
      </c>
      <c r="R33" s="114">
        <v>377</v>
      </c>
      <c r="S33" s="114">
        <v>1526</v>
      </c>
      <c r="T33" s="114">
        <v>1027</v>
      </c>
      <c r="U33" s="114">
        <v>4341</v>
      </c>
      <c r="V33" s="114">
        <v>956</v>
      </c>
      <c r="W33" s="114">
        <v>909</v>
      </c>
      <c r="X33" s="114">
        <v>2620</v>
      </c>
      <c r="Y33" s="114">
        <v>3352</v>
      </c>
      <c r="Z33" s="114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6">
        <f t="shared" si="10"/>
        <v>0</v>
      </c>
      <c r="G34" s="116">
        <f t="shared" si="10"/>
        <v>0.24987225344915687</v>
      </c>
      <c r="H34" s="116">
        <f t="shared" si="10"/>
        <v>0.31226765799256506</v>
      </c>
      <c r="I34" s="116">
        <f t="shared" si="10"/>
        <v>7.0018204733230636E-3</v>
      </c>
      <c r="J34" s="116">
        <f t="shared" si="10"/>
        <v>0.10613957035718825</v>
      </c>
      <c r="K34" s="116">
        <f t="shared" si="10"/>
        <v>0.19152771518702119</v>
      </c>
      <c r="L34" s="116">
        <f t="shared" si="10"/>
        <v>0.66457501426126642</v>
      </c>
      <c r="M34" s="116">
        <f t="shared" si="10"/>
        <v>0.18035023879918127</v>
      </c>
      <c r="N34" s="116">
        <f t="shared" si="10"/>
        <v>0.24290909090909091</v>
      </c>
      <c r="O34" s="116">
        <f t="shared" si="10"/>
        <v>0.20948126085877389</v>
      </c>
      <c r="P34" s="116">
        <f t="shared" si="10"/>
        <v>0.2131216046803176</v>
      </c>
      <c r="Q34" s="116">
        <f>Q33/R30</f>
        <v>0.2289964040536123</v>
      </c>
      <c r="R34" s="116">
        <f>R33/S30</f>
        <v>0.10297732859874351</v>
      </c>
      <c r="S34" s="116">
        <f>S33/T30</f>
        <v>0.35299560490400184</v>
      </c>
      <c r="T34" s="116">
        <f>T33/U30</f>
        <v>0.20785266140457398</v>
      </c>
      <c r="U34" s="116">
        <f t="shared" si="10"/>
        <v>0.87856709168184577</v>
      </c>
      <c r="V34" s="116">
        <f t="shared" si="10"/>
        <v>0.48975409836065575</v>
      </c>
      <c r="W34" s="116">
        <f t="shared" si="10"/>
        <v>0.59295499021526421</v>
      </c>
      <c r="X34" s="116">
        <f t="shared" si="10"/>
        <v>0.28272364303442321</v>
      </c>
      <c r="Y34" s="116">
        <f>Y33/Y30</f>
        <v>0.40356368889959066</v>
      </c>
      <c r="Z34" s="116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4">
        <v>1024</v>
      </c>
      <c r="G35" s="114">
        <v>1957</v>
      </c>
      <c r="H35" s="114">
        <v>2800</v>
      </c>
      <c r="I35" s="114">
        <v>1942</v>
      </c>
      <c r="J35" s="114">
        <v>7817</v>
      </c>
      <c r="K35" s="114">
        <v>4438</v>
      </c>
      <c r="L35" s="114">
        <v>3505</v>
      </c>
      <c r="M35" s="114">
        <v>2810</v>
      </c>
      <c r="N35" s="114">
        <v>2367</v>
      </c>
      <c r="O35" s="114">
        <v>3982</v>
      </c>
      <c r="P35" s="114">
        <v>2018</v>
      </c>
      <c r="Q35" s="114">
        <v>5066</v>
      </c>
      <c r="R35" s="114">
        <v>6118</v>
      </c>
      <c r="S35" s="114">
        <v>3661</v>
      </c>
      <c r="T35" s="114">
        <v>4674</v>
      </c>
      <c r="U35" s="114">
        <v>3155</v>
      </c>
      <c r="V35" s="114">
        <v>1952</v>
      </c>
      <c r="W35" s="114">
        <v>50</v>
      </c>
      <c r="X35" s="114">
        <v>9200</v>
      </c>
      <c r="Y35" s="114">
        <v>8050</v>
      </c>
      <c r="Z35" s="114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5"/>
      <c r="G36" s="115">
        <f t="shared" si="11"/>
        <v>1</v>
      </c>
      <c r="H36" s="115">
        <f t="shared" si="11"/>
        <v>0.41635687732342008</v>
      </c>
      <c r="I36" s="115">
        <f t="shared" si="11"/>
        <v>0.27195070718386782</v>
      </c>
      <c r="J36" s="115">
        <f t="shared" si="11"/>
        <v>0.99364433710435995</v>
      </c>
      <c r="K36" s="115">
        <f t="shared" si="11"/>
        <v>1</v>
      </c>
      <c r="L36" s="115">
        <f t="shared" si="11"/>
        <v>0.99971477467199088</v>
      </c>
      <c r="M36" s="115">
        <f t="shared" si="11"/>
        <v>0.63907209460996128</v>
      </c>
      <c r="N36" s="115">
        <f t="shared" si="11"/>
        <v>0.86072727272727267</v>
      </c>
      <c r="O36" s="115">
        <f t="shared" si="11"/>
        <v>0.98833457433606353</v>
      </c>
      <c r="P36" s="115">
        <f t="shared" si="11"/>
        <v>0.42164646886753032</v>
      </c>
      <c r="Q36" s="115">
        <f>Q35/R30</f>
        <v>0.82804838182412555</v>
      </c>
      <c r="R36" s="115">
        <f>R35/S30</f>
        <v>1.6711281070745698</v>
      </c>
      <c r="S36" s="115">
        <f>S35/T30</f>
        <v>0.84686560259079346</v>
      </c>
      <c r="T36" s="115">
        <f>T35/U30</f>
        <v>0.94596235579842136</v>
      </c>
      <c r="U36" s="115">
        <f t="shared" si="11"/>
        <v>0.63853470957296099</v>
      </c>
      <c r="V36" s="115">
        <f t="shared" si="11"/>
        <v>1</v>
      </c>
      <c r="W36" s="115">
        <f t="shared" si="11"/>
        <v>3.2615786040443573E-2</v>
      </c>
      <c r="X36" s="115">
        <f t="shared" si="11"/>
        <v>0.99277004424301285</v>
      </c>
      <c r="Y36" s="115">
        <f t="shared" si="11"/>
        <v>0.96917890681435104</v>
      </c>
      <c r="Z36" s="115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4">
        <v>6428</v>
      </c>
      <c r="G38" s="114">
        <v>4266</v>
      </c>
      <c r="H38" s="114">
        <v>14740</v>
      </c>
      <c r="I38" s="114">
        <v>11849</v>
      </c>
      <c r="J38" s="114">
        <v>6959</v>
      </c>
      <c r="K38" s="114">
        <v>25028</v>
      </c>
      <c r="L38" s="114">
        <v>9104</v>
      </c>
      <c r="M38" s="114">
        <v>11669</v>
      </c>
      <c r="N38" s="114">
        <v>4020</v>
      </c>
      <c r="O38" s="114">
        <v>3270</v>
      </c>
      <c r="P38" s="114">
        <v>830</v>
      </c>
      <c r="Q38" s="114">
        <v>5855</v>
      </c>
      <c r="R38" s="114">
        <v>13771</v>
      </c>
      <c r="S38" s="114">
        <v>14953</v>
      </c>
      <c r="T38" s="114">
        <v>12478</v>
      </c>
      <c r="U38" s="114">
        <v>5135</v>
      </c>
      <c r="V38" s="114">
        <v>6245</v>
      </c>
      <c r="W38" s="114">
        <v>2558</v>
      </c>
      <c r="X38" s="114">
        <v>6780</v>
      </c>
      <c r="Y38" s="114">
        <v>24407</v>
      </c>
      <c r="Z38" s="114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5" t="e">
        <f>F38/F37</f>
        <v>#DIV/0!</v>
      </c>
      <c r="G39" s="115" t="e">
        <f t="shared" ref="G39:Z39" si="12">G38/G37</f>
        <v>#DIV/0!</v>
      </c>
      <c r="H39" s="115" t="e">
        <f t="shared" si="12"/>
        <v>#DIV/0!</v>
      </c>
      <c r="I39" s="115" t="e">
        <f t="shared" si="12"/>
        <v>#DIV/0!</v>
      </c>
      <c r="J39" s="115" t="e">
        <f t="shared" si="12"/>
        <v>#DIV/0!</v>
      </c>
      <c r="K39" s="115" t="e">
        <f t="shared" si="12"/>
        <v>#DIV/0!</v>
      </c>
      <c r="L39" s="115" t="e">
        <f t="shared" si="12"/>
        <v>#DIV/0!</v>
      </c>
      <c r="M39" s="115" t="e">
        <f t="shared" si="12"/>
        <v>#DIV/0!</v>
      </c>
      <c r="N39" s="115" t="e">
        <f t="shared" si="12"/>
        <v>#DIV/0!</v>
      </c>
      <c r="O39" s="115" t="e">
        <f t="shared" si="12"/>
        <v>#DIV/0!</v>
      </c>
      <c r="P39" s="115" t="e">
        <f t="shared" si="12"/>
        <v>#DIV/0!</v>
      </c>
      <c r="Q39" s="115" t="e">
        <f t="shared" si="12"/>
        <v>#DIV/0!</v>
      </c>
      <c r="R39" s="115" t="e">
        <f t="shared" si="12"/>
        <v>#DIV/0!</v>
      </c>
      <c r="S39" s="115" t="e">
        <f t="shared" si="12"/>
        <v>#DIV/0!</v>
      </c>
      <c r="T39" s="115" t="e">
        <f t="shared" si="12"/>
        <v>#DIV/0!</v>
      </c>
      <c r="U39" s="115" t="e">
        <f t="shared" si="12"/>
        <v>#DIV/0!</v>
      </c>
      <c r="V39" s="115" t="e">
        <f t="shared" si="12"/>
        <v>#DIV/0!</v>
      </c>
      <c r="W39" s="115" t="e">
        <f t="shared" si="12"/>
        <v>#DIV/0!</v>
      </c>
      <c r="X39" s="115" t="e">
        <f t="shared" si="12"/>
        <v>#DIV/0!</v>
      </c>
      <c r="Y39" s="115" t="e">
        <f t="shared" si="12"/>
        <v>#DIV/0!</v>
      </c>
      <c r="Z39" s="115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4">
        <v>6014</v>
      </c>
      <c r="G40" s="114">
        <v>5300</v>
      </c>
      <c r="H40" s="114">
        <v>14740</v>
      </c>
      <c r="I40" s="114">
        <v>12190</v>
      </c>
      <c r="J40" s="114">
        <v>6023</v>
      </c>
      <c r="K40" s="114">
        <v>17820</v>
      </c>
      <c r="L40" s="114">
        <v>8854</v>
      </c>
      <c r="M40" s="114">
        <v>11130</v>
      </c>
      <c r="N40" s="114">
        <v>9597</v>
      </c>
      <c r="O40" s="114">
        <v>3270</v>
      </c>
      <c r="P40" s="114"/>
      <c r="Q40" s="114">
        <v>8419</v>
      </c>
      <c r="R40" s="114">
        <v>13237</v>
      </c>
      <c r="S40" s="114">
        <v>12567</v>
      </c>
      <c r="T40" s="114">
        <v>12442</v>
      </c>
      <c r="U40" s="114">
        <v>5337</v>
      </c>
      <c r="V40" s="114">
        <v>4250</v>
      </c>
      <c r="W40" s="114">
        <v>2558</v>
      </c>
      <c r="X40" s="114">
        <v>5900</v>
      </c>
      <c r="Y40" s="114">
        <v>22366</v>
      </c>
      <c r="Z40" s="114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9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20">
        <f>F42/F41</f>
        <v>1.0350445382090951</v>
      </c>
      <c r="G44" s="120">
        <f t="shared" ref="G44:Z44" si="13">G42/G41</f>
        <v>1.0001665001665001</v>
      </c>
      <c r="H44" s="120">
        <f t="shared" si="13"/>
        <v>1.1195384615384616</v>
      </c>
      <c r="I44" s="120">
        <f t="shared" si="13"/>
        <v>1.0001548586914442</v>
      </c>
      <c r="J44" s="120">
        <f t="shared" si="13"/>
        <v>1.014406779661017</v>
      </c>
      <c r="K44" s="120">
        <f t="shared" si="13"/>
        <v>1.0134852165172963</v>
      </c>
      <c r="L44" s="120">
        <f t="shared" si="13"/>
        <v>1.1091011235955057</v>
      </c>
      <c r="M44" s="120">
        <f t="shared" si="13"/>
        <v>1.0621228257011004</v>
      </c>
      <c r="N44" s="120">
        <f t="shared" si="13"/>
        <v>1.0285881549419456</v>
      </c>
      <c r="O44" s="120">
        <f t="shared" si="13"/>
        <v>1.01</v>
      </c>
      <c r="P44" s="120">
        <f t="shared" si="13"/>
        <v>1.0674454828660436</v>
      </c>
      <c r="Q44" s="120">
        <f t="shared" si="13"/>
        <v>1.0765432098765433</v>
      </c>
      <c r="R44" s="120">
        <f t="shared" si="13"/>
        <v>1.0472926067337729</v>
      </c>
      <c r="S44" s="120">
        <f t="shared" si="13"/>
        <v>1.0572790497772915</v>
      </c>
      <c r="T44" s="120">
        <f t="shared" si="13"/>
        <v>1.0182086997120847</v>
      </c>
      <c r="U44" s="120">
        <f t="shared" si="13"/>
        <v>1.0001018018935153</v>
      </c>
      <c r="V44" s="120">
        <f t="shared" si="13"/>
        <v>1.2885813148788927</v>
      </c>
      <c r="W44" s="120">
        <f t="shared" si="13"/>
        <v>1.4066666666666667</v>
      </c>
      <c r="X44" s="120">
        <f t="shared" si="13"/>
        <v>1.1957888120678819</v>
      </c>
      <c r="Y44" s="120">
        <f t="shared" si="13"/>
        <v>1.0039143885346298</v>
      </c>
      <c r="Z44" s="120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21">
        <v>5368</v>
      </c>
      <c r="G45" s="121">
        <v>2690</v>
      </c>
      <c r="H45" s="121">
        <v>5388</v>
      </c>
      <c r="I45" s="121">
        <v>3399</v>
      </c>
      <c r="J45" s="121">
        <v>2261</v>
      </c>
      <c r="K45" s="121">
        <v>4963</v>
      </c>
      <c r="L45" s="121">
        <v>5102</v>
      </c>
      <c r="M45" s="121">
        <v>4081</v>
      </c>
      <c r="N45" s="121">
        <v>4803</v>
      </c>
      <c r="O45" s="121">
        <v>692</v>
      </c>
      <c r="P45" s="121">
        <v>2340</v>
      </c>
      <c r="Q45" s="121">
        <v>1989</v>
      </c>
      <c r="R45" s="121">
        <v>5574</v>
      </c>
      <c r="S45" s="121">
        <v>6488</v>
      </c>
      <c r="T45" s="121">
        <v>5030</v>
      </c>
      <c r="U45" s="121">
        <v>3129</v>
      </c>
      <c r="V45" s="121">
        <v>4813</v>
      </c>
      <c r="W45" s="121">
        <v>1337</v>
      </c>
      <c r="X45" s="121">
        <v>1600</v>
      </c>
      <c r="Y45" s="121">
        <v>7976</v>
      </c>
      <c r="Z45" s="121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4">
        <v>2087</v>
      </c>
      <c r="G46" s="114">
        <v>2760</v>
      </c>
      <c r="H46" s="114">
        <v>7204</v>
      </c>
      <c r="I46" s="114">
        <v>8062</v>
      </c>
      <c r="J46" s="114">
        <v>2472</v>
      </c>
      <c r="K46" s="114">
        <v>5517</v>
      </c>
      <c r="L46" s="114">
        <v>3443</v>
      </c>
      <c r="M46" s="114">
        <v>5655</v>
      </c>
      <c r="N46" s="114">
        <v>5092</v>
      </c>
      <c r="O46" s="114">
        <v>1705</v>
      </c>
      <c r="P46" s="114">
        <v>4307</v>
      </c>
      <c r="Q46" s="114">
        <v>5301</v>
      </c>
      <c r="R46" s="114">
        <v>5123</v>
      </c>
      <c r="S46" s="114">
        <v>5501</v>
      </c>
      <c r="T46" s="114">
        <v>7321</v>
      </c>
      <c r="U46" s="114">
        <v>5423</v>
      </c>
      <c r="V46" s="114">
        <v>3781</v>
      </c>
      <c r="W46" s="114">
        <v>1535</v>
      </c>
      <c r="X46" s="114">
        <v>3902</v>
      </c>
      <c r="Y46" s="114">
        <v>6347</v>
      </c>
      <c r="Z46" s="114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21"/>
      <c r="G47" s="121"/>
      <c r="H47" s="121"/>
      <c r="I47" s="121">
        <v>700</v>
      </c>
      <c r="J47" s="121"/>
      <c r="K47" s="121"/>
      <c r="L47" s="121"/>
      <c r="M47" s="121">
        <v>10</v>
      </c>
      <c r="N47" s="121"/>
      <c r="O47" s="121"/>
      <c r="P47" s="121"/>
      <c r="Q47" s="121">
        <v>120</v>
      </c>
      <c r="R47" s="121"/>
      <c r="S47" s="121">
        <v>100</v>
      </c>
      <c r="T47" s="121"/>
      <c r="U47" s="121">
        <v>70</v>
      </c>
      <c r="V47" s="121">
        <v>22</v>
      </c>
      <c r="W47" s="121"/>
      <c r="X47" s="121"/>
      <c r="Y47" s="121"/>
      <c r="Z47" s="121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21"/>
      <c r="G48" s="121"/>
      <c r="H48" s="121">
        <v>94</v>
      </c>
      <c r="I48" s="121"/>
      <c r="J48" s="121"/>
      <c r="K48" s="121"/>
      <c r="L48" s="121"/>
      <c r="M48" s="121"/>
      <c r="N48" s="121"/>
      <c r="O48" s="121"/>
      <c r="P48" s="121"/>
      <c r="Q48" s="121"/>
      <c r="R48" s="121">
        <v>180</v>
      </c>
      <c r="S48" s="121">
        <v>20</v>
      </c>
      <c r="T48" s="121"/>
      <c r="U48" s="121"/>
      <c r="V48" s="121">
        <v>75</v>
      </c>
      <c r="W48" s="121"/>
      <c r="X48" s="121"/>
      <c r="Y48" s="121"/>
      <c r="Z48" s="121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4">
        <v>730</v>
      </c>
      <c r="G49" s="114">
        <v>66</v>
      </c>
      <c r="H49" s="114">
        <v>435</v>
      </c>
      <c r="I49" s="114">
        <v>501</v>
      </c>
      <c r="J49" s="114">
        <v>383</v>
      </c>
      <c r="K49" s="114">
        <v>370</v>
      </c>
      <c r="L49" s="114">
        <v>94</v>
      </c>
      <c r="M49" s="114">
        <v>346</v>
      </c>
      <c r="N49" s="114">
        <v>463</v>
      </c>
      <c r="O49" s="114"/>
      <c r="P49" s="114"/>
      <c r="Q49" s="114">
        <v>438</v>
      </c>
      <c r="R49" s="114">
        <v>88</v>
      </c>
      <c r="S49" s="114">
        <v>352</v>
      </c>
      <c r="T49" s="114">
        <v>283</v>
      </c>
      <c r="U49" s="114">
        <v>570</v>
      </c>
      <c r="V49" s="114">
        <v>89</v>
      </c>
      <c r="W49" s="114">
        <v>20</v>
      </c>
      <c r="X49" s="114">
        <v>857</v>
      </c>
      <c r="Y49" s="114">
        <v>738</v>
      </c>
      <c r="Z49" s="114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21">
        <v>15320</v>
      </c>
      <c r="G51" s="121">
        <v>4100</v>
      </c>
      <c r="H51" s="121">
        <v>9720</v>
      </c>
      <c r="I51" s="121">
        <v>16991</v>
      </c>
      <c r="J51" s="121">
        <v>7125</v>
      </c>
      <c r="K51" s="121">
        <v>18250</v>
      </c>
      <c r="L51" s="121">
        <v>12150</v>
      </c>
      <c r="M51" s="121">
        <v>8506</v>
      </c>
      <c r="N51" s="121">
        <v>9882</v>
      </c>
      <c r="O51" s="121">
        <v>2638</v>
      </c>
      <c r="P51" s="121">
        <v>1126</v>
      </c>
      <c r="Q51" s="121">
        <v>9520</v>
      </c>
      <c r="R51" s="121">
        <v>18132</v>
      </c>
      <c r="S51" s="121">
        <v>12000</v>
      </c>
      <c r="T51" s="121">
        <v>16871</v>
      </c>
      <c r="U51" s="121">
        <v>12412</v>
      </c>
      <c r="V51" s="121">
        <v>9680</v>
      </c>
      <c r="W51" s="121">
        <v>4498</v>
      </c>
      <c r="X51" s="121">
        <v>5300</v>
      </c>
      <c r="Y51" s="121">
        <v>23156</v>
      </c>
      <c r="Z51" s="121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21">
        <v>6896</v>
      </c>
      <c r="G52" s="121">
        <v>4100</v>
      </c>
      <c r="H52" s="121">
        <v>9720</v>
      </c>
      <c r="I52" s="121">
        <v>100</v>
      </c>
      <c r="J52" s="121">
        <v>2330</v>
      </c>
      <c r="K52" s="121">
        <v>4800</v>
      </c>
      <c r="L52" s="121">
        <v>11630</v>
      </c>
      <c r="M52" s="121">
        <v>2521</v>
      </c>
      <c r="N52" s="121">
        <v>9073</v>
      </c>
      <c r="O52" s="121">
        <v>2338</v>
      </c>
      <c r="P52" s="121">
        <v>594</v>
      </c>
      <c r="Q52" s="121">
        <v>3250</v>
      </c>
      <c r="R52" s="121">
        <v>18132</v>
      </c>
      <c r="S52" s="121">
        <v>5300</v>
      </c>
      <c r="T52" s="121">
        <v>8405</v>
      </c>
      <c r="U52" s="121">
        <v>2568</v>
      </c>
      <c r="V52" s="121">
        <v>80</v>
      </c>
      <c r="W52" s="121">
        <v>4498</v>
      </c>
      <c r="X52" s="121"/>
      <c r="Y52" s="121">
        <v>21442</v>
      </c>
      <c r="Z52" s="121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21">
        <v>106</v>
      </c>
      <c r="G53" s="121">
        <v>510.7</v>
      </c>
      <c r="H53" s="121">
        <v>1219.5</v>
      </c>
      <c r="I53" s="121">
        <v>539.29999999999995</v>
      </c>
      <c r="J53" s="121">
        <v>60.2</v>
      </c>
      <c r="K53" s="121">
        <v>156.4</v>
      </c>
      <c r="L53" s="121">
        <v>976.8</v>
      </c>
      <c r="M53" s="121">
        <v>1026.7</v>
      </c>
      <c r="N53" s="121">
        <v>436.3</v>
      </c>
      <c r="O53" s="121">
        <v>18.5</v>
      </c>
      <c r="P53" s="121">
        <v>249</v>
      </c>
      <c r="Q53" s="121">
        <v>432.8</v>
      </c>
      <c r="R53" s="121">
        <v>66.7</v>
      </c>
      <c r="S53" s="121">
        <v>902.7</v>
      </c>
      <c r="T53" s="121">
        <v>267.89999999999998</v>
      </c>
      <c r="U53" s="121">
        <v>93.6</v>
      </c>
      <c r="V53" s="121">
        <v>100.3</v>
      </c>
      <c r="W53" s="121">
        <v>14</v>
      </c>
      <c r="X53" s="121">
        <v>316.5</v>
      </c>
      <c r="Y53" s="121">
        <v>610</v>
      </c>
      <c r="Z53" s="121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21">
        <v>106</v>
      </c>
      <c r="G54" s="121">
        <v>164</v>
      </c>
      <c r="H54" s="121">
        <v>722</v>
      </c>
      <c r="I54" s="121">
        <v>340</v>
      </c>
      <c r="J54" s="121">
        <v>61.2</v>
      </c>
      <c r="K54" s="121">
        <v>100</v>
      </c>
      <c r="L54" s="121">
        <v>768</v>
      </c>
      <c r="M54" s="121">
        <v>780</v>
      </c>
      <c r="N54" s="121">
        <v>252</v>
      </c>
      <c r="O54" s="121">
        <v>14.7</v>
      </c>
      <c r="P54" s="121">
        <v>54</v>
      </c>
      <c r="Q54" s="121">
        <v>201</v>
      </c>
      <c r="R54" s="121">
        <v>67</v>
      </c>
      <c r="S54" s="121">
        <v>393</v>
      </c>
      <c r="T54" s="121">
        <v>157</v>
      </c>
      <c r="U54" s="121">
        <v>53</v>
      </c>
      <c r="V54" s="121">
        <v>110</v>
      </c>
      <c r="W54" s="121">
        <v>7</v>
      </c>
      <c r="X54" s="121">
        <v>247</v>
      </c>
      <c r="Y54" s="121">
        <v>412</v>
      </c>
      <c r="Z54" s="121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20">
        <f t="shared" ref="F55:Z55" si="15">F54/F53</f>
        <v>1</v>
      </c>
      <c r="G55" s="120">
        <f t="shared" si="15"/>
        <v>0.32112786371646762</v>
      </c>
      <c r="H55" s="120">
        <f t="shared" si="15"/>
        <v>0.59204592045920457</v>
      </c>
      <c r="I55" s="120">
        <f t="shared" si="15"/>
        <v>0.63044687557945489</v>
      </c>
      <c r="J55" s="120">
        <f t="shared" si="15"/>
        <v>1.0166112956810631</v>
      </c>
      <c r="K55" s="120">
        <f t="shared" si="15"/>
        <v>0.63938618925831203</v>
      </c>
      <c r="L55" s="120">
        <f t="shared" si="15"/>
        <v>0.7862407862407863</v>
      </c>
      <c r="M55" s="120">
        <f t="shared" si="15"/>
        <v>0.75971559364955676</v>
      </c>
      <c r="N55" s="120">
        <f t="shared" si="15"/>
        <v>0.57758423103369239</v>
      </c>
      <c r="O55" s="120">
        <f t="shared" si="15"/>
        <v>0.79459459459459458</v>
      </c>
      <c r="P55" s="120">
        <f t="shared" si="15"/>
        <v>0.21686746987951808</v>
      </c>
      <c r="Q55" s="120">
        <f t="shared" si="15"/>
        <v>0.4644177449168207</v>
      </c>
      <c r="R55" s="120">
        <f t="shared" si="15"/>
        <v>1.0044977511244377</v>
      </c>
      <c r="S55" s="120">
        <f t="shared" si="15"/>
        <v>0.43536058491193086</v>
      </c>
      <c r="T55" s="120">
        <f t="shared" si="15"/>
        <v>0.58603956700261295</v>
      </c>
      <c r="U55" s="120">
        <f t="shared" si="15"/>
        <v>0.56623931623931623</v>
      </c>
      <c r="V55" s="120">
        <f t="shared" si="15"/>
        <v>1.0967098703888336</v>
      </c>
      <c r="W55" s="120">
        <f t="shared" si="15"/>
        <v>0.5</v>
      </c>
      <c r="X55" s="120">
        <f t="shared" si="15"/>
        <v>0.78041074249605058</v>
      </c>
      <c r="Y55" s="120">
        <f t="shared" si="15"/>
        <v>0.67540983606557381</v>
      </c>
      <c r="Z55" s="120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21"/>
      <c r="G56" s="121">
        <v>52</v>
      </c>
      <c r="H56" s="121"/>
      <c r="I56" s="121"/>
      <c r="J56" s="121"/>
      <c r="K56" s="121">
        <v>100</v>
      </c>
      <c r="L56" s="121">
        <v>768</v>
      </c>
      <c r="M56" s="121">
        <v>780</v>
      </c>
      <c r="N56" s="121">
        <v>70</v>
      </c>
      <c r="O56" s="121">
        <v>14.7</v>
      </c>
      <c r="P56" s="121"/>
      <c r="Q56" s="121">
        <v>90</v>
      </c>
      <c r="R56" s="121">
        <v>67</v>
      </c>
      <c r="S56" s="121">
        <v>250</v>
      </c>
      <c r="T56" s="121">
        <v>157</v>
      </c>
      <c r="U56" s="121"/>
      <c r="V56" s="121"/>
      <c r="W56" s="121"/>
      <c r="X56" s="121"/>
      <c r="Y56" s="121">
        <v>412</v>
      </c>
      <c r="Z56" s="121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4">
        <v>16</v>
      </c>
      <c r="G58" s="114">
        <v>117</v>
      </c>
      <c r="H58" s="114">
        <v>86.6</v>
      </c>
      <c r="I58" s="114">
        <v>5</v>
      </c>
      <c r="J58" s="114">
        <v>11</v>
      </c>
      <c r="K58" s="114">
        <v>13</v>
      </c>
      <c r="L58" s="114">
        <v>107</v>
      </c>
      <c r="M58" s="114">
        <v>78.3</v>
      </c>
      <c r="N58" s="114">
        <v>62</v>
      </c>
      <c r="O58" s="122">
        <v>11</v>
      </c>
      <c r="P58" s="114">
        <v>14</v>
      </c>
      <c r="Q58" s="114">
        <v>99</v>
      </c>
      <c r="R58" s="114"/>
      <c r="S58" s="114">
        <v>17</v>
      </c>
      <c r="T58" s="114">
        <v>49</v>
      </c>
      <c r="U58" s="114">
        <v>15</v>
      </c>
      <c r="V58" s="114">
        <v>1.5</v>
      </c>
      <c r="W58" s="114">
        <v>17</v>
      </c>
      <c r="X58" s="114">
        <v>87</v>
      </c>
      <c r="Y58" s="114">
        <v>54</v>
      </c>
      <c r="Z58" s="114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4"/>
      <c r="G59" s="114"/>
      <c r="H59" s="114">
        <v>438</v>
      </c>
      <c r="I59" s="122"/>
      <c r="J59" s="114">
        <v>0</v>
      </c>
      <c r="K59" s="114"/>
      <c r="L59" s="114"/>
      <c r="M59" s="114">
        <v>25</v>
      </c>
      <c r="N59" s="122"/>
      <c r="O59" s="122"/>
      <c r="P59" s="114"/>
      <c r="Q59" s="114"/>
      <c r="R59" s="114"/>
      <c r="S59" s="114"/>
      <c r="T59" s="114"/>
      <c r="U59" s="114"/>
      <c r="V59" s="114">
        <v>1.5</v>
      </c>
      <c r="W59" s="114"/>
      <c r="X59" s="114"/>
      <c r="Y59" s="114">
        <v>50</v>
      </c>
      <c r="Z59" s="114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3">
        <f>F61+F64+F65+F67+F70+F71+F72</f>
        <v>5900</v>
      </c>
      <c r="G60" s="123">
        <v>101</v>
      </c>
      <c r="H60" s="123">
        <f t="shared" ref="H60:Z60" si="16">H61+H64+H65+H67+H70+H71+H72</f>
        <v>1110</v>
      </c>
      <c r="I60" s="123">
        <f t="shared" si="16"/>
        <v>1449</v>
      </c>
      <c r="J60" s="123">
        <f t="shared" si="16"/>
        <v>947</v>
      </c>
      <c r="K60" s="123">
        <f t="shared" si="16"/>
        <v>6412</v>
      </c>
      <c r="L60" s="123">
        <f t="shared" si="16"/>
        <v>318</v>
      </c>
      <c r="M60" s="123">
        <f t="shared" si="16"/>
        <v>689</v>
      </c>
      <c r="N60" s="123">
        <v>841</v>
      </c>
      <c r="O60" s="123">
        <f t="shared" si="16"/>
        <v>0</v>
      </c>
      <c r="P60" s="123">
        <f t="shared" si="16"/>
        <v>1</v>
      </c>
      <c r="Q60" s="123">
        <f t="shared" si="16"/>
        <v>645</v>
      </c>
      <c r="R60" s="123">
        <f t="shared" si="16"/>
        <v>3888</v>
      </c>
      <c r="S60" s="123">
        <v>765</v>
      </c>
      <c r="T60" s="123">
        <f t="shared" si="16"/>
        <v>1196</v>
      </c>
      <c r="U60" s="123">
        <f t="shared" si="16"/>
        <v>200</v>
      </c>
      <c r="V60" s="123">
        <f>V61+V64+V65+V67+V70+V71+V72</f>
        <v>1167</v>
      </c>
      <c r="W60" s="123">
        <f t="shared" si="16"/>
        <v>332</v>
      </c>
      <c r="X60" s="123">
        <f t="shared" si="16"/>
        <v>592</v>
      </c>
      <c r="Y60" s="123">
        <f t="shared" si="16"/>
        <v>221</v>
      </c>
      <c r="Z60" s="123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21"/>
      <c r="G61" s="121"/>
      <c r="H61" s="121">
        <v>150</v>
      </c>
      <c r="I61" s="121"/>
      <c r="J61" s="121"/>
      <c r="K61" s="121"/>
      <c r="L61" s="121"/>
      <c r="M61" s="121"/>
      <c r="N61" s="121"/>
      <c r="O61" s="121"/>
      <c r="P61" s="121">
        <v>1</v>
      </c>
      <c r="Q61" s="121"/>
      <c r="R61" s="121"/>
      <c r="S61" s="121"/>
      <c r="T61" s="121"/>
      <c r="U61" s="121"/>
      <c r="V61" s="121">
        <v>310</v>
      </c>
      <c r="W61" s="121"/>
      <c r="X61" s="121"/>
      <c r="Y61" s="121"/>
      <c r="Z61" s="121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7">
        <v>5900</v>
      </c>
      <c r="G64" s="117">
        <v>70</v>
      </c>
      <c r="H64" s="117"/>
      <c r="I64" s="117">
        <v>125</v>
      </c>
      <c r="J64" s="117">
        <v>37</v>
      </c>
      <c r="K64" s="117">
        <v>906</v>
      </c>
      <c r="L64" s="117">
        <v>134</v>
      </c>
      <c r="M64" s="117">
        <v>374</v>
      </c>
      <c r="N64" s="117"/>
      <c r="O64" s="117"/>
      <c r="P64" s="117"/>
      <c r="Q64" s="117">
        <v>605</v>
      </c>
      <c r="R64" s="117">
        <v>1841</v>
      </c>
      <c r="S64" s="117"/>
      <c r="T64" s="117">
        <v>808</v>
      </c>
      <c r="U64" s="117">
        <v>200</v>
      </c>
      <c r="V64" s="117"/>
      <c r="W64" s="117">
        <v>332</v>
      </c>
      <c r="X64" s="117">
        <v>487</v>
      </c>
      <c r="Y64" s="117">
        <v>175</v>
      </c>
      <c r="Z64" s="117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7"/>
      <c r="G65" s="117">
        <v>7</v>
      </c>
      <c r="H65" s="117">
        <v>350</v>
      </c>
      <c r="I65" s="117">
        <v>730</v>
      </c>
      <c r="J65" s="117">
        <v>254</v>
      </c>
      <c r="K65" s="117">
        <v>4415</v>
      </c>
      <c r="L65" s="117">
        <v>184</v>
      </c>
      <c r="M65" s="117"/>
      <c r="N65" s="117">
        <v>731</v>
      </c>
      <c r="O65" s="117"/>
      <c r="P65" s="117"/>
      <c r="Q65" s="117">
        <v>40</v>
      </c>
      <c r="R65" s="117">
        <v>20</v>
      </c>
      <c r="S65" s="117">
        <v>380</v>
      </c>
      <c r="T65" s="117">
        <v>250</v>
      </c>
      <c r="U65" s="117"/>
      <c r="V65" s="117"/>
      <c r="W65" s="117"/>
      <c r="X65" s="117">
        <v>5</v>
      </c>
      <c r="Y65" s="117">
        <v>46</v>
      </c>
      <c r="Z65" s="117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7"/>
      <c r="G66" s="117">
        <v>276</v>
      </c>
      <c r="H66" s="117">
        <v>937</v>
      </c>
      <c r="I66" s="117">
        <v>1113</v>
      </c>
      <c r="J66" s="117">
        <v>300</v>
      </c>
      <c r="K66" s="117">
        <v>186</v>
      </c>
      <c r="L66" s="117"/>
      <c r="M66" s="117">
        <v>1210</v>
      </c>
      <c r="N66" s="117">
        <v>155</v>
      </c>
      <c r="O66" s="117">
        <v>380</v>
      </c>
      <c r="P66" s="117">
        <v>190</v>
      </c>
      <c r="Q66" s="117">
        <v>708</v>
      </c>
      <c r="R66" s="117">
        <v>295</v>
      </c>
      <c r="S66" s="117"/>
      <c r="T66" s="117">
        <v>214</v>
      </c>
      <c r="U66" s="117">
        <v>1819</v>
      </c>
      <c r="V66" s="117"/>
      <c r="W66" s="117"/>
      <c r="X66" s="117">
        <v>584</v>
      </c>
      <c r="Y66" s="117">
        <v>1082</v>
      </c>
      <c r="Z66" s="117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7"/>
      <c r="G67" s="117"/>
      <c r="H67" s="117">
        <v>560</v>
      </c>
      <c r="I67" s="117"/>
      <c r="J67" s="117"/>
      <c r="K67" s="117">
        <v>660</v>
      </c>
      <c r="L67" s="117"/>
      <c r="M67" s="117">
        <v>215</v>
      </c>
      <c r="N67" s="117"/>
      <c r="O67" s="117"/>
      <c r="P67" s="117"/>
      <c r="Q67" s="117"/>
      <c r="R67" s="117"/>
      <c r="S67" s="117"/>
      <c r="T67" s="117"/>
      <c r="U67" s="117"/>
      <c r="V67" s="117">
        <v>652</v>
      </c>
      <c r="W67" s="117"/>
      <c r="X67" s="117"/>
      <c r="Y67" s="117"/>
      <c r="Z67" s="117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7">
        <v>51.4</v>
      </c>
      <c r="G68" s="117">
        <v>135</v>
      </c>
      <c r="H68" s="117">
        <v>1749</v>
      </c>
      <c r="I68" s="117">
        <v>591</v>
      </c>
      <c r="J68" s="117">
        <v>568</v>
      </c>
      <c r="K68" s="117">
        <v>1165</v>
      </c>
      <c r="L68" s="117">
        <v>96</v>
      </c>
      <c r="M68" s="117">
        <v>2052</v>
      </c>
      <c r="N68" s="117">
        <v>94</v>
      </c>
      <c r="O68" s="117">
        <v>463</v>
      </c>
      <c r="P68" s="117">
        <v>240</v>
      </c>
      <c r="Q68" s="117">
        <v>1584</v>
      </c>
      <c r="R68" s="117">
        <v>1766</v>
      </c>
      <c r="S68" s="117">
        <v>263</v>
      </c>
      <c r="T68" s="117">
        <v>590</v>
      </c>
      <c r="U68" s="117">
        <v>488</v>
      </c>
      <c r="V68" s="117">
        <v>70</v>
      </c>
      <c r="W68" s="117">
        <v>45</v>
      </c>
      <c r="X68" s="117">
        <v>773</v>
      </c>
      <c r="Y68" s="117">
        <v>5187</v>
      </c>
      <c r="Z68" s="117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7">
        <v>255</v>
      </c>
      <c r="G69" s="117">
        <v>187</v>
      </c>
      <c r="H69" s="117">
        <v>4513</v>
      </c>
      <c r="I69" s="117">
        <v>1118</v>
      </c>
      <c r="J69" s="117">
        <v>302</v>
      </c>
      <c r="K69" s="117">
        <v>806</v>
      </c>
      <c r="L69" s="117">
        <v>422</v>
      </c>
      <c r="M69" s="117">
        <v>262</v>
      </c>
      <c r="N69" s="117">
        <v>193</v>
      </c>
      <c r="O69" s="117">
        <v>70</v>
      </c>
      <c r="P69" s="117">
        <v>55</v>
      </c>
      <c r="Q69" s="117">
        <v>130</v>
      </c>
      <c r="R69" s="117">
        <v>472</v>
      </c>
      <c r="S69" s="117">
        <v>327</v>
      </c>
      <c r="T69" s="117">
        <v>184</v>
      </c>
      <c r="U69" s="117">
        <v>238</v>
      </c>
      <c r="V69" s="117">
        <v>120</v>
      </c>
      <c r="W69" s="117">
        <v>38</v>
      </c>
      <c r="X69" s="117">
        <v>778.3</v>
      </c>
      <c r="Y69" s="117">
        <v>478</v>
      </c>
      <c r="Z69" s="117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7"/>
      <c r="G70" s="117"/>
      <c r="H70" s="117"/>
      <c r="I70" s="117">
        <v>35</v>
      </c>
      <c r="J70" s="117"/>
      <c r="K70" s="117"/>
      <c r="L70" s="117"/>
      <c r="M70" s="117"/>
      <c r="N70" s="117"/>
      <c r="O70" s="117"/>
      <c r="P70" s="117"/>
      <c r="Q70" s="117"/>
      <c r="R70" s="117">
        <v>112</v>
      </c>
      <c r="S70" s="117">
        <v>13.8</v>
      </c>
      <c r="T70" s="117">
        <v>138</v>
      </c>
      <c r="U70" s="117"/>
      <c r="V70" s="117">
        <v>205</v>
      </c>
      <c r="W70" s="117"/>
      <c r="X70" s="117"/>
      <c r="Y70" s="117"/>
      <c r="Z70" s="117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4"/>
      <c r="J71" s="124">
        <v>20</v>
      </c>
      <c r="K71" s="117">
        <v>400</v>
      </c>
      <c r="L71" s="117"/>
      <c r="M71" s="117"/>
      <c r="N71" s="117"/>
      <c r="O71" s="117"/>
      <c r="P71" s="117"/>
      <c r="Q71" s="117"/>
      <c r="R71" s="117">
        <v>1915</v>
      </c>
      <c r="S71" s="117"/>
      <c r="T71" s="117"/>
      <c r="U71" s="117"/>
      <c r="V71" s="117"/>
      <c r="W71" s="117"/>
      <c r="X71" s="117">
        <v>100</v>
      </c>
      <c r="Y71" s="117"/>
      <c r="Z71" s="117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7"/>
      <c r="G72" s="117"/>
      <c r="H72" s="117">
        <v>50</v>
      </c>
      <c r="I72" s="117">
        <v>559</v>
      </c>
      <c r="J72" s="117">
        <v>636</v>
      </c>
      <c r="K72" s="117">
        <v>31</v>
      </c>
      <c r="L72" s="117"/>
      <c r="M72" s="117">
        <v>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7"/>
      <c r="G74" s="117"/>
      <c r="H74" s="117"/>
      <c r="I74" s="117">
        <v>22</v>
      </c>
      <c r="J74" s="117"/>
      <c r="K74" s="117"/>
      <c r="L74" s="117"/>
      <c r="M74" s="117"/>
      <c r="N74" s="117"/>
      <c r="O74" s="117"/>
      <c r="P74" s="117"/>
      <c r="Q74" s="117"/>
      <c r="R74" s="117"/>
      <c r="S74" s="117">
        <v>30</v>
      </c>
      <c r="T74" s="117">
        <v>9</v>
      </c>
      <c r="U74" s="117"/>
      <c r="V74" s="117"/>
      <c r="W74" s="117"/>
      <c r="X74" s="117">
        <v>36</v>
      </c>
      <c r="Y74" s="117"/>
      <c r="Z74" s="117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7"/>
      <c r="G76" s="117"/>
      <c r="H76" s="117"/>
      <c r="I76" s="117">
        <v>22</v>
      </c>
      <c r="J76" s="117"/>
      <c r="K76" s="117"/>
      <c r="L76" s="117"/>
      <c r="M76" s="117"/>
      <c r="N76" s="117"/>
      <c r="O76" s="117"/>
      <c r="P76" s="117"/>
      <c r="Q76" s="117"/>
      <c r="R76" s="117"/>
      <c r="S76" s="117">
        <v>30</v>
      </c>
      <c r="T76" s="117">
        <v>15</v>
      </c>
      <c r="U76" s="117"/>
      <c r="V76" s="117"/>
      <c r="W76" s="117"/>
      <c r="X76" s="117">
        <v>38</v>
      </c>
      <c r="Y76" s="117"/>
      <c r="Z76" s="117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5">
        <v>8</v>
      </c>
      <c r="G78" s="125">
        <v>13</v>
      </c>
      <c r="H78" s="125">
        <v>48</v>
      </c>
      <c r="I78" s="125">
        <v>20</v>
      </c>
      <c r="J78" s="125">
        <v>15</v>
      </c>
      <c r="K78" s="125">
        <v>42</v>
      </c>
      <c r="L78" s="125">
        <v>13</v>
      </c>
      <c r="M78" s="125">
        <v>7</v>
      </c>
      <c r="N78" s="125">
        <v>10</v>
      </c>
      <c r="O78" s="125">
        <v>1</v>
      </c>
      <c r="P78" s="125"/>
      <c r="Q78" s="125">
        <v>8</v>
      </c>
      <c r="R78" s="125">
        <v>19</v>
      </c>
      <c r="S78" s="125">
        <v>31</v>
      </c>
      <c r="T78" s="125">
        <v>8</v>
      </c>
      <c r="U78" s="125">
        <v>11</v>
      </c>
      <c r="V78" s="125">
        <v>10</v>
      </c>
      <c r="W78" s="125">
        <v>3</v>
      </c>
      <c r="X78" s="125">
        <v>10</v>
      </c>
      <c r="Y78" s="125">
        <v>62</v>
      </c>
      <c r="Z78" s="125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7"/>
      <c r="G80" s="127">
        <v>1</v>
      </c>
      <c r="H80" s="127"/>
      <c r="I80" s="127">
        <v>4</v>
      </c>
      <c r="J80" s="127">
        <v>2</v>
      </c>
      <c r="K80" s="127"/>
      <c r="L80" s="127"/>
      <c r="M80" s="127">
        <v>2</v>
      </c>
      <c r="N80" s="127"/>
      <c r="O80" s="127">
        <v>1</v>
      </c>
      <c r="P80" s="127"/>
      <c r="Q80" s="127">
        <v>2</v>
      </c>
      <c r="R80" s="127">
        <v>3</v>
      </c>
      <c r="S80" s="127">
        <v>2</v>
      </c>
      <c r="T80" s="127">
        <v>2</v>
      </c>
      <c r="U80" s="127">
        <v>1</v>
      </c>
      <c r="V80" s="127"/>
      <c r="W80" s="127">
        <v>1</v>
      </c>
      <c r="X80" s="127">
        <v>1</v>
      </c>
      <c r="Y80" s="127"/>
      <c r="Z80" s="127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7" ht="21.6" hidden="1" customHeight="1" x14ac:dyDescent="0.3">
      <c r="A82" s="13"/>
      <c r="B82" s="33"/>
      <c r="C82" s="19"/>
      <c r="D82" s="15"/>
      <c r="E82" s="15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 t="shared" ref="C85:C86" si="19"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 t="shared" si="19"/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/>
      <c r="C93" s="27">
        <f t="shared" ref="C93:C156" si="20">SUM(F93:Z93)</f>
        <v>0</v>
      </c>
      <c r="D93" s="15" t="e">
        <f>C93/B93</f>
        <v>#DIV/0!</v>
      </c>
      <c r="E93" s="15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20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20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0" hidden="1" customHeight="1" outlineLevel="1" x14ac:dyDescent="0.25">
      <c r="A96" s="48" t="s">
        <v>155</v>
      </c>
      <c r="B96" s="39"/>
      <c r="C96" s="27">
        <f t="shared" si="20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20"/>
        <v>0</v>
      </c>
      <c r="D97" s="15"/>
      <c r="E97" s="1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3" hidden="1" customHeight="1" outlineLevel="1" x14ac:dyDescent="0.25">
      <c r="A98" s="13" t="s">
        <v>89</v>
      </c>
      <c r="B98" s="39"/>
      <c r="C98" s="27">
        <f t="shared" si="20"/>
        <v>0</v>
      </c>
      <c r="D98" s="15"/>
      <c r="E98" s="1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269496</v>
      </c>
      <c r="C99" s="27">
        <f t="shared" si="20"/>
        <v>291493</v>
      </c>
      <c r="D99" s="15">
        <f>C99/B99</f>
        <v>1.0816227328049397</v>
      </c>
      <c r="E99" s="15"/>
      <c r="F99" s="10">
        <v>12488</v>
      </c>
      <c r="G99" s="10">
        <v>8189</v>
      </c>
      <c r="H99" s="10">
        <v>17843</v>
      </c>
      <c r="I99" s="10">
        <v>18108</v>
      </c>
      <c r="J99" s="10">
        <v>8809</v>
      </c>
      <c r="K99" s="10">
        <v>20108</v>
      </c>
      <c r="L99" s="10">
        <v>13038</v>
      </c>
      <c r="M99" s="10">
        <v>15559</v>
      </c>
      <c r="N99" s="10">
        <v>15266</v>
      </c>
      <c r="O99" s="10">
        <v>4358</v>
      </c>
      <c r="P99" s="10">
        <v>9482</v>
      </c>
      <c r="Q99" s="10">
        <v>14031</v>
      </c>
      <c r="R99" s="10">
        <v>18400</v>
      </c>
      <c r="S99" s="10">
        <v>16658</v>
      </c>
      <c r="T99" s="10">
        <v>20579</v>
      </c>
      <c r="U99" s="10">
        <v>13864</v>
      </c>
      <c r="V99" s="10">
        <v>11507</v>
      </c>
      <c r="W99" s="10">
        <v>5389</v>
      </c>
      <c r="X99" s="10">
        <v>13504</v>
      </c>
      <c r="Y99" s="10">
        <v>23514</v>
      </c>
      <c r="Z99" s="10">
        <v>10799</v>
      </c>
    </row>
    <row r="100" spans="1:26" s="12" customFormat="1" ht="30" customHeight="1" x14ac:dyDescent="0.25">
      <c r="A100" s="32" t="s">
        <v>91</v>
      </c>
      <c r="B100" s="23">
        <v>135690</v>
      </c>
      <c r="C100" s="27">
        <f t="shared" si="20"/>
        <v>156140</v>
      </c>
      <c r="D100" s="15">
        <f>C100/B100</f>
        <v>1.1507111798953498</v>
      </c>
      <c r="E100" s="15"/>
      <c r="F100" s="39">
        <v>6835</v>
      </c>
      <c r="G100" s="39">
        <v>4209</v>
      </c>
      <c r="H100" s="39">
        <v>9990</v>
      </c>
      <c r="I100" s="39">
        <v>8043</v>
      </c>
      <c r="J100" s="39">
        <v>5720</v>
      </c>
      <c r="K100" s="39">
        <v>12638</v>
      </c>
      <c r="L100" s="39">
        <v>6518</v>
      </c>
      <c r="M100" s="39">
        <v>8321</v>
      </c>
      <c r="N100" s="39">
        <v>6800</v>
      </c>
      <c r="O100" s="39">
        <v>2035</v>
      </c>
      <c r="P100" s="39">
        <v>3324</v>
      </c>
      <c r="Q100" s="39">
        <v>7146</v>
      </c>
      <c r="R100" s="39">
        <v>9819</v>
      </c>
      <c r="S100" s="39">
        <v>6829</v>
      </c>
      <c r="T100" s="39">
        <v>10055</v>
      </c>
      <c r="U100" s="39">
        <v>6832</v>
      </c>
      <c r="V100" s="39">
        <v>7292</v>
      </c>
      <c r="W100" s="39">
        <v>2845</v>
      </c>
      <c r="X100" s="39">
        <v>6367</v>
      </c>
      <c r="Y100" s="39">
        <v>18502</v>
      </c>
      <c r="Z100" s="39">
        <v>6020</v>
      </c>
    </row>
    <row r="101" spans="1:26" s="12" customFormat="1" ht="30" customHeight="1" x14ac:dyDescent="0.25">
      <c r="A101" s="13" t="s">
        <v>183</v>
      </c>
      <c r="B101" s="29">
        <f t="shared" ref="B101:E101" si="21">B100/B99</f>
        <v>0.50349541366105621</v>
      </c>
      <c r="C101" s="29">
        <f t="shared" si="21"/>
        <v>0.53565608779627638</v>
      </c>
      <c r="D101" s="15">
        <f>C101/B101</f>
        <v>1.0638748105000022</v>
      </c>
      <c r="E101" s="29" t="e">
        <f t="shared" si="21"/>
        <v>#DIV/0!</v>
      </c>
      <c r="F101" s="29">
        <f>F100/F99</f>
        <v>0.54732543241511855</v>
      </c>
      <c r="G101" s="29">
        <f>G100/G99</f>
        <v>0.51398217120527534</v>
      </c>
      <c r="H101" s="29">
        <f t="shared" ref="H101:Z101" si="22">H100/H99</f>
        <v>0.55988342767471833</v>
      </c>
      <c r="I101" s="29">
        <f t="shared" si="22"/>
        <v>0.44416832339297546</v>
      </c>
      <c r="J101" s="29">
        <f t="shared" si="22"/>
        <v>0.64933590645930295</v>
      </c>
      <c r="K101" s="29">
        <f t="shared" si="22"/>
        <v>0.6285060672369206</v>
      </c>
      <c r="L101" s="29">
        <f t="shared" si="22"/>
        <v>0.49992330111980365</v>
      </c>
      <c r="M101" s="29">
        <f t="shared" si="22"/>
        <v>0.53480300790539237</v>
      </c>
      <c r="N101" s="29">
        <f t="shared" si="22"/>
        <v>0.44543429844097998</v>
      </c>
      <c r="O101" s="29">
        <f t="shared" si="22"/>
        <v>0.46695731987150069</v>
      </c>
      <c r="P101" s="29">
        <f t="shared" si="22"/>
        <v>0.35055895380721369</v>
      </c>
      <c r="Q101" s="29">
        <f t="shared" si="22"/>
        <v>0.50930083386786407</v>
      </c>
      <c r="R101" s="29">
        <f t="shared" si="22"/>
        <v>0.53364130434782608</v>
      </c>
      <c r="S101" s="29">
        <f t="shared" si="22"/>
        <v>0.40995317565133871</v>
      </c>
      <c r="T101" s="29">
        <f t="shared" si="22"/>
        <v>0.48860488847854611</v>
      </c>
      <c r="U101" s="29">
        <f t="shared" si="22"/>
        <v>0.49278707443739178</v>
      </c>
      <c r="V101" s="29">
        <f t="shared" si="22"/>
        <v>0.63370122534109674</v>
      </c>
      <c r="W101" s="29">
        <f t="shared" si="22"/>
        <v>0.52792725923176842</v>
      </c>
      <c r="X101" s="29">
        <f t="shared" si="22"/>
        <v>0.47148992890995262</v>
      </c>
      <c r="Y101" s="29">
        <f t="shared" si="22"/>
        <v>0.78685038700348731</v>
      </c>
      <c r="Z101" s="29">
        <f t="shared" si="22"/>
        <v>0.55745902398370217</v>
      </c>
    </row>
    <row r="102" spans="1:26" s="91" customFormat="1" ht="31.8" hidden="1" customHeight="1" x14ac:dyDescent="0.25">
      <c r="A102" s="89" t="s">
        <v>96</v>
      </c>
      <c r="B102" s="92">
        <f>B99-B100</f>
        <v>133806</v>
      </c>
      <c r="C102" s="27">
        <f t="shared" si="20"/>
        <v>135353</v>
      </c>
      <c r="D102" s="92"/>
      <c r="E102" s="92"/>
      <c r="F102" s="92">
        <f t="shared" ref="F102:Z102" si="23">F99-F100</f>
        <v>5653</v>
      </c>
      <c r="G102" s="92">
        <f t="shared" si="23"/>
        <v>3980</v>
      </c>
      <c r="H102" s="92">
        <f t="shared" si="23"/>
        <v>7853</v>
      </c>
      <c r="I102" s="92">
        <f t="shared" si="23"/>
        <v>10065</v>
      </c>
      <c r="J102" s="92">
        <f t="shared" si="23"/>
        <v>3089</v>
      </c>
      <c r="K102" s="92">
        <f t="shared" si="23"/>
        <v>7470</v>
      </c>
      <c r="L102" s="92">
        <f t="shared" si="23"/>
        <v>6520</v>
      </c>
      <c r="M102" s="92">
        <f t="shared" si="23"/>
        <v>7238</v>
      </c>
      <c r="N102" s="92">
        <f t="shared" si="23"/>
        <v>8466</v>
      </c>
      <c r="O102" s="92">
        <f t="shared" si="23"/>
        <v>2323</v>
      </c>
      <c r="P102" s="92">
        <f t="shared" si="23"/>
        <v>6158</v>
      </c>
      <c r="Q102" s="92">
        <f t="shared" si="23"/>
        <v>6885</v>
      </c>
      <c r="R102" s="92">
        <f t="shared" si="23"/>
        <v>8581</v>
      </c>
      <c r="S102" s="92">
        <f t="shared" si="23"/>
        <v>9829</v>
      </c>
      <c r="T102" s="92">
        <f t="shared" si="23"/>
        <v>10524</v>
      </c>
      <c r="U102" s="92">
        <f t="shared" si="23"/>
        <v>7032</v>
      </c>
      <c r="V102" s="92">
        <f t="shared" si="23"/>
        <v>4215</v>
      </c>
      <c r="W102" s="92">
        <f t="shared" si="23"/>
        <v>2544</v>
      </c>
      <c r="X102" s="92">
        <f t="shared" si="23"/>
        <v>7137</v>
      </c>
      <c r="Y102" s="92">
        <f t="shared" si="23"/>
        <v>5012</v>
      </c>
      <c r="Z102" s="92">
        <f t="shared" si="23"/>
        <v>4779</v>
      </c>
    </row>
    <row r="103" spans="1:26" s="12" customFormat="1" ht="30" customHeight="1" x14ac:dyDescent="0.25">
      <c r="A103" s="11" t="s">
        <v>92</v>
      </c>
      <c r="B103" s="39">
        <v>56533</v>
      </c>
      <c r="C103" s="27">
        <f t="shared" si="20"/>
        <v>85654</v>
      </c>
      <c r="D103" s="15">
        <f>C103/B103</f>
        <v>1.515115065536943</v>
      </c>
      <c r="E103" s="15"/>
      <c r="F103" s="10">
        <v>3508</v>
      </c>
      <c r="G103" s="10">
        <v>1630</v>
      </c>
      <c r="H103" s="10">
        <v>4100</v>
      </c>
      <c r="I103" s="10">
        <v>4903</v>
      </c>
      <c r="J103" s="10">
        <v>3279</v>
      </c>
      <c r="K103" s="10">
        <v>5957</v>
      </c>
      <c r="L103" s="10">
        <v>2013</v>
      </c>
      <c r="M103" s="10">
        <v>3531</v>
      </c>
      <c r="N103" s="10">
        <v>4630</v>
      </c>
      <c r="O103" s="10">
        <v>1380</v>
      </c>
      <c r="P103" s="10">
        <v>1859</v>
      </c>
      <c r="Q103" s="10">
        <v>4918</v>
      </c>
      <c r="R103" s="10">
        <v>7092</v>
      </c>
      <c r="S103" s="10">
        <v>5060</v>
      </c>
      <c r="T103" s="10">
        <v>5988</v>
      </c>
      <c r="U103" s="10">
        <v>4340</v>
      </c>
      <c r="V103" s="10">
        <v>3560</v>
      </c>
      <c r="W103" s="10">
        <v>2199</v>
      </c>
      <c r="X103" s="10">
        <v>4390</v>
      </c>
      <c r="Y103" s="10">
        <v>9217</v>
      </c>
      <c r="Z103" s="10">
        <v>2100</v>
      </c>
    </row>
    <row r="104" spans="1:26" s="12" customFormat="1" ht="30" customHeight="1" x14ac:dyDescent="0.25">
      <c r="A104" s="11" t="s">
        <v>93</v>
      </c>
      <c r="B104" s="39">
        <v>3686</v>
      </c>
      <c r="C104" s="27">
        <f t="shared" si="20"/>
        <v>7175</v>
      </c>
      <c r="D104" s="15">
        <f>C104/B104</f>
        <v>1.9465545306565382</v>
      </c>
      <c r="E104" s="15"/>
      <c r="F104" s="10">
        <v>50</v>
      </c>
      <c r="G104" s="10">
        <v>381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customHeight="1" x14ac:dyDescent="0.25">
      <c r="A105" s="11" t="s">
        <v>94</v>
      </c>
      <c r="B105" s="39">
        <v>60605</v>
      </c>
      <c r="C105" s="27">
        <f t="shared" si="20"/>
        <v>49069</v>
      </c>
      <c r="D105" s="15">
        <f>C105/B105</f>
        <v>0.80965266892170618</v>
      </c>
      <c r="E105" s="15"/>
      <c r="F105" s="10">
        <v>1532</v>
      </c>
      <c r="G105" s="10">
        <v>2100</v>
      </c>
      <c r="H105" s="10">
        <v>5890</v>
      </c>
      <c r="I105" s="10">
        <v>2270</v>
      </c>
      <c r="J105" s="10">
        <v>1474</v>
      </c>
      <c r="K105" s="10">
        <v>4473</v>
      </c>
      <c r="L105" s="10">
        <v>1715</v>
      </c>
      <c r="M105" s="10">
        <v>3175</v>
      </c>
      <c r="N105" s="10">
        <v>1741</v>
      </c>
      <c r="O105" s="10">
        <v>420</v>
      </c>
      <c r="P105" s="10">
        <v>1218</v>
      </c>
      <c r="Q105" s="10">
        <v>1650</v>
      </c>
      <c r="R105" s="10">
        <v>2362</v>
      </c>
      <c r="S105" s="10">
        <v>1137</v>
      </c>
      <c r="T105" s="10">
        <v>3223</v>
      </c>
      <c r="U105" s="10">
        <v>1686</v>
      </c>
      <c r="V105" s="10">
        <v>3196</v>
      </c>
      <c r="W105" s="10">
        <v>527</v>
      </c>
      <c r="X105" s="10">
        <v>869</v>
      </c>
      <c r="Y105" s="10">
        <v>5941</v>
      </c>
      <c r="Z105" s="10">
        <v>2470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20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30" customHeight="1" x14ac:dyDescent="0.25">
      <c r="A107" s="32" t="s">
        <v>97</v>
      </c>
      <c r="B107" s="27">
        <v>135175</v>
      </c>
      <c r="C107" s="27">
        <f t="shared" si="20"/>
        <v>155859</v>
      </c>
      <c r="D107" s="15">
        <f>C107/B107</f>
        <v>1.1530164601442574</v>
      </c>
      <c r="E107" s="15"/>
      <c r="F107" s="39">
        <v>6835</v>
      </c>
      <c r="G107" s="39">
        <v>4209</v>
      </c>
      <c r="H107" s="39">
        <v>9990</v>
      </c>
      <c r="I107" s="39">
        <v>8043</v>
      </c>
      <c r="J107" s="39">
        <v>5720</v>
      </c>
      <c r="K107" s="39">
        <v>12638</v>
      </c>
      <c r="L107" s="39">
        <v>6518</v>
      </c>
      <c r="M107" s="39">
        <v>8321</v>
      </c>
      <c r="N107" s="39">
        <v>6800</v>
      </c>
      <c r="O107" s="39">
        <v>2035</v>
      </c>
      <c r="P107" s="39">
        <v>3324</v>
      </c>
      <c r="Q107" s="39">
        <v>7146</v>
      </c>
      <c r="R107" s="39">
        <v>9819</v>
      </c>
      <c r="S107" s="39">
        <v>6829</v>
      </c>
      <c r="T107" s="39">
        <v>10055</v>
      </c>
      <c r="U107" s="39">
        <v>6832</v>
      </c>
      <c r="V107" s="39">
        <v>7292</v>
      </c>
      <c r="W107" s="39">
        <v>2845</v>
      </c>
      <c r="X107" s="39">
        <v>6367</v>
      </c>
      <c r="Y107" s="39">
        <v>18221</v>
      </c>
      <c r="Z107" s="39">
        <v>6020</v>
      </c>
    </row>
    <row r="108" spans="1:26" s="12" customFormat="1" ht="31.2" hidden="1" customHeight="1" x14ac:dyDescent="0.25">
      <c r="A108" s="13" t="s">
        <v>183</v>
      </c>
      <c r="B108" s="29">
        <f>B107/B99</f>
        <v>0.50158443910113693</v>
      </c>
      <c r="C108" s="27">
        <f t="shared" si="20"/>
        <v>11.040642983317689</v>
      </c>
      <c r="D108" s="29"/>
      <c r="E108" s="29"/>
      <c r="F108" s="29">
        <f t="shared" ref="F108:Z108" si="24">F107/F99</f>
        <v>0.54732543241511855</v>
      </c>
      <c r="G108" s="29">
        <f t="shared" si="24"/>
        <v>0.51398217120527534</v>
      </c>
      <c r="H108" s="29">
        <f t="shared" si="24"/>
        <v>0.55988342767471833</v>
      </c>
      <c r="I108" s="29">
        <f t="shared" si="24"/>
        <v>0.44416832339297546</v>
      </c>
      <c r="J108" s="29">
        <f t="shared" si="24"/>
        <v>0.64933590645930295</v>
      </c>
      <c r="K108" s="29">
        <f t="shared" si="24"/>
        <v>0.6285060672369206</v>
      </c>
      <c r="L108" s="29">
        <f t="shared" si="24"/>
        <v>0.49992330111980365</v>
      </c>
      <c r="M108" s="29">
        <f t="shared" si="24"/>
        <v>0.53480300790539237</v>
      </c>
      <c r="N108" s="29">
        <f t="shared" si="24"/>
        <v>0.44543429844097998</v>
      </c>
      <c r="O108" s="29">
        <f t="shared" si="24"/>
        <v>0.46695731987150069</v>
      </c>
      <c r="P108" s="29">
        <f t="shared" si="24"/>
        <v>0.35055895380721369</v>
      </c>
      <c r="Q108" s="29">
        <f t="shared" si="24"/>
        <v>0.50930083386786407</v>
      </c>
      <c r="R108" s="29">
        <f t="shared" si="24"/>
        <v>0.53364130434782608</v>
      </c>
      <c r="S108" s="29">
        <f t="shared" si="24"/>
        <v>0.40995317565133871</v>
      </c>
      <c r="T108" s="29">
        <f t="shared" si="24"/>
        <v>0.48860488847854611</v>
      </c>
      <c r="U108" s="29">
        <f t="shared" si="24"/>
        <v>0.49278707443739178</v>
      </c>
      <c r="V108" s="29">
        <f t="shared" si="24"/>
        <v>0.63370122534109674</v>
      </c>
      <c r="W108" s="29">
        <f t="shared" si="24"/>
        <v>0.52792725923176842</v>
      </c>
      <c r="X108" s="29">
        <f t="shared" si="24"/>
        <v>0.47148992890995262</v>
      </c>
      <c r="Y108" s="29">
        <f t="shared" si="24"/>
        <v>0.7749000595389981</v>
      </c>
      <c r="Z108" s="29">
        <f t="shared" si="24"/>
        <v>0.55745902398370217</v>
      </c>
    </row>
    <row r="109" spans="1:26" s="12" customFormat="1" ht="30" customHeight="1" x14ac:dyDescent="0.25">
      <c r="A109" s="11" t="s">
        <v>92</v>
      </c>
      <c r="B109" s="39">
        <v>56497</v>
      </c>
      <c r="C109" s="27">
        <f t="shared" si="20"/>
        <v>85479</v>
      </c>
      <c r="D109" s="15">
        <f t="shared" ref="D109:D114" si="25">C109/B109</f>
        <v>1.5129829902472698</v>
      </c>
      <c r="E109" s="15"/>
      <c r="F109" s="10">
        <v>3508</v>
      </c>
      <c r="G109" s="10">
        <v>1630</v>
      </c>
      <c r="H109" s="10">
        <v>4100</v>
      </c>
      <c r="I109" s="10">
        <v>4903</v>
      </c>
      <c r="J109" s="10">
        <v>3279</v>
      </c>
      <c r="K109" s="10">
        <v>5957</v>
      </c>
      <c r="L109" s="10">
        <v>2013</v>
      </c>
      <c r="M109" s="10">
        <v>3531</v>
      </c>
      <c r="N109" s="10">
        <v>4630</v>
      </c>
      <c r="O109" s="10">
        <v>1380</v>
      </c>
      <c r="P109" s="10">
        <v>1859</v>
      </c>
      <c r="Q109" s="10">
        <v>4918</v>
      </c>
      <c r="R109" s="10">
        <v>7092</v>
      </c>
      <c r="S109" s="10">
        <v>5060</v>
      </c>
      <c r="T109" s="10">
        <v>5988</v>
      </c>
      <c r="U109" s="10">
        <v>4340</v>
      </c>
      <c r="V109" s="10">
        <v>3560</v>
      </c>
      <c r="W109" s="10">
        <v>2199</v>
      </c>
      <c r="X109" s="10">
        <v>4390</v>
      </c>
      <c r="Y109" s="10">
        <v>9042</v>
      </c>
      <c r="Z109" s="10">
        <v>2100</v>
      </c>
    </row>
    <row r="110" spans="1:26" s="12" customFormat="1" ht="30" customHeight="1" x14ac:dyDescent="0.25">
      <c r="A110" s="11" t="s">
        <v>93</v>
      </c>
      <c r="B110" s="39">
        <v>5666</v>
      </c>
      <c r="C110" s="27">
        <f t="shared" si="20"/>
        <v>7109</v>
      </c>
      <c r="D110" s="15">
        <f t="shared" si="25"/>
        <v>1.2546770208259794</v>
      </c>
      <c r="E110" s="15"/>
      <c r="F110" s="10">
        <v>50</v>
      </c>
      <c r="G110" s="10">
        <v>381</v>
      </c>
      <c r="H110" s="10"/>
      <c r="I110" s="10">
        <v>225</v>
      </c>
      <c r="J110" s="10">
        <v>306</v>
      </c>
      <c r="K110" s="10">
        <v>491</v>
      </c>
      <c r="L110" s="10">
        <v>1719</v>
      </c>
      <c r="M110" s="10">
        <v>457</v>
      </c>
      <c r="N110" s="10">
        <v>15</v>
      </c>
      <c r="O110" s="10"/>
      <c r="P110" s="10"/>
      <c r="Q110" s="10"/>
      <c r="R110" s="10"/>
      <c r="S110" s="10">
        <v>280</v>
      </c>
      <c r="T110" s="10">
        <v>831</v>
      </c>
      <c r="U110" s="10">
        <v>126</v>
      </c>
      <c r="V110" s="10"/>
      <c r="W110" s="10"/>
      <c r="X110" s="10">
        <v>497</v>
      </c>
      <c r="Y110" s="10">
        <v>879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60244</v>
      </c>
      <c r="C111" s="27">
        <f t="shared" si="20"/>
        <v>49069</v>
      </c>
      <c r="D111" s="15">
        <f t="shared" si="25"/>
        <v>0.81450434898081137</v>
      </c>
      <c r="E111" s="15"/>
      <c r="F111" s="10">
        <v>1532</v>
      </c>
      <c r="G111" s="10">
        <v>2100</v>
      </c>
      <c r="H111" s="10">
        <v>5890</v>
      </c>
      <c r="I111" s="10">
        <v>2270</v>
      </c>
      <c r="J111" s="10">
        <v>1474</v>
      </c>
      <c r="K111" s="10">
        <v>4473</v>
      </c>
      <c r="L111" s="10">
        <v>1715</v>
      </c>
      <c r="M111" s="10">
        <v>3175</v>
      </c>
      <c r="N111" s="10">
        <v>1741</v>
      </c>
      <c r="O111" s="10">
        <v>420</v>
      </c>
      <c r="P111" s="10">
        <v>1218</v>
      </c>
      <c r="Q111" s="10">
        <v>1650</v>
      </c>
      <c r="R111" s="10">
        <v>2362</v>
      </c>
      <c r="S111" s="10">
        <v>1137</v>
      </c>
      <c r="T111" s="10">
        <v>3223</v>
      </c>
      <c r="U111" s="10">
        <v>1686</v>
      </c>
      <c r="V111" s="10">
        <v>3196</v>
      </c>
      <c r="W111" s="10">
        <v>527</v>
      </c>
      <c r="X111" s="10">
        <v>869</v>
      </c>
      <c r="Y111" s="10">
        <v>5941</v>
      </c>
      <c r="Z111" s="10">
        <v>2470</v>
      </c>
    </row>
    <row r="112" spans="1:26" s="12" customFormat="1" ht="30" hidden="1" customHeight="1" x14ac:dyDescent="0.25">
      <c r="A112" s="11" t="s">
        <v>95</v>
      </c>
      <c r="B112" s="39"/>
      <c r="C112" s="27">
        <f t="shared" si="20"/>
        <v>0</v>
      </c>
      <c r="D112" s="15" t="e">
        <f t="shared" si="25"/>
        <v>#DIV/0!</v>
      </c>
      <c r="E112" s="1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80"/>
      <c r="V112" s="24"/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20"/>
        <v>0</v>
      </c>
      <c r="D113" s="16" t="e">
        <f t="shared" si="25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364093</v>
      </c>
      <c r="C114" s="27">
        <f t="shared" si="20"/>
        <v>528500</v>
      </c>
      <c r="D114" s="15">
        <f t="shared" si="25"/>
        <v>1.4515522133081382</v>
      </c>
      <c r="E114" s="15"/>
      <c r="F114" s="39">
        <v>23340</v>
      </c>
      <c r="G114" s="39">
        <v>11785</v>
      </c>
      <c r="H114" s="39">
        <v>33320</v>
      </c>
      <c r="I114" s="39">
        <v>27400</v>
      </c>
      <c r="J114" s="39">
        <v>17550</v>
      </c>
      <c r="K114" s="39">
        <v>45156</v>
      </c>
      <c r="L114" s="39">
        <v>20314</v>
      </c>
      <c r="M114" s="39">
        <v>29996</v>
      </c>
      <c r="N114" s="39">
        <v>25993</v>
      </c>
      <c r="O114" s="39">
        <v>6477</v>
      </c>
      <c r="P114" s="39">
        <v>10065</v>
      </c>
      <c r="Q114" s="39">
        <v>23013</v>
      </c>
      <c r="R114" s="39">
        <v>33034</v>
      </c>
      <c r="S114" s="39">
        <v>22194</v>
      </c>
      <c r="T114" s="39">
        <v>42130</v>
      </c>
      <c r="U114" s="39">
        <v>22317</v>
      </c>
      <c r="V114" s="39">
        <v>22701</v>
      </c>
      <c r="W114" s="39">
        <v>7986</v>
      </c>
      <c r="X114" s="39">
        <v>22132</v>
      </c>
      <c r="Y114" s="39">
        <v>64857</v>
      </c>
      <c r="Z114" s="39">
        <v>16740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20"/>
        <v>#DIV/0!</v>
      </c>
      <c r="D115" s="9"/>
      <c r="E115" s="9"/>
      <c r="F115" s="30" t="e">
        <f t="shared" ref="F115:Z115" si="26">F114/F113</f>
        <v>#DIV/0!</v>
      </c>
      <c r="G115" s="30" t="e">
        <f t="shared" si="26"/>
        <v>#DIV/0!</v>
      </c>
      <c r="H115" s="30" t="e">
        <f t="shared" si="26"/>
        <v>#DIV/0!</v>
      </c>
      <c r="I115" s="30" t="e">
        <f t="shared" si="26"/>
        <v>#DIV/0!</v>
      </c>
      <c r="J115" s="30" t="e">
        <f t="shared" si="26"/>
        <v>#DIV/0!</v>
      </c>
      <c r="K115" s="30" t="e">
        <f t="shared" si="26"/>
        <v>#DIV/0!</v>
      </c>
      <c r="L115" s="30" t="e">
        <f t="shared" si="26"/>
        <v>#DIV/0!</v>
      </c>
      <c r="M115" s="30" t="e">
        <f t="shared" si="26"/>
        <v>#DIV/0!</v>
      </c>
      <c r="N115" s="30" t="e">
        <f t="shared" si="26"/>
        <v>#DIV/0!</v>
      </c>
      <c r="O115" s="30" t="e">
        <f t="shared" si="26"/>
        <v>#DIV/0!</v>
      </c>
      <c r="P115" s="30" t="e">
        <f t="shared" si="26"/>
        <v>#DIV/0!</v>
      </c>
      <c r="Q115" s="30" t="e">
        <f t="shared" si="26"/>
        <v>#DIV/0!</v>
      </c>
      <c r="R115" s="30" t="e">
        <f t="shared" si="26"/>
        <v>#DIV/0!</v>
      </c>
      <c r="S115" s="30" t="e">
        <f t="shared" si="26"/>
        <v>#DIV/0!</v>
      </c>
      <c r="T115" s="30" t="e">
        <f t="shared" si="26"/>
        <v>#DIV/0!</v>
      </c>
      <c r="U115" s="30" t="e">
        <f t="shared" si="26"/>
        <v>#DIV/0!</v>
      </c>
      <c r="V115" s="30" t="e">
        <f t="shared" si="26"/>
        <v>#DIV/0!</v>
      </c>
      <c r="W115" s="30" t="e">
        <f t="shared" si="26"/>
        <v>#DIV/0!</v>
      </c>
      <c r="X115" s="30" t="e">
        <f t="shared" si="26"/>
        <v>#DIV/0!</v>
      </c>
      <c r="Y115" s="30" t="e">
        <f t="shared" si="26"/>
        <v>#DIV/0!</v>
      </c>
      <c r="Z115" s="30" t="e">
        <f t="shared" si="26"/>
        <v>#DIV/0!</v>
      </c>
    </row>
    <row r="116" spans="1:26" s="12" customFormat="1" ht="30" customHeight="1" x14ac:dyDescent="0.25">
      <c r="A116" s="11" t="s">
        <v>92</v>
      </c>
      <c r="B116" s="26">
        <v>147743</v>
      </c>
      <c r="C116" s="27">
        <f t="shared" si="20"/>
        <v>305072</v>
      </c>
      <c r="D116" s="15">
        <f t="shared" ref="D116:D124" si="27">C116/B116</f>
        <v>2.0648829386163809</v>
      </c>
      <c r="E116" s="15"/>
      <c r="F116" s="10">
        <v>12948</v>
      </c>
      <c r="G116" s="10">
        <v>4075</v>
      </c>
      <c r="H116" s="10">
        <v>13530</v>
      </c>
      <c r="I116" s="10">
        <v>17463</v>
      </c>
      <c r="J116" s="10">
        <v>10404</v>
      </c>
      <c r="K116" s="10">
        <v>21193</v>
      </c>
      <c r="L116" s="10">
        <v>6575</v>
      </c>
      <c r="M116" s="10">
        <v>11996</v>
      </c>
      <c r="N116" s="10">
        <v>19306</v>
      </c>
      <c r="O116" s="10">
        <v>5032</v>
      </c>
      <c r="P116" s="10">
        <v>6405</v>
      </c>
      <c r="Q116" s="10">
        <v>16682</v>
      </c>
      <c r="R116" s="10">
        <v>25623</v>
      </c>
      <c r="S116" s="10">
        <v>17727</v>
      </c>
      <c r="T116" s="10">
        <v>28471</v>
      </c>
      <c r="U116" s="10">
        <v>15457</v>
      </c>
      <c r="V116" s="10">
        <v>11392</v>
      </c>
      <c r="W116" s="10">
        <v>6981</v>
      </c>
      <c r="X116" s="10">
        <v>16140</v>
      </c>
      <c r="Y116" s="10">
        <v>31792</v>
      </c>
      <c r="Z116" s="10">
        <v>5880</v>
      </c>
    </row>
    <row r="117" spans="1:26" s="12" customFormat="1" ht="30" customHeight="1" x14ac:dyDescent="0.25">
      <c r="A117" s="11" t="s">
        <v>93</v>
      </c>
      <c r="B117" s="26">
        <v>8516</v>
      </c>
      <c r="C117" s="27">
        <f t="shared" si="20"/>
        <v>21477</v>
      </c>
      <c r="D117" s="15">
        <f t="shared" si="27"/>
        <v>2.5219586660403945</v>
      </c>
      <c r="E117" s="15"/>
      <c r="F117" s="10">
        <v>195</v>
      </c>
      <c r="G117" s="10">
        <v>952</v>
      </c>
      <c r="H117" s="10"/>
      <c r="I117" s="10">
        <v>895</v>
      </c>
      <c r="J117" s="10">
        <v>1152</v>
      </c>
      <c r="K117" s="10">
        <v>1777</v>
      </c>
      <c r="L117" s="10">
        <v>5165</v>
      </c>
      <c r="M117" s="10">
        <v>1491</v>
      </c>
      <c r="N117" s="10">
        <v>30</v>
      </c>
      <c r="O117" s="10"/>
      <c r="P117" s="10"/>
      <c r="Q117" s="10"/>
      <c r="R117" s="10"/>
      <c r="S117" s="10">
        <v>690</v>
      </c>
      <c r="T117" s="10">
        <v>2118</v>
      </c>
      <c r="U117" s="10">
        <v>283</v>
      </c>
      <c r="V117" s="10"/>
      <c r="W117" s="10"/>
      <c r="X117" s="10">
        <v>1569</v>
      </c>
      <c r="Y117" s="10">
        <v>2630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160404</v>
      </c>
      <c r="C118" s="27">
        <f t="shared" si="20"/>
        <v>153287</v>
      </c>
      <c r="D118" s="15">
        <f t="shared" si="27"/>
        <v>0.95563078227475629</v>
      </c>
      <c r="E118" s="15"/>
      <c r="F118" s="10">
        <v>4136</v>
      </c>
      <c r="G118" s="10">
        <v>6200</v>
      </c>
      <c r="H118" s="10">
        <v>19790</v>
      </c>
      <c r="I118" s="10">
        <v>7110</v>
      </c>
      <c r="J118" s="10">
        <v>4467</v>
      </c>
      <c r="K118" s="10">
        <v>15863</v>
      </c>
      <c r="L118" s="10">
        <v>5311</v>
      </c>
      <c r="M118" s="10">
        <v>9385</v>
      </c>
      <c r="N118" s="10">
        <v>5486</v>
      </c>
      <c r="O118" s="10">
        <v>980</v>
      </c>
      <c r="P118" s="10">
        <v>3157</v>
      </c>
      <c r="Q118" s="10">
        <v>4684</v>
      </c>
      <c r="R118" s="10">
        <v>6434</v>
      </c>
      <c r="S118" s="10">
        <v>2923</v>
      </c>
      <c r="T118" s="10">
        <v>11248</v>
      </c>
      <c r="U118" s="10">
        <v>4589</v>
      </c>
      <c r="V118" s="10">
        <v>9844</v>
      </c>
      <c r="W118" s="10">
        <v>1154</v>
      </c>
      <c r="X118" s="10">
        <v>2366</v>
      </c>
      <c r="Y118" s="10">
        <v>22230</v>
      </c>
      <c r="Z118" s="10">
        <v>5930</v>
      </c>
    </row>
    <row r="119" spans="1:26" s="12" customFormat="1" ht="31.2" hidden="1" customHeight="1" x14ac:dyDescent="0.25">
      <c r="A119" s="11" t="s">
        <v>95</v>
      </c>
      <c r="B119" s="39"/>
      <c r="C119" s="27">
        <f t="shared" si="20"/>
        <v>0</v>
      </c>
      <c r="D119" s="15" t="e">
        <f t="shared" si="27"/>
        <v>#DIV/0!</v>
      </c>
      <c r="E119" s="15"/>
      <c r="F119" s="24"/>
      <c r="G119" s="24"/>
      <c r="H119" s="51"/>
      <c r="I119" s="5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0"/>
      <c r="V119" s="24"/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 t="shared" ref="B120" si="28">B114/B107*10</f>
        <v>26.934936193822821</v>
      </c>
      <c r="C120" s="53">
        <f t="shared" ref="C120:Z120" si="29">C114/C107*10</f>
        <v>33.908853515036029</v>
      </c>
      <c r="D120" s="15">
        <f t="shared" si="27"/>
        <v>1.2589171650910607</v>
      </c>
      <c r="E120" s="53" t="e">
        <f t="shared" si="29"/>
        <v>#DIV/0!</v>
      </c>
      <c r="F120" s="54">
        <v>34.200000000000003</v>
      </c>
      <c r="G120" s="54">
        <f t="shared" ref="G120" si="30">G114/G107*10</f>
        <v>27.999524827750058</v>
      </c>
      <c r="H120" s="54">
        <f t="shared" si="29"/>
        <v>33.353353353353356</v>
      </c>
      <c r="I120" s="54">
        <f t="shared" si="29"/>
        <v>34.066890463757304</v>
      </c>
      <c r="J120" s="54">
        <f t="shared" si="29"/>
        <v>30.681818181818183</v>
      </c>
      <c r="K120" s="54">
        <f t="shared" si="29"/>
        <v>35.730337078651687</v>
      </c>
      <c r="L120" s="54">
        <f t="shared" si="29"/>
        <v>31.16600184105554</v>
      </c>
      <c r="M120" s="54">
        <f t="shared" si="29"/>
        <v>36.048551856747991</v>
      </c>
      <c r="N120" s="54">
        <f t="shared" si="29"/>
        <v>38.224999999999994</v>
      </c>
      <c r="O120" s="54">
        <f t="shared" si="29"/>
        <v>31.828009828009826</v>
      </c>
      <c r="P120" s="54">
        <f t="shared" si="29"/>
        <v>30.279783393501805</v>
      </c>
      <c r="Q120" s="54">
        <f t="shared" si="29"/>
        <v>32.204030226700255</v>
      </c>
      <c r="R120" s="54">
        <f t="shared" si="29"/>
        <v>33.642937162643854</v>
      </c>
      <c r="S120" s="54">
        <f t="shared" si="29"/>
        <v>32.499633914189488</v>
      </c>
      <c r="T120" s="54">
        <f t="shared" si="29"/>
        <v>41.899552461461965</v>
      </c>
      <c r="U120" s="54">
        <f t="shared" si="29"/>
        <v>32.6653981264637</v>
      </c>
      <c r="V120" s="54">
        <f t="shared" si="29"/>
        <v>31.131376851343937</v>
      </c>
      <c r="W120" s="54">
        <f t="shared" si="29"/>
        <v>28.070298769771533</v>
      </c>
      <c r="X120" s="54">
        <f>X114/X107*10</f>
        <v>34.760483744306583</v>
      </c>
      <c r="Y120" s="54">
        <f>Y114/Y107*10</f>
        <v>35.59464354316448</v>
      </c>
      <c r="Z120" s="54">
        <f t="shared" si="29"/>
        <v>27.807308970099669</v>
      </c>
    </row>
    <row r="121" spans="1:26" s="12" customFormat="1" ht="30" customHeight="1" x14ac:dyDescent="0.25">
      <c r="A121" s="11" t="s">
        <v>92</v>
      </c>
      <c r="B121" s="53">
        <f t="shared" ref="B121:B122" si="31">B116/B109*10</f>
        <v>26.150592066835404</v>
      </c>
      <c r="C121" s="53">
        <f t="shared" ref="C121:P122" si="32">C116/C109*10</f>
        <v>35.689701564126864</v>
      </c>
      <c r="D121" s="15">
        <f t="shared" si="27"/>
        <v>1.3647760430399245</v>
      </c>
      <c r="E121" s="53" t="e">
        <f t="shared" si="32"/>
        <v>#DIV/0!</v>
      </c>
      <c r="F121" s="54">
        <f t="shared" si="32"/>
        <v>36.909920182440132</v>
      </c>
      <c r="G121" s="54">
        <f t="shared" ref="G121" si="33">G116/G109*10</f>
        <v>25</v>
      </c>
      <c r="H121" s="54">
        <f t="shared" si="32"/>
        <v>33</v>
      </c>
      <c r="I121" s="54">
        <f t="shared" si="32"/>
        <v>35.616969202529063</v>
      </c>
      <c r="J121" s="54">
        <f t="shared" si="32"/>
        <v>31.729185727355901</v>
      </c>
      <c r="K121" s="54">
        <f t="shared" si="32"/>
        <v>35.576632533154267</v>
      </c>
      <c r="L121" s="54">
        <f t="shared" si="32"/>
        <v>32.662692498758076</v>
      </c>
      <c r="M121" s="54">
        <f t="shared" si="32"/>
        <v>33.973378646275847</v>
      </c>
      <c r="N121" s="54">
        <f t="shared" si="32"/>
        <v>41.697624190064801</v>
      </c>
      <c r="O121" s="54">
        <f t="shared" si="32"/>
        <v>36.463768115942031</v>
      </c>
      <c r="P121" s="54">
        <f t="shared" si="32"/>
        <v>34.454007530930603</v>
      </c>
      <c r="Q121" s="54">
        <f t="shared" ref="Q121:T121" si="34">Q116/Q109*10</f>
        <v>33.920292801952016</v>
      </c>
      <c r="R121" s="54">
        <f t="shared" si="34"/>
        <v>36.129441624365484</v>
      </c>
      <c r="S121" s="54">
        <f t="shared" si="34"/>
        <v>35.033596837944664</v>
      </c>
      <c r="T121" s="54">
        <f t="shared" si="34"/>
        <v>47.546760187040746</v>
      </c>
      <c r="U121" s="54">
        <f t="shared" ref="U121:Z122" si="35">U116/U109*10</f>
        <v>35.615207373271886</v>
      </c>
      <c r="V121" s="54">
        <f t="shared" si="35"/>
        <v>32</v>
      </c>
      <c r="W121" s="54">
        <f t="shared" si="35"/>
        <v>31.746248294679397</v>
      </c>
      <c r="X121" s="54">
        <f t="shared" si="35"/>
        <v>36.765375854214128</v>
      </c>
      <c r="Y121" s="54">
        <f t="shared" si="35"/>
        <v>35.160362751603628</v>
      </c>
      <c r="Z121" s="54">
        <f t="shared" si="35"/>
        <v>28</v>
      </c>
    </row>
    <row r="122" spans="1:26" s="12" customFormat="1" ht="30" customHeight="1" x14ac:dyDescent="0.25">
      <c r="A122" s="11" t="s">
        <v>93</v>
      </c>
      <c r="B122" s="53">
        <f t="shared" si="31"/>
        <v>15.030003529827038</v>
      </c>
      <c r="C122" s="53">
        <f>C117/C110*10</f>
        <v>30.211000140666759</v>
      </c>
      <c r="D122" s="15">
        <f t="shared" si="27"/>
        <v>2.0100461108151464</v>
      </c>
      <c r="E122" s="54" t="e">
        <f t="shared" ref="E122:M122" si="36">E117/E110*10</f>
        <v>#DIV/0!</v>
      </c>
      <c r="F122" s="54">
        <f t="shared" si="36"/>
        <v>39</v>
      </c>
      <c r="G122" s="54">
        <f t="shared" si="36"/>
        <v>24.986876640419947</v>
      </c>
      <c r="H122" s="54"/>
      <c r="I122" s="54">
        <f t="shared" si="36"/>
        <v>39.777777777777779</v>
      </c>
      <c r="J122" s="54">
        <f t="shared" si="36"/>
        <v>37.647058823529413</v>
      </c>
      <c r="K122" s="54">
        <f t="shared" si="36"/>
        <v>36.191446028513241</v>
      </c>
      <c r="L122" s="54">
        <f t="shared" si="36"/>
        <v>30.04653868528214</v>
      </c>
      <c r="M122" s="54">
        <f t="shared" si="36"/>
        <v>32.625820568927793</v>
      </c>
      <c r="N122" s="54">
        <f t="shared" si="32"/>
        <v>20</v>
      </c>
      <c r="O122" s="54"/>
      <c r="P122" s="54"/>
      <c r="Q122" s="54"/>
      <c r="R122" s="54"/>
      <c r="S122" s="54">
        <f t="shared" ref="S122:U122" si="37">S117/S110*10</f>
        <v>24.642857142857146</v>
      </c>
      <c r="T122" s="54">
        <f t="shared" si="37"/>
        <v>25.487364620938628</v>
      </c>
      <c r="U122" s="54">
        <f t="shared" si="37"/>
        <v>22.460317460317462</v>
      </c>
      <c r="V122" s="54"/>
      <c r="W122" s="54"/>
      <c r="X122" s="54">
        <f t="shared" si="35"/>
        <v>31.569416498993963</v>
      </c>
      <c r="Y122" s="54">
        <f t="shared" si="35"/>
        <v>29.920364050056882</v>
      </c>
      <c r="Z122" s="54">
        <f t="shared" si="35"/>
        <v>29.694835680751176</v>
      </c>
    </row>
    <row r="123" spans="1:26" s="12" customFormat="1" ht="30" customHeight="1" x14ac:dyDescent="0.25">
      <c r="A123" s="11" t="s">
        <v>94</v>
      </c>
      <c r="B123" s="53">
        <f t="shared" ref="B123:Z123" si="38">B118/B111*10</f>
        <v>26.625722063607995</v>
      </c>
      <c r="C123" s="53">
        <f t="shared" si="38"/>
        <v>31.239071511544971</v>
      </c>
      <c r="D123" s="15">
        <f t="shared" si="27"/>
        <v>1.1732666418178568</v>
      </c>
      <c r="E123" s="53" t="e">
        <f t="shared" si="38"/>
        <v>#DIV/0!</v>
      </c>
      <c r="F123" s="54">
        <f t="shared" si="38"/>
        <v>26.997389033942557</v>
      </c>
      <c r="G123" s="54">
        <f t="shared" si="38"/>
        <v>29.523809523809526</v>
      </c>
      <c r="H123" s="54">
        <f t="shared" si="38"/>
        <v>33.59932088285229</v>
      </c>
      <c r="I123" s="54">
        <f t="shared" si="38"/>
        <v>31.321585903083701</v>
      </c>
      <c r="J123" s="54">
        <f t="shared" si="38"/>
        <v>30.305291723202174</v>
      </c>
      <c r="K123" s="54">
        <f t="shared" si="38"/>
        <v>35.463894477978982</v>
      </c>
      <c r="L123" s="54">
        <f t="shared" si="38"/>
        <v>30.967930029154516</v>
      </c>
      <c r="M123" s="54">
        <f t="shared" si="38"/>
        <v>29.559055118110237</v>
      </c>
      <c r="N123" s="54">
        <f t="shared" si="38"/>
        <v>31.510626076967259</v>
      </c>
      <c r="O123" s="54">
        <f t="shared" si="38"/>
        <v>23.333333333333336</v>
      </c>
      <c r="P123" s="54">
        <f t="shared" si="38"/>
        <v>25.919540229885058</v>
      </c>
      <c r="Q123" s="54">
        <f t="shared" si="38"/>
        <v>28.38787878787879</v>
      </c>
      <c r="R123" s="54">
        <f t="shared" si="38"/>
        <v>27.239627434377645</v>
      </c>
      <c r="S123" s="54">
        <f t="shared" si="38"/>
        <v>25.708003518029905</v>
      </c>
      <c r="T123" s="54">
        <f t="shared" si="38"/>
        <v>34.899162271175925</v>
      </c>
      <c r="U123" s="54">
        <f t="shared" si="38"/>
        <v>27.218268090154211</v>
      </c>
      <c r="V123" s="54">
        <f t="shared" si="38"/>
        <v>30.801001251564454</v>
      </c>
      <c r="W123" s="54">
        <f t="shared" si="38"/>
        <v>21.89753320683112</v>
      </c>
      <c r="X123" s="54">
        <f t="shared" si="38"/>
        <v>27.226697353279633</v>
      </c>
      <c r="Y123" s="54">
        <f t="shared" si="38"/>
        <v>37.417943107221006</v>
      </c>
      <c r="Z123" s="54">
        <f t="shared" si="38"/>
        <v>24.008097165991906</v>
      </c>
    </row>
    <row r="124" spans="1:26" s="12" customFormat="1" ht="30" hidden="1" customHeight="1" x14ac:dyDescent="0.25">
      <c r="A124" s="11" t="s">
        <v>95</v>
      </c>
      <c r="B124" s="54" t="e">
        <f t="shared" ref="B124:F124" si="39">B119/B112*10</f>
        <v>#DIV/0!</v>
      </c>
      <c r="C124" s="27" t="e">
        <f t="shared" si="20"/>
        <v>#DIV/0!</v>
      </c>
      <c r="D124" s="15" t="e">
        <f t="shared" si="27"/>
        <v>#DIV/0!</v>
      </c>
      <c r="E124" s="15"/>
      <c r="F124" s="54" t="e">
        <f t="shared" si="39"/>
        <v>#DIV/0!</v>
      </c>
      <c r="G124" s="54"/>
      <c r="H124" s="54">
        <v>10</v>
      </c>
      <c r="I124" s="54"/>
      <c r="J124" s="54" t="e">
        <f>J119/J112*10</f>
        <v>#DIV/0!</v>
      </c>
      <c r="K124" s="54"/>
      <c r="L124" s="54"/>
      <c r="M124" s="54"/>
      <c r="N124" s="54"/>
      <c r="O124" s="54"/>
      <c r="P124" s="54"/>
      <c r="Q124" s="54"/>
      <c r="R124" s="54" t="e">
        <f>R119/R112*10</f>
        <v>#DIV/0!</v>
      </c>
      <c r="S124" s="54" t="e">
        <f>S119/S112*10</f>
        <v>#DIV/0!</v>
      </c>
      <c r="T124" s="54"/>
      <c r="U124" s="54"/>
      <c r="V124" s="54" t="e">
        <f>V119/V112*10</f>
        <v>#DIV/0!</v>
      </c>
      <c r="W124" s="54"/>
      <c r="X124" s="54" t="e">
        <f>X119/X112*10</f>
        <v>#DIV/0!</v>
      </c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20"/>
        <v>0</v>
      </c>
      <c r="D125" s="15"/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20"/>
        <v>0</v>
      </c>
      <c r="D126" s="15"/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20"/>
        <v>#DIV/0!</v>
      </c>
      <c r="D127" s="58"/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customHeight="1" x14ac:dyDescent="0.25">
      <c r="A128" s="55" t="s">
        <v>99</v>
      </c>
      <c r="B128" s="56">
        <v>8212</v>
      </c>
      <c r="C128" s="27">
        <f t="shared" si="20"/>
        <v>17008</v>
      </c>
      <c r="D128" s="15"/>
      <c r="E128" s="15"/>
      <c r="F128" s="51">
        <f>(F107-F227)</f>
        <v>130</v>
      </c>
      <c r="G128" s="51">
        <f t="shared" ref="G128:Z128" si="40">(G107-G227)</f>
        <v>614</v>
      </c>
      <c r="H128" s="51">
        <f t="shared" si="40"/>
        <v>160</v>
      </c>
      <c r="I128" s="51">
        <f t="shared" si="40"/>
        <v>813</v>
      </c>
      <c r="J128" s="51">
        <f t="shared" si="40"/>
        <v>1720</v>
      </c>
      <c r="K128" s="51">
        <f t="shared" si="40"/>
        <v>614</v>
      </c>
      <c r="L128" s="51">
        <f t="shared" si="40"/>
        <v>528</v>
      </c>
      <c r="M128" s="51">
        <f t="shared" si="40"/>
        <v>1371</v>
      </c>
      <c r="N128" s="51">
        <f t="shared" si="40"/>
        <v>630</v>
      </c>
      <c r="O128" s="51">
        <f t="shared" si="40"/>
        <v>205</v>
      </c>
      <c r="P128" s="51">
        <f t="shared" si="40"/>
        <v>483</v>
      </c>
      <c r="Q128" s="51">
        <f t="shared" si="40"/>
        <v>510</v>
      </c>
      <c r="R128" s="51">
        <f t="shared" si="40"/>
        <v>1806</v>
      </c>
      <c r="S128" s="51">
        <f t="shared" si="40"/>
        <v>821</v>
      </c>
      <c r="T128" s="51">
        <f t="shared" si="40"/>
        <v>1506</v>
      </c>
      <c r="U128" s="51">
        <f t="shared" si="40"/>
        <v>734</v>
      </c>
      <c r="V128" s="51">
        <f t="shared" si="40"/>
        <v>1992</v>
      </c>
      <c r="W128" s="51">
        <f t="shared" si="40"/>
        <v>288</v>
      </c>
      <c r="X128" s="51">
        <f t="shared" si="40"/>
        <v>747</v>
      </c>
      <c r="Y128" s="51">
        <f t="shared" si="40"/>
        <v>1086</v>
      </c>
      <c r="Z128" s="51">
        <f t="shared" si="40"/>
        <v>250</v>
      </c>
    </row>
    <row r="129" spans="1:27" s="12" customFormat="1" ht="30" customHeight="1" x14ac:dyDescent="0.25">
      <c r="A129" s="32" t="s">
        <v>100</v>
      </c>
      <c r="B129" s="27">
        <v>663</v>
      </c>
      <c r="C129" s="27">
        <f t="shared" si="20"/>
        <v>672</v>
      </c>
      <c r="D129" s="15">
        <f>C129/B129</f>
        <v>1.0135746606334841</v>
      </c>
      <c r="E129" s="15"/>
      <c r="F129" s="24">
        <v>15</v>
      </c>
      <c r="G129" s="24">
        <v>31</v>
      </c>
      <c r="H129" s="24">
        <v>33</v>
      </c>
      <c r="I129" s="24">
        <v>37</v>
      </c>
      <c r="J129" s="24">
        <v>18</v>
      </c>
      <c r="K129" s="24">
        <v>38</v>
      </c>
      <c r="L129" s="26">
        <v>24</v>
      </c>
      <c r="M129" s="26">
        <v>29</v>
      </c>
      <c r="N129" s="26">
        <v>44</v>
      </c>
      <c r="O129" s="24">
        <v>13</v>
      </c>
      <c r="P129" s="24">
        <v>13</v>
      </c>
      <c r="Q129" s="24">
        <v>32</v>
      </c>
      <c r="R129" s="24">
        <v>43</v>
      </c>
      <c r="S129" s="24">
        <v>46</v>
      </c>
      <c r="T129" s="24">
        <v>64</v>
      </c>
      <c r="U129" s="24">
        <v>34</v>
      </c>
      <c r="V129" s="24">
        <v>26</v>
      </c>
      <c r="W129" s="24">
        <v>12</v>
      </c>
      <c r="X129" s="24">
        <v>23</v>
      </c>
      <c r="Y129" s="24">
        <v>60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20"/>
        <v>0</v>
      </c>
      <c r="D130" s="15" t="e">
        <f t="shared" ref="D130:D133" si="41">C130/B130</f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20"/>
        <v>0</v>
      </c>
      <c r="D131" s="15" t="e">
        <f t="shared" si="41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20"/>
        <v>0</v>
      </c>
      <c r="D132" s="15" t="e">
        <f t="shared" si="41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1.8" customHeight="1" outlineLevel="1" x14ac:dyDescent="0.25">
      <c r="A133" s="13" t="s">
        <v>104</v>
      </c>
      <c r="B133" s="27">
        <v>6399</v>
      </c>
      <c r="C133" s="27">
        <f t="shared" si="20"/>
        <v>5041.4599999999991</v>
      </c>
      <c r="D133" s="15">
        <f t="shared" si="41"/>
        <v>0.78785122675418018</v>
      </c>
      <c r="E133" s="15"/>
      <c r="F133" s="51">
        <v>106</v>
      </c>
      <c r="G133" s="51">
        <v>149.19999999999999</v>
      </c>
      <c r="H133" s="51">
        <v>722.1</v>
      </c>
      <c r="I133" s="51">
        <v>350</v>
      </c>
      <c r="J133" s="51">
        <v>61.2</v>
      </c>
      <c r="K133" s="51">
        <v>99.8</v>
      </c>
      <c r="L133" s="51">
        <v>768.5</v>
      </c>
      <c r="M133" s="51">
        <v>780.6</v>
      </c>
      <c r="N133" s="51">
        <v>252</v>
      </c>
      <c r="O133" s="51">
        <v>14.56</v>
      </c>
      <c r="P133" s="51">
        <v>79</v>
      </c>
      <c r="Q133" s="51">
        <v>202.8</v>
      </c>
      <c r="R133" s="51">
        <v>67</v>
      </c>
      <c r="S133" s="51">
        <v>395.3</v>
      </c>
      <c r="T133" s="51">
        <v>157.4</v>
      </c>
      <c r="U133" s="51">
        <v>52.2</v>
      </c>
      <c r="V133" s="51">
        <v>118</v>
      </c>
      <c r="W133" s="51">
        <v>6.9</v>
      </c>
      <c r="X133" s="51">
        <v>246.9</v>
      </c>
      <c r="Y133" s="51">
        <v>412</v>
      </c>
      <c r="Z133" s="51"/>
      <c r="AA133" s="74"/>
    </row>
    <row r="134" spans="1:27" s="12" customFormat="1" ht="30" customHeight="1" outlineLevel="1" x14ac:dyDescent="0.25">
      <c r="A134" s="55" t="s">
        <v>105</v>
      </c>
      <c r="B134" s="23">
        <v>334</v>
      </c>
      <c r="C134" s="27">
        <f>SUM(F134:Z134)</f>
        <v>102</v>
      </c>
      <c r="D134" s="15">
        <f>C134/B134</f>
        <v>0.30538922155688625</v>
      </c>
      <c r="E134" s="15"/>
      <c r="F134" s="39">
        <v>3</v>
      </c>
      <c r="G134" s="39"/>
      <c r="H134" s="39">
        <v>15</v>
      </c>
      <c r="I134" s="39">
        <v>3</v>
      </c>
      <c r="J134" s="39"/>
      <c r="K134" s="39"/>
      <c r="L134" s="39">
        <v>57</v>
      </c>
      <c r="M134" s="39">
        <v>8</v>
      </c>
      <c r="N134" s="39"/>
      <c r="O134" s="39"/>
      <c r="P134" s="39"/>
      <c r="Q134" s="39">
        <v>1</v>
      </c>
      <c r="R134" s="39"/>
      <c r="S134" s="39">
        <v>1</v>
      </c>
      <c r="T134" s="39"/>
      <c r="U134" s="39">
        <v>3</v>
      </c>
      <c r="V134" s="39">
        <v>2</v>
      </c>
      <c r="W134" s="39"/>
      <c r="X134" s="39"/>
      <c r="Y134" s="39">
        <v>9</v>
      </c>
      <c r="Z134" s="39"/>
    </row>
    <row r="135" spans="1:27" s="12" customFormat="1" ht="19.2" hidden="1" customHeight="1" x14ac:dyDescent="0.25">
      <c r="A135" s="13" t="s">
        <v>187</v>
      </c>
      <c r="B135" s="33">
        <f>B134/B133</f>
        <v>5.2195655571182997E-2</v>
      </c>
      <c r="C135" s="27" t="e">
        <f t="shared" ref="C135:C139" si="42">SUM(F135:Z135)</f>
        <v>#DIV/0!</v>
      </c>
      <c r="D135" s="15"/>
      <c r="E135" s="15"/>
      <c r="F135" s="35">
        <f t="shared" ref="F135:Z135" si="43">F134/F133</f>
        <v>2.8301886792452831E-2</v>
      </c>
      <c r="G135" s="35">
        <f t="shared" si="43"/>
        <v>0</v>
      </c>
      <c r="H135" s="35">
        <f t="shared" si="43"/>
        <v>2.0772746157041961E-2</v>
      </c>
      <c r="I135" s="35">
        <f t="shared" si="43"/>
        <v>8.5714285714285719E-3</v>
      </c>
      <c r="J135" s="35">
        <f t="shared" si="43"/>
        <v>0</v>
      </c>
      <c r="K135" s="35">
        <f t="shared" si="43"/>
        <v>0</v>
      </c>
      <c r="L135" s="35">
        <f t="shared" si="43"/>
        <v>7.41704619388419E-2</v>
      </c>
      <c r="M135" s="35">
        <f t="shared" si="43"/>
        <v>1.0248526774276198E-2</v>
      </c>
      <c r="N135" s="35">
        <f t="shared" si="43"/>
        <v>0</v>
      </c>
      <c r="O135" s="35">
        <f t="shared" si="43"/>
        <v>0</v>
      </c>
      <c r="P135" s="35">
        <f t="shared" si="43"/>
        <v>0</v>
      </c>
      <c r="Q135" s="35">
        <f t="shared" si="43"/>
        <v>4.9309664694280079E-3</v>
      </c>
      <c r="R135" s="35">
        <f t="shared" si="43"/>
        <v>0</v>
      </c>
      <c r="S135" s="35">
        <f t="shared" si="43"/>
        <v>2.5297242600556538E-3</v>
      </c>
      <c r="T135" s="35">
        <f t="shared" si="43"/>
        <v>0</v>
      </c>
      <c r="U135" s="35">
        <f t="shared" si="43"/>
        <v>5.7471264367816091E-2</v>
      </c>
      <c r="V135" s="35">
        <f t="shared" si="43"/>
        <v>1.6949152542372881E-2</v>
      </c>
      <c r="W135" s="35">
        <f t="shared" si="43"/>
        <v>0</v>
      </c>
      <c r="X135" s="35">
        <f t="shared" si="43"/>
        <v>0</v>
      </c>
      <c r="Y135" s="35">
        <f t="shared" si="43"/>
        <v>2.1844660194174758E-2</v>
      </c>
      <c r="Z135" s="35" t="e">
        <f t="shared" si="43"/>
        <v>#DIV/0!</v>
      </c>
    </row>
    <row r="136" spans="1:27" s="91" customFormat="1" ht="21" hidden="1" customHeight="1" x14ac:dyDescent="0.25">
      <c r="A136" s="89" t="s">
        <v>96</v>
      </c>
      <c r="B136" s="90">
        <f>B133-B134</f>
        <v>6065</v>
      </c>
      <c r="C136" s="27">
        <f t="shared" si="42"/>
        <v>4939.4599999999991</v>
      </c>
      <c r="D136" s="90"/>
      <c r="E136" s="90"/>
      <c r="F136" s="90">
        <f t="shared" ref="F136:Z136" si="44">F133-F134</f>
        <v>103</v>
      </c>
      <c r="G136" s="90">
        <f t="shared" si="44"/>
        <v>149.19999999999999</v>
      </c>
      <c r="H136" s="90">
        <f t="shared" si="44"/>
        <v>707.1</v>
      </c>
      <c r="I136" s="90">
        <f t="shared" si="44"/>
        <v>347</v>
      </c>
      <c r="J136" s="90">
        <f t="shared" si="44"/>
        <v>61.2</v>
      </c>
      <c r="K136" s="90">
        <f t="shared" si="44"/>
        <v>99.8</v>
      </c>
      <c r="L136" s="90">
        <f t="shared" si="44"/>
        <v>711.5</v>
      </c>
      <c r="M136" s="90">
        <f t="shared" si="44"/>
        <v>772.6</v>
      </c>
      <c r="N136" s="90">
        <f t="shared" si="44"/>
        <v>252</v>
      </c>
      <c r="O136" s="90">
        <f t="shared" si="44"/>
        <v>14.56</v>
      </c>
      <c r="P136" s="90">
        <f t="shared" si="44"/>
        <v>79</v>
      </c>
      <c r="Q136" s="90">
        <f t="shared" si="44"/>
        <v>201.8</v>
      </c>
      <c r="R136" s="90">
        <f t="shared" si="44"/>
        <v>67</v>
      </c>
      <c r="S136" s="90">
        <f t="shared" si="44"/>
        <v>394.3</v>
      </c>
      <c r="T136" s="90">
        <f t="shared" si="44"/>
        <v>157.4</v>
      </c>
      <c r="U136" s="90">
        <f t="shared" si="44"/>
        <v>49.2</v>
      </c>
      <c r="V136" s="90">
        <f t="shared" si="44"/>
        <v>116</v>
      </c>
      <c r="W136" s="90">
        <f t="shared" si="44"/>
        <v>6.9</v>
      </c>
      <c r="X136" s="90">
        <f t="shared" si="44"/>
        <v>246.9</v>
      </c>
      <c r="Y136" s="90">
        <f t="shared" si="44"/>
        <v>403</v>
      </c>
      <c r="Z136" s="90">
        <f t="shared" si="44"/>
        <v>0</v>
      </c>
    </row>
    <row r="137" spans="1:27" s="12" customFormat="1" ht="22.8" hidden="1" customHeight="1" x14ac:dyDescent="0.25">
      <c r="A137" s="13" t="s">
        <v>190</v>
      </c>
      <c r="B137" s="39"/>
      <c r="C137" s="27">
        <f t="shared" si="42"/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7692</v>
      </c>
      <c r="C138" s="27">
        <f>SUM(F138:Z138)</f>
        <v>2198</v>
      </c>
      <c r="D138" s="15">
        <f>C138/B138</f>
        <v>0.28575143005720227</v>
      </c>
      <c r="E138" s="15"/>
      <c r="F138" s="39">
        <v>30</v>
      </c>
      <c r="G138" s="39"/>
      <c r="H138" s="39">
        <v>240</v>
      </c>
      <c r="I138" s="39">
        <v>51</v>
      </c>
      <c r="J138" s="39"/>
      <c r="K138" s="39"/>
      <c r="L138" s="39">
        <v>1324</v>
      </c>
      <c r="M138" s="39">
        <v>200</v>
      </c>
      <c r="N138" s="39"/>
      <c r="O138" s="39"/>
      <c r="P138" s="39"/>
      <c r="Q138" s="39">
        <v>16</v>
      </c>
      <c r="R138" s="39"/>
      <c r="S138" s="39">
        <v>20</v>
      </c>
      <c r="T138" s="39"/>
      <c r="U138" s="39">
        <v>60</v>
      </c>
      <c r="V138" s="39">
        <v>32</v>
      </c>
      <c r="W138" s="39"/>
      <c r="X138" s="39"/>
      <c r="Y138" s="39">
        <v>225</v>
      </c>
      <c r="Z138" s="39"/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 t="shared" si="42"/>
        <v>#DIV/0!</v>
      </c>
      <c r="D139" s="15"/>
      <c r="E139" s="15"/>
      <c r="F139" s="29" t="e">
        <f t="shared" ref="F139:Z139" si="45">F138/F137</f>
        <v>#DIV/0!</v>
      </c>
      <c r="G139" s="29" t="e">
        <f t="shared" si="45"/>
        <v>#DIV/0!</v>
      </c>
      <c r="H139" s="29" t="e">
        <f t="shared" si="45"/>
        <v>#DIV/0!</v>
      </c>
      <c r="I139" s="29" t="e">
        <f t="shared" si="45"/>
        <v>#DIV/0!</v>
      </c>
      <c r="J139" s="29" t="e">
        <f t="shared" si="45"/>
        <v>#DIV/0!</v>
      </c>
      <c r="K139" s="29" t="e">
        <f t="shared" si="45"/>
        <v>#DIV/0!</v>
      </c>
      <c r="L139" s="29" t="e">
        <f t="shared" si="45"/>
        <v>#DIV/0!</v>
      </c>
      <c r="M139" s="29" t="e">
        <f t="shared" si="45"/>
        <v>#DIV/0!</v>
      </c>
      <c r="N139" s="29" t="e">
        <f t="shared" si="45"/>
        <v>#DIV/0!</v>
      </c>
      <c r="O139" s="29" t="e">
        <f t="shared" si="45"/>
        <v>#DIV/0!</v>
      </c>
      <c r="P139" s="29" t="e">
        <f t="shared" si="45"/>
        <v>#DIV/0!</v>
      </c>
      <c r="Q139" s="29" t="e">
        <f t="shared" si="45"/>
        <v>#DIV/0!</v>
      </c>
      <c r="R139" s="29" t="e">
        <f t="shared" si="45"/>
        <v>#DIV/0!</v>
      </c>
      <c r="S139" s="29" t="e">
        <f t="shared" si="45"/>
        <v>#DIV/0!</v>
      </c>
      <c r="T139" s="29" t="e">
        <f t="shared" si="45"/>
        <v>#DIV/0!</v>
      </c>
      <c r="U139" s="29" t="e">
        <f t="shared" si="45"/>
        <v>#DIV/0!</v>
      </c>
      <c r="V139" s="29" t="e">
        <f t="shared" si="45"/>
        <v>#DIV/0!</v>
      </c>
      <c r="W139" s="29" t="e">
        <f t="shared" si="45"/>
        <v>#DIV/0!</v>
      </c>
      <c r="X139" s="29" t="e">
        <f t="shared" si="45"/>
        <v>#DIV/0!</v>
      </c>
      <c r="Y139" s="29" t="e">
        <f t="shared" si="45"/>
        <v>#DIV/0!</v>
      </c>
      <c r="Z139" s="29" t="e">
        <f t="shared" si="45"/>
        <v>#DIV/0!</v>
      </c>
    </row>
    <row r="140" spans="1:27" s="12" customFormat="1" ht="30" customHeight="1" x14ac:dyDescent="0.25">
      <c r="A140" s="32" t="s">
        <v>98</v>
      </c>
      <c r="B140" s="53">
        <f>B138/B134*10</f>
        <v>230.29940119760479</v>
      </c>
      <c r="C140" s="53">
        <f>C138/C134*10</f>
        <v>215.49019607843138</v>
      </c>
      <c r="D140" s="15">
        <f>C140/B140</f>
        <v>0.93569585920691734</v>
      </c>
      <c r="E140" s="15"/>
      <c r="F140" s="58">
        <f t="shared" ref="F140:I140" si="46">F138/F134*10</f>
        <v>100</v>
      </c>
      <c r="G140" s="58"/>
      <c r="H140" s="58">
        <f t="shared" si="46"/>
        <v>160</v>
      </c>
      <c r="I140" s="58">
        <f t="shared" si="46"/>
        <v>170</v>
      </c>
      <c r="J140" s="58"/>
      <c r="K140" s="58"/>
      <c r="L140" s="58">
        <f>L138/L134*10</f>
        <v>232.28070175438597</v>
      </c>
      <c r="M140" s="58">
        <f>M138/M134*10</f>
        <v>250</v>
      </c>
      <c r="N140" s="58"/>
      <c r="O140" s="58"/>
      <c r="P140" s="58"/>
      <c r="Q140" s="58">
        <f>Q138/Q134*10</f>
        <v>160</v>
      </c>
      <c r="R140" s="58"/>
      <c r="S140" s="58">
        <f>S138/S134*10</f>
        <v>200</v>
      </c>
      <c r="T140" s="58"/>
      <c r="U140" s="58">
        <f t="shared" ref="U140:V140" si="47">U138/U134*10</f>
        <v>200</v>
      </c>
      <c r="V140" s="58">
        <f t="shared" si="47"/>
        <v>160</v>
      </c>
      <c r="W140" s="58"/>
      <c r="X140" s="58"/>
      <c r="Y140" s="58">
        <f>Y138/Y134*10</f>
        <v>250</v>
      </c>
      <c r="Z140" s="58"/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 t="shared" ref="D141:D143" si="48"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 t="shared" si="48"/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" customHeight="1" outlineLevel="1" x14ac:dyDescent="0.25">
      <c r="A143" s="11" t="s">
        <v>109</v>
      </c>
      <c r="B143" s="56">
        <v>960</v>
      </c>
      <c r="C143" s="27">
        <v>920</v>
      </c>
      <c r="D143" s="15">
        <f t="shared" si="48"/>
        <v>0.95833333333333337</v>
      </c>
      <c r="E143" s="15"/>
      <c r="F143" s="51">
        <v>16.16</v>
      </c>
      <c r="G143" s="51">
        <v>117.6</v>
      </c>
      <c r="H143" s="51">
        <v>86.6</v>
      </c>
      <c r="I143" s="51">
        <v>5</v>
      </c>
      <c r="J143" s="51">
        <v>11</v>
      </c>
      <c r="K143" s="51">
        <v>12</v>
      </c>
      <c r="L143" s="51">
        <v>107.5</v>
      </c>
      <c r="M143" s="51">
        <v>78.400000000000006</v>
      </c>
      <c r="N143" s="51">
        <v>62.7</v>
      </c>
      <c r="O143" s="51">
        <v>11.3</v>
      </c>
      <c r="P143" s="51">
        <v>14</v>
      </c>
      <c r="Q143" s="51">
        <v>99.4</v>
      </c>
      <c r="R143" s="51">
        <v>0</v>
      </c>
      <c r="S143" s="51">
        <v>17.5</v>
      </c>
      <c r="T143" s="51">
        <v>49</v>
      </c>
      <c r="U143" s="51">
        <v>18.5</v>
      </c>
      <c r="V143" s="51">
        <v>10.5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49</v>
      </c>
      <c r="C144" s="27">
        <f>SUM(F144:Z144)</f>
        <v>60.1</v>
      </c>
      <c r="D144" s="15">
        <f>C144/B144</f>
        <v>1.226530612244898</v>
      </c>
      <c r="E144" s="15"/>
      <c r="F144" s="107">
        <v>0.3</v>
      </c>
      <c r="G144" s="39">
        <v>11</v>
      </c>
      <c r="H144" s="39"/>
      <c r="I144" s="107">
        <v>0.3</v>
      </c>
      <c r="J144" s="39">
        <v>2</v>
      </c>
      <c r="K144" s="39">
        <v>2</v>
      </c>
      <c r="L144" s="107">
        <v>29</v>
      </c>
      <c r="M144" s="39">
        <v>2</v>
      </c>
      <c r="N144" s="39">
        <v>2.5</v>
      </c>
      <c r="O144" s="39">
        <v>3</v>
      </c>
      <c r="P144" s="39"/>
      <c r="Q144" s="39">
        <v>5</v>
      </c>
      <c r="R144" s="39"/>
      <c r="S144" s="39"/>
      <c r="T144" s="39"/>
      <c r="U144" s="39">
        <v>1</v>
      </c>
      <c r="V144" s="39">
        <v>2</v>
      </c>
      <c r="W144" s="39"/>
      <c r="X144" s="39"/>
      <c r="Y144" s="39"/>
      <c r="Z144" s="39"/>
    </row>
    <row r="145" spans="1:26" s="12" customFormat="1" ht="27" hidden="1" customHeight="1" x14ac:dyDescent="0.25">
      <c r="A145" s="13" t="s">
        <v>187</v>
      </c>
      <c r="B145" s="33">
        <f>B144/B143</f>
        <v>5.1041666666666666E-2</v>
      </c>
      <c r="C145" s="33">
        <f>C144/C143</f>
        <v>6.5326086956521742E-2</v>
      </c>
      <c r="D145" s="15"/>
      <c r="E145" s="15"/>
      <c r="F145" s="29">
        <f>F144/F143</f>
        <v>1.8564356435643563E-2</v>
      </c>
      <c r="G145" s="29">
        <f t="shared" ref="G145:Z145" si="49">G144/G143</f>
        <v>9.3537414965986401E-2</v>
      </c>
      <c r="H145" s="29">
        <f t="shared" si="49"/>
        <v>0</v>
      </c>
      <c r="I145" s="29">
        <f t="shared" si="49"/>
        <v>0.06</v>
      </c>
      <c r="J145" s="29">
        <f t="shared" si="49"/>
        <v>0.18181818181818182</v>
      </c>
      <c r="K145" s="29">
        <f t="shared" si="49"/>
        <v>0.16666666666666666</v>
      </c>
      <c r="L145" s="29">
        <f t="shared" si="49"/>
        <v>0.26976744186046514</v>
      </c>
      <c r="M145" s="29">
        <f t="shared" si="49"/>
        <v>2.551020408163265E-2</v>
      </c>
      <c r="N145" s="29">
        <f t="shared" si="49"/>
        <v>3.987240829346092E-2</v>
      </c>
      <c r="O145" s="29">
        <f t="shared" si="49"/>
        <v>0.26548672566371678</v>
      </c>
      <c r="P145" s="29">
        <f t="shared" si="49"/>
        <v>0</v>
      </c>
      <c r="Q145" s="29">
        <f t="shared" si="49"/>
        <v>5.0301810865191143E-2</v>
      </c>
      <c r="R145" s="29"/>
      <c r="S145" s="29">
        <f t="shared" si="49"/>
        <v>0</v>
      </c>
      <c r="T145" s="29">
        <f t="shared" si="49"/>
        <v>0</v>
      </c>
      <c r="U145" s="29">
        <f t="shared" si="49"/>
        <v>5.4054054054054057E-2</v>
      </c>
      <c r="V145" s="29">
        <f t="shared" si="49"/>
        <v>0.19047619047619047</v>
      </c>
      <c r="W145" s="29">
        <f t="shared" si="49"/>
        <v>0</v>
      </c>
      <c r="X145" s="29">
        <f t="shared" si="49"/>
        <v>0</v>
      </c>
      <c r="Y145" s="29">
        <f t="shared" si="49"/>
        <v>0</v>
      </c>
      <c r="Z145" s="29">
        <f t="shared" si="49"/>
        <v>0</v>
      </c>
    </row>
    <row r="146" spans="1:26" s="12" customFormat="1" ht="31.2" hidden="1" customHeight="1" x14ac:dyDescent="0.25">
      <c r="A146" s="13" t="s">
        <v>191</v>
      </c>
      <c r="B146" s="39"/>
      <c r="C146" s="27">
        <f t="shared" ref="C146:C147" si="50"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2436</v>
      </c>
      <c r="C147" s="27">
        <f t="shared" si="50"/>
        <v>2593.7000000000003</v>
      </c>
      <c r="D147" s="15">
        <f>C147/B147</f>
        <v>1.0647372742200329</v>
      </c>
      <c r="E147" s="15"/>
      <c r="F147" s="39">
        <v>4.9000000000000004</v>
      </c>
      <c r="G147" s="39">
        <v>330</v>
      </c>
      <c r="H147" s="39"/>
      <c r="I147" s="39">
        <v>21</v>
      </c>
      <c r="J147" s="39">
        <v>13</v>
      </c>
      <c r="K147" s="39">
        <v>56</v>
      </c>
      <c r="L147" s="39">
        <v>1788</v>
      </c>
      <c r="M147" s="39">
        <v>63</v>
      </c>
      <c r="N147" s="39">
        <v>65</v>
      </c>
      <c r="O147" s="39">
        <v>0.8</v>
      </c>
      <c r="P147" s="39"/>
      <c r="Q147" s="39">
        <v>180</v>
      </c>
      <c r="R147" s="39"/>
      <c r="S147" s="39"/>
      <c r="T147" s="39"/>
      <c r="U147" s="39">
        <v>50</v>
      </c>
      <c r="V147" s="39">
        <v>22</v>
      </c>
      <c r="W147" s="39"/>
      <c r="X147" s="39"/>
      <c r="Y147" s="39"/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51">F147/F146</f>
        <v>#DIV/0!</v>
      </c>
      <c r="G148" s="30" t="e">
        <f t="shared" si="51"/>
        <v>#DIV/0!</v>
      </c>
      <c r="H148" s="30" t="e">
        <f t="shared" si="51"/>
        <v>#DIV/0!</v>
      </c>
      <c r="I148" s="30" t="e">
        <f t="shared" si="51"/>
        <v>#DIV/0!</v>
      </c>
      <c r="J148" s="30" t="e">
        <f t="shared" si="51"/>
        <v>#DIV/0!</v>
      </c>
      <c r="K148" s="30" t="e">
        <f t="shared" si="51"/>
        <v>#DIV/0!</v>
      </c>
      <c r="L148" s="30" t="e">
        <f t="shared" si="51"/>
        <v>#DIV/0!</v>
      </c>
      <c r="M148" s="30" t="e">
        <f t="shared" si="51"/>
        <v>#DIV/0!</v>
      </c>
      <c r="N148" s="30" t="e">
        <f t="shared" si="51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497.14285714285717</v>
      </c>
      <c r="C149" s="60">
        <f>C147/C144*10</f>
        <v>431.56405990016646</v>
      </c>
      <c r="D149" s="15">
        <f t="shared" ref="D149:D161" si="52">C149/B149</f>
        <v>0.86808862623596694</v>
      </c>
      <c r="E149" s="15"/>
      <c r="F149" s="58">
        <f t="shared" ref="F149:G149" si="53">F147/F144*10</f>
        <v>163.33333333333337</v>
      </c>
      <c r="G149" s="58">
        <f t="shared" si="53"/>
        <v>300</v>
      </c>
      <c r="H149" s="58"/>
      <c r="I149" s="58">
        <f t="shared" ref="I149:N149" si="54">I147/I144*10</f>
        <v>700</v>
      </c>
      <c r="J149" s="58">
        <f t="shared" si="54"/>
        <v>65</v>
      </c>
      <c r="K149" s="58">
        <f t="shared" si="54"/>
        <v>280</v>
      </c>
      <c r="L149" s="58">
        <f t="shared" si="54"/>
        <v>616.55172413793105</v>
      </c>
      <c r="M149" s="58">
        <f t="shared" si="54"/>
        <v>315</v>
      </c>
      <c r="N149" s="58">
        <f t="shared" si="54"/>
        <v>260</v>
      </c>
      <c r="O149" s="58">
        <f t="shared" ref="O149:U149" si="55">O147/O144*10</f>
        <v>2.6666666666666665</v>
      </c>
      <c r="P149" s="58"/>
      <c r="Q149" s="58">
        <f t="shared" si="55"/>
        <v>360</v>
      </c>
      <c r="R149" s="58"/>
      <c r="S149" s="58"/>
      <c r="T149" s="58"/>
      <c r="U149" s="58">
        <f t="shared" si="55"/>
        <v>500</v>
      </c>
      <c r="V149" s="58">
        <f t="shared" ref="V149" si="56">V147/V144*10</f>
        <v>110</v>
      </c>
      <c r="W149" s="58"/>
      <c r="X149" s="58"/>
      <c r="Y149" s="58"/>
      <c r="Z149" s="58"/>
    </row>
    <row r="150" spans="1:26" s="12" customFormat="1" ht="30" customHeight="1" outlineLevel="1" x14ac:dyDescent="0.25">
      <c r="A150" s="55" t="s">
        <v>179</v>
      </c>
      <c r="B150" s="23">
        <v>446</v>
      </c>
      <c r="C150" s="27">
        <f t="shared" si="20"/>
        <v>486</v>
      </c>
      <c r="D150" s="15">
        <f t="shared" si="52"/>
        <v>1.0896860986547086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37"/>
      <c r="R150" s="37"/>
      <c r="S150" s="37"/>
      <c r="T150" s="61"/>
      <c r="U150" s="37"/>
      <c r="V150" s="37">
        <v>2</v>
      </c>
      <c r="W150" s="37"/>
      <c r="X150" s="37"/>
      <c r="Y150" s="37"/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>
        <f t="shared" si="20"/>
        <v>0</v>
      </c>
      <c r="D151" s="15" t="e">
        <f t="shared" si="52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>
        <f t="shared" si="20"/>
        <v>0</v>
      </c>
      <c r="D152" s="15" t="e">
        <f t="shared" si="52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hidden="1" customHeight="1" outlineLevel="1" x14ac:dyDescent="0.25">
      <c r="A153" s="55" t="s">
        <v>111</v>
      </c>
      <c r="B153" s="19"/>
      <c r="C153" s="27">
        <f t="shared" si="20"/>
        <v>0</v>
      </c>
      <c r="D153" s="15" t="e">
        <f t="shared" si="52"/>
        <v>#DIV/0!</v>
      </c>
      <c r="E153" s="15"/>
      <c r="F153" s="38"/>
      <c r="G153" s="37"/>
      <c r="H153" s="58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61"/>
      <c r="U153" s="37"/>
      <c r="V153" s="37"/>
      <c r="W153" s="37"/>
      <c r="X153" s="37"/>
      <c r="Y153" s="37"/>
      <c r="Z153" s="37"/>
    </row>
    <row r="154" spans="1:26" s="12" customFormat="1" ht="30" hidden="1" customHeight="1" x14ac:dyDescent="0.25">
      <c r="A154" s="32" t="s">
        <v>112</v>
      </c>
      <c r="B154" s="19"/>
      <c r="C154" s="27">
        <f t="shared" si="20"/>
        <v>0</v>
      </c>
      <c r="D154" s="15" t="e">
        <f t="shared" si="52"/>
        <v>#DIV/0!</v>
      </c>
      <c r="E154" s="15"/>
      <c r="F154" s="38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61"/>
      <c r="U154" s="37"/>
      <c r="V154" s="37"/>
      <c r="W154" s="37"/>
      <c r="X154" s="61"/>
      <c r="Y154" s="37"/>
      <c r="Z154" s="37"/>
    </row>
    <row r="155" spans="1:26" s="12" customFormat="1" ht="30" hidden="1" customHeight="1" x14ac:dyDescent="0.25">
      <c r="A155" s="32" t="s">
        <v>98</v>
      </c>
      <c r="B155" s="60" t="e">
        <f>B154/B153*10</f>
        <v>#DIV/0!</v>
      </c>
      <c r="C155" s="27" t="e">
        <f t="shared" si="20"/>
        <v>#DIV/0!</v>
      </c>
      <c r="D155" s="15" t="e">
        <f t="shared" si="52"/>
        <v>#DIV/0!</v>
      </c>
      <c r="E155" s="15"/>
      <c r="F155" s="38"/>
      <c r="G155" s="58"/>
      <c r="H155" s="58"/>
      <c r="I155" s="58" t="e">
        <f>I154/I153*10</f>
        <v>#DIV/0!</v>
      </c>
      <c r="J155" s="58"/>
      <c r="K155" s="58"/>
      <c r="L155" s="58"/>
      <c r="M155" s="58"/>
      <c r="N155" s="58"/>
      <c r="O155" s="58" t="e">
        <f>O154/O153*10</f>
        <v>#DIV/0!</v>
      </c>
      <c r="P155" s="58"/>
      <c r="Q155" s="58"/>
      <c r="R155" s="58"/>
      <c r="S155" s="58" t="e">
        <f>S154/S153*10</f>
        <v>#DIV/0!</v>
      </c>
      <c r="T155" s="58" t="e">
        <f>T154/T153*10</f>
        <v>#DIV/0!</v>
      </c>
      <c r="U155" s="58"/>
      <c r="V155" s="58"/>
      <c r="W155" s="58"/>
      <c r="X155" s="58" t="e">
        <f>X154/X153*10</f>
        <v>#DIV/0!</v>
      </c>
      <c r="Y155" s="38"/>
      <c r="Z155" s="38"/>
    </row>
    <row r="156" spans="1:26" s="12" customFormat="1" ht="30" hidden="1" customHeight="1" x14ac:dyDescent="0.25">
      <c r="A156" s="55" t="s">
        <v>156</v>
      </c>
      <c r="B156" s="60"/>
      <c r="C156" s="27">
        <f t="shared" si="20"/>
        <v>0</v>
      </c>
      <c r="D156" s="15" t="e">
        <f t="shared" si="52"/>
        <v>#DIV/0!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7"/>
      <c r="W156" s="38"/>
      <c r="X156" s="58"/>
      <c r="Y156" s="38"/>
      <c r="Z156" s="38"/>
    </row>
    <row r="157" spans="1:26" s="12" customFormat="1" ht="30" hidden="1" customHeight="1" x14ac:dyDescent="0.25">
      <c r="A157" s="32" t="s">
        <v>157</v>
      </c>
      <c r="B157" s="60"/>
      <c r="C157" s="27">
        <f t="shared" ref="C157:C176" si="57">SUM(F157:Z157)</f>
        <v>0</v>
      </c>
      <c r="D157" s="15" t="e">
        <f t="shared" si="52"/>
        <v>#DIV/0!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7"/>
      <c r="W157" s="38"/>
      <c r="X157" s="58"/>
      <c r="Y157" s="38"/>
      <c r="Z157" s="38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27" t="e">
        <f t="shared" si="57"/>
        <v>#DIV/0!</v>
      </c>
      <c r="D158" s="15" t="e">
        <f t="shared" si="52"/>
        <v>#DIV/0!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 t="e">
        <f>N157/N156*10</f>
        <v>#DIV/0!</v>
      </c>
      <c r="O158" s="58"/>
      <c r="P158" s="58"/>
      <c r="Q158" s="58"/>
      <c r="R158" s="58"/>
      <c r="S158" s="58"/>
      <c r="T158" s="58"/>
      <c r="U158" s="58" t="e">
        <f>U157/U156*10</f>
        <v>#DIV/0!</v>
      </c>
      <c r="V158" s="58" t="e">
        <f>V157/V156*10</f>
        <v>#DIV/0!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1566</v>
      </c>
      <c r="C159" s="27">
        <f t="shared" si="57"/>
        <v>135</v>
      </c>
      <c r="D159" s="15">
        <f t="shared" si="52"/>
        <v>8.6206896551724144E-2</v>
      </c>
      <c r="E159" s="1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>
        <v>15</v>
      </c>
      <c r="R159" s="37"/>
      <c r="S159" s="37"/>
      <c r="T159" s="37"/>
      <c r="U159" s="37"/>
      <c r="V159" s="37"/>
      <c r="W159" s="37">
        <v>20</v>
      </c>
      <c r="X159" s="37"/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958</v>
      </c>
      <c r="C160" s="27">
        <f t="shared" si="57"/>
        <v>135</v>
      </c>
      <c r="D160" s="15">
        <f t="shared" si="52"/>
        <v>0.14091858037578289</v>
      </c>
      <c r="E160" s="15"/>
      <c r="F160" s="37"/>
      <c r="G160" s="35"/>
      <c r="H160" s="58"/>
      <c r="I160" s="26"/>
      <c r="J160" s="26"/>
      <c r="K160" s="26"/>
      <c r="L160" s="26"/>
      <c r="M160" s="38"/>
      <c r="N160" s="38"/>
      <c r="O160" s="35"/>
      <c r="P160" s="35"/>
      <c r="Q160" s="38">
        <v>15</v>
      </c>
      <c r="R160" s="38"/>
      <c r="S160" s="38"/>
      <c r="T160" s="38"/>
      <c r="U160" s="38"/>
      <c r="V160" s="38"/>
      <c r="W160" s="38">
        <v>20</v>
      </c>
      <c r="X160" s="38"/>
      <c r="Y160" s="38">
        <v>100</v>
      </c>
      <c r="Z160" s="35"/>
    </row>
    <row r="161" spans="1:26" s="12" customFormat="1" ht="30" hidden="1" customHeight="1" x14ac:dyDescent="0.25">
      <c r="A161" s="32" t="s">
        <v>98</v>
      </c>
      <c r="B161" s="53">
        <f>B160/B159*10</f>
        <v>6.11749680715198</v>
      </c>
      <c r="C161" s="27" t="e">
        <f t="shared" si="57"/>
        <v>#DIV/0!</v>
      </c>
      <c r="D161" s="15" t="e">
        <f t="shared" si="52"/>
        <v>#DIV/0!</v>
      </c>
      <c r="E161" s="15"/>
      <c r="F161" s="54" t="e">
        <f>F160/F159*10</f>
        <v>#DIV/0!</v>
      </c>
      <c r="G161" s="54"/>
      <c r="H161" s="54"/>
      <c r="I161" s="54" t="e">
        <f t="shared" ref="I161:N161" si="58">I160/I159*10</f>
        <v>#DIV/0!</v>
      </c>
      <c r="J161" s="54" t="e">
        <f t="shared" si="58"/>
        <v>#DIV/0!</v>
      </c>
      <c r="K161" s="54" t="e">
        <f t="shared" si="58"/>
        <v>#DIV/0!</v>
      </c>
      <c r="L161" s="54" t="e">
        <f t="shared" si="58"/>
        <v>#DIV/0!</v>
      </c>
      <c r="M161" s="54" t="e">
        <f t="shared" si="58"/>
        <v>#DIV/0!</v>
      </c>
      <c r="N161" s="54" t="e">
        <f t="shared" si="58"/>
        <v>#DIV/0!</v>
      </c>
      <c r="O161" s="26"/>
      <c r="P161" s="26"/>
      <c r="Q161" s="54">
        <f>Q160/Q159*10</f>
        <v>10</v>
      </c>
      <c r="R161" s="54" t="e">
        <f>R160/R159*10</f>
        <v>#DIV/0!</v>
      </c>
      <c r="S161" s="54"/>
      <c r="T161" s="54" t="e">
        <f t="shared" ref="T161:Y161" si="59">T160/T159*10</f>
        <v>#DIV/0!</v>
      </c>
      <c r="U161" s="54" t="e">
        <f t="shared" si="59"/>
        <v>#DIV/0!</v>
      </c>
      <c r="V161" s="54" t="e">
        <f t="shared" si="59"/>
        <v>#DIV/0!</v>
      </c>
      <c r="W161" s="54">
        <f t="shared" si="59"/>
        <v>10</v>
      </c>
      <c r="X161" s="54" t="e">
        <f t="shared" si="59"/>
        <v>#DIV/0!</v>
      </c>
      <c r="Y161" s="54">
        <f t="shared" si="59"/>
        <v>10</v>
      </c>
      <c r="Z161" s="26"/>
    </row>
    <row r="162" spans="1:26" s="12" customFormat="1" ht="30" customHeight="1" x14ac:dyDescent="0.25">
      <c r="A162" s="55" t="s">
        <v>185</v>
      </c>
      <c r="B162" s="27">
        <v>5344</v>
      </c>
      <c r="C162" s="27">
        <f t="shared" si="57"/>
        <v>2031</v>
      </c>
      <c r="D162" s="15"/>
      <c r="E162" s="15"/>
      <c r="F162" s="37"/>
      <c r="G162" s="37"/>
      <c r="H162" s="37"/>
      <c r="I162" s="37">
        <v>509</v>
      </c>
      <c r="J162" s="37">
        <v>87</v>
      </c>
      <c r="K162" s="37">
        <v>450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5049</v>
      </c>
      <c r="C163" s="27">
        <f t="shared" si="57"/>
        <v>2079</v>
      </c>
      <c r="D163" s="15"/>
      <c r="E163" s="15"/>
      <c r="F163" s="37"/>
      <c r="G163" s="35"/>
      <c r="H163" s="58"/>
      <c r="I163" s="26">
        <v>527</v>
      </c>
      <c r="J163" s="26">
        <v>122</v>
      </c>
      <c r="K163" s="26">
        <v>360</v>
      </c>
      <c r="L163" s="26">
        <v>260</v>
      </c>
      <c r="M163" s="38"/>
      <c r="N163" s="38">
        <v>810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4">
        <f t="shared" ref="B164:E164" si="60">B163/B162*10</f>
        <v>9.4479790419161684</v>
      </c>
      <c r="C164" s="54">
        <f t="shared" si="60"/>
        <v>10.236336779911374</v>
      </c>
      <c r="D164" s="54"/>
      <c r="E164" s="54" t="e">
        <f t="shared" si="60"/>
        <v>#DIV/0!</v>
      </c>
      <c r="F164" s="54"/>
      <c r="G164" s="54"/>
      <c r="H164" s="54"/>
      <c r="I164" s="54">
        <f>I163/I162*10</f>
        <v>10.353634577603144</v>
      </c>
      <c r="J164" s="54">
        <f>J163/J162*10</f>
        <v>14.022988505747128</v>
      </c>
      <c r="K164" s="54">
        <f>K163/K162*10</f>
        <v>8</v>
      </c>
      <c r="L164" s="54">
        <f>L163/L162*10</f>
        <v>10.236220472440944</v>
      </c>
      <c r="M164" s="54"/>
      <c r="N164" s="54">
        <f t="shared" ref="N164" si="61">N163/N162*10</f>
        <v>11.080711354309166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57"/>
        <v>165</v>
      </c>
      <c r="D165" s="15">
        <f t="shared" ref="D165:D170" si="62">C165/B165</f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57"/>
        <v>104</v>
      </c>
      <c r="D166" s="15">
        <f t="shared" si="62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57"/>
        <v>11.304347826086957</v>
      </c>
      <c r="D167" s="15">
        <f t="shared" si="62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hidden="1" customHeight="1" outlineLevel="1" x14ac:dyDescent="0.25">
      <c r="A168" s="55" t="s">
        <v>115</v>
      </c>
      <c r="B168" s="27"/>
      <c r="C168" s="27">
        <f t="shared" si="57"/>
        <v>0</v>
      </c>
      <c r="D168" s="15" t="e">
        <f t="shared" si="62"/>
        <v>#DIV/0!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outlineLevel="1" x14ac:dyDescent="0.25">
      <c r="A169" s="32" t="s">
        <v>116</v>
      </c>
      <c r="B169" s="27"/>
      <c r="C169" s="27">
        <f t="shared" si="57"/>
        <v>0</v>
      </c>
      <c r="D169" s="15" t="e">
        <f t="shared" si="62"/>
        <v>#DIV/0!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s="12" customFormat="1" ht="30" hidden="1" customHeight="1" x14ac:dyDescent="0.25">
      <c r="A170" s="32" t="s">
        <v>98</v>
      </c>
      <c r="B170" s="60" t="e">
        <f>B169/B168*10</f>
        <v>#DIV/0!</v>
      </c>
      <c r="C170" s="27" t="e">
        <f t="shared" si="57"/>
        <v>#DIV/0!</v>
      </c>
      <c r="D170" s="15" t="e">
        <f t="shared" si="62"/>
        <v>#DIV/0!</v>
      </c>
      <c r="E170" s="15"/>
      <c r="F170" s="58"/>
      <c r="G170" s="58"/>
      <c r="H170" s="58" t="e">
        <f>H169/H168*10</f>
        <v>#DIV/0!</v>
      </c>
      <c r="I170" s="58"/>
      <c r="J170" s="58"/>
      <c r="K170" s="58"/>
      <c r="L170" s="58"/>
      <c r="M170" s="58" t="e">
        <f>M169/M168*10</f>
        <v>#DIV/0!</v>
      </c>
      <c r="N170" s="58"/>
      <c r="O170" s="58"/>
      <c r="P170" s="58"/>
      <c r="Q170" s="58"/>
      <c r="R170" s="58"/>
      <c r="S170" s="58"/>
      <c r="T170" s="58"/>
      <c r="U170" s="58"/>
      <c r="V170" s="58" t="e">
        <f>V169/V168*10</f>
        <v>#DIV/0!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57"/>
        <v>0</v>
      </c>
      <c r="D171" s="15"/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57"/>
        <v>0</v>
      </c>
      <c r="D172" s="15"/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57"/>
        <v>#DIV/0!</v>
      </c>
      <c r="D173" s="15" t="e">
        <f t="shared" ref="D173:D181" si="63">C173/B173</f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hidden="1" customHeight="1" x14ac:dyDescent="0.25">
      <c r="A174" s="55" t="s">
        <v>119</v>
      </c>
      <c r="B174" s="23"/>
      <c r="C174" s="27">
        <f t="shared" si="57"/>
        <v>0</v>
      </c>
      <c r="D174" s="15" t="e">
        <f t="shared" si="63"/>
        <v>#DIV/0!</v>
      </c>
      <c r="E174" s="1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5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x14ac:dyDescent="0.25">
      <c r="A175" s="55" t="s">
        <v>120</v>
      </c>
      <c r="B175" s="23"/>
      <c r="C175" s="27">
        <f t="shared" si="57"/>
        <v>0</v>
      </c>
      <c r="D175" s="15" t="e">
        <f t="shared" si="63"/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57"/>
        <v>0</v>
      </c>
      <c r="D176" s="15" t="e">
        <f t="shared" si="63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63"/>
        <v>1</v>
      </c>
      <c r="E177" s="15"/>
      <c r="F177" s="126">
        <v>7447</v>
      </c>
      <c r="G177" s="126">
        <v>4086</v>
      </c>
      <c r="H177" s="126">
        <v>5495</v>
      </c>
      <c r="I177" s="126">
        <v>6742</v>
      </c>
      <c r="J177" s="126">
        <v>3371</v>
      </c>
      <c r="K177" s="126">
        <v>5932</v>
      </c>
      <c r="L177" s="126">
        <v>4299</v>
      </c>
      <c r="M177" s="126">
        <v>5051</v>
      </c>
      <c r="N177" s="126">
        <v>4521</v>
      </c>
      <c r="O177" s="126">
        <v>2229</v>
      </c>
      <c r="P177" s="126">
        <v>3099</v>
      </c>
      <c r="Q177" s="126">
        <v>7053</v>
      </c>
      <c r="R177" s="126">
        <v>7553</v>
      </c>
      <c r="S177" s="126">
        <v>5109</v>
      </c>
      <c r="T177" s="126">
        <v>7663</v>
      </c>
      <c r="U177" s="126">
        <v>4085</v>
      </c>
      <c r="V177" s="126">
        <v>3293</v>
      </c>
      <c r="W177" s="126">
        <v>2128</v>
      </c>
      <c r="X177" s="126">
        <v>6096</v>
      </c>
      <c r="Y177" s="126">
        <v>6901</v>
      </c>
      <c r="Z177" s="126">
        <v>2847</v>
      </c>
    </row>
    <row r="178" spans="1:26" s="50" customFormat="1" ht="30" customHeight="1" x14ac:dyDescent="0.25">
      <c r="A178" s="32" t="s">
        <v>122</v>
      </c>
      <c r="B178" s="23">
        <v>78214</v>
      </c>
      <c r="C178" s="27">
        <f>SUM(F178:Z178)</f>
        <v>73504</v>
      </c>
      <c r="D178" s="15">
        <f t="shared" si="63"/>
        <v>0.93978060193827195</v>
      </c>
      <c r="E178" s="15"/>
      <c r="F178" s="39">
        <v>5864</v>
      </c>
      <c r="G178" s="39">
        <v>2530</v>
      </c>
      <c r="H178" s="39">
        <v>2720</v>
      </c>
      <c r="I178" s="39">
        <v>3524</v>
      </c>
      <c r="J178" s="39">
        <v>2255</v>
      </c>
      <c r="K178" s="39">
        <v>5620</v>
      </c>
      <c r="L178" s="39">
        <v>2803</v>
      </c>
      <c r="M178" s="39">
        <v>2820</v>
      </c>
      <c r="N178" s="39">
        <v>1780</v>
      </c>
      <c r="O178" s="39">
        <v>1220</v>
      </c>
      <c r="P178" s="39">
        <v>1988</v>
      </c>
      <c r="Q178" s="39">
        <v>5155</v>
      </c>
      <c r="R178" s="39">
        <v>5500</v>
      </c>
      <c r="S178" s="39">
        <v>4596</v>
      </c>
      <c r="T178" s="39">
        <v>6430</v>
      </c>
      <c r="U178" s="39">
        <v>1872</v>
      </c>
      <c r="V178" s="39">
        <v>1810</v>
      </c>
      <c r="W178" s="39">
        <v>2005</v>
      </c>
      <c r="X178" s="39">
        <v>4500</v>
      </c>
      <c r="Y178" s="39">
        <v>6392</v>
      </c>
      <c r="Z178" s="39">
        <v>2120</v>
      </c>
    </row>
    <row r="179" spans="1:26" s="50" customFormat="1" ht="30" customHeight="1" x14ac:dyDescent="0.25">
      <c r="A179" s="13" t="s">
        <v>123</v>
      </c>
      <c r="B179" s="9">
        <f>B178/B177</f>
        <v>0.74489523809523805</v>
      </c>
      <c r="C179" s="9">
        <f>C178/C177</f>
        <v>0.70003809523809524</v>
      </c>
      <c r="D179" s="15">
        <f t="shared" si="63"/>
        <v>0.93978060193827195</v>
      </c>
      <c r="E179" s="9"/>
      <c r="F179" s="30">
        <f>F178/F177</f>
        <v>0.78743118034107695</v>
      </c>
      <c r="G179" s="30">
        <f t="shared" ref="G179:Z179" si="64">G178/G177</f>
        <v>0.61918746940773373</v>
      </c>
      <c r="H179" s="30">
        <f t="shared" si="64"/>
        <v>0.49499545040946313</v>
      </c>
      <c r="I179" s="30">
        <f t="shared" si="64"/>
        <v>0.52269356274102641</v>
      </c>
      <c r="J179" s="30">
        <f t="shared" si="64"/>
        <v>0.66894096707208539</v>
      </c>
      <c r="K179" s="30">
        <f t="shared" si="64"/>
        <v>0.947403910991234</v>
      </c>
      <c r="L179" s="30">
        <f t="shared" si="64"/>
        <v>0.65201209583624098</v>
      </c>
      <c r="M179" s="30">
        <f t="shared" si="64"/>
        <v>0.55830528608196395</v>
      </c>
      <c r="N179" s="30">
        <f t="shared" si="64"/>
        <v>0.39371820393718204</v>
      </c>
      <c r="O179" s="30">
        <f t="shared" si="64"/>
        <v>0.54733064154329292</v>
      </c>
      <c r="P179" s="30">
        <f t="shared" si="64"/>
        <v>0.64149725717973538</v>
      </c>
      <c r="Q179" s="30">
        <f t="shared" si="64"/>
        <v>0.73089465475684101</v>
      </c>
      <c r="R179" s="30">
        <f t="shared" si="64"/>
        <v>0.72818747517542703</v>
      </c>
      <c r="S179" s="30">
        <f t="shared" si="64"/>
        <v>0.89958896065766292</v>
      </c>
      <c r="T179" s="30">
        <f t="shared" si="64"/>
        <v>0.83909695941537255</v>
      </c>
      <c r="U179" s="30">
        <f t="shared" si="64"/>
        <v>0.45826193390452874</v>
      </c>
      <c r="V179" s="30">
        <f t="shared" si="64"/>
        <v>0.54965077436987553</v>
      </c>
      <c r="W179" s="30">
        <f t="shared" si="64"/>
        <v>0.94219924812030076</v>
      </c>
      <c r="X179" s="30">
        <f t="shared" si="64"/>
        <v>0.73818897637795278</v>
      </c>
      <c r="Y179" s="30">
        <f t="shared" si="64"/>
        <v>0.92624257354006667</v>
      </c>
      <c r="Z179" s="30">
        <f t="shared" si="64"/>
        <v>0.74464348436951178</v>
      </c>
    </row>
    <row r="180" spans="1:26" s="12" customFormat="1" ht="30" customHeight="1" x14ac:dyDescent="0.25">
      <c r="A180" s="32" t="s">
        <v>124</v>
      </c>
      <c r="B180" s="23">
        <v>17249</v>
      </c>
      <c r="C180" s="27">
        <f>SUM(F180:Z180)</f>
        <v>26896</v>
      </c>
      <c r="D180" s="15">
        <f t="shared" si="63"/>
        <v>1.5592787987709433</v>
      </c>
      <c r="E180" s="15"/>
      <c r="F180" s="10">
        <v>50</v>
      </c>
      <c r="G180" s="10">
        <v>265</v>
      </c>
      <c r="H180" s="10">
        <v>5060</v>
      </c>
      <c r="I180" s="10">
        <v>1240</v>
      </c>
      <c r="J180" s="10">
        <v>650</v>
      </c>
      <c r="K180" s="10">
        <v>3680</v>
      </c>
      <c r="L180" s="10">
        <v>1465</v>
      </c>
      <c r="M180" s="10">
        <v>1356</v>
      </c>
      <c r="N180" s="10">
        <v>100</v>
      </c>
      <c r="O180" s="10">
        <v>100</v>
      </c>
      <c r="P180" s="10"/>
      <c r="Q180" s="10">
        <v>1080</v>
      </c>
      <c r="R180" s="10">
        <v>700</v>
      </c>
      <c r="S180" s="10">
        <v>198</v>
      </c>
      <c r="T180" s="10">
        <v>2085</v>
      </c>
      <c r="U180" s="10">
        <v>820</v>
      </c>
      <c r="V180" s="10">
        <v>560</v>
      </c>
      <c r="W180" s="10">
        <v>760</v>
      </c>
      <c r="X180" s="10"/>
      <c r="Y180" s="10">
        <v>5127</v>
      </c>
      <c r="Z180" s="10">
        <v>1600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63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16692</v>
      </c>
      <c r="C182" s="27">
        <f>SUM(F182:Z182)</f>
        <v>17337</v>
      </c>
      <c r="D182" s="15">
        <f>C182/B182</f>
        <v>1.0386412652767794</v>
      </c>
      <c r="E182" s="15"/>
      <c r="F182" s="39">
        <v>500</v>
      </c>
      <c r="G182" s="39">
        <v>915</v>
      </c>
      <c r="H182" s="39">
        <v>150</v>
      </c>
      <c r="I182" s="39">
        <v>1070</v>
      </c>
      <c r="J182" s="39">
        <v>398</v>
      </c>
      <c r="K182" s="39">
        <v>2154</v>
      </c>
      <c r="L182" s="39">
        <v>965</v>
      </c>
      <c r="M182" s="39">
        <v>395</v>
      </c>
      <c r="N182" s="39">
        <v>20</v>
      </c>
      <c r="O182" s="39">
        <v>280</v>
      </c>
      <c r="P182" s="39"/>
      <c r="Q182" s="39">
        <v>2655</v>
      </c>
      <c r="R182" s="39">
        <v>950</v>
      </c>
      <c r="S182" s="39">
        <v>1376</v>
      </c>
      <c r="T182" s="39">
        <v>1964</v>
      </c>
      <c r="U182" s="39">
        <v>810</v>
      </c>
      <c r="V182" s="39">
        <v>85</v>
      </c>
      <c r="W182" s="39">
        <v>20</v>
      </c>
      <c r="X182" s="39">
        <v>1158</v>
      </c>
      <c r="Y182" s="39">
        <v>1022</v>
      </c>
      <c r="Z182" s="39">
        <v>450</v>
      </c>
    </row>
    <row r="183" spans="1:26" s="12" customFormat="1" ht="30" hidden="1" customHeight="1" x14ac:dyDescent="0.25">
      <c r="A183" s="13" t="s">
        <v>52</v>
      </c>
      <c r="B183" s="87">
        <f>B182/B181</f>
        <v>0.15897142857142857</v>
      </c>
      <c r="C183" s="87">
        <f>C182/C181</f>
        <v>0.16511428571428571</v>
      </c>
      <c r="D183" s="15"/>
      <c r="E183" s="15"/>
      <c r="F183" s="16">
        <f>F182/F181</f>
        <v>6.7141130656640263E-2</v>
      </c>
      <c r="G183" s="16">
        <f t="shared" ref="G183:Z183" si="65">G182/G181</f>
        <v>0.22393538913362701</v>
      </c>
      <c r="H183" s="16">
        <f t="shared" si="65"/>
        <v>2.7297543221110099E-2</v>
      </c>
      <c r="I183" s="16">
        <f t="shared" si="65"/>
        <v>0.15870661524770097</v>
      </c>
      <c r="J183" s="16">
        <f t="shared" si="65"/>
        <v>0.11806585582913082</v>
      </c>
      <c r="K183" s="16">
        <f t="shared" si="65"/>
        <v>0.36311530681051923</v>
      </c>
      <c r="L183" s="16">
        <f t="shared" si="65"/>
        <v>0.22447080716445686</v>
      </c>
      <c r="M183" s="16">
        <f t="shared" si="65"/>
        <v>7.8202336171055237E-2</v>
      </c>
      <c r="N183" s="16">
        <f t="shared" si="65"/>
        <v>4.4238000442380007E-3</v>
      </c>
      <c r="O183" s="16">
        <f t="shared" si="65"/>
        <v>0.12561686855091969</v>
      </c>
      <c r="P183" s="16">
        <f t="shared" si="65"/>
        <v>0</v>
      </c>
      <c r="Q183" s="16">
        <f t="shared" si="65"/>
        <v>0.37643555933645256</v>
      </c>
      <c r="R183" s="16">
        <f t="shared" si="65"/>
        <v>0.12577783662121012</v>
      </c>
      <c r="S183" s="16">
        <f t="shared" si="65"/>
        <v>0.26932863574084948</v>
      </c>
      <c r="T183" s="16">
        <f t="shared" si="65"/>
        <v>0.25629648962547308</v>
      </c>
      <c r="U183" s="16">
        <f t="shared" si="65"/>
        <v>0.19828641370869032</v>
      </c>
      <c r="V183" s="16">
        <f t="shared" si="65"/>
        <v>2.5812329183115702E-2</v>
      </c>
      <c r="W183" s="16">
        <f t="shared" si="65"/>
        <v>9.3984962406015032E-3</v>
      </c>
      <c r="X183" s="16">
        <f t="shared" si="65"/>
        <v>0.18996062992125984</v>
      </c>
      <c r="Y183" s="16">
        <f t="shared" si="65"/>
        <v>0.14809447906100565</v>
      </c>
      <c r="Z183" s="16">
        <f t="shared" si="65"/>
        <v>0.15806111696522657</v>
      </c>
    </row>
    <row r="184" spans="1:26" s="12" customFormat="1" ht="30" customHeight="1" x14ac:dyDescent="0.25">
      <c r="A184" s="11" t="s">
        <v>127</v>
      </c>
      <c r="B184" s="26">
        <v>12335</v>
      </c>
      <c r="C184" s="26">
        <f>SUM(F184:Z184)</f>
        <v>14696</v>
      </c>
      <c r="D184" s="15">
        <f t="shared" ref="D184:D192" si="66">C184/B184</f>
        <v>1.1914065666801783</v>
      </c>
      <c r="E184" s="15"/>
      <c r="F184" s="10">
        <v>440</v>
      </c>
      <c r="G184" s="10">
        <v>741</v>
      </c>
      <c r="H184" s="10">
        <v>150</v>
      </c>
      <c r="I184" s="10">
        <v>990</v>
      </c>
      <c r="J184" s="10">
        <v>388</v>
      </c>
      <c r="K184" s="10">
        <v>1952</v>
      </c>
      <c r="L184" s="10">
        <v>85</v>
      </c>
      <c r="M184" s="10">
        <v>280</v>
      </c>
      <c r="N184" s="10">
        <v>20</v>
      </c>
      <c r="O184" s="10">
        <v>280</v>
      </c>
      <c r="P184" s="10"/>
      <c r="Q184" s="10">
        <v>2655</v>
      </c>
      <c r="R184" s="10">
        <v>910</v>
      </c>
      <c r="S184" s="10">
        <v>1376</v>
      </c>
      <c r="T184" s="10">
        <v>1717</v>
      </c>
      <c r="U184" s="10">
        <v>770</v>
      </c>
      <c r="V184" s="10">
        <v>85</v>
      </c>
      <c r="W184" s="10">
        <v>20</v>
      </c>
      <c r="X184" s="10">
        <v>1068</v>
      </c>
      <c r="Y184" s="10">
        <v>559</v>
      </c>
      <c r="Z184" s="10">
        <v>210</v>
      </c>
    </row>
    <row r="185" spans="1:26" s="12" customFormat="1" ht="30" customHeight="1" x14ac:dyDescent="0.25">
      <c r="A185" s="11" t="s">
        <v>128</v>
      </c>
      <c r="B185" s="26">
        <v>2134</v>
      </c>
      <c r="C185" s="26">
        <f>SUM(F185:Z185)</f>
        <v>2641</v>
      </c>
      <c r="D185" s="15">
        <f t="shared" si="66"/>
        <v>1.2375820056232427</v>
      </c>
      <c r="E185" s="15"/>
      <c r="F185" s="10">
        <v>60</v>
      </c>
      <c r="G185" s="10">
        <v>174</v>
      </c>
      <c r="H185" s="10"/>
      <c r="I185" s="10">
        <v>80</v>
      </c>
      <c r="J185" s="10">
        <v>10</v>
      </c>
      <c r="K185" s="10">
        <v>202</v>
      </c>
      <c r="L185" s="10">
        <v>880</v>
      </c>
      <c r="M185" s="10">
        <v>115</v>
      </c>
      <c r="N185" s="10"/>
      <c r="O185" s="10"/>
      <c r="P185" s="10"/>
      <c r="Q185" s="10"/>
      <c r="R185" s="10">
        <v>40</v>
      </c>
      <c r="S185" s="10"/>
      <c r="T185" s="10">
        <v>247</v>
      </c>
      <c r="U185" s="10">
        <v>40</v>
      </c>
      <c r="V185" s="10"/>
      <c r="W185" s="10"/>
      <c r="X185" s="10">
        <v>90</v>
      </c>
      <c r="Y185" s="10">
        <v>463</v>
      </c>
      <c r="Z185" s="10">
        <v>240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66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66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66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66"/>
        <v>1.0357669719494327</v>
      </c>
      <c r="E189" s="15"/>
      <c r="F189" s="73">
        <f t="shared" ref="F189:Z189" si="67">F188/F187</f>
        <v>1</v>
      </c>
      <c r="G189" s="73">
        <f t="shared" si="67"/>
        <v>1</v>
      </c>
      <c r="H189" s="73">
        <f t="shared" si="67"/>
        <v>0.94922737306843263</v>
      </c>
      <c r="I189" s="73">
        <f t="shared" si="67"/>
        <v>1</v>
      </c>
      <c r="J189" s="73">
        <f t="shared" si="67"/>
        <v>1</v>
      </c>
      <c r="K189" s="73">
        <f t="shared" si="67"/>
        <v>0.97792541791684529</v>
      </c>
      <c r="L189" s="73">
        <f t="shared" si="67"/>
        <v>0.93088235294117649</v>
      </c>
      <c r="M189" s="73">
        <f t="shared" si="67"/>
        <v>0.96925900435879786</v>
      </c>
      <c r="N189" s="73">
        <f t="shared" si="67"/>
        <v>0.91349480968858132</v>
      </c>
      <c r="O189" s="73">
        <f t="shared" si="67"/>
        <v>1</v>
      </c>
      <c r="P189" s="73">
        <f t="shared" si="67"/>
        <v>1</v>
      </c>
      <c r="Q189" s="73">
        <f t="shared" si="67"/>
        <v>1</v>
      </c>
      <c r="R189" s="73">
        <f t="shared" si="67"/>
        <v>1</v>
      </c>
      <c r="S189" s="73">
        <f t="shared" si="67"/>
        <v>0.87258371903076504</v>
      </c>
      <c r="T189" s="73">
        <f t="shared" si="67"/>
        <v>1</v>
      </c>
      <c r="U189" s="73">
        <f t="shared" si="67"/>
        <v>0.95635430038510916</v>
      </c>
      <c r="V189" s="73">
        <f t="shared" si="67"/>
        <v>0.84951456310679607</v>
      </c>
      <c r="W189" s="73">
        <f t="shared" si="67"/>
        <v>1</v>
      </c>
      <c r="X189" s="73">
        <f t="shared" si="67"/>
        <v>1.0254816656308265</v>
      </c>
      <c r="Y189" s="73">
        <f t="shared" si="67"/>
        <v>0.87535121328224774</v>
      </c>
      <c r="Z189" s="73">
        <f t="shared" si="67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66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66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66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90634</v>
      </c>
      <c r="C194" s="27">
        <f>SUM(F194:Z194)</f>
        <v>116900</v>
      </c>
      <c r="D194" s="9">
        <f>C194/B194</f>
        <v>1.2898029437076595</v>
      </c>
      <c r="E194" s="9"/>
      <c r="F194" s="26">
        <v>2164</v>
      </c>
      <c r="G194" s="26">
        <v>2569</v>
      </c>
      <c r="H194" s="26">
        <v>13600</v>
      </c>
      <c r="I194" s="26">
        <v>8098</v>
      </c>
      <c r="J194" s="26">
        <v>6418</v>
      </c>
      <c r="K194" s="26">
        <v>7960</v>
      </c>
      <c r="L194" s="26">
        <v>4158</v>
      </c>
      <c r="M194" s="26">
        <v>9999</v>
      </c>
      <c r="N194" s="26">
        <v>4159</v>
      </c>
      <c r="O194" s="26">
        <v>3200</v>
      </c>
      <c r="P194" s="26">
        <v>3928</v>
      </c>
      <c r="Q194" s="26">
        <v>5425</v>
      </c>
      <c r="R194" s="26">
        <v>7262</v>
      </c>
      <c r="S194" s="26">
        <v>2610</v>
      </c>
      <c r="T194" s="26">
        <v>4662</v>
      </c>
      <c r="U194" s="26">
        <v>4678</v>
      </c>
      <c r="V194" s="26">
        <v>2250</v>
      </c>
      <c r="W194" s="26">
        <v>922</v>
      </c>
      <c r="X194" s="26">
        <v>4454</v>
      </c>
      <c r="Y194" s="26">
        <v>9812</v>
      </c>
      <c r="Z194" s="26">
        <v>8572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40785.300000000003</v>
      </c>
      <c r="C196" s="27">
        <f>C194*0.45</f>
        <v>52605</v>
      </c>
      <c r="D196" s="27">
        <f t="shared" ref="D196:Z196" si="68">D194*0.45</f>
        <v>0.5804113246684468</v>
      </c>
      <c r="E196" s="27">
        <f t="shared" si="68"/>
        <v>0</v>
      </c>
      <c r="F196" s="26">
        <f t="shared" si="68"/>
        <v>973.80000000000007</v>
      </c>
      <c r="G196" s="26">
        <f t="shared" si="68"/>
        <v>1156.05</v>
      </c>
      <c r="H196" s="26">
        <f t="shared" si="68"/>
        <v>6120</v>
      </c>
      <c r="I196" s="26">
        <f t="shared" si="68"/>
        <v>3644.1</v>
      </c>
      <c r="J196" s="26">
        <f t="shared" si="68"/>
        <v>2888.1</v>
      </c>
      <c r="K196" s="26">
        <f t="shared" si="68"/>
        <v>3582</v>
      </c>
      <c r="L196" s="26">
        <f t="shared" si="68"/>
        <v>1871.1000000000001</v>
      </c>
      <c r="M196" s="26">
        <f t="shared" si="68"/>
        <v>4499.55</v>
      </c>
      <c r="N196" s="26">
        <f t="shared" si="68"/>
        <v>1871.55</v>
      </c>
      <c r="O196" s="26">
        <f t="shared" si="68"/>
        <v>1440</v>
      </c>
      <c r="P196" s="26">
        <f t="shared" si="68"/>
        <v>1767.6000000000001</v>
      </c>
      <c r="Q196" s="26">
        <f t="shared" si="68"/>
        <v>2441.25</v>
      </c>
      <c r="R196" s="26">
        <f t="shared" si="68"/>
        <v>3267.9</v>
      </c>
      <c r="S196" s="26">
        <f t="shared" si="68"/>
        <v>1174.5</v>
      </c>
      <c r="T196" s="26">
        <f t="shared" si="68"/>
        <v>2097.9</v>
      </c>
      <c r="U196" s="26">
        <f t="shared" si="68"/>
        <v>2105.1</v>
      </c>
      <c r="V196" s="26">
        <f t="shared" si="68"/>
        <v>1012.5</v>
      </c>
      <c r="W196" s="26">
        <f t="shared" si="68"/>
        <v>414.90000000000003</v>
      </c>
      <c r="X196" s="26">
        <f t="shared" si="68"/>
        <v>2004.3</v>
      </c>
      <c r="Y196" s="26">
        <f t="shared" si="68"/>
        <v>4415.4000000000005</v>
      </c>
      <c r="Z196" s="26">
        <f t="shared" si="68"/>
        <v>3857.4</v>
      </c>
      <c r="AA196" s="64"/>
    </row>
    <row r="197" spans="1:36" s="50" customFormat="1" ht="30" customHeight="1" collapsed="1" x14ac:dyDescent="0.25">
      <c r="A197" s="13" t="s">
        <v>138</v>
      </c>
      <c r="B197" s="52">
        <v>0.84</v>
      </c>
      <c r="C197" s="52">
        <f>C194/C195</f>
        <v>1.2301507960727778</v>
      </c>
      <c r="D197" s="9"/>
      <c r="E197" s="9"/>
      <c r="F197" s="73">
        <f t="shared" ref="F197:Z197" si="69">F194/F195</f>
        <v>1.5715323166303559</v>
      </c>
      <c r="G197" s="73">
        <f t="shared" si="69"/>
        <v>1.0955223880597016</v>
      </c>
      <c r="H197" s="73">
        <f t="shared" si="69"/>
        <v>1.4554794520547945</v>
      </c>
      <c r="I197" s="73">
        <f t="shared" si="69"/>
        <v>0.92898933119192384</v>
      </c>
      <c r="J197" s="73">
        <f t="shared" si="69"/>
        <v>1.4636259977194983</v>
      </c>
      <c r="K197" s="73">
        <f t="shared" si="69"/>
        <v>1.7831541218637992</v>
      </c>
      <c r="L197" s="73">
        <f t="shared" si="69"/>
        <v>1.7922413793103449</v>
      </c>
      <c r="M197" s="73">
        <f t="shared" si="69"/>
        <v>1.0073544227281885</v>
      </c>
      <c r="N197" s="73">
        <f t="shared" si="69"/>
        <v>1.0163734115347018</v>
      </c>
      <c r="O197" s="73">
        <f t="shared" si="69"/>
        <v>1.0161956176563989</v>
      </c>
      <c r="P197" s="73">
        <f t="shared" si="69"/>
        <v>1.4237042406669083</v>
      </c>
      <c r="Q197" s="73">
        <f t="shared" si="69"/>
        <v>0.93874372728845823</v>
      </c>
      <c r="R197" s="73">
        <f t="shared" si="69"/>
        <v>1.5484008528784647</v>
      </c>
      <c r="S197" s="73">
        <f t="shared" si="69"/>
        <v>0.95116618075801751</v>
      </c>
      <c r="T197" s="73">
        <f t="shared" si="69"/>
        <v>1.0387700534759359</v>
      </c>
      <c r="U197" s="73">
        <f t="shared" si="69"/>
        <v>0.93747494989979963</v>
      </c>
      <c r="V197" s="73">
        <f t="shared" si="69"/>
        <v>1.3595166163141994</v>
      </c>
      <c r="W197" s="73">
        <f t="shared" si="69"/>
        <v>2.0263736263736263</v>
      </c>
      <c r="X197" s="73">
        <f t="shared" si="69"/>
        <v>1.2843137254901962</v>
      </c>
      <c r="Y197" s="73">
        <f t="shared" si="69"/>
        <v>1.8478342749529191</v>
      </c>
      <c r="Z197" s="73">
        <f t="shared" si="69"/>
        <v>1</v>
      </c>
    </row>
    <row r="198" spans="1:36" s="63" customFormat="1" ht="30" customHeight="1" outlineLevel="1" x14ac:dyDescent="0.25">
      <c r="A198" s="55" t="s">
        <v>139</v>
      </c>
      <c r="B198" s="23">
        <v>268332</v>
      </c>
      <c r="C198" s="27">
        <f>SUM(F198:Z198)</f>
        <v>304773</v>
      </c>
      <c r="D198" s="9">
        <f>C198/B198</f>
        <v>1.1358056437547517</v>
      </c>
      <c r="E198" s="9"/>
      <c r="F198" s="26">
        <v>320</v>
      </c>
      <c r="G198" s="26">
        <v>7000</v>
      </c>
      <c r="H198" s="26">
        <v>21800</v>
      </c>
      <c r="I198" s="26">
        <v>20176</v>
      </c>
      <c r="J198" s="26">
        <v>6487</v>
      </c>
      <c r="K198" s="26">
        <v>16950</v>
      </c>
      <c r="L198" s="26">
        <v>2090</v>
      </c>
      <c r="M198" s="26">
        <v>18958</v>
      </c>
      <c r="N198" s="26">
        <v>9309</v>
      </c>
      <c r="O198" s="26">
        <v>13200</v>
      </c>
      <c r="P198" s="26">
        <v>7649</v>
      </c>
      <c r="Q198" s="26">
        <v>26500</v>
      </c>
      <c r="R198" s="26">
        <v>4150</v>
      </c>
      <c r="S198" s="26">
        <v>7000</v>
      </c>
      <c r="T198" s="26">
        <v>8700</v>
      </c>
      <c r="U198" s="26">
        <v>45790</v>
      </c>
      <c r="V198" s="26">
        <v>2900</v>
      </c>
      <c r="W198" s="26">
        <v>1500</v>
      </c>
      <c r="X198" s="26">
        <v>18053</v>
      </c>
      <c r="Y198" s="26">
        <v>48041</v>
      </c>
      <c r="Z198" s="26">
        <v>18200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80499.599999999991</v>
      </c>
      <c r="C200" s="27">
        <f>C198*0.3</f>
        <v>91431.9</v>
      </c>
      <c r="D200" s="27">
        <f t="shared" ref="D200:Z200" si="70">D198*0.3</f>
        <v>0.34074169312642549</v>
      </c>
      <c r="E200" s="27">
        <f t="shared" si="70"/>
        <v>0</v>
      </c>
      <c r="F200" s="26">
        <f t="shared" si="70"/>
        <v>96</v>
      </c>
      <c r="G200" s="26">
        <f t="shared" si="70"/>
        <v>2100</v>
      </c>
      <c r="H200" s="26">
        <f t="shared" si="70"/>
        <v>6540</v>
      </c>
      <c r="I200" s="26">
        <f t="shared" si="70"/>
        <v>6052.8</v>
      </c>
      <c r="J200" s="26">
        <f t="shared" si="70"/>
        <v>1946.1</v>
      </c>
      <c r="K200" s="26">
        <f t="shared" si="70"/>
        <v>5085</v>
      </c>
      <c r="L200" s="26">
        <f t="shared" si="70"/>
        <v>627</v>
      </c>
      <c r="M200" s="26">
        <f t="shared" si="70"/>
        <v>5687.4</v>
      </c>
      <c r="N200" s="26">
        <f t="shared" si="70"/>
        <v>2792.7</v>
      </c>
      <c r="O200" s="26">
        <f t="shared" si="70"/>
        <v>3960</v>
      </c>
      <c r="P200" s="26">
        <f t="shared" si="70"/>
        <v>2294.6999999999998</v>
      </c>
      <c r="Q200" s="26">
        <f t="shared" si="70"/>
        <v>7950</v>
      </c>
      <c r="R200" s="26">
        <f t="shared" si="70"/>
        <v>1245</v>
      </c>
      <c r="S200" s="26">
        <f t="shared" si="70"/>
        <v>2100</v>
      </c>
      <c r="T200" s="26">
        <f t="shared" si="70"/>
        <v>2610</v>
      </c>
      <c r="U200" s="26">
        <f t="shared" si="70"/>
        <v>13737</v>
      </c>
      <c r="V200" s="26">
        <f t="shared" si="70"/>
        <v>870</v>
      </c>
      <c r="W200" s="26">
        <f t="shared" si="70"/>
        <v>450</v>
      </c>
      <c r="X200" s="26">
        <f t="shared" si="70"/>
        <v>5415.9</v>
      </c>
      <c r="Y200" s="26">
        <f t="shared" si="70"/>
        <v>14412.3</v>
      </c>
      <c r="Z200" s="26">
        <f t="shared" si="70"/>
        <v>5460</v>
      </c>
    </row>
    <row r="201" spans="1:36" s="63" customFormat="1" ht="30" customHeight="1" collapsed="1" x14ac:dyDescent="0.25">
      <c r="A201" s="13" t="s">
        <v>138</v>
      </c>
      <c r="B201" s="9">
        <v>0.999</v>
      </c>
      <c r="C201" s="9">
        <f>C198/C199</f>
        <v>1.1629183900853188</v>
      </c>
      <c r="D201" s="9"/>
      <c r="E201" s="9"/>
      <c r="F201" s="30">
        <f t="shared" ref="F201:Z201" si="71">F198/F199</f>
        <v>9.682299546142209E-2</v>
      </c>
      <c r="G201" s="30">
        <f t="shared" si="71"/>
        <v>1.1144722177997135</v>
      </c>
      <c r="H201" s="30">
        <f t="shared" si="71"/>
        <v>1.1312334596025115</v>
      </c>
      <c r="I201" s="30">
        <f t="shared" si="71"/>
        <v>1.1676601655188379</v>
      </c>
      <c r="J201" s="30">
        <f t="shared" si="71"/>
        <v>0.86297725156312355</v>
      </c>
      <c r="K201" s="30">
        <f t="shared" si="71"/>
        <v>1.1076259556949617</v>
      </c>
      <c r="L201" s="30">
        <f t="shared" si="71"/>
        <v>1.9227230910763569</v>
      </c>
      <c r="M201" s="30">
        <f t="shared" si="71"/>
        <v>1.0057294429708223</v>
      </c>
      <c r="N201" s="30">
        <f t="shared" si="71"/>
        <v>0.88471773427105116</v>
      </c>
      <c r="O201" s="30">
        <f t="shared" si="71"/>
        <v>1.1977134561292078</v>
      </c>
      <c r="P201" s="30">
        <f t="shared" si="71"/>
        <v>1.0079061799973645</v>
      </c>
      <c r="Q201" s="30">
        <f t="shared" si="71"/>
        <v>1.3100652560806803</v>
      </c>
      <c r="R201" s="30">
        <f t="shared" si="71"/>
        <v>0.98809523809523814</v>
      </c>
      <c r="S201" s="30">
        <f t="shared" si="71"/>
        <v>1.308411214953271</v>
      </c>
      <c r="T201" s="30">
        <f t="shared" si="71"/>
        <v>0.89478556001234189</v>
      </c>
      <c r="U201" s="30">
        <f t="shared" si="71"/>
        <v>1.3108700008588361</v>
      </c>
      <c r="V201" s="30">
        <f t="shared" si="71"/>
        <v>1.1679420056383407</v>
      </c>
      <c r="W201" s="30">
        <f t="shared" si="71"/>
        <v>1.0141987829614605</v>
      </c>
      <c r="X201" s="30">
        <f t="shared" si="71"/>
        <v>1.4871900486036742</v>
      </c>
      <c r="Y201" s="30">
        <f t="shared" si="71"/>
        <v>1.4726113478220888</v>
      </c>
      <c r="Z201" s="30">
        <f t="shared" si="71"/>
        <v>0.87102177554438864</v>
      </c>
    </row>
    <row r="202" spans="1:36" s="63" customFormat="1" ht="30" customHeight="1" outlineLevel="1" x14ac:dyDescent="0.25">
      <c r="A202" s="55" t="s">
        <v>140</v>
      </c>
      <c r="B202" s="23">
        <v>40751</v>
      </c>
      <c r="C202" s="27">
        <f>SUM(F202:Z202)</f>
        <v>35272</v>
      </c>
      <c r="D202" s="9">
        <f>C202/B202</f>
        <v>0.86554931167333315</v>
      </c>
      <c r="E202" s="9"/>
      <c r="F202" s="26"/>
      <c r="G202" s="26">
        <v>1500</v>
      </c>
      <c r="H202" s="26"/>
      <c r="I202" s="26">
        <v>2000</v>
      </c>
      <c r="J202" s="26">
        <v>11138</v>
      </c>
      <c r="K202" s="26">
        <v>480</v>
      </c>
      <c r="L202" s="26">
        <v>2150</v>
      </c>
      <c r="M202" s="26">
        <v>3125</v>
      </c>
      <c r="N202" s="26"/>
      <c r="O202" s="26">
        <v>4100</v>
      </c>
      <c r="P202" s="26">
        <v>4582</v>
      </c>
      <c r="Q202" s="26">
        <v>3250</v>
      </c>
      <c r="R202" s="26">
        <v>550</v>
      </c>
      <c r="S202" s="26"/>
      <c r="T202" s="26">
        <v>1300</v>
      </c>
      <c r="U202" s="26"/>
      <c r="V202" s="26"/>
      <c r="W202" s="26"/>
      <c r="X202" s="26">
        <v>1097</v>
      </c>
      <c r="Y202" s="26"/>
      <c r="Z202" s="26"/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7742.6900000000005</v>
      </c>
      <c r="C204" s="27">
        <f>C202*0.19</f>
        <v>6701.68</v>
      </c>
      <c r="D204" s="27">
        <f t="shared" ref="D204:E204" si="72">D202*0.19</f>
        <v>0.1644543692179333</v>
      </c>
      <c r="E204" s="27">
        <f t="shared" si="72"/>
        <v>0</v>
      </c>
      <c r="F204" s="26"/>
      <c r="G204" s="26"/>
      <c r="H204" s="26"/>
      <c r="I204" s="26">
        <f>I202*0.19</f>
        <v>380</v>
      </c>
      <c r="J204" s="26">
        <f>J202*0.19</f>
        <v>2116.2199999999998</v>
      </c>
      <c r="K204" s="26"/>
      <c r="L204" s="26">
        <f t="shared" ref="L204:Q204" si="73">L202*0.19</f>
        <v>408.5</v>
      </c>
      <c r="M204" s="26">
        <f t="shared" si="73"/>
        <v>593.75</v>
      </c>
      <c r="N204" s="26"/>
      <c r="O204" s="26">
        <f t="shared" si="73"/>
        <v>779</v>
      </c>
      <c r="P204" s="26">
        <f t="shared" si="73"/>
        <v>870.58</v>
      </c>
      <c r="Q204" s="26">
        <f t="shared" si="73"/>
        <v>617.5</v>
      </c>
      <c r="R204" s="26"/>
      <c r="S204" s="26"/>
      <c r="T204" s="26"/>
      <c r="U204" s="26"/>
      <c r="V204" s="26"/>
      <c r="W204" s="26"/>
      <c r="X204" s="26">
        <f t="shared" ref="X204" si="74">X202*0.19</f>
        <v>208.43</v>
      </c>
      <c r="Y204" s="26"/>
      <c r="Z204" s="26"/>
    </row>
    <row r="205" spans="1:36" s="63" customFormat="1" ht="30" customHeight="1" collapsed="1" x14ac:dyDescent="0.25">
      <c r="A205" s="13" t="s">
        <v>142</v>
      </c>
      <c r="B205" s="9">
        <v>0.156</v>
      </c>
      <c r="C205" s="9">
        <f>C202/C203</f>
        <v>0.10790108047917966</v>
      </c>
      <c r="D205" s="9"/>
      <c r="E205" s="9"/>
      <c r="F205" s="30"/>
      <c r="G205" s="30">
        <f t="shared" ref="G205:K205" si="75">G202/H203</f>
        <v>5.7079797556984661E-2</v>
      </c>
      <c r="H205" s="30"/>
      <c r="I205" s="30">
        <f t="shared" si="75"/>
        <v>0.11609682475184303</v>
      </c>
      <c r="J205" s="30">
        <f t="shared" si="75"/>
        <v>2.3291509828523629</v>
      </c>
      <c r="K205" s="30">
        <f t="shared" si="75"/>
        <v>0.26490066225165565</v>
      </c>
      <c r="L205" s="30">
        <f>L202/L203</f>
        <v>1.1865342163355408</v>
      </c>
      <c r="M205" s="30">
        <f>M202/M203</f>
        <v>0.18382352941176472</v>
      </c>
      <c r="N205" s="30"/>
      <c r="O205" s="30">
        <f t="shared" ref="O205:X205" si="76">O202/O203</f>
        <v>0.34722222222222221</v>
      </c>
      <c r="P205" s="30">
        <f t="shared" si="76"/>
        <v>0.33210118141624989</v>
      </c>
      <c r="Q205" s="30">
        <f t="shared" si="76"/>
        <v>0.16869971450817545</v>
      </c>
      <c r="R205" s="30"/>
      <c r="S205" s="30"/>
      <c r="T205" s="30"/>
      <c r="U205" s="30"/>
      <c r="V205" s="30"/>
      <c r="W205" s="30"/>
      <c r="X205" s="30">
        <f t="shared" si="76"/>
        <v>8.4345686606181761E-2</v>
      </c>
      <c r="Y205" s="30"/>
      <c r="Z205" s="30"/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226</v>
      </c>
      <c r="D206" s="9">
        <f>C206/B206</f>
        <v>0.52314814814814814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130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158.19999999999999</v>
      </c>
      <c r="D207" s="9">
        <f>C207/B207</f>
        <v>0.99496855345911939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v>113118</v>
      </c>
      <c r="C211" s="27">
        <f>C209+C207+C204+C200+C196</f>
        <v>150896.78</v>
      </c>
      <c r="D211" s="9">
        <f>C211/B211</f>
        <v>1.3339767322618858</v>
      </c>
      <c r="E211" s="9"/>
      <c r="F211" s="26">
        <f>F209+F207+F204+F200+F196</f>
        <v>1069.8000000000002</v>
      </c>
      <c r="G211" s="26">
        <f t="shared" ref="G211:Z211" si="77">G209+G207+G204+G200+G196</f>
        <v>3256.05</v>
      </c>
      <c r="H211" s="26">
        <f t="shared" si="77"/>
        <v>12660</v>
      </c>
      <c r="I211" s="26">
        <f t="shared" si="77"/>
        <v>10076.9</v>
      </c>
      <c r="J211" s="26">
        <f t="shared" si="77"/>
        <v>6950.42</v>
      </c>
      <c r="K211" s="26">
        <f t="shared" si="77"/>
        <v>8667</v>
      </c>
      <c r="L211" s="26">
        <f t="shared" si="77"/>
        <v>2906.6000000000004</v>
      </c>
      <c r="M211" s="26">
        <f t="shared" si="77"/>
        <v>10780.7</v>
      </c>
      <c r="N211" s="26">
        <f t="shared" si="77"/>
        <v>4664.25</v>
      </c>
      <c r="O211" s="26">
        <f t="shared" si="77"/>
        <v>6179</v>
      </c>
      <c r="P211" s="26">
        <f t="shared" si="77"/>
        <v>4932.88</v>
      </c>
      <c r="Q211" s="26">
        <f t="shared" si="77"/>
        <v>11008.75</v>
      </c>
      <c r="R211" s="26">
        <f t="shared" si="77"/>
        <v>4512.8999999999996</v>
      </c>
      <c r="S211" s="26">
        <f t="shared" si="77"/>
        <v>3274.5</v>
      </c>
      <c r="T211" s="26">
        <f t="shared" si="77"/>
        <v>4707.8999999999996</v>
      </c>
      <c r="U211" s="26">
        <f t="shared" si="77"/>
        <v>15842.1</v>
      </c>
      <c r="V211" s="26">
        <f t="shared" si="77"/>
        <v>1882.5</v>
      </c>
      <c r="W211" s="26">
        <f t="shared" si="77"/>
        <v>864.90000000000009</v>
      </c>
      <c r="X211" s="26">
        <f t="shared" si="77"/>
        <v>7628.63</v>
      </c>
      <c r="Y211" s="26">
        <f t="shared" si="77"/>
        <v>18827.7</v>
      </c>
      <c r="Z211" s="26">
        <f t="shared" si="77"/>
        <v>9317.4</v>
      </c>
    </row>
    <row r="212" spans="1:26" s="50" customFormat="1" ht="20.399999999999999" hidden="1" customHeight="1" x14ac:dyDescent="0.25">
      <c r="A212" s="13" t="s">
        <v>171</v>
      </c>
      <c r="B212" s="26">
        <v>62181</v>
      </c>
      <c r="C212" s="26">
        <f>SUM(F212:Z212)</f>
        <v>68302</v>
      </c>
      <c r="D212" s="9">
        <f>C212/B212</f>
        <v>1.0984384297454206</v>
      </c>
      <c r="E212" s="9"/>
      <c r="F212" s="26">
        <v>620</v>
      </c>
      <c r="G212" s="26">
        <v>1884</v>
      </c>
      <c r="H212" s="26">
        <v>5256</v>
      </c>
      <c r="I212" s="26">
        <v>7005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18" customHeight="1" x14ac:dyDescent="0.25">
      <c r="A213" s="55" t="s">
        <v>164</v>
      </c>
      <c r="B213" s="53">
        <v>20.8</v>
      </c>
      <c r="C213" s="53">
        <f>C211/C212*10</f>
        <v>22.092585868642203</v>
      </c>
      <c r="D213" s="9">
        <f>C213/B213</f>
        <v>1.062143551377029</v>
      </c>
      <c r="E213" s="9"/>
      <c r="F213" s="54">
        <f>F211/F212*10</f>
        <v>17.254838709677422</v>
      </c>
      <c r="G213" s="54">
        <f t="shared" ref="G213:Z213" si="78">G211/G212*10</f>
        <v>17.282643312101911</v>
      </c>
      <c r="H213" s="54">
        <f t="shared" si="78"/>
        <v>24.086757990867579</v>
      </c>
      <c r="I213" s="54">
        <f t="shared" si="78"/>
        <v>14.385296216987866</v>
      </c>
      <c r="J213" s="54">
        <f t="shared" si="78"/>
        <v>24.655622561191915</v>
      </c>
      <c r="K213" s="54">
        <f t="shared" si="78"/>
        <v>30.209132101777627</v>
      </c>
      <c r="L213" s="54">
        <f t="shared" si="78"/>
        <v>44.579754601227002</v>
      </c>
      <c r="M213" s="54">
        <f t="shared" si="78"/>
        <v>16.895000783576243</v>
      </c>
      <c r="N213" s="54">
        <f t="shared" si="78"/>
        <v>17.734790874524716</v>
      </c>
      <c r="O213" s="54">
        <f t="shared" si="78"/>
        <v>26.160033869602032</v>
      </c>
      <c r="P213" s="54">
        <f t="shared" si="78"/>
        <v>23.830338164251209</v>
      </c>
      <c r="Q213" s="54">
        <f t="shared" si="78"/>
        <v>25.395040369088811</v>
      </c>
      <c r="R213" s="54">
        <f t="shared" si="78"/>
        <v>23.516935904116725</v>
      </c>
      <c r="S213" s="54">
        <f t="shared" si="78"/>
        <v>26.51417004048583</v>
      </c>
      <c r="T213" s="54">
        <f t="shared" si="78"/>
        <v>20.979946524064168</v>
      </c>
      <c r="U213" s="54">
        <f t="shared" si="78"/>
        <v>21.165130260521043</v>
      </c>
      <c r="V213" s="54">
        <f t="shared" si="78"/>
        <v>20.220193340494092</v>
      </c>
      <c r="W213" s="54">
        <f t="shared" si="78"/>
        <v>25.363636363636367</v>
      </c>
      <c r="X213" s="54">
        <f t="shared" si="78"/>
        <v>29.32960399846213</v>
      </c>
      <c r="Y213" s="54">
        <f t="shared" si="78"/>
        <v>24.011860732049485</v>
      </c>
      <c r="Z213" s="54">
        <f t="shared" si="78"/>
        <v>19.322687681459975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</row>
    <row r="224" spans="1:26" ht="20.399999999999999" hidden="1" customHeight="1" x14ac:dyDescent="0.3">
      <c r="A224" s="144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hidden="1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customHeight="1" x14ac:dyDescent="0.25">
      <c r="A227" s="32" t="s">
        <v>150</v>
      </c>
      <c r="B227" s="27"/>
      <c r="C227" s="27">
        <f>SUM(F227:Z227)</f>
        <v>138851</v>
      </c>
      <c r="D227" s="27"/>
      <c r="E227" s="23"/>
      <c r="F227" s="39">
        <v>6705</v>
      </c>
      <c r="G227" s="39">
        <v>3595</v>
      </c>
      <c r="H227" s="39">
        <v>9830</v>
      </c>
      <c r="I227" s="39">
        <v>7230</v>
      </c>
      <c r="J227" s="39">
        <v>4000</v>
      </c>
      <c r="K227" s="39">
        <v>12024</v>
      </c>
      <c r="L227" s="39">
        <v>5990</v>
      </c>
      <c r="M227" s="39">
        <v>6950</v>
      </c>
      <c r="N227" s="39">
        <v>6170</v>
      </c>
      <c r="O227" s="39">
        <v>1830</v>
      </c>
      <c r="P227" s="39">
        <v>2841</v>
      </c>
      <c r="Q227" s="39">
        <v>6636</v>
      </c>
      <c r="R227" s="39">
        <v>8013</v>
      </c>
      <c r="S227" s="39">
        <v>6008</v>
      </c>
      <c r="T227" s="39">
        <v>8549</v>
      </c>
      <c r="U227" s="39">
        <v>6098</v>
      </c>
      <c r="V227" s="39">
        <v>5300</v>
      </c>
      <c r="W227" s="39">
        <v>2557</v>
      </c>
      <c r="X227" s="39">
        <v>5620</v>
      </c>
      <c r="Y227" s="39">
        <v>17135</v>
      </c>
      <c r="Z227" s="39">
        <v>5770</v>
      </c>
    </row>
    <row r="228" spans="1:26" ht="21" hidden="1" customHeight="1" x14ac:dyDescent="0.3">
      <c r="A228" s="65" t="s">
        <v>152</v>
      </c>
      <c r="B228" s="72"/>
      <c r="C228" s="27">
        <f>SUM(F228:Z228)</f>
        <v>380</v>
      </c>
      <c r="D228" s="27"/>
      <c r="E228" s="27"/>
      <c r="F228" s="65">
        <v>16</v>
      </c>
      <c r="G228" s="65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>SUM(F229:Z229)</f>
        <v>208</v>
      </c>
      <c r="D229" s="27"/>
      <c r="E229" s="27"/>
      <c r="F229" s="65">
        <v>10</v>
      </c>
      <c r="G229" s="65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>SUM(F230:Z230)</f>
        <v>194</v>
      </c>
      <c r="D230" s="27"/>
      <c r="E230" s="27"/>
      <c r="F230" s="65">
        <v>10</v>
      </c>
      <c r="G230" s="65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>SUM(F231:Z231)</f>
        <v>574</v>
      </c>
      <c r="D231" s="27"/>
      <c r="E231" s="27"/>
      <c r="F231" s="78">
        <v>11</v>
      </c>
      <c r="G231" s="7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/>
    <row r="233" spans="1:26" s="65" customFormat="1" ht="16.8" hidden="1" customHeight="1" x14ac:dyDescent="0.3">
      <c r="A233" s="65" t="s">
        <v>160</v>
      </c>
      <c r="B233" s="72"/>
      <c r="C233" s="65">
        <f>SUM(F233:Z233)</f>
        <v>40</v>
      </c>
      <c r="F233" s="65">
        <v>3</v>
      </c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/>
    <row r="235" spans="1:26" ht="21.6" hidden="1" customHeight="1" x14ac:dyDescent="0.3">
      <c r="A235" s="65" t="s">
        <v>163</v>
      </c>
      <c r="B235" s="27">
        <v>45</v>
      </c>
      <c r="C235" s="27">
        <f>SUM(F235:Z235)</f>
        <v>58</v>
      </c>
      <c r="D235" s="27"/>
      <c r="E235" s="27"/>
      <c r="F235" s="78">
        <v>5</v>
      </c>
      <c r="G235" s="7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/>
    <row r="237" spans="1:26" ht="16.8" hidden="1" customHeight="1" x14ac:dyDescent="0.3"/>
    <row r="238" spans="1:26" ht="13.8" hidden="1" customHeight="1" x14ac:dyDescent="0.3"/>
    <row r="239" spans="1:26" ht="16.8" hidden="1" customHeight="1" x14ac:dyDescent="0.3"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/>
    <row r="241" spans="1:26" ht="21.6" hidden="1" x14ac:dyDescent="0.3">
      <c r="A241" s="13" t="s">
        <v>189</v>
      </c>
      <c r="B241" s="72"/>
      <c r="C241" s="81">
        <f>SUM(F241:Z241)</f>
        <v>49</v>
      </c>
      <c r="D241" s="72"/>
      <c r="E241" s="72"/>
      <c r="F241" s="65">
        <v>1</v>
      </c>
      <c r="G241" s="65">
        <v>2</v>
      </c>
      <c r="H241" s="65"/>
      <c r="I241" s="65">
        <v>2</v>
      </c>
      <c r="J241" s="65"/>
      <c r="K241" s="65">
        <v>3</v>
      </c>
      <c r="L241" s="65">
        <v>1</v>
      </c>
      <c r="M241" s="65">
        <v>1</v>
      </c>
      <c r="N241" s="65">
        <v>8</v>
      </c>
      <c r="O241" s="65">
        <v>6</v>
      </c>
      <c r="P241" s="65">
        <v>1</v>
      </c>
      <c r="Q241" s="65">
        <v>0</v>
      </c>
      <c r="R241" s="65">
        <v>1</v>
      </c>
      <c r="S241" s="65">
        <v>4</v>
      </c>
      <c r="T241" s="65">
        <v>3</v>
      </c>
      <c r="U241" s="65">
        <v>2</v>
      </c>
      <c r="V241" s="65">
        <v>1</v>
      </c>
      <c r="W241" s="65">
        <v>1</v>
      </c>
      <c r="X241" s="65">
        <v>7</v>
      </c>
      <c r="Y241" s="65"/>
      <c r="Z241" s="65">
        <v>5</v>
      </c>
    </row>
    <row r="244" spans="1:26" x14ac:dyDescent="0.3">
      <c r="B244" s="2" t="s">
        <v>1</v>
      </c>
    </row>
  </sheetData>
  <dataConsolidate/>
  <mergeCells count="30"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2020-08-25T11:00:32Z</cp:lastPrinted>
  <dcterms:created xsi:type="dcterms:W3CDTF">2017-06-08T05:54:08Z</dcterms:created>
  <dcterms:modified xsi:type="dcterms:W3CDTF">2020-08-25T11:12:57Z</dcterms:modified>
</cp:coreProperties>
</file>