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8 август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оперативка!$A$1:$AB$220</definedName>
  </definedNames>
  <calcPr calcId="152511"/>
</workbook>
</file>

<file path=xl/calcChain.xml><?xml version="1.0" encoding="utf-8"?>
<calcChain xmlns="http://schemas.openxmlformats.org/spreadsheetml/2006/main"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213" i="1" l="1"/>
  <c r="I211" i="1"/>
  <c r="I140" i="1"/>
  <c r="V140" i="1"/>
  <c r="K205" i="1" l="1"/>
  <c r="X122" i="1"/>
  <c r="U122" i="1"/>
  <c r="S122" i="1"/>
  <c r="F122" i="1"/>
  <c r="G122" i="1"/>
  <c r="I122" i="1"/>
  <c r="J122" i="1"/>
  <c r="K122" i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U140" i="1" l="1"/>
  <c r="N164" i="1" l="1"/>
  <c r="L164" i="1"/>
  <c r="I164" i="1"/>
  <c r="I149" i="1"/>
  <c r="V148" i="1" l="1"/>
  <c r="V149" i="1"/>
  <c r="B124" i="1" l="1"/>
  <c r="F124" i="1"/>
  <c r="C124" i="1" s="1"/>
  <c r="D124" i="1" s="1"/>
  <c r="J124" i="1"/>
  <c r="R124" i="1"/>
  <c r="S124" i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D181" i="1"/>
  <c r="C181" i="1"/>
  <c r="B164" i="1" l="1"/>
  <c r="S140" i="1" l="1"/>
  <c r="W101" i="1" l="1"/>
  <c r="K101" i="1" l="1"/>
  <c r="X120" i="1" l="1"/>
  <c r="F140" i="1" l="1"/>
  <c r="F149" i="1"/>
  <c r="Q149" i="1" l="1"/>
  <c r="D11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V124" i="1"/>
  <c r="B122" i="1" l="1"/>
  <c r="S121" i="1" l="1"/>
  <c r="S120" i="1"/>
  <c r="T120" i="1"/>
  <c r="V120" i="1"/>
  <c r="Z121" i="1" l="1"/>
  <c r="Z122" i="1"/>
  <c r="Z120" i="1"/>
  <c r="C137" i="1" l="1"/>
  <c r="C134" i="1"/>
  <c r="C140" i="1" s="1"/>
  <c r="E122" i="1" l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09" i="1"/>
  <c r="C110" i="1"/>
  <c r="C111" i="1"/>
  <c r="C112" i="1"/>
  <c r="C113" i="1"/>
  <c r="C114" i="1"/>
  <c r="C116" i="1"/>
  <c r="C117" i="1"/>
  <c r="C118" i="1"/>
  <c r="D118" i="1" s="1"/>
  <c r="C119" i="1"/>
  <c r="C125" i="1"/>
  <c r="C126" i="1"/>
  <c r="C128" i="1"/>
  <c r="C129" i="1"/>
  <c r="C130" i="1"/>
  <c r="D130" i="1" s="1"/>
  <c r="C131" i="1"/>
  <c r="D131" i="1" s="1"/>
  <c r="C132" i="1"/>
  <c r="D132" i="1" s="1"/>
  <c r="C133" i="1"/>
  <c r="D133" i="1" s="1"/>
  <c r="C150" i="1"/>
  <c r="C151" i="1"/>
  <c r="C153" i="1"/>
  <c r="C154" i="1"/>
  <c r="C156" i="1"/>
  <c r="C157" i="1"/>
  <c r="C159" i="1"/>
  <c r="C160" i="1"/>
  <c r="C162" i="1"/>
  <c r="C163" i="1"/>
  <c r="C165" i="1"/>
  <c r="C166" i="1"/>
  <c r="C168" i="1"/>
  <c r="C169" i="1"/>
  <c r="C171" i="1"/>
  <c r="C172" i="1"/>
  <c r="C174" i="1"/>
  <c r="C175" i="1"/>
  <c r="C176" i="1"/>
  <c r="C101" i="1" l="1"/>
  <c r="D101" i="1" s="1"/>
  <c r="C164" i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2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X124" i="1"/>
  <c r="I127" i="1"/>
  <c r="C127" i="1" s="1"/>
  <c r="N127" i="1"/>
  <c r="Q127" i="1"/>
  <c r="S127" i="1"/>
  <c r="U127" i="1"/>
  <c r="Y127" i="1"/>
  <c r="D129" i="1"/>
  <c r="B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V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C155" i="1" s="1"/>
  <c r="O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F161" i="1"/>
  <c r="C161" i="1" s="1"/>
  <c r="I161" i="1"/>
  <c r="J161" i="1"/>
  <c r="K161" i="1"/>
  <c r="L161" i="1"/>
  <c r="M161" i="1"/>
  <c r="N161" i="1"/>
  <c r="Q161" i="1"/>
  <c r="R161" i="1"/>
  <c r="T161" i="1"/>
  <c r="U161" i="1"/>
  <c r="V161" i="1"/>
  <c r="W161" i="1"/>
  <c r="X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D174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35" i="1" l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61" i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C241" i="1" l="1"/>
  <c r="C235" i="1" l="1"/>
  <c r="F44" i="1" l="1"/>
  <c r="C233" i="1" l="1"/>
  <c r="C231" i="1"/>
  <c r="C230" i="1"/>
  <c r="C229" i="1"/>
  <c r="C228" i="1"/>
  <c r="C227" i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<sst xmlns="http://schemas.openxmlformats.org/spreadsheetml/2006/main" count="256" uniqueCount="207">
  <si>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</si>
  <si>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</si>
  <si>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</si>
  <si>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</si>
  <si>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</si>
  <si>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</si>
  <si>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</si>
  <si>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</si>
  <si>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</si>
  <si>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</si>
  <si>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</si>
  <si>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</si>
  <si>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</si>
  <si>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</si>
  <si>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</si>
  <si>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</si>
  <si>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</si>
  <si>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</si>
  <si>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</si>
  <si>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</si>
  <si>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</si>
  <si>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</si>
  <si>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</si>
  <si>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</si>
  <si>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</si>
  <si>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</si>
  <si>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</si>
  <si>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</si>
  <si>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</si>
  <si>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</si>
  <si>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</si>
  <si>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</si>
  <si>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</si>
  <si>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</si>
  <si>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</si>
  <si>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</si>
  <si>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</si>
  <si>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</si>
  <si>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</si>
  <si>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</si>
  <si>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</si>
  <si>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</si>
  <si>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</si>
  <si>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</si>
  <si>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</si>
  <si>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</si>
  <si>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</si>
  <si>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</si>
  <si>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</si>
  <si>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</si>
  <si>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</si>
  <si>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</si>
  <si>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</si>
  <si>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</si>
  <si>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</si>
  <si>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</si>
  <si>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</si>
  <si>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</si>
  <si>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</si>
  <si>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</si>
  <si>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</si>
  <si>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</si>
  <si>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</si>
  <si>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</si>
  <si>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</si>
  <si>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</si>
  <si>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</si>
  <si>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</si>
  <si>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</si>
  <si>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</si>
  <si>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</si>
  <si>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</si>
  <si>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</si>
  <si>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</si>
  <si>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</si>
  <si>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</si>
  <si>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</si>
  <si>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</si>
  <si>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</si>
  <si>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</si>
  <si>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</si>
  <si>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</si>
  <si>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</si>
  <si>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</si>
  <si>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</si>
  <si>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</si>
  <si>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</si>
  <si>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</si>
  <si>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</si>
  <si>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</si>
  <si>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</si>
  <si>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</si>
  <si>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</si>
  <si>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</si>
  <si>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</si>
  <si>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</si>
  <si>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</si>
  <si>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</si>
  <si>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</si>
  <si>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</si>
  <si>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</si>
  <si>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</si>
  <si>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</si>
  <si>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</si>
  <si>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</si>
  <si>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</si>
  <si>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</si>
  <si>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</si>
  <si>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</si>
  <si>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</si>
  <si>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</si>
  <si>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</si>
  <si>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</si>
  <si>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</si>
  <si>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</si>
  <si>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</si>
  <si>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</si>
  <si>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</si>
  <si>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</si>
  <si>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</si>
  <si>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</si>
  <si>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</si>
  <si>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</si>
  <si>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</si>
  <si>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</si>
  <si>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</si>
  <si>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</si>
  <si>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</si>
  <si>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</si>
  <si>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</si>
  <si>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</si>
  <si>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</si>
  <si>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</si>
  <si>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</si>
  <si>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</si>
  <si>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</si>
  <si>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</si>
  <si>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</si>
  <si>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</si>
  <si>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</si>
  <si>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</si>
  <si>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</si>
  <si>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</si>
  <si>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</si>
  <si>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</si>
  <si>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</si>
  <si>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</si>
  <si>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</si>
  <si>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</si>
  <si>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</si>
  <si>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</si>
  <si>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</si>
  <si>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</si>
  <si>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</si>
  <si>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</si>
  <si>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</si>
  <si>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</si>
  <si>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</si>
  <si>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</si>
  <si>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</si>
  <si>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</si>
  <si>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</si>
  <si>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</si>
  <si>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</si>
  <si>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</si>
  <si>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</si>
  <si>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</si>
  <si>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</si>
  <si>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</si>
  <si>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</si>
  <si>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</si>
  <si>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</si>
  <si>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</si>
  <si>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</si>
  <si>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</si>
  <si>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</si>
  <si>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</si>
  <si>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</si>
  <si>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</si>
  <si>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</si>
  <si>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</si>
  <si>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</si>
  <si>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</si>
  <si>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</si>
  <si>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</si>
  <si>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</si>
  <si>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</si>
  <si>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</si>
  <si>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</si>
  <si>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</si>
  <si>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</si>
  <si>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</si>
  <si>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</si>
  <si>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</si>
  <si>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</si>
  <si>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</si>
  <si>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</si>
  <si>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</si>
  <si>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</si>
  <si>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</si>
  <si>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</si>
  <si>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</si>
  <si>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</si>
  <si>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</si>
  <si>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</si>
  <si>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</si>
  <si>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Информация о сельскохозяйственных работах по состоянию на 25 августа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</si>
</sst>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44"/>
  <sheetViews>
    <sheetView tabSelected="1" view="pageBreakPreview" topLeftCell="A2" zoomScale="70" zoomScaleNormal="70" zoomScaleSheetLayoutView="70" zoomScalePageLayoutView="82" workbookViewId="0">
      <pane xSplit="4" ySplit="5" topLeftCell="F7" activePane="bottomRight" state="frozen"/>
      <selection activeCell="A2" sqref="A2"/>
      <selection pane="topRight" activeCell="E2" sqref="E2"/>
      <selection pane="bottomLeft" activeCell="A7" sqref="A7"/>
      <selection pane="bottomRight" activeCell="J117" sqref="J117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9" t="s">
        <v>206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30" t="s">
        <v>3</v>
      </c>
      <c r="B4" s="133" t="s">
        <v>195</v>
      </c>
      <c r="C4" s="136" t="s">
        <v>196</v>
      </c>
      <c r="D4" s="136" t="s">
        <v>197</v>
      </c>
      <c r="E4" s="136" t="s">
        <v>203</v>
      </c>
      <c r="F4" s="139" t="s">
        <v>4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1"/>
    </row>
    <row r="5" spans="1:27" s="2" customFormat="1" ht="87" customHeight="1" x14ac:dyDescent="0.3">
      <c r="A5" s="131"/>
      <c r="B5" s="134"/>
      <c r="C5" s="137"/>
      <c r="D5" s="137"/>
      <c r="E5" s="137"/>
      <c r="F5" s="142" t="s">
        <v>5</v>
      </c>
      <c r="G5" s="142" t="s">
        <v>6</v>
      </c>
      <c r="H5" s="142" t="s">
        <v>7</v>
      </c>
      <c r="I5" s="142" t="s">
        <v>8</v>
      </c>
      <c r="J5" s="142" t="s">
        <v>9</v>
      </c>
      <c r="K5" s="142" t="s">
        <v>10</v>
      </c>
      <c r="L5" s="142" t="s">
        <v>11</v>
      </c>
      <c r="M5" s="142" t="s">
        <v>12</v>
      </c>
      <c r="N5" s="142" t="s">
        <v>13</v>
      </c>
      <c r="O5" s="142" t="s">
        <v>14</v>
      </c>
      <c r="P5" s="142" t="s">
        <v>15</v>
      </c>
      <c r="Q5" s="142" t="s">
        <v>16</v>
      </c>
      <c r="R5" s="142" t="s">
        <v>17</v>
      </c>
      <c r="S5" s="142" t="s">
        <v>18</v>
      </c>
      <c r="T5" s="142" t="s">
        <v>19</v>
      </c>
      <c r="U5" s="142" t="s">
        <v>20</v>
      </c>
      <c r="V5" s="142" t="s">
        <v>21</v>
      </c>
      <c r="W5" s="142" t="s">
        <v>22</v>
      </c>
      <c r="X5" s="142" t="s">
        <v>23</v>
      </c>
      <c r="Y5" s="142" t="s">
        <v>24</v>
      </c>
      <c r="Z5" s="142" t="s">
        <v>25</v>
      </c>
    </row>
    <row r="6" spans="1:27" s="2" customFormat="1" ht="70.2" customHeight="1" thickBot="1" x14ac:dyDescent="0.35">
      <c r="A6" s="132"/>
      <c r="B6" s="135"/>
      <c r="C6" s="138"/>
      <c r="D6" s="138"/>
      <c r="E6" s="138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/>
      <c r="C93" s="27">
        <f t="shared" ref="C93:C156" si="20">SUM(F93:Z93)</f>
        <v>0</v>
      </c>
      <c r="D93" s="15" t="e">
        <f>C93/B93</f>
        <v>#DIV/0!</v>
      </c>
      <c r="E93" s="15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0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0</v>
      </c>
      <c r="D97" s="15"/>
      <c r="E97" s="15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3" hidden="1" customHeight="1" outlineLevel="1" x14ac:dyDescent="0.25">
      <c r="A98" s="13" t="s">
        <v>89</v>
      </c>
      <c r="B98" s="39"/>
      <c r="C98" s="27">
        <f t="shared" si="20"/>
        <v>0</v>
      </c>
      <c r="D98" s="15"/>
      <c r="E98" s="15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291493</v>
      </c>
      <c r="D99" s="15">
        <f>C99/B99</f>
        <v>1.0816227328049397</v>
      </c>
      <c r="E99" s="15"/>
      <c r="F99" s="10">
        <v>12488</v>
      </c>
      <c r="G99" s="10">
        <v>8189</v>
      </c>
      <c r="H99" s="10">
        <v>17843</v>
      </c>
      <c r="I99" s="10">
        <v>18108</v>
      </c>
      <c r="J99" s="10">
        <v>8809</v>
      </c>
      <c r="K99" s="10">
        <v>20108</v>
      </c>
      <c r="L99" s="10">
        <v>13038</v>
      </c>
      <c r="M99" s="10">
        <v>15559</v>
      </c>
      <c r="N99" s="10">
        <v>15266</v>
      </c>
      <c r="O99" s="10">
        <v>4358</v>
      </c>
      <c r="P99" s="10">
        <v>9482</v>
      </c>
      <c r="Q99" s="10">
        <v>14031</v>
      </c>
      <c r="R99" s="10">
        <v>18400</v>
      </c>
      <c r="S99" s="10">
        <v>16658</v>
      </c>
      <c r="T99" s="10">
        <v>20579</v>
      </c>
      <c r="U99" s="10">
        <v>13864</v>
      </c>
      <c r="V99" s="10">
        <v>11507</v>
      </c>
      <c r="W99" s="10">
        <v>5389</v>
      </c>
      <c r="X99" s="10">
        <v>13504</v>
      </c>
      <c r="Y99" s="10">
        <v>23514</v>
      </c>
      <c r="Z99" s="10">
        <v>10799</v>
      </c>
    </row>
    <row r="100" spans="1:26" s="12" customFormat="1" ht="30" customHeight="1" x14ac:dyDescent="0.25">
      <c r="A100" s="32" t="s">
        <v>91</v>
      </c>
      <c r="B100" s="23">
        <v>135690</v>
      </c>
      <c r="C100" s="27">
        <f t="shared" si="20"/>
        <v>156140</v>
      </c>
      <c r="D100" s="15">
        <f>C100/B100</f>
        <v>1.1507111798953498</v>
      </c>
      <c r="E100" s="15"/>
      <c r="F100" s="39">
        <v>6835</v>
      </c>
      <c r="G100" s="39">
        <v>4209</v>
      </c>
      <c r="H100" s="39">
        <v>9990</v>
      </c>
      <c r="I100" s="39">
        <v>8043</v>
      </c>
      <c r="J100" s="39">
        <v>5720</v>
      </c>
      <c r="K100" s="39">
        <v>12638</v>
      </c>
      <c r="L100" s="39">
        <v>6518</v>
      </c>
      <c r="M100" s="39">
        <v>8321</v>
      </c>
      <c r="N100" s="39">
        <v>6800</v>
      </c>
      <c r="O100" s="39">
        <v>2035</v>
      </c>
      <c r="P100" s="39">
        <v>3324</v>
      </c>
      <c r="Q100" s="39">
        <v>7146</v>
      </c>
      <c r="R100" s="39">
        <v>9819</v>
      </c>
      <c r="S100" s="39">
        <v>6829</v>
      </c>
      <c r="T100" s="39">
        <v>10055</v>
      </c>
      <c r="U100" s="39">
        <v>6832</v>
      </c>
      <c r="V100" s="39">
        <v>7292</v>
      </c>
      <c r="W100" s="39">
        <v>2845</v>
      </c>
      <c r="X100" s="39">
        <v>6367</v>
      </c>
      <c r="Y100" s="39">
        <v>18502</v>
      </c>
      <c r="Z100" s="39">
        <v>6020</v>
      </c>
    </row>
    <row r="101" spans="1:26" s="12" customFormat="1" ht="30" customHeight="1" x14ac:dyDescent="0.25">
      <c r="A101" s="13" t="s">
        <v>183</v>
      </c>
      <c r="B101" s="29">
        <f t="shared" ref="B101:E101" si="21">B100/B99</f>
        <v>0.50349541366105621</v>
      </c>
      <c r="C101" s="29">
        <f t="shared" si="21"/>
        <v>0.53565608779627638</v>
      </c>
      <c r="D101" s="15">
        <f>C101/B101</f>
        <v>1.0638748105000022</v>
      </c>
      <c r="E101" s="29" t="e">
        <f t="shared" si="21"/>
        <v>#DIV/0!</v>
      </c>
      <c r="F101" s="29">
        <f>F100/F99</f>
        <v>0.54732543241511855</v>
      </c>
      <c r="G101" s="29">
        <f>G100/G99</f>
        <v>0.51398217120527534</v>
      </c>
      <c r="H101" s="29">
        <f t="shared" ref="H101:Z101" si="22">H100/H99</f>
        <v>0.55988342767471833</v>
      </c>
      <c r="I101" s="29">
        <f t="shared" si="22"/>
        <v>0.44416832339297546</v>
      </c>
      <c r="J101" s="29">
        <f t="shared" si="22"/>
        <v>0.64933590645930295</v>
      </c>
      <c r="K101" s="29">
        <f t="shared" si="22"/>
        <v>0.6285060672369206</v>
      </c>
      <c r="L101" s="29">
        <f t="shared" si="22"/>
        <v>0.49992330111980365</v>
      </c>
      <c r="M101" s="29">
        <f t="shared" si="22"/>
        <v>0.53480300790539237</v>
      </c>
      <c r="N101" s="29">
        <f t="shared" si="22"/>
        <v>0.44543429844097998</v>
      </c>
      <c r="O101" s="29">
        <f t="shared" si="22"/>
        <v>0.46695731987150069</v>
      </c>
      <c r="P101" s="29">
        <f t="shared" si="22"/>
        <v>0.35055895380721369</v>
      </c>
      <c r="Q101" s="29">
        <f t="shared" si="22"/>
        <v>0.50930083386786407</v>
      </c>
      <c r="R101" s="29">
        <f t="shared" si="22"/>
        <v>0.53364130434782608</v>
      </c>
      <c r="S101" s="29">
        <f t="shared" si="22"/>
        <v>0.40995317565133871</v>
      </c>
      <c r="T101" s="29">
        <f t="shared" si="22"/>
        <v>0.48860488847854611</v>
      </c>
      <c r="U101" s="29">
        <f t="shared" si="22"/>
        <v>0.49278707443739178</v>
      </c>
      <c r="V101" s="29">
        <f t="shared" si="22"/>
        <v>0.63370122534109674</v>
      </c>
      <c r="W101" s="29">
        <f t="shared" si="22"/>
        <v>0.52792725923176842</v>
      </c>
      <c r="X101" s="29">
        <f t="shared" si="22"/>
        <v>0.47148992890995262</v>
      </c>
      <c r="Y101" s="29">
        <f t="shared" si="22"/>
        <v>0.78685038700348731</v>
      </c>
      <c r="Z101" s="29">
        <f t="shared" si="22"/>
        <v>0.55745902398370217</v>
      </c>
    </row>
    <row r="102" spans="1:26" s="91" customFormat="1" ht="31.8" hidden="1" customHeight="1" x14ac:dyDescent="0.25">
      <c r="A102" s="89" t="s">
        <v>96</v>
      </c>
      <c r="B102" s="92">
        <f>B99-B100</f>
        <v>133806</v>
      </c>
      <c r="C102" s="27">
        <f t="shared" si="20"/>
        <v>135353</v>
      </c>
      <c r="D102" s="92"/>
      <c r="E102" s="92"/>
      <c r="F102" s="92">
        <f t="shared" ref="F102:Z102" si="23">F99-F100</f>
        <v>5653</v>
      </c>
      <c r="G102" s="92">
        <f t="shared" si="23"/>
        <v>3980</v>
      </c>
      <c r="H102" s="92">
        <f t="shared" si="23"/>
        <v>7853</v>
      </c>
      <c r="I102" s="92">
        <f t="shared" si="23"/>
        <v>10065</v>
      </c>
      <c r="J102" s="92">
        <f t="shared" si="23"/>
        <v>3089</v>
      </c>
      <c r="K102" s="92">
        <f t="shared" si="23"/>
        <v>7470</v>
      </c>
      <c r="L102" s="92">
        <f t="shared" si="23"/>
        <v>6520</v>
      </c>
      <c r="M102" s="92">
        <f t="shared" si="23"/>
        <v>7238</v>
      </c>
      <c r="N102" s="92">
        <f t="shared" si="23"/>
        <v>8466</v>
      </c>
      <c r="O102" s="92">
        <f t="shared" si="23"/>
        <v>2323</v>
      </c>
      <c r="P102" s="92">
        <f t="shared" si="23"/>
        <v>6158</v>
      </c>
      <c r="Q102" s="92">
        <f t="shared" si="23"/>
        <v>6885</v>
      </c>
      <c r="R102" s="92">
        <f t="shared" si="23"/>
        <v>8581</v>
      </c>
      <c r="S102" s="92">
        <f t="shared" si="23"/>
        <v>9829</v>
      </c>
      <c r="T102" s="92">
        <f t="shared" si="23"/>
        <v>10524</v>
      </c>
      <c r="U102" s="92">
        <f t="shared" si="23"/>
        <v>7032</v>
      </c>
      <c r="V102" s="92">
        <f t="shared" si="23"/>
        <v>4215</v>
      </c>
      <c r="W102" s="92">
        <f t="shared" si="23"/>
        <v>2544</v>
      </c>
      <c r="X102" s="92">
        <f t="shared" si="23"/>
        <v>7137</v>
      </c>
      <c r="Y102" s="92">
        <f t="shared" si="23"/>
        <v>5012</v>
      </c>
      <c r="Z102" s="92">
        <f t="shared" si="23"/>
        <v>4779</v>
      </c>
    </row>
    <row r="103" spans="1:26" s="12" customFormat="1" ht="30" customHeight="1" x14ac:dyDescent="0.25">
      <c r="A103" s="11" t="s">
        <v>92</v>
      </c>
      <c r="B103" s="39">
        <v>56533</v>
      </c>
      <c r="C103" s="27">
        <f t="shared" si="20"/>
        <v>85654</v>
      </c>
      <c r="D103" s="15">
        <f>C103/B103</f>
        <v>1.515115065536943</v>
      </c>
      <c r="E103" s="15"/>
      <c r="F103" s="10">
        <v>3508</v>
      </c>
      <c r="G103" s="10">
        <v>1630</v>
      </c>
      <c r="H103" s="10">
        <v>4100</v>
      </c>
      <c r="I103" s="10">
        <v>4903</v>
      </c>
      <c r="J103" s="10">
        <v>3279</v>
      </c>
      <c r="K103" s="10">
        <v>5957</v>
      </c>
      <c r="L103" s="10">
        <v>2013</v>
      </c>
      <c r="M103" s="10">
        <v>3531</v>
      </c>
      <c r="N103" s="10">
        <v>4630</v>
      </c>
      <c r="O103" s="10">
        <v>1380</v>
      </c>
      <c r="P103" s="10">
        <v>1859</v>
      </c>
      <c r="Q103" s="10">
        <v>4918</v>
      </c>
      <c r="R103" s="10">
        <v>7092</v>
      </c>
      <c r="S103" s="10">
        <v>5060</v>
      </c>
      <c r="T103" s="10">
        <v>5988</v>
      </c>
      <c r="U103" s="10">
        <v>4340</v>
      </c>
      <c r="V103" s="10">
        <v>3560</v>
      </c>
      <c r="W103" s="10">
        <v>2199</v>
      </c>
      <c r="X103" s="10">
        <v>4390</v>
      </c>
      <c r="Y103" s="10">
        <v>9217</v>
      </c>
      <c r="Z103" s="10">
        <v>2100</v>
      </c>
    </row>
    <row r="104" spans="1:26" s="12" customFormat="1" ht="30" customHeight="1" x14ac:dyDescent="0.25">
      <c r="A104" s="11" t="s">
        <v>93</v>
      </c>
      <c r="B104" s="39">
        <v>3686</v>
      </c>
      <c r="C104" s="27">
        <f t="shared" si="20"/>
        <v>7175</v>
      </c>
      <c r="D104" s="15">
        <f>C104/B104</f>
        <v>1.9465545306565382</v>
      </c>
      <c r="E104" s="15"/>
      <c r="F104" s="10">
        <v>50</v>
      </c>
      <c r="G104" s="10">
        <v>381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customHeight="1" x14ac:dyDescent="0.25">
      <c r="A105" s="11" t="s">
        <v>94</v>
      </c>
      <c r="B105" s="39">
        <v>60605</v>
      </c>
      <c r="C105" s="27">
        <f t="shared" si="20"/>
        <v>49069</v>
      </c>
      <c r="D105" s="15">
        <f>C105/B105</f>
        <v>0.80965266892170618</v>
      </c>
      <c r="E105" s="15"/>
      <c r="F105" s="10">
        <v>1532</v>
      </c>
      <c r="G105" s="10">
        <v>2100</v>
      </c>
      <c r="H105" s="10">
        <v>5890</v>
      </c>
      <c r="I105" s="10">
        <v>2270</v>
      </c>
      <c r="J105" s="10">
        <v>1474</v>
      </c>
      <c r="K105" s="10">
        <v>4473</v>
      </c>
      <c r="L105" s="10">
        <v>1715</v>
      </c>
      <c r="M105" s="10">
        <v>3175</v>
      </c>
      <c r="N105" s="10">
        <v>1741</v>
      </c>
      <c r="O105" s="10">
        <v>420</v>
      </c>
      <c r="P105" s="10">
        <v>1218</v>
      </c>
      <c r="Q105" s="10">
        <v>1650</v>
      </c>
      <c r="R105" s="10">
        <v>2362</v>
      </c>
      <c r="S105" s="10">
        <v>1137</v>
      </c>
      <c r="T105" s="10">
        <v>3223</v>
      </c>
      <c r="U105" s="10">
        <v>1686</v>
      </c>
      <c r="V105" s="10">
        <v>3196</v>
      </c>
      <c r="W105" s="10">
        <v>527</v>
      </c>
      <c r="X105" s="10">
        <v>869</v>
      </c>
      <c r="Y105" s="10">
        <v>5941</v>
      </c>
      <c r="Z105" s="10">
        <v>2470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30" customHeight="1" x14ac:dyDescent="0.25">
      <c r="A107" s="32" t="s">
        <v>97</v>
      </c>
      <c r="B107" s="27">
        <v>135175</v>
      </c>
      <c r="C107" s="27">
        <f t="shared" si="20"/>
        <v>155859</v>
      </c>
      <c r="D107" s="15">
        <f>C107/B107</f>
        <v>1.1530164601442574</v>
      </c>
      <c r="E107" s="15"/>
      <c r="F107" s="39">
        <v>6835</v>
      </c>
      <c r="G107" s="39">
        <v>4209</v>
      </c>
      <c r="H107" s="39">
        <v>9990</v>
      </c>
      <c r="I107" s="39">
        <v>8043</v>
      </c>
      <c r="J107" s="39">
        <v>5720</v>
      </c>
      <c r="K107" s="39">
        <v>12638</v>
      </c>
      <c r="L107" s="39">
        <v>6518</v>
      </c>
      <c r="M107" s="39">
        <v>8321</v>
      </c>
      <c r="N107" s="39">
        <v>6800</v>
      </c>
      <c r="O107" s="39">
        <v>2035</v>
      </c>
      <c r="P107" s="39">
        <v>3324</v>
      </c>
      <c r="Q107" s="39">
        <v>7146</v>
      </c>
      <c r="R107" s="39">
        <v>9819</v>
      </c>
      <c r="S107" s="39">
        <v>6829</v>
      </c>
      <c r="T107" s="39">
        <v>10055</v>
      </c>
      <c r="U107" s="39">
        <v>6832</v>
      </c>
      <c r="V107" s="39">
        <v>7292</v>
      </c>
      <c r="W107" s="39">
        <v>2845</v>
      </c>
      <c r="X107" s="39">
        <v>6367</v>
      </c>
      <c r="Y107" s="39">
        <v>18221</v>
      </c>
      <c r="Z107" s="39">
        <v>6020</v>
      </c>
    </row>
    <row r="108" spans="1:26" s="12" customFormat="1" ht="31.2" hidden="1" customHeight="1" x14ac:dyDescent="0.25">
      <c r="A108" s="13" t="s">
        <v>183</v>
      </c>
      <c r="B108" s="29">
        <f>B107/B99</f>
        <v>0.50158443910113693</v>
      </c>
      <c r="C108" s="27">
        <f t="shared" si="20"/>
        <v>11.040642983317689</v>
      </c>
      <c r="D108" s="29"/>
      <c r="E108" s="29"/>
      <c r="F108" s="29">
        <f t="shared" ref="F108:Z108" si="24">F107/F99</f>
        <v>0.54732543241511855</v>
      </c>
      <c r="G108" s="29">
        <f t="shared" si="24"/>
        <v>0.51398217120527534</v>
      </c>
      <c r="H108" s="29">
        <f t="shared" si="24"/>
        <v>0.55988342767471833</v>
      </c>
      <c r="I108" s="29">
        <f t="shared" si="24"/>
        <v>0.44416832339297546</v>
      </c>
      <c r="J108" s="29">
        <f t="shared" si="24"/>
        <v>0.64933590645930295</v>
      </c>
      <c r="K108" s="29">
        <f t="shared" si="24"/>
        <v>0.6285060672369206</v>
      </c>
      <c r="L108" s="29">
        <f t="shared" si="24"/>
        <v>0.49992330111980365</v>
      </c>
      <c r="M108" s="29">
        <f t="shared" si="24"/>
        <v>0.53480300790539237</v>
      </c>
      <c r="N108" s="29">
        <f t="shared" si="24"/>
        <v>0.44543429844097998</v>
      </c>
      <c r="O108" s="29">
        <f t="shared" si="24"/>
        <v>0.46695731987150069</v>
      </c>
      <c r="P108" s="29">
        <f t="shared" si="24"/>
        <v>0.35055895380721369</v>
      </c>
      <c r="Q108" s="29">
        <f t="shared" si="24"/>
        <v>0.50930083386786407</v>
      </c>
      <c r="R108" s="29">
        <f t="shared" si="24"/>
        <v>0.53364130434782608</v>
      </c>
      <c r="S108" s="29">
        <f t="shared" si="24"/>
        <v>0.40995317565133871</v>
      </c>
      <c r="T108" s="29">
        <f t="shared" si="24"/>
        <v>0.48860488847854611</v>
      </c>
      <c r="U108" s="29">
        <f t="shared" si="24"/>
        <v>0.49278707443739178</v>
      </c>
      <c r="V108" s="29">
        <f t="shared" si="24"/>
        <v>0.63370122534109674</v>
      </c>
      <c r="W108" s="29">
        <f t="shared" si="24"/>
        <v>0.52792725923176842</v>
      </c>
      <c r="X108" s="29">
        <f t="shared" si="24"/>
        <v>0.47148992890995262</v>
      </c>
      <c r="Y108" s="29">
        <f t="shared" si="24"/>
        <v>0.7749000595389981</v>
      </c>
      <c r="Z108" s="29">
        <f t="shared" si="24"/>
        <v>0.55745902398370217</v>
      </c>
    </row>
    <row r="109" spans="1:26" s="12" customFormat="1" ht="30" customHeight="1" x14ac:dyDescent="0.25">
      <c r="A109" s="11" t="s">
        <v>92</v>
      </c>
      <c r="B109" s="39">
        <v>56497</v>
      </c>
      <c r="C109" s="27">
        <f t="shared" si="20"/>
        <v>85479</v>
      </c>
      <c r="D109" s="15">
        <f t="shared" ref="D109:D114" si="25">C109/B109</f>
        <v>1.5129829902472698</v>
      </c>
      <c r="E109" s="15"/>
      <c r="F109" s="10">
        <v>3508</v>
      </c>
      <c r="G109" s="10">
        <v>1630</v>
      </c>
      <c r="H109" s="10">
        <v>4100</v>
      </c>
      <c r="I109" s="10">
        <v>4903</v>
      </c>
      <c r="J109" s="10">
        <v>3279</v>
      </c>
      <c r="K109" s="10">
        <v>5957</v>
      </c>
      <c r="L109" s="10">
        <v>2013</v>
      </c>
      <c r="M109" s="10">
        <v>3531</v>
      </c>
      <c r="N109" s="10">
        <v>4630</v>
      </c>
      <c r="O109" s="10">
        <v>1380</v>
      </c>
      <c r="P109" s="10">
        <v>1859</v>
      </c>
      <c r="Q109" s="10">
        <v>4918</v>
      </c>
      <c r="R109" s="10">
        <v>7092</v>
      </c>
      <c r="S109" s="10">
        <v>5060</v>
      </c>
      <c r="T109" s="10">
        <v>5988</v>
      </c>
      <c r="U109" s="10">
        <v>4340</v>
      </c>
      <c r="V109" s="10">
        <v>3560</v>
      </c>
      <c r="W109" s="10">
        <v>2199</v>
      </c>
      <c r="X109" s="10">
        <v>4390</v>
      </c>
      <c r="Y109" s="10">
        <v>9042</v>
      </c>
      <c r="Z109" s="10">
        <v>2100</v>
      </c>
    </row>
    <row r="110" spans="1:26" s="12" customFormat="1" ht="30" customHeight="1" x14ac:dyDescent="0.25">
      <c r="A110" s="11" t="s">
        <v>93</v>
      </c>
      <c r="B110" s="39">
        <v>5666</v>
      </c>
      <c r="C110" s="27">
        <f t="shared" si="20"/>
        <v>7109</v>
      </c>
      <c r="D110" s="15">
        <f t="shared" si="25"/>
        <v>1.2546770208259794</v>
      </c>
      <c r="E110" s="15"/>
      <c r="F110" s="10">
        <v>50</v>
      </c>
      <c r="G110" s="10">
        <v>381</v>
      </c>
      <c r="H110" s="10"/>
      <c r="I110" s="10">
        <v>225</v>
      </c>
      <c r="J110" s="10">
        <v>306</v>
      </c>
      <c r="K110" s="10">
        <v>491</v>
      </c>
      <c r="L110" s="10">
        <v>1719</v>
      </c>
      <c r="M110" s="10">
        <v>457</v>
      </c>
      <c r="N110" s="10">
        <v>15</v>
      </c>
      <c r="O110" s="10"/>
      <c r="P110" s="10"/>
      <c r="Q110" s="10"/>
      <c r="R110" s="10"/>
      <c r="S110" s="10">
        <v>280</v>
      </c>
      <c r="T110" s="10">
        <v>831</v>
      </c>
      <c r="U110" s="10">
        <v>126</v>
      </c>
      <c r="V110" s="10"/>
      <c r="W110" s="10"/>
      <c r="X110" s="10">
        <v>497</v>
      </c>
      <c r="Y110" s="10">
        <v>879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60244</v>
      </c>
      <c r="C111" s="27">
        <f t="shared" si="20"/>
        <v>49069</v>
      </c>
      <c r="D111" s="15">
        <f t="shared" si="25"/>
        <v>0.81450434898081137</v>
      </c>
      <c r="E111" s="15"/>
      <c r="F111" s="10">
        <v>1532</v>
      </c>
      <c r="G111" s="10">
        <v>2100</v>
      </c>
      <c r="H111" s="10">
        <v>5890</v>
      </c>
      <c r="I111" s="10">
        <v>2270</v>
      </c>
      <c r="J111" s="10">
        <v>1474</v>
      </c>
      <c r="K111" s="10">
        <v>4473</v>
      </c>
      <c r="L111" s="10">
        <v>1715</v>
      </c>
      <c r="M111" s="10">
        <v>3175</v>
      </c>
      <c r="N111" s="10">
        <v>1741</v>
      </c>
      <c r="O111" s="10">
        <v>420</v>
      </c>
      <c r="P111" s="10">
        <v>1218</v>
      </c>
      <c r="Q111" s="10">
        <v>1650</v>
      </c>
      <c r="R111" s="10">
        <v>2362</v>
      </c>
      <c r="S111" s="10">
        <v>1137</v>
      </c>
      <c r="T111" s="10">
        <v>3223</v>
      </c>
      <c r="U111" s="10">
        <v>1686</v>
      </c>
      <c r="V111" s="10">
        <v>3196</v>
      </c>
      <c r="W111" s="10">
        <v>527</v>
      </c>
      <c r="X111" s="10">
        <v>869</v>
      </c>
      <c r="Y111" s="10">
        <v>5941</v>
      </c>
      <c r="Z111" s="10">
        <v>2470</v>
      </c>
    </row>
    <row r="112" spans="1:26" s="12" customFormat="1" ht="30" hidden="1" customHeight="1" x14ac:dyDescent="0.25">
      <c r="A112" s="11" t="s">
        <v>95</v>
      </c>
      <c r="B112" s="39"/>
      <c r="C112" s="27">
        <f t="shared" si="20"/>
        <v>0</v>
      </c>
      <c r="D112" s="15" t="e">
        <f t="shared" si="25"/>
        <v>#DIV/0!</v>
      </c>
      <c r="E112" s="15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5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364093</v>
      </c>
      <c r="C114" s="27">
        <f t="shared" si="20"/>
        <v>528500</v>
      </c>
      <c r="D114" s="15">
        <f t="shared" si="25"/>
        <v>1.4515522133081382</v>
      </c>
      <c r="E114" s="15"/>
      <c r="F114" s="39">
        <v>23340</v>
      </c>
      <c r="G114" s="39">
        <v>11785</v>
      </c>
      <c r="H114" s="39">
        <v>33320</v>
      </c>
      <c r="I114" s="39">
        <v>27400</v>
      </c>
      <c r="J114" s="39">
        <v>17550</v>
      </c>
      <c r="K114" s="39">
        <v>45156</v>
      </c>
      <c r="L114" s="39">
        <v>20314</v>
      </c>
      <c r="M114" s="39">
        <v>29996</v>
      </c>
      <c r="N114" s="39">
        <v>25993</v>
      </c>
      <c r="O114" s="39">
        <v>6477</v>
      </c>
      <c r="P114" s="39">
        <v>10065</v>
      </c>
      <c r="Q114" s="39">
        <v>23013</v>
      </c>
      <c r="R114" s="39">
        <v>33034</v>
      </c>
      <c r="S114" s="39">
        <v>22194</v>
      </c>
      <c r="T114" s="39">
        <v>42130</v>
      </c>
      <c r="U114" s="39">
        <v>22317</v>
      </c>
      <c r="V114" s="39">
        <v>22701</v>
      </c>
      <c r="W114" s="39">
        <v>7986</v>
      </c>
      <c r="X114" s="39">
        <v>22132</v>
      </c>
      <c r="Y114" s="39">
        <v>64857</v>
      </c>
      <c r="Z114" s="39">
        <v>16740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6">F114/F113</f>
        <v>#DIV/0!</v>
      </c>
      <c r="G115" s="30" t="e">
        <f t="shared" si="26"/>
        <v>#DIV/0!</v>
      </c>
      <c r="H115" s="30" t="e">
        <f t="shared" si="26"/>
        <v>#DIV/0!</v>
      </c>
      <c r="I115" s="30" t="e">
        <f t="shared" si="26"/>
        <v>#DIV/0!</v>
      </c>
      <c r="J115" s="30" t="e">
        <f t="shared" si="26"/>
        <v>#DIV/0!</v>
      </c>
      <c r="K115" s="30" t="e">
        <f t="shared" si="26"/>
        <v>#DIV/0!</v>
      </c>
      <c r="L115" s="30" t="e">
        <f t="shared" si="26"/>
        <v>#DIV/0!</v>
      </c>
      <c r="M115" s="30" t="e">
        <f t="shared" si="26"/>
        <v>#DIV/0!</v>
      </c>
      <c r="N115" s="30" t="e">
        <f t="shared" si="26"/>
        <v>#DIV/0!</v>
      </c>
      <c r="O115" s="30" t="e">
        <f t="shared" si="26"/>
        <v>#DIV/0!</v>
      </c>
      <c r="P115" s="30" t="e">
        <f t="shared" si="26"/>
        <v>#DIV/0!</v>
      </c>
      <c r="Q115" s="30" t="e">
        <f t="shared" si="26"/>
        <v>#DIV/0!</v>
      </c>
      <c r="R115" s="30" t="e">
        <f t="shared" si="26"/>
        <v>#DIV/0!</v>
      </c>
      <c r="S115" s="30" t="e">
        <f t="shared" si="26"/>
        <v>#DIV/0!</v>
      </c>
      <c r="T115" s="30" t="e">
        <f t="shared" si="26"/>
        <v>#DIV/0!</v>
      </c>
      <c r="U115" s="30" t="e">
        <f t="shared" si="26"/>
        <v>#DIV/0!</v>
      </c>
      <c r="V115" s="30" t="e">
        <f t="shared" si="26"/>
        <v>#DIV/0!</v>
      </c>
      <c r="W115" s="30" t="e">
        <f t="shared" si="26"/>
        <v>#DIV/0!</v>
      </c>
      <c r="X115" s="30" t="e">
        <f t="shared" si="26"/>
        <v>#DIV/0!</v>
      </c>
      <c r="Y115" s="30" t="e">
        <f t="shared" si="26"/>
        <v>#DIV/0!</v>
      </c>
      <c r="Z115" s="30" t="e">
        <f t="shared" si="26"/>
        <v>#DIV/0!</v>
      </c>
    </row>
    <row r="116" spans="1:26" s="12" customFormat="1" ht="30" customHeight="1" x14ac:dyDescent="0.25">
      <c r="A116" s="11" t="s">
        <v>92</v>
      </c>
      <c r="B116" s="26">
        <v>147743</v>
      </c>
      <c r="C116" s="27">
        <f t="shared" si="20"/>
        <v>305072</v>
      </c>
      <c r="D116" s="15">
        <f t="shared" ref="D116:D124" si="27">C116/B116</f>
        <v>2.0648829386163809</v>
      </c>
      <c r="E116" s="15"/>
      <c r="F116" s="10">
        <v>12948</v>
      </c>
      <c r="G116" s="10">
        <v>4075</v>
      </c>
      <c r="H116" s="10">
        <v>13530</v>
      </c>
      <c r="I116" s="10">
        <v>17463</v>
      </c>
      <c r="J116" s="10">
        <v>10404</v>
      </c>
      <c r="K116" s="10">
        <v>21193</v>
      </c>
      <c r="L116" s="10">
        <v>6575</v>
      </c>
      <c r="M116" s="10">
        <v>11996</v>
      </c>
      <c r="N116" s="10">
        <v>19306</v>
      </c>
      <c r="O116" s="10">
        <v>5032</v>
      </c>
      <c r="P116" s="10">
        <v>6405</v>
      </c>
      <c r="Q116" s="10">
        <v>16682</v>
      </c>
      <c r="R116" s="10">
        <v>25623</v>
      </c>
      <c r="S116" s="10">
        <v>17727</v>
      </c>
      <c r="T116" s="10">
        <v>28471</v>
      </c>
      <c r="U116" s="10">
        <v>15457</v>
      </c>
      <c r="V116" s="10">
        <v>11392</v>
      </c>
      <c r="W116" s="10">
        <v>6981</v>
      </c>
      <c r="X116" s="10">
        <v>16140</v>
      </c>
      <c r="Y116" s="10">
        <v>31792</v>
      </c>
      <c r="Z116" s="10">
        <v>5880</v>
      </c>
    </row>
    <row r="117" spans="1:26" s="12" customFormat="1" ht="30" customHeight="1" x14ac:dyDescent="0.25">
      <c r="A117" s="11" t="s">
        <v>93</v>
      </c>
      <c r="B117" s="26">
        <v>8516</v>
      </c>
      <c r="C117" s="27">
        <f t="shared" si="20"/>
        <v>21477</v>
      </c>
      <c r="D117" s="15">
        <f t="shared" si="27"/>
        <v>2.5219586660403945</v>
      </c>
      <c r="E117" s="15"/>
      <c r="F117" s="10">
        <v>195</v>
      </c>
      <c r="G117" s="10">
        <v>952</v>
      </c>
      <c r="H117" s="10"/>
      <c r="I117" s="10">
        <v>895</v>
      </c>
      <c r="J117" s="10">
        <v>1152</v>
      </c>
      <c r="K117" s="10">
        <v>1777</v>
      </c>
      <c r="L117" s="10">
        <v>5165</v>
      </c>
      <c r="M117" s="10">
        <v>1491</v>
      </c>
      <c r="N117" s="10">
        <v>30</v>
      </c>
      <c r="O117" s="10"/>
      <c r="P117" s="10"/>
      <c r="Q117" s="10"/>
      <c r="R117" s="10"/>
      <c r="S117" s="10">
        <v>690</v>
      </c>
      <c r="T117" s="10">
        <v>2118</v>
      </c>
      <c r="U117" s="10">
        <v>283</v>
      </c>
      <c r="V117" s="10"/>
      <c r="W117" s="10"/>
      <c r="X117" s="10">
        <v>1569</v>
      </c>
      <c r="Y117" s="10">
        <v>2630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160404</v>
      </c>
      <c r="C118" s="27">
        <f t="shared" si="20"/>
        <v>153287</v>
      </c>
      <c r="D118" s="15">
        <f t="shared" si="27"/>
        <v>0.95563078227475629</v>
      </c>
      <c r="E118" s="15"/>
      <c r="F118" s="10">
        <v>4136</v>
      </c>
      <c r="G118" s="10">
        <v>6200</v>
      </c>
      <c r="H118" s="10">
        <v>19790</v>
      </c>
      <c r="I118" s="10">
        <v>7110</v>
      </c>
      <c r="J118" s="10">
        <v>4467</v>
      </c>
      <c r="K118" s="10">
        <v>15863</v>
      </c>
      <c r="L118" s="10">
        <v>5311</v>
      </c>
      <c r="M118" s="10">
        <v>9385</v>
      </c>
      <c r="N118" s="10">
        <v>5486</v>
      </c>
      <c r="O118" s="10">
        <v>980</v>
      </c>
      <c r="P118" s="10">
        <v>3157</v>
      </c>
      <c r="Q118" s="10">
        <v>4684</v>
      </c>
      <c r="R118" s="10">
        <v>6434</v>
      </c>
      <c r="S118" s="10">
        <v>2923</v>
      </c>
      <c r="T118" s="10">
        <v>11248</v>
      </c>
      <c r="U118" s="10">
        <v>4589</v>
      </c>
      <c r="V118" s="10">
        <v>9844</v>
      </c>
      <c r="W118" s="10">
        <v>1154</v>
      </c>
      <c r="X118" s="10">
        <v>2366</v>
      </c>
      <c r="Y118" s="10">
        <v>22230</v>
      </c>
      <c r="Z118" s="10">
        <v>5930</v>
      </c>
    </row>
    <row r="119" spans="1:26" s="12" customFormat="1" ht="31.2" hidden="1" customHeight="1" x14ac:dyDescent="0.25">
      <c r="A119" s="11" t="s">
        <v>95</v>
      </c>
      <c r="B119" s="39"/>
      <c r="C119" s="27">
        <f t="shared" si="20"/>
        <v>0</v>
      </c>
      <c r="D119" s="15" t="e">
        <f t="shared" si="27"/>
        <v>#DIV/0!</v>
      </c>
      <c r="E119" s="15"/>
      <c r="F119" s="24"/>
      <c r="G119" s="24"/>
      <c r="H119" s="51"/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8">B114/B107*10</f>
        <v>26.934936193822821</v>
      </c>
      <c r="C120" s="53">
        <f t="shared" ref="C120:Z120" si="29">C114/C107*10</f>
        <v>33.908853515036029</v>
      </c>
      <c r="D120" s="15">
        <f t="shared" si="27"/>
        <v>1.2589171650910607</v>
      </c>
      <c r="E120" s="53" t="e">
        <f t="shared" si="29"/>
        <v>#DIV/0!</v>
      </c>
      <c r="F120" s="54">
        <v>34.200000000000003</v>
      </c>
      <c r="G120" s="54">
        <f t="shared" ref="G120" si="30">G114/G107*10</f>
        <v>27.999524827750058</v>
      </c>
      <c r="H120" s="54">
        <f t="shared" si="29"/>
        <v>33.353353353353356</v>
      </c>
      <c r="I120" s="54">
        <f t="shared" si="29"/>
        <v>34.066890463757304</v>
      </c>
      <c r="J120" s="54">
        <f t="shared" si="29"/>
        <v>30.681818181818183</v>
      </c>
      <c r="K120" s="54">
        <f t="shared" si="29"/>
        <v>35.730337078651687</v>
      </c>
      <c r="L120" s="54">
        <f t="shared" si="29"/>
        <v>31.16600184105554</v>
      </c>
      <c r="M120" s="54">
        <f t="shared" si="29"/>
        <v>36.048551856747991</v>
      </c>
      <c r="N120" s="54">
        <f t="shared" si="29"/>
        <v>38.224999999999994</v>
      </c>
      <c r="O120" s="54">
        <f t="shared" si="29"/>
        <v>31.828009828009826</v>
      </c>
      <c r="P120" s="54">
        <f t="shared" si="29"/>
        <v>30.279783393501805</v>
      </c>
      <c r="Q120" s="54">
        <f t="shared" si="29"/>
        <v>32.204030226700255</v>
      </c>
      <c r="R120" s="54">
        <f t="shared" si="29"/>
        <v>33.642937162643854</v>
      </c>
      <c r="S120" s="54">
        <f t="shared" si="29"/>
        <v>32.499633914189488</v>
      </c>
      <c r="T120" s="54">
        <f t="shared" si="29"/>
        <v>41.899552461461965</v>
      </c>
      <c r="U120" s="54">
        <f t="shared" si="29"/>
        <v>32.6653981264637</v>
      </c>
      <c r="V120" s="54">
        <f t="shared" si="29"/>
        <v>31.131376851343937</v>
      </c>
      <c r="W120" s="54">
        <f t="shared" si="29"/>
        <v>28.070298769771533</v>
      </c>
      <c r="X120" s="54">
        <f>X114/X107*10</f>
        <v>34.760483744306583</v>
      </c>
      <c r="Y120" s="54">
        <f>Y114/Y107*10</f>
        <v>35.59464354316448</v>
      </c>
      <c r="Z120" s="54">
        <f t="shared" si="29"/>
        <v>27.807308970099669</v>
      </c>
    </row>
    <row r="121" spans="1:26" s="12" customFormat="1" ht="30" customHeight="1" x14ac:dyDescent="0.25">
      <c r="A121" s="11" t="s">
        <v>92</v>
      </c>
      <c r="B121" s="53">
        <f t="shared" ref="B121:B122" si="31">B116/B109*10</f>
        <v>26.150592066835404</v>
      </c>
      <c r="C121" s="53">
        <f t="shared" ref="C121:P122" si="32">C116/C109*10</f>
        <v>35.689701564126864</v>
      </c>
      <c r="D121" s="15">
        <f t="shared" si="27"/>
        <v>1.3647760430399245</v>
      </c>
      <c r="E121" s="53" t="e">
        <f t="shared" si="32"/>
        <v>#DIV/0!</v>
      </c>
      <c r="F121" s="54">
        <f t="shared" si="32"/>
        <v>36.909920182440132</v>
      </c>
      <c r="G121" s="54">
        <f t="shared" ref="G121" si="33">G116/G109*10</f>
        <v>25</v>
      </c>
      <c r="H121" s="54">
        <f t="shared" si="32"/>
        <v>33</v>
      </c>
      <c r="I121" s="54">
        <f t="shared" si="32"/>
        <v>35.616969202529063</v>
      </c>
      <c r="J121" s="54">
        <f t="shared" si="32"/>
        <v>31.729185727355901</v>
      </c>
      <c r="K121" s="54">
        <f t="shared" si="32"/>
        <v>35.576632533154267</v>
      </c>
      <c r="L121" s="54">
        <f t="shared" si="32"/>
        <v>32.662692498758076</v>
      </c>
      <c r="M121" s="54">
        <f t="shared" si="32"/>
        <v>33.973378646275847</v>
      </c>
      <c r="N121" s="54">
        <f t="shared" si="32"/>
        <v>41.697624190064801</v>
      </c>
      <c r="O121" s="54">
        <f t="shared" si="32"/>
        <v>36.463768115942031</v>
      </c>
      <c r="P121" s="54">
        <f t="shared" si="32"/>
        <v>34.454007530930603</v>
      </c>
      <c r="Q121" s="54">
        <f t="shared" ref="Q121:T121" si="34">Q116/Q109*10</f>
        <v>33.920292801952016</v>
      </c>
      <c r="R121" s="54">
        <f t="shared" si="34"/>
        <v>36.129441624365484</v>
      </c>
      <c r="S121" s="54">
        <f t="shared" si="34"/>
        <v>35.033596837944664</v>
      </c>
      <c r="T121" s="54">
        <f t="shared" si="34"/>
        <v>47.546760187040746</v>
      </c>
      <c r="U121" s="54">
        <f t="shared" ref="U121:Z122" si="35">U116/U109*10</f>
        <v>35.615207373271886</v>
      </c>
      <c r="V121" s="54">
        <f t="shared" si="35"/>
        <v>32</v>
      </c>
      <c r="W121" s="54">
        <f t="shared" si="35"/>
        <v>31.746248294679397</v>
      </c>
      <c r="X121" s="54">
        <f t="shared" si="35"/>
        <v>36.765375854214128</v>
      </c>
      <c r="Y121" s="54">
        <f t="shared" si="35"/>
        <v>35.160362751603628</v>
      </c>
      <c r="Z121" s="54">
        <f t="shared" si="35"/>
        <v>28</v>
      </c>
    </row>
    <row r="122" spans="1:26" s="12" customFormat="1" ht="30" customHeight="1" x14ac:dyDescent="0.25">
      <c r="A122" s="11" t="s">
        <v>93</v>
      </c>
      <c r="B122" s="53">
        <f t="shared" si="31"/>
        <v>15.030003529827038</v>
      </c>
      <c r="C122" s="53">
        <f>C117/C110*10</f>
        <v>30.211000140666759</v>
      </c>
      <c r="D122" s="15">
        <f t="shared" si="27"/>
        <v>2.0100461108151464</v>
      </c>
      <c r="E122" s="54" t="e">
        <f t="shared" ref="E122:M122" si="36">E117/E110*10</f>
        <v>#DIV/0!</v>
      </c>
      <c r="F122" s="54">
        <f t="shared" si="36"/>
        <v>39</v>
      </c>
      <c r="G122" s="54">
        <f t="shared" si="36"/>
        <v>24.986876640419947</v>
      </c>
      <c r="H122" s="54"/>
      <c r="I122" s="54">
        <f t="shared" si="36"/>
        <v>39.777777777777779</v>
      </c>
      <c r="J122" s="54">
        <f t="shared" si="36"/>
        <v>37.647058823529413</v>
      </c>
      <c r="K122" s="54">
        <f t="shared" si="36"/>
        <v>36.191446028513241</v>
      </c>
      <c r="L122" s="54">
        <f t="shared" si="36"/>
        <v>30.04653868528214</v>
      </c>
      <c r="M122" s="54">
        <f t="shared" si="36"/>
        <v>32.625820568927793</v>
      </c>
      <c r="N122" s="54">
        <f t="shared" si="32"/>
        <v>20</v>
      </c>
      <c r="O122" s="54"/>
      <c r="P122" s="54"/>
      <c r="Q122" s="54"/>
      <c r="R122" s="54"/>
      <c r="S122" s="54">
        <f t="shared" ref="S122:U122" si="37">S117/S110*10</f>
        <v>24.642857142857146</v>
      </c>
      <c r="T122" s="54">
        <f t="shared" si="37"/>
        <v>25.487364620938628</v>
      </c>
      <c r="U122" s="54">
        <f t="shared" si="37"/>
        <v>22.460317460317462</v>
      </c>
      <c r="V122" s="54"/>
      <c r="W122" s="54"/>
      <c r="X122" s="54">
        <f t="shared" si="35"/>
        <v>31.569416498993963</v>
      </c>
      <c r="Y122" s="54">
        <f t="shared" si="35"/>
        <v>29.920364050056882</v>
      </c>
      <c r="Z122" s="54">
        <f t="shared" si="35"/>
        <v>29.694835680751176</v>
      </c>
    </row>
    <row r="123" spans="1:26" s="12" customFormat="1" ht="30" customHeight="1" x14ac:dyDescent="0.25">
      <c r="A123" s="11" t="s">
        <v>94</v>
      </c>
      <c r="B123" s="53">
        <f t="shared" ref="B123:Z123" si="38">B118/B111*10</f>
        <v>26.625722063607995</v>
      </c>
      <c r="C123" s="53">
        <f t="shared" si="38"/>
        <v>31.239071511544971</v>
      </c>
      <c r="D123" s="15">
        <f t="shared" si="27"/>
        <v>1.1732666418178568</v>
      </c>
      <c r="E123" s="53" t="e">
        <f t="shared" si="38"/>
        <v>#DIV/0!</v>
      </c>
      <c r="F123" s="54">
        <f t="shared" si="38"/>
        <v>26.997389033942557</v>
      </c>
      <c r="G123" s="54">
        <f t="shared" si="38"/>
        <v>29.523809523809526</v>
      </c>
      <c r="H123" s="54">
        <f t="shared" si="38"/>
        <v>33.59932088285229</v>
      </c>
      <c r="I123" s="54">
        <f t="shared" si="38"/>
        <v>31.321585903083701</v>
      </c>
      <c r="J123" s="54">
        <f t="shared" si="38"/>
        <v>30.305291723202174</v>
      </c>
      <c r="K123" s="54">
        <f t="shared" si="38"/>
        <v>35.463894477978982</v>
      </c>
      <c r="L123" s="54">
        <f t="shared" si="38"/>
        <v>30.967930029154516</v>
      </c>
      <c r="M123" s="54">
        <f t="shared" si="38"/>
        <v>29.559055118110237</v>
      </c>
      <c r="N123" s="54">
        <f t="shared" si="38"/>
        <v>31.510626076967259</v>
      </c>
      <c r="O123" s="54">
        <f t="shared" si="38"/>
        <v>23.333333333333336</v>
      </c>
      <c r="P123" s="54">
        <f t="shared" si="38"/>
        <v>25.919540229885058</v>
      </c>
      <c r="Q123" s="54">
        <f t="shared" si="38"/>
        <v>28.38787878787879</v>
      </c>
      <c r="R123" s="54">
        <f t="shared" si="38"/>
        <v>27.239627434377645</v>
      </c>
      <c r="S123" s="54">
        <f t="shared" si="38"/>
        <v>25.708003518029905</v>
      </c>
      <c r="T123" s="54">
        <f t="shared" si="38"/>
        <v>34.899162271175925</v>
      </c>
      <c r="U123" s="54">
        <f t="shared" si="38"/>
        <v>27.218268090154211</v>
      </c>
      <c r="V123" s="54">
        <f t="shared" si="38"/>
        <v>30.801001251564454</v>
      </c>
      <c r="W123" s="54">
        <f t="shared" si="38"/>
        <v>21.89753320683112</v>
      </c>
      <c r="X123" s="54">
        <f t="shared" si="38"/>
        <v>27.226697353279633</v>
      </c>
      <c r="Y123" s="54">
        <f t="shared" si="38"/>
        <v>37.417943107221006</v>
      </c>
      <c r="Z123" s="54">
        <f t="shared" si="38"/>
        <v>24.008097165991906</v>
      </c>
    </row>
    <row r="124" spans="1:26" s="12" customFormat="1" ht="30" hidden="1" customHeight="1" x14ac:dyDescent="0.25">
      <c r="A124" s="11" t="s">
        <v>95</v>
      </c>
      <c r="B124" s="54" t="e">
        <f t="shared" ref="B124:F124" si="39">B119/B112*10</f>
        <v>#DIV/0!</v>
      </c>
      <c r="C124" s="27" t="e">
        <f t="shared" si="20"/>
        <v>#DIV/0!</v>
      </c>
      <c r="D124" s="15" t="e">
        <f t="shared" si="27"/>
        <v>#DIV/0!</v>
      </c>
      <c r="E124" s="15"/>
      <c r="F124" s="54" t="e">
        <f t="shared" si="39"/>
        <v>#DIV/0!</v>
      </c>
      <c r="G124" s="54"/>
      <c r="H124" s="54">
        <v>10</v>
      </c>
      <c r="I124" s="54"/>
      <c r="J124" s="54" t="e">
        <f>J119/J112*10</f>
        <v>#DIV/0!</v>
      </c>
      <c r="K124" s="54"/>
      <c r="L124" s="54"/>
      <c r="M124" s="54"/>
      <c r="N124" s="54"/>
      <c r="O124" s="54"/>
      <c r="P124" s="54"/>
      <c r="Q124" s="54"/>
      <c r="R124" s="54" t="e">
        <f>R119/R112*10</f>
        <v>#DIV/0!</v>
      </c>
      <c r="S124" s="54" t="e">
        <f>S119/S112*10</f>
        <v>#DIV/0!</v>
      </c>
      <c r="T124" s="54"/>
      <c r="U124" s="54"/>
      <c r="V124" s="54" t="e">
        <f>V119/V112*10</f>
        <v>#DIV/0!</v>
      </c>
      <c r="W124" s="54"/>
      <c r="X124" s="54" t="e">
        <f>X119/X112*10</f>
        <v>#DIV/0!</v>
      </c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/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/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58"/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customHeight="1" x14ac:dyDescent="0.25">
      <c r="A128" s="55" t="s">
        <v>99</v>
      </c>
      <c r="B128" s="56">
        <v>8212</v>
      </c>
      <c r="C128" s="27">
        <f t="shared" si="20"/>
        <v>17008</v>
      </c>
      <c r="D128" s="15"/>
      <c r="E128" s="15"/>
      <c r="F128" s="51">
        <f>(F107-F227)</f>
        <v>130</v>
      </c>
      <c r="G128" s="51">
        <f t="shared" ref="G128:Z128" si="40">(G107-G227)</f>
        <v>614</v>
      </c>
      <c r="H128" s="51">
        <f t="shared" si="40"/>
        <v>160</v>
      </c>
      <c r="I128" s="51">
        <f t="shared" si="40"/>
        <v>813</v>
      </c>
      <c r="J128" s="51">
        <f t="shared" si="40"/>
        <v>1720</v>
      </c>
      <c r="K128" s="51">
        <f t="shared" si="40"/>
        <v>614</v>
      </c>
      <c r="L128" s="51">
        <f t="shared" si="40"/>
        <v>528</v>
      </c>
      <c r="M128" s="51">
        <f t="shared" si="40"/>
        <v>1371</v>
      </c>
      <c r="N128" s="51">
        <f t="shared" si="40"/>
        <v>630</v>
      </c>
      <c r="O128" s="51">
        <f t="shared" si="40"/>
        <v>205</v>
      </c>
      <c r="P128" s="51">
        <f t="shared" si="40"/>
        <v>483</v>
      </c>
      <c r="Q128" s="51">
        <f t="shared" si="40"/>
        <v>510</v>
      </c>
      <c r="R128" s="51">
        <f t="shared" si="40"/>
        <v>1806</v>
      </c>
      <c r="S128" s="51">
        <f t="shared" si="40"/>
        <v>821</v>
      </c>
      <c r="T128" s="51">
        <f t="shared" si="40"/>
        <v>1506</v>
      </c>
      <c r="U128" s="51">
        <f t="shared" si="40"/>
        <v>734</v>
      </c>
      <c r="V128" s="51">
        <f t="shared" si="40"/>
        <v>1992</v>
      </c>
      <c r="W128" s="51">
        <f t="shared" si="40"/>
        <v>288</v>
      </c>
      <c r="X128" s="51">
        <f t="shared" si="40"/>
        <v>747</v>
      </c>
      <c r="Y128" s="51">
        <f t="shared" si="40"/>
        <v>1086</v>
      </c>
      <c r="Z128" s="51">
        <f t="shared" si="40"/>
        <v>250</v>
      </c>
    </row>
    <row r="129" spans="1:27" s="12" customFormat="1" ht="30" customHeight="1" x14ac:dyDescent="0.25">
      <c r="A129" s="32" t="s">
        <v>100</v>
      </c>
      <c r="B129" s="27">
        <v>663</v>
      </c>
      <c r="C129" s="27">
        <f t="shared" si="20"/>
        <v>672</v>
      </c>
      <c r="D129" s="15">
        <f>C129/B129</f>
        <v>1.0135746606334841</v>
      </c>
      <c r="E129" s="15"/>
      <c r="F129" s="24">
        <v>15</v>
      </c>
      <c r="G129" s="24">
        <v>31</v>
      </c>
      <c r="H129" s="24">
        <v>33</v>
      </c>
      <c r="I129" s="24">
        <v>37</v>
      </c>
      <c r="J129" s="24">
        <v>18</v>
      </c>
      <c r="K129" s="24">
        <v>38</v>
      </c>
      <c r="L129" s="26">
        <v>24</v>
      </c>
      <c r="M129" s="26">
        <v>29</v>
      </c>
      <c r="N129" s="26">
        <v>44</v>
      </c>
      <c r="O129" s="24">
        <v>13</v>
      </c>
      <c r="P129" s="24">
        <v>13</v>
      </c>
      <c r="Q129" s="24">
        <v>32</v>
      </c>
      <c r="R129" s="24">
        <v>43</v>
      </c>
      <c r="S129" s="24">
        <v>46</v>
      </c>
      <c r="T129" s="24">
        <v>64</v>
      </c>
      <c r="U129" s="24">
        <v>34</v>
      </c>
      <c r="V129" s="24">
        <v>26</v>
      </c>
      <c r="W129" s="24">
        <v>12</v>
      </c>
      <c r="X129" s="24">
        <v>23</v>
      </c>
      <c r="Y129" s="24">
        <v>60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1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1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1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1.8" customHeight="1" outlineLevel="1" x14ac:dyDescent="0.25">
      <c r="A133" s="13" t="s">
        <v>104</v>
      </c>
      <c r="B133" s="27">
        <v>6399</v>
      </c>
      <c r="C133" s="27">
        <f t="shared" si="20"/>
        <v>5041.4599999999991</v>
      </c>
      <c r="D133" s="15">
        <f t="shared" si="41"/>
        <v>0.78785122675418018</v>
      </c>
      <c r="E133" s="15"/>
      <c r="F133" s="51">
        <v>106</v>
      </c>
      <c r="G133" s="51">
        <v>149.19999999999999</v>
      </c>
      <c r="H133" s="51">
        <v>722.1</v>
      </c>
      <c r="I133" s="51">
        <v>350</v>
      </c>
      <c r="J133" s="51">
        <v>61.2</v>
      </c>
      <c r="K133" s="51">
        <v>99.8</v>
      </c>
      <c r="L133" s="51">
        <v>768.5</v>
      </c>
      <c r="M133" s="51">
        <v>780.6</v>
      </c>
      <c r="N133" s="51">
        <v>252</v>
      </c>
      <c r="O133" s="51">
        <v>14.56</v>
      </c>
      <c r="P133" s="51">
        <v>79</v>
      </c>
      <c r="Q133" s="51">
        <v>202.8</v>
      </c>
      <c r="R133" s="51">
        <v>67</v>
      </c>
      <c r="S133" s="51">
        <v>395.3</v>
      </c>
      <c r="T133" s="51">
        <v>157.4</v>
      </c>
      <c r="U133" s="51">
        <v>52.2</v>
      </c>
      <c r="V133" s="51">
        <v>118</v>
      </c>
      <c r="W133" s="51">
        <v>6.9</v>
      </c>
      <c r="X133" s="51">
        <v>246.9</v>
      </c>
      <c r="Y133" s="51">
        <v>412</v>
      </c>
      <c r="Z133" s="51"/>
      <c r="AA133" s="74"/>
    </row>
    <row r="134" spans="1:27" s="12" customFormat="1" ht="30" customHeight="1" outlineLevel="1" x14ac:dyDescent="0.25">
      <c r="A134" s="55" t="s">
        <v>105</v>
      </c>
      <c r="B134" s="23">
        <v>334</v>
      </c>
      <c r="C134" s="27">
        <f>SUM(F134:Z134)</f>
        <v>102</v>
      </c>
      <c r="D134" s="15">
        <f>C134/B134</f>
        <v>0.30538922155688625</v>
      </c>
      <c r="E134" s="15"/>
      <c r="F134" s="39">
        <v>3</v>
      </c>
      <c r="G134" s="39"/>
      <c r="H134" s="39">
        <v>15</v>
      </c>
      <c r="I134" s="39">
        <v>3</v>
      </c>
      <c r="J134" s="39"/>
      <c r="K134" s="39"/>
      <c r="L134" s="39">
        <v>57</v>
      </c>
      <c r="M134" s="39">
        <v>8</v>
      </c>
      <c r="N134" s="39"/>
      <c r="O134" s="39"/>
      <c r="P134" s="39"/>
      <c r="Q134" s="39">
        <v>1</v>
      </c>
      <c r="R134" s="39"/>
      <c r="S134" s="39">
        <v>1</v>
      </c>
      <c r="T134" s="39"/>
      <c r="U134" s="39">
        <v>3</v>
      </c>
      <c r="V134" s="39">
        <v>2</v>
      </c>
      <c r="W134" s="39"/>
      <c r="X134" s="39"/>
      <c r="Y134" s="39">
        <v>9</v>
      </c>
      <c r="Z134" s="39"/>
    </row>
    <row r="135" spans="1:27" s="12" customFormat="1" ht="19.2" hidden="1" customHeight="1" x14ac:dyDescent="0.25">
      <c r="A135" s="13" t="s">
        <v>187</v>
      </c>
      <c r="B135" s="33">
        <f>B134/B133</f>
        <v>5.2195655571182997E-2</v>
      </c>
      <c r="C135" s="27" t="e">
        <f t="shared" ref="C135:C139" si="42">SUM(F135:Z135)</f>
        <v>#DIV/0!</v>
      </c>
      <c r="D135" s="15"/>
      <c r="E135" s="15"/>
      <c r="F135" s="35">
        <f t="shared" ref="F135:Z135" si="43">F134/F133</f>
        <v>2.8301886792452831E-2</v>
      </c>
      <c r="G135" s="35">
        <f t="shared" si="43"/>
        <v>0</v>
      </c>
      <c r="H135" s="35">
        <f t="shared" si="43"/>
        <v>2.0772746157041961E-2</v>
      </c>
      <c r="I135" s="35">
        <f t="shared" si="43"/>
        <v>8.5714285714285719E-3</v>
      </c>
      <c r="J135" s="35">
        <f t="shared" si="43"/>
        <v>0</v>
      </c>
      <c r="K135" s="35">
        <f t="shared" si="43"/>
        <v>0</v>
      </c>
      <c r="L135" s="35">
        <f t="shared" si="43"/>
        <v>7.41704619388419E-2</v>
      </c>
      <c r="M135" s="35">
        <f t="shared" si="43"/>
        <v>1.0248526774276198E-2</v>
      </c>
      <c r="N135" s="35">
        <f t="shared" si="43"/>
        <v>0</v>
      </c>
      <c r="O135" s="35">
        <f t="shared" si="43"/>
        <v>0</v>
      </c>
      <c r="P135" s="35">
        <f t="shared" si="43"/>
        <v>0</v>
      </c>
      <c r="Q135" s="35">
        <f t="shared" si="43"/>
        <v>4.9309664694280079E-3</v>
      </c>
      <c r="R135" s="35">
        <f t="shared" si="43"/>
        <v>0</v>
      </c>
      <c r="S135" s="35">
        <f t="shared" si="43"/>
        <v>2.5297242600556538E-3</v>
      </c>
      <c r="T135" s="35">
        <f t="shared" si="43"/>
        <v>0</v>
      </c>
      <c r="U135" s="35">
        <f t="shared" si="43"/>
        <v>5.7471264367816091E-2</v>
      </c>
      <c r="V135" s="35">
        <f t="shared" si="43"/>
        <v>1.6949152542372881E-2</v>
      </c>
      <c r="W135" s="35">
        <f t="shared" si="43"/>
        <v>0</v>
      </c>
      <c r="X135" s="35">
        <f t="shared" si="43"/>
        <v>0</v>
      </c>
      <c r="Y135" s="35">
        <f t="shared" si="43"/>
        <v>2.1844660194174758E-2</v>
      </c>
      <c r="Z135" s="35" t="e">
        <f t="shared" si="43"/>
        <v>#DIV/0!</v>
      </c>
    </row>
    <row r="136" spans="1:27" s="91" customFormat="1" ht="21" hidden="1" customHeight="1" x14ac:dyDescent="0.25">
      <c r="A136" s="89" t="s">
        <v>96</v>
      </c>
      <c r="B136" s="90">
        <f>B133-B134</f>
        <v>6065</v>
      </c>
      <c r="C136" s="27">
        <f t="shared" si="42"/>
        <v>4939.4599999999991</v>
      </c>
      <c r="D136" s="90"/>
      <c r="E136" s="90"/>
      <c r="F136" s="90">
        <f t="shared" ref="F136:Z136" si="44">F133-F134</f>
        <v>103</v>
      </c>
      <c r="G136" s="90">
        <f t="shared" si="44"/>
        <v>149.19999999999999</v>
      </c>
      <c r="H136" s="90">
        <f t="shared" si="44"/>
        <v>707.1</v>
      </c>
      <c r="I136" s="90">
        <f t="shared" si="44"/>
        <v>347</v>
      </c>
      <c r="J136" s="90">
        <f t="shared" si="44"/>
        <v>61.2</v>
      </c>
      <c r="K136" s="90">
        <f t="shared" si="44"/>
        <v>99.8</v>
      </c>
      <c r="L136" s="90">
        <f t="shared" si="44"/>
        <v>711.5</v>
      </c>
      <c r="M136" s="90">
        <f t="shared" si="44"/>
        <v>772.6</v>
      </c>
      <c r="N136" s="90">
        <f t="shared" si="44"/>
        <v>252</v>
      </c>
      <c r="O136" s="90">
        <f t="shared" si="44"/>
        <v>14.56</v>
      </c>
      <c r="P136" s="90">
        <f t="shared" si="44"/>
        <v>79</v>
      </c>
      <c r="Q136" s="90">
        <f t="shared" si="44"/>
        <v>201.8</v>
      </c>
      <c r="R136" s="90">
        <f t="shared" si="44"/>
        <v>67</v>
      </c>
      <c r="S136" s="90">
        <f t="shared" si="44"/>
        <v>394.3</v>
      </c>
      <c r="T136" s="90">
        <f t="shared" si="44"/>
        <v>157.4</v>
      </c>
      <c r="U136" s="90">
        <f t="shared" si="44"/>
        <v>49.2</v>
      </c>
      <c r="V136" s="90">
        <f t="shared" si="44"/>
        <v>116</v>
      </c>
      <c r="W136" s="90">
        <f t="shared" si="44"/>
        <v>6.9</v>
      </c>
      <c r="X136" s="90">
        <f t="shared" si="44"/>
        <v>246.9</v>
      </c>
      <c r="Y136" s="90">
        <f t="shared" si="44"/>
        <v>403</v>
      </c>
      <c r="Z136" s="90">
        <f t="shared" si="44"/>
        <v>0</v>
      </c>
    </row>
    <row r="137" spans="1:27" s="12" customFormat="1" ht="22.8" hidden="1" customHeight="1" x14ac:dyDescent="0.25">
      <c r="A137" s="13" t="s">
        <v>190</v>
      </c>
      <c r="B137" s="39"/>
      <c r="C137" s="27">
        <f t="shared" si="42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7692</v>
      </c>
      <c r="C138" s="27">
        <f>SUM(F138:Z138)</f>
        <v>2198</v>
      </c>
      <c r="D138" s="15">
        <f>C138/B138</f>
        <v>0.28575143005720227</v>
      </c>
      <c r="E138" s="15"/>
      <c r="F138" s="39">
        <v>30</v>
      </c>
      <c r="G138" s="39"/>
      <c r="H138" s="39">
        <v>240</v>
      </c>
      <c r="I138" s="39">
        <v>51</v>
      </c>
      <c r="J138" s="39"/>
      <c r="K138" s="39"/>
      <c r="L138" s="39">
        <v>1324</v>
      </c>
      <c r="M138" s="39">
        <v>200</v>
      </c>
      <c r="N138" s="39"/>
      <c r="O138" s="39"/>
      <c r="P138" s="39"/>
      <c r="Q138" s="39">
        <v>16</v>
      </c>
      <c r="R138" s="39"/>
      <c r="S138" s="39">
        <v>20</v>
      </c>
      <c r="T138" s="39"/>
      <c r="U138" s="39">
        <v>60</v>
      </c>
      <c r="V138" s="39">
        <v>32</v>
      </c>
      <c r="W138" s="39"/>
      <c r="X138" s="39"/>
      <c r="Y138" s="39">
        <v>225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2"/>
        <v>#DIV/0!</v>
      </c>
      <c r="D139" s="15"/>
      <c r="E139" s="15"/>
      <c r="F139" s="29" t="e">
        <f t="shared" ref="F139:Z139" si="45">F138/F137</f>
        <v>#DIV/0!</v>
      </c>
      <c r="G139" s="29" t="e">
        <f t="shared" si="45"/>
        <v>#DIV/0!</v>
      </c>
      <c r="H139" s="29" t="e">
        <f t="shared" si="45"/>
        <v>#DIV/0!</v>
      </c>
      <c r="I139" s="29" t="e">
        <f t="shared" si="45"/>
        <v>#DIV/0!</v>
      </c>
      <c r="J139" s="29" t="e">
        <f t="shared" si="45"/>
        <v>#DIV/0!</v>
      </c>
      <c r="K139" s="29" t="e">
        <f t="shared" si="45"/>
        <v>#DIV/0!</v>
      </c>
      <c r="L139" s="29" t="e">
        <f t="shared" si="45"/>
        <v>#DIV/0!</v>
      </c>
      <c r="M139" s="29" t="e">
        <f t="shared" si="45"/>
        <v>#DIV/0!</v>
      </c>
      <c r="N139" s="29" t="e">
        <f t="shared" si="45"/>
        <v>#DIV/0!</v>
      </c>
      <c r="O139" s="29" t="e">
        <f t="shared" si="45"/>
        <v>#DIV/0!</v>
      </c>
      <c r="P139" s="29" t="e">
        <f t="shared" si="45"/>
        <v>#DIV/0!</v>
      </c>
      <c r="Q139" s="29" t="e">
        <f t="shared" si="45"/>
        <v>#DIV/0!</v>
      </c>
      <c r="R139" s="29" t="e">
        <f t="shared" si="45"/>
        <v>#DIV/0!</v>
      </c>
      <c r="S139" s="29" t="e">
        <f t="shared" si="45"/>
        <v>#DIV/0!</v>
      </c>
      <c r="T139" s="29" t="e">
        <f t="shared" si="45"/>
        <v>#DIV/0!</v>
      </c>
      <c r="U139" s="29" t="e">
        <f t="shared" si="45"/>
        <v>#DIV/0!</v>
      </c>
      <c r="V139" s="29" t="e">
        <f t="shared" si="45"/>
        <v>#DIV/0!</v>
      </c>
      <c r="W139" s="29" t="e">
        <f t="shared" si="45"/>
        <v>#DIV/0!</v>
      </c>
      <c r="X139" s="29" t="e">
        <f t="shared" si="45"/>
        <v>#DIV/0!</v>
      </c>
      <c r="Y139" s="29" t="e">
        <f t="shared" si="45"/>
        <v>#DIV/0!</v>
      </c>
      <c r="Z139" s="29" t="e">
        <f t="shared" si="45"/>
        <v>#DIV/0!</v>
      </c>
    </row>
    <row r="140" spans="1:27" s="12" customFormat="1" ht="30" customHeight="1" x14ac:dyDescent="0.25">
      <c r="A140" s="32" t="s">
        <v>98</v>
      </c>
      <c r="B140" s="53">
        <f>B138/B134*10</f>
        <v>230.29940119760479</v>
      </c>
      <c r="C140" s="53">
        <f>C138/C134*10</f>
        <v>215.49019607843138</v>
      </c>
      <c r="D140" s="15">
        <f>C140/B140</f>
        <v>0.93569585920691734</v>
      </c>
      <c r="E140" s="15"/>
      <c r="F140" s="58">
        <f t="shared" ref="F140:I140" si="46">F138/F134*10</f>
        <v>100</v>
      </c>
      <c r="G140" s="58"/>
      <c r="H140" s="58">
        <f t="shared" si="46"/>
        <v>160</v>
      </c>
      <c r="I140" s="58">
        <f t="shared" si="46"/>
        <v>170</v>
      </c>
      <c r="J140" s="58"/>
      <c r="K140" s="58"/>
      <c r="L140" s="58">
        <f>L138/L134*10</f>
        <v>232.28070175438597</v>
      </c>
      <c r="M140" s="58">
        <f>M138/M134*10</f>
        <v>250</v>
      </c>
      <c r="N140" s="58"/>
      <c r="O140" s="58"/>
      <c r="P140" s="58"/>
      <c r="Q140" s="58">
        <f>Q138/Q134*10</f>
        <v>160</v>
      </c>
      <c r="R140" s="58"/>
      <c r="S140" s="58">
        <f>S138/S134*10</f>
        <v>200</v>
      </c>
      <c r="T140" s="58"/>
      <c r="U140" s="58">
        <f t="shared" ref="U140:V140" si="47">U138/U134*10</f>
        <v>200</v>
      </c>
      <c r="V140" s="58">
        <f t="shared" si="47"/>
        <v>160</v>
      </c>
      <c r="W140" s="58"/>
      <c r="X140" s="58"/>
      <c r="Y140" s="58">
        <f>Y138/Y134*10</f>
        <v>250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48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48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" customHeight="1" outlineLevel="1" x14ac:dyDescent="0.25">
      <c r="A143" s="11" t="s">
        <v>109</v>
      </c>
      <c r="B143" s="56">
        <v>960</v>
      </c>
      <c r="C143" s="27">
        <v>920</v>
      </c>
      <c r="D143" s="15">
        <f t="shared" si="48"/>
        <v>0.95833333333333337</v>
      </c>
      <c r="E143" s="15"/>
      <c r="F143" s="51">
        <v>16.16</v>
      </c>
      <c r="G143" s="51">
        <v>117.6</v>
      </c>
      <c r="H143" s="51">
        <v>86.6</v>
      </c>
      <c r="I143" s="51">
        <v>5</v>
      </c>
      <c r="J143" s="51">
        <v>11</v>
      </c>
      <c r="K143" s="51">
        <v>12</v>
      </c>
      <c r="L143" s="51">
        <v>107.5</v>
      </c>
      <c r="M143" s="51">
        <v>78.400000000000006</v>
      </c>
      <c r="N143" s="51">
        <v>62.7</v>
      </c>
      <c r="O143" s="51">
        <v>11.3</v>
      </c>
      <c r="P143" s="51">
        <v>14</v>
      </c>
      <c r="Q143" s="51">
        <v>99.4</v>
      </c>
      <c r="R143" s="51">
        <v>0</v>
      </c>
      <c r="S143" s="51">
        <v>17.5</v>
      </c>
      <c r="T143" s="51">
        <v>49</v>
      </c>
      <c r="U143" s="51">
        <v>18.5</v>
      </c>
      <c r="V143" s="51">
        <v>10.5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49</v>
      </c>
      <c r="C144" s="27">
        <f>SUM(F144:Z144)</f>
        <v>60.1</v>
      </c>
      <c r="D144" s="15">
        <f>C144/B144</f>
        <v>1.226530612244898</v>
      </c>
      <c r="E144" s="15"/>
      <c r="F144" s="107">
        <v>0.3</v>
      </c>
      <c r="G144" s="39">
        <v>11</v>
      </c>
      <c r="H144" s="39"/>
      <c r="I144" s="107">
        <v>0.3</v>
      </c>
      <c r="J144" s="39">
        <v>2</v>
      </c>
      <c r="K144" s="39">
        <v>2</v>
      </c>
      <c r="L144" s="107">
        <v>29</v>
      </c>
      <c r="M144" s="39">
        <v>2</v>
      </c>
      <c r="N144" s="39">
        <v>2.5</v>
      </c>
      <c r="O144" s="39">
        <v>3</v>
      </c>
      <c r="P144" s="39"/>
      <c r="Q144" s="39">
        <v>5</v>
      </c>
      <c r="R144" s="39"/>
      <c r="S144" s="39"/>
      <c r="T144" s="39"/>
      <c r="U144" s="39">
        <v>1</v>
      </c>
      <c r="V144" s="39">
        <v>2</v>
      </c>
      <c r="W144" s="39"/>
      <c r="X144" s="39"/>
      <c r="Y144" s="39"/>
      <c r="Z144" s="39"/>
    </row>
    <row r="145" spans="1:26" s="12" customFormat="1" ht="27" hidden="1" customHeight="1" x14ac:dyDescent="0.25">
      <c r="A145" s="13" t="s">
        <v>187</v>
      </c>
      <c r="B145" s="33">
        <f>B144/B143</f>
        <v>5.1041666666666666E-2</v>
      </c>
      <c r="C145" s="33">
        <f>C144/C143</f>
        <v>6.5326086956521742E-2</v>
      </c>
      <c r="D145" s="15"/>
      <c r="E145" s="15"/>
      <c r="F145" s="29">
        <f>F144/F143</f>
        <v>1.8564356435643563E-2</v>
      </c>
      <c r="G145" s="29">
        <f t="shared" ref="G145:Z145" si="49">G144/G143</f>
        <v>9.3537414965986401E-2</v>
      </c>
      <c r="H145" s="29">
        <f t="shared" si="49"/>
        <v>0</v>
      </c>
      <c r="I145" s="29">
        <f t="shared" si="49"/>
        <v>0.06</v>
      </c>
      <c r="J145" s="29">
        <f t="shared" si="49"/>
        <v>0.18181818181818182</v>
      </c>
      <c r="K145" s="29">
        <f t="shared" si="49"/>
        <v>0.16666666666666666</v>
      </c>
      <c r="L145" s="29">
        <f t="shared" si="49"/>
        <v>0.26976744186046514</v>
      </c>
      <c r="M145" s="29">
        <f t="shared" si="49"/>
        <v>2.551020408163265E-2</v>
      </c>
      <c r="N145" s="29">
        <f t="shared" si="49"/>
        <v>3.987240829346092E-2</v>
      </c>
      <c r="O145" s="29">
        <f t="shared" si="49"/>
        <v>0.26548672566371678</v>
      </c>
      <c r="P145" s="29">
        <f t="shared" si="49"/>
        <v>0</v>
      </c>
      <c r="Q145" s="29">
        <f t="shared" si="49"/>
        <v>5.0301810865191143E-2</v>
      </c>
      <c r="R145" s="29"/>
      <c r="S145" s="29">
        <f t="shared" si="49"/>
        <v>0</v>
      </c>
      <c r="T145" s="29">
        <f t="shared" si="49"/>
        <v>0</v>
      </c>
      <c r="U145" s="29">
        <f t="shared" si="49"/>
        <v>5.4054054054054057E-2</v>
      </c>
      <c r="V145" s="29">
        <f t="shared" si="49"/>
        <v>0.19047619047619047</v>
      </c>
      <c r="W145" s="29">
        <f t="shared" si="49"/>
        <v>0</v>
      </c>
      <c r="X145" s="29">
        <f t="shared" si="49"/>
        <v>0</v>
      </c>
      <c r="Y145" s="29">
        <f t="shared" si="49"/>
        <v>0</v>
      </c>
      <c r="Z145" s="29">
        <f t="shared" si="49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0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2436</v>
      </c>
      <c r="C147" s="27">
        <f t="shared" si="50"/>
        <v>2593.7000000000003</v>
      </c>
      <c r="D147" s="15">
        <f>C147/B147</f>
        <v>1.0647372742200329</v>
      </c>
      <c r="E147" s="15"/>
      <c r="F147" s="39">
        <v>4.9000000000000004</v>
      </c>
      <c r="G147" s="39">
        <v>330</v>
      </c>
      <c r="H147" s="39"/>
      <c r="I147" s="39">
        <v>21</v>
      </c>
      <c r="J147" s="39">
        <v>13</v>
      </c>
      <c r="K147" s="39">
        <v>56</v>
      </c>
      <c r="L147" s="39">
        <v>1788</v>
      </c>
      <c r="M147" s="39">
        <v>63</v>
      </c>
      <c r="N147" s="39">
        <v>65</v>
      </c>
      <c r="O147" s="39">
        <v>0.8</v>
      </c>
      <c r="P147" s="39"/>
      <c r="Q147" s="39">
        <v>180</v>
      </c>
      <c r="R147" s="39"/>
      <c r="S147" s="39"/>
      <c r="T147" s="39"/>
      <c r="U147" s="39">
        <v>50</v>
      </c>
      <c r="V147" s="39">
        <v>22</v>
      </c>
      <c r="W147" s="39"/>
      <c r="X147" s="39"/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1">F147/F146</f>
        <v>#DIV/0!</v>
      </c>
      <c r="G148" s="30" t="e">
        <f t="shared" si="51"/>
        <v>#DIV/0!</v>
      </c>
      <c r="H148" s="30" t="e">
        <f t="shared" si="51"/>
        <v>#DIV/0!</v>
      </c>
      <c r="I148" s="30" t="e">
        <f t="shared" si="51"/>
        <v>#DIV/0!</v>
      </c>
      <c r="J148" s="30" t="e">
        <f t="shared" si="51"/>
        <v>#DIV/0!</v>
      </c>
      <c r="K148" s="30" t="e">
        <f t="shared" si="51"/>
        <v>#DIV/0!</v>
      </c>
      <c r="L148" s="30" t="e">
        <f t="shared" si="51"/>
        <v>#DIV/0!</v>
      </c>
      <c r="M148" s="30" t="e">
        <f t="shared" si="51"/>
        <v>#DIV/0!</v>
      </c>
      <c r="N148" s="30" t="e">
        <f t="shared" si="51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497.14285714285717</v>
      </c>
      <c r="C149" s="60">
        <f>C147/C144*10</f>
        <v>431.56405990016646</v>
      </c>
      <c r="D149" s="15">
        <f t="shared" ref="D149:D161" si="52">C149/B149</f>
        <v>0.86808862623596694</v>
      </c>
      <c r="E149" s="15"/>
      <c r="F149" s="58">
        <f t="shared" ref="F149:G149" si="53">F147/F144*10</f>
        <v>163.33333333333337</v>
      </c>
      <c r="G149" s="58">
        <f t="shared" si="53"/>
        <v>300</v>
      </c>
      <c r="H149" s="58"/>
      <c r="I149" s="58">
        <f t="shared" ref="I149:N149" si="54">I147/I144*10</f>
        <v>700</v>
      </c>
      <c r="J149" s="58">
        <f t="shared" si="54"/>
        <v>65</v>
      </c>
      <c r="K149" s="58">
        <f t="shared" si="54"/>
        <v>280</v>
      </c>
      <c r="L149" s="58">
        <f t="shared" si="54"/>
        <v>616.55172413793105</v>
      </c>
      <c r="M149" s="58">
        <f t="shared" si="54"/>
        <v>315</v>
      </c>
      <c r="N149" s="58">
        <f t="shared" si="54"/>
        <v>260</v>
      </c>
      <c r="O149" s="58">
        <f t="shared" ref="O149:U149" si="55">O147/O144*10</f>
        <v>2.6666666666666665</v>
      </c>
      <c r="P149" s="58"/>
      <c r="Q149" s="58">
        <f t="shared" si="55"/>
        <v>360</v>
      </c>
      <c r="R149" s="58"/>
      <c r="S149" s="58"/>
      <c r="T149" s="58"/>
      <c r="U149" s="58">
        <f t="shared" si="55"/>
        <v>500</v>
      </c>
      <c r="V149" s="58">
        <f t="shared" ref="V149" si="56">V147/V144*10</f>
        <v>110</v>
      </c>
      <c r="W149" s="58"/>
      <c r="X149" s="58"/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486</v>
      </c>
      <c r="D150" s="15">
        <f t="shared" si="52"/>
        <v>1.0896860986547086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2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2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hidden="1" customHeight="1" outlineLevel="1" x14ac:dyDescent="0.25">
      <c r="A153" s="55" t="s">
        <v>111</v>
      </c>
      <c r="B153" s="19"/>
      <c r="C153" s="27">
        <f t="shared" si="20"/>
        <v>0</v>
      </c>
      <c r="D153" s="15" t="e">
        <f t="shared" si="52"/>
        <v>#DIV/0!</v>
      </c>
      <c r="E153" s="15"/>
      <c r="F153" s="38"/>
      <c r="G153" s="37"/>
      <c r="H153" s="58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61"/>
      <c r="U153" s="37"/>
      <c r="V153" s="37"/>
      <c r="W153" s="37"/>
      <c r="X153" s="37"/>
      <c r="Y153" s="37"/>
      <c r="Z153" s="37"/>
    </row>
    <row r="154" spans="1:26" s="12" customFormat="1" ht="30" hidden="1" customHeight="1" x14ac:dyDescent="0.25">
      <c r="A154" s="32" t="s">
        <v>112</v>
      </c>
      <c r="B154" s="19"/>
      <c r="C154" s="27">
        <f t="shared" si="20"/>
        <v>0</v>
      </c>
      <c r="D154" s="15" t="e">
        <f t="shared" si="52"/>
        <v>#DIV/0!</v>
      </c>
      <c r="E154" s="15"/>
      <c r="F154" s="38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61"/>
      <c r="U154" s="37"/>
      <c r="V154" s="37"/>
      <c r="W154" s="37"/>
      <c r="X154" s="61"/>
      <c r="Y154" s="37"/>
      <c r="Z154" s="37"/>
    </row>
    <row r="155" spans="1:26" s="12" customFormat="1" ht="30" hidden="1" customHeight="1" x14ac:dyDescent="0.25">
      <c r="A155" s="32" t="s">
        <v>98</v>
      </c>
      <c r="B155" s="60" t="e">
        <f>B154/B153*10</f>
        <v>#DIV/0!</v>
      </c>
      <c r="C155" s="27" t="e">
        <f t="shared" si="20"/>
        <v>#DIV/0!</v>
      </c>
      <c r="D155" s="15" t="e">
        <f t="shared" si="52"/>
        <v>#DIV/0!</v>
      </c>
      <c r="E155" s="15"/>
      <c r="F155" s="38"/>
      <c r="G155" s="58"/>
      <c r="H155" s="58"/>
      <c r="I155" s="58" t="e">
        <f>I154/I153*10</f>
        <v>#DIV/0!</v>
      </c>
      <c r="J155" s="58"/>
      <c r="K155" s="58"/>
      <c r="L155" s="58"/>
      <c r="M155" s="58"/>
      <c r="N155" s="58"/>
      <c r="O155" s="58" t="e">
        <f>O154/O153*10</f>
        <v>#DIV/0!</v>
      </c>
      <c r="P155" s="58"/>
      <c r="Q155" s="58"/>
      <c r="R155" s="58"/>
      <c r="S155" s="58" t="e">
        <f>S154/S153*10</f>
        <v>#DIV/0!</v>
      </c>
      <c r="T155" s="58" t="e">
        <f>T154/T153*10</f>
        <v>#DIV/0!</v>
      </c>
      <c r="U155" s="58"/>
      <c r="V155" s="58"/>
      <c r="W155" s="58"/>
      <c r="X155" s="58" t="e">
        <f>X154/X153*10</f>
        <v>#DIV/0!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2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7">SUM(F157:Z157)</f>
        <v>0</v>
      </c>
      <c r="D157" s="15" t="e">
        <f t="shared" si="52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7"/>
        <v>#DIV/0!</v>
      </c>
      <c r="D158" s="15" t="e">
        <f t="shared" si="52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1566</v>
      </c>
      <c r="C159" s="27">
        <f t="shared" si="57"/>
        <v>135</v>
      </c>
      <c r="D159" s="15">
        <f t="shared" si="52"/>
        <v>8.6206896551724144E-2</v>
      </c>
      <c r="E159" s="1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>
        <v>15</v>
      </c>
      <c r="R159" s="37"/>
      <c r="S159" s="37"/>
      <c r="T159" s="37"/>
      <c r="U159" s="37"/>
      <c r="V159" s="37"/>
      <c r="W159" s="37">
        <v>20</v>
      </c>
      <c r="X159" s="37"/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958</v>
      </c>
      <c r="C160" s="27">
        <f t="shared" si="57"/>
        <v>135</v>
      </c>
      <c r="D160" s="15">
        <f t="shared" si="52"/>
        <v>0.14091858037578289</v>
      </c>
      <c r="E160" s="15"/>
      <c r="F160" s="37"/>
      <c r="G160" s="35"/>
      <c r="H160" s="58"/>
      <c r="I160" s="26"/>
      <c r="J160" s="26"/>
      <c r="K160" s="26"/>
      <c r="L160" s="26"/>
      <c r="M160" s="38"/>
      <c r="N160" s="38"/>
      <c r="O160" s="35"/>
      <c r="P160" s="35"/>
      <c r="Q160" s="38">
        <v>15</v>
      </c>
      <c r="R160" s="38"/>
      <c r="S160" s="38"/>
      <c r="T160" s="38"/>
      <c r="U160" s="38"/>
      <c r="V160" s="38"/>
      <c r="W160" s="38">
        <v>20</v>
      </c>
      <c r="X160" s="38"/>
      <c r="Y160" s="38">
        <v>100</v>
      </c>
      <c r="Z160" s="35"/>
    </row>
    <row r="161" spans="1:26" s="12" customFormat="1" ht="30" hidden="1" customHeight="1" x14ac:dyDescent="0.25">
      <c r="A161" s="32" t="s">
        <v>98</v>
      </c>
      <c r="B161" s="53">
        <f>B160/B159*10</f>
        <v>6.11749680715198</v>
      </c>
      <c r="C161" s="27" t="e">
        <f t="shared" si="57"/>
        <v>#DIV/0!</v>
      </c>
      <c r="D161" s="15" t="e">
        <f t="shared" si="52"/>
        <v>#DIV/0!</v>
      </c>
      <c r="E161" s="15"/>
      <c r="F161" s="54" t="e">
        <f>F160/F159*10</f>
        <v>#DIV/0!</v>
      </c>
      <c r="G161" s="54"/>
      <c r="H161" s="54"/>
      <c r="I161" s="54" t="e">
        <f t="shared" ref="I161:N161" si="58">I160/I159*10</f>
        <v>#DIV/0!</v>
      </c>
      <c r="J161" s="54" t="e">
        <f t="shared" si="58"/>
        <v>#DIV/0!</v>
      </c>
      <c r="K161" s="54" t="e">
        <f t="shared" si="58"/>
        <v>#DIV/0!</v>
      </c>
      <c r="L161" s="54" t="e">
        <f t="shared" si="58"/>
        <v>#DIV/0!</v>
      </c>
      <c r="M161" s="54" t="e">
        <f t="shared" si="58"/>
        <v>#DIV/0!</v>
      </c>
      <c r="N161" s="54" t="e">
        <f t="shared" si="58"/>
        <v>#DIV/0!</v>
      </c>
      <c r="O161" s="26"/>
      <c r="P161" s="26"/>
      <c r="Q161" s="54">
        <f>Q160/Q159*10</f>
        <v>10</v>
      </c>
      <c r="R161" s="54" t="e">
        <f>R160/R159*10</f>
        <v>#DIV/0!</v>
      </c>
      <c r="S161" s="54"/>
      <c r="T161" s="54" t="e">
        <f t="shared" ref="T161:Y161" si="59">T160/T159*10</f>
        <v>#DIV/0!</v>
      </c>
      <c r="U161" s="54" t="e">
        <f t="shared" si="59"/>
        <v>#DIV/0!</v>
      </c>
      <c r="V161" s="54" t="e">
        <f t="shared" si="59"/>
        <v>#DIV/0!</v>
      </c>
      <c r="W161" s="54">
        <f t="shared" si="59"/>
        <v>10</v>
      </c>
      <c r="X161" s="54" t="e">
        <f t="shared" si="59"/>
        <v>#DIV/0!</v>
      </c>
      <c r="Y161" s="54">
        <f t="shared" si="59"/>
        <v>10</v>
      </c>
      <c r="Z161" s="26"/>
    </row>
    <row r="162" spans="1:26" s="12" customFormat="1" ht="30" customHeight="1" x14ac:dyDescent="0.25">
      <c r="A162" s="55" t="s">
        <v>185</v>
      </c>
      <c r="B162" s="27">
        <v>5344</v>
      </c>
      <c r="C162" s="27">
        <f t="shared" si="57"/>
        <v>2031</v>
      </c>
      <c r="D162" s="15"/>
      <c r="E162" s="15"/>
      <c r="F162" s="37"/>
      <c r="G162" s="37"/>
      <c r="H162" s="37"/>
      <c r="I162" s="37">
        <v>509</v>
      </c>
      <c r="J162" s="37">
        <v>87</v>
      </c>
      <c r="K162" s="37">
        <v>450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5049</v>
      </c>
      <c r="C163" s="27">
        <f t="shared" si="57"/>
        <v>2079</v>
      </c>
      <c r="D163" s="15"/>
      <c r="E163" s="15"/>
      <c r="F163" s="37"/>
      <c r="G163" s="35"/>
      <c r="H163" s="58"/>
      <c r="I163" s="26">
        <v>527</v>
      </c>
      <c r="J163" s="26">
        <v>122</v>
      </c>
      <c r="K163" s="26">
        <v>360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4">
        <f t="shared" ref="B164:E164" si="60">B163/B162*10</f>
        <v>9.4479790419161684</v>
      </c>
      <c r="C164" s="54">
        <f t="shared" si="60"/>
        <v>10.236336779911374</v>
      </c>
      <c r="D164" s="54"/>
      <c r="E164" s="54" t="e">
        <f t="shared" si="60"/>
        <v>#DIV/0!</v>
      </c>
      <c r="F164" s="54"/>
      <c r="G164" s="54"/>
      <c r="H164" s="54"/>
      <c r="I164" s="54">
        <f>I163/I162*10</f>
        <v>10.353634577603144</v>
      </c>
      <c r="J164" s="54">
        <f>J163/J162*10</f>
        <v>14.022988505747128</v>
      </c>
      <c r="K164" s="54">
        <f>K163/K162*10</f>
        <v>8</v>
      </c>
      <c r="L164" s="54">
        <f>L163/L162*10</f>
        <v>10.236220472440944</v>
      </c>
      <c r="M164" s="54"/>
      <c r="N164" s="54">
        <f t="shared" ref="N164" si="61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7"/>
        <v>165</v>
      </c>
      <c r="D165" s="15">
        <f t="shared" ref="D165:D170" si="62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7"/>
        <v>104</v>
      </c>
      <c r="D166" s="15">
        <f t="shared" si="62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7"/>
        <v>11.304347826086957</v>
      </c>
      <c r="D167" s="15">
        <f t="shared" si="62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7"/>
        <v>0</v>
      </c>
      <c r="D168" s="15" t="e">
        <f t="shared" si="62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7"/>
        <v>0</v>
      </c>
      <c r="D169" s="15" t="e">
        <f t="shared" si="62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7"/>
        <v>#DIV/0!</v>
      </c>
      <c r="D170" s="15" t="e">
        <f t="shared" si="62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7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7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7"/>
        <v>#DIV/0!</v>
      </c>
      <c r="D173" s="15" t="e">
        <f t="shared" ref="D173:D181" si="63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hidden="1" customHeight="1" x14ac:dyDescent="0.25">
      <c r="A174" s="55" t="s">
        <v>119</v>
      </c>
      <c r="B174" s="23"/>
      <c r="C174" s="27">
        <f t="shared" si="57"/>
        <v>0</v>
      </c>
      <c r="D174" s="15" t="e">
        <f t="shared" si="63"/>
        <v>#DIV/0!</v>
      </c>
      <c r="E174" s="1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s="12" customFormat="1" ht="30" hidden="1" customHeight="1" x14ac:dyDescent="0.25">
      <c r="A175" s="55" t="s">
        <v>120</v>
      </c>
      <c r="B175" s="23"/>
      <c r="C175" s="27">
        <f t="shared" si="57"/>
        <v>0</v>
      </c>
      <c r="D175" s="15" t="e">
        <f t="shared" si="63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7"/>
        <v>0</v>
      </c>
      <c r="D176" s="15" t="e">
        <f t="shared" si="63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3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78214</v>
      </c>
      <c r="C178" s="27">
        <f>SUM(F178:Z178)</f>
        <v>73504</v>
      </c>
      <c r="D178" s="15">
        <f t="shared" si="63"/>
        <v>0.93978060193827195</v>
      </c>
      <c r="E178" s="15"/>
      <c r="F178" s="39">
        <v>5864</v>
      </c>
      <c r="G178" s="39">
        <v>2530</v>
      </c>
      <c r="H178" s="39">
        <v>2720</v>
      </c>
      <c r="I178" s="39">
        <v>3524</v>
      </c>
      <c r="J178" s="39">
        <v>2255</v>
      </c>
      <c r="K178" s="39">
        <v>5620</v>
      </c>
      <c r="L178" s="39">
        <v>2803</v>
      </c>
      <c r="M178" s="39">
        <v>2820</v>
      </c>
      <c r="N178" s="39">
        <v>1780</v>
      </c>
      <c r="O178" s="39">
        <v>1220</v>
      </c>
      <c r="P178" s="39">
        <v>1988</v>
      </c>
      <c r="Q178" s="39">
        <v>5155</v>
      </c>
      <c r="R178" s="39">
        <v>5500</v>
      </c>
      <c r="S178" s="39">
        <v>4596</v>
      </c>
      <c r="T178" s="39">
        <v>6430</v>
      </c>
      <c r="U178" s="39">
        <v>1872</v>
      </c>
      <c r="V178" s="39">
        <v>1810</v>
      </c>
      <c r="W178" s="39">
        <v>2005</v>
      </c>
      <c r="X178" s="39">
        <v>4500</v>
      </c>
      <c r="Y178" s="39">
        <v>6392</v>
      </c>
      <c r="Z178" s="39">
        <v>2120</v>
      </c>
    </row>
    <row r="179" spans="1:26" s="50" customFormat="1" ht="30" customHeight="1" x14ac:dyDescent="0.25">
      <c r="A179" s="13" t="s">
        <v>123</v>
      </c>
      <c r="B179" s="9">
        <f>B178/B177</f>
        <v>0.74489523809523805</v>
      </c>
      <c r="C179" s="9">
        <f>C178/C177</f>
        <v>0.70003809523809524</v>
      </c>
      <c r="D179" s="15">
        <f t="shared" si="63"/>
        <v>0.93978060193827195</v>
      </c>
      <c r="E179" s="9"/>
      <c r="F179" s="30">
        <f>F178/F177</f>
        <v>0.78743118034107695</v>
      </c>
      <c r="G179" s="30">
        <f t="shared" ref="G179:Z179" si="64">G178/G177</f>
        <v>0.61918746940773373</v>
      </c>
      <c r="H179" s="30">
        <f t="shared" si="64"/>
        <v>0.49499545040946313</v>
      </c>
      <c r="I179" s="30">
        <f t="shared" si="64"/>
        <v>0.52269356274102641</v>
      </c>
      <c r="J179" s="30">
        <f t="shared" si="64"/>
        <v>0.66894096707208539</v>
      </c>
      <c r="K179" s="30">
        <f t="shared" si="64"/>
        <v>0.947403910991234</v>
      </c>
      <c r="L179" s="30">
        <f t="shared" si="64"/>
        <v>0.65201209583624098</v>
      </c>
      <c r="M179" s="30">
        <f t="shared" si="64"/>
        <v>0.55830528608196395</v>
      </c>
      <c r="N179" s="30">
        <f t="shared" si="64"/>
        <v>0.39371820393718204</v>
      </c>
      <c r="O179" s="30">
        <f t="shared" si="64"/>
        <v>0.54733064154329292</v>
      </c>
      <c r="P179" s="30">
        <f t="shared" si="64"/>
        <v>0.64149725717973538</v>
      </c>
      <c r="Q179" s="30">
        <f t="shared" si="64"/>
        <v>0.73089465475684101</v>
      </c>
      <c r="R179" s="30">
        <f t="shared" si="64"/>
        <v>0.72818747517542703</v>
      </c>
      <c r="S179" s="30">
        <f t="shared" si="64"/>
        <v>0.89958896065766292</v>
      </c>
      <c r="T179" s="30">
        <f t="shared" si="64"/>
        <v>0.83909695941537255</v>
      </c>
      <c r="U179" s="30">
        <f t="shared" si="64"/>
        <v>0.45826193390452874</v>
      </c>
      <c r="V179" s="30">
        <f t="shared" si="64"/>
        <v>0.54965077436987553</v>
      </c>
      <c r="W179" s="30">
        <f t="shared" si="64"/>
        <v>0.94219924812030076</v>
      </c>
      <c r="X179" s="30">
        <f t="shared" si="64"/>
        <v>0.73818897637795278</v>
      </c>
      <c r="Y179" s="30">
        <f t="shared" si="64"/>
        <v>0.92624257354006667</v>
      </c>
      <c r="Z179" s="30">
        <f t="shared" si="64"/>
        <v>0.74464348436951178</v>
      </c>
    </row>
    <row r="180" spans="1:26" s="12" customFormat="1" ht="30" customHeight="1" x14ac:dyDescent="0.25">
      <c r="A180" s="32" t="s">
        <v>124</v>
      </c>
      <c r="B180" s="23">
        <v>17249</v>
      </c>
      <c r="C180" s="27">
        <f>SUM(F180:Z180)</f>
        <v>26896</v>
      </c>
      <c r="D180" s="15">
        <f t="shared" si="63"/>
        <v>1.5592787987709433</v>
      </c>
      <c r="E180" s="15"/>
      <c r="F180" s="10">
        <v>50</v>
      </c>
      <c r="G180" s="10">
        <v>265</v>
      </c>
      <c r="H180" s="10">
        <v>5060</v>
      </c>
      <c r="I180" s="10">
        <v>1240</v>
      </c>
      <c r="J180" s="10">
        <v>650</v>
      </c>
      <c r="K180" s="10">
        <v>3680</v>
      </c>
      <c r="L180" s="10">
        <v>1465</v>
      </c>
      <c r="M180" s="10">
        <v>1356</v>
      </c>
      <c r="N180" s="10">
        <v>100</v>
      </c>
      <c r="O180" s="10">
        <v>100</v>
      </c>
      <c r="P180" s="10"/>
      <c r="Q180" s="10">
        <v>1080</v>
      </c>
      <c r="R180" s="10">
        <v>700</v>
      </c>
      <c r="S180" s="10">
        <v>198</v>
      </c>
      <c r="T180" s="10">
        <v>2085</v>
      </c>
      <c r="U180" s="10">
        <v>820</v>
      </c>
      <c r="V180" s="10">
        <v>560</v>
      </c>
      <c r="W180" s="10">
        <v>760</v>
      </c>
      <c r="X180" s="10"/>
      <c r="Y180" s="10">
        <v>5127</v>
      </c>
      <c r="Z180" s="10">
        <v>1600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3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16692</v>
      </c>
      <c r="C182" s="27">
        <f>SUM(F182:Z182)</f>
        <v>17337</v>
      </c>
      <c r="D182" s="15">
        <f>C182/B182</f>
        <v>1.0386412652767794</v>
      </c>
      <c r="E182" s="15"/>
      <c r="F182" s="39">
        <v>500</v>
      </c>
      <c r="G182" s="39">
        <v>915</v>
      </c>
      <c r="H182" s="39">
        <v>150</v>
      </c>
      <c r="I182" s="39">
        <v>1070</v>
      </c>
      <c r="J182" s="39">
        <v>398</v>
      </c>
      <c r="K182" s="39">
        <v>2154</v>
      </c>
      <c r="L182" s="39">
        <v>965</v>
      </c>
      <c r="M182" s="39">
        <v>395</v>
      </c>
      <c r="N182" s="39">
        <v>20</v>
      </c>
      <c r="O182" s="39">
        <v>280</v>
      </c>
      <c r="P182" s="39"/>
      <c r="Q182" s="39">
        <v>2655</v>
      </c>
      <c r="R182" s="39">
        <v>950</v>
      </c>
      <c r="S182" s="39">
        <v>1376</v>
      </c>
      <c r="T182" s="39">
        <v>1964</v>
      </c>
      <c r="U182" s="39">
        <v>810</v>
      </c>
      <c r="V182" s="39">
        <v>85</v>
      </c>
      <c r="W182" s="39">
        <v>20</v>
      </c>
      <c r="X182" s="39">
        <v>1158</v>
      </c>
      <c r="Y182" s="39">
        <v>1022</v>
      </c>
      <c r="Z182" s="39">
        <v>450</v>
      </c>
    </row>
    <row r="183" spans="1:26" s="12" customFormat="1" ht="30" hidden="1" customHeight="1" x14ac:dyDescent="0.25">
      <c r="A183" s="13" t="s">
        <v>52</v>
      </c>
      <c r="B183" s="87">
        <f>B182/B181</f>
        <v>0.15897142857142857</v>
      </c>
      <c r="C183" s="87">
        <f>C182/C181</f>
        <v>0.16511428571428571</v>
      </c>
      <c r="D183" s="15"/>
      <c r="E183" s="15"/>
      <c r="F183" s="16">
        <f>F182/F181</f>
        <v>6.7141130656640263E-2</v>
      </c>
      <c r="G183" s="16">
        <f t="shared" ref="G183:Z183" si="65">G182/G181</f>
        <v>0.22393538913362701</v>
      </c>
      <c r="H183" s="16">
        <f t="shared" si="65"/>
        <v>2.7297543221110099E-2</v>
      </c>
      <c r="I183" s="16">
        <f t="shared" si="65"/>
        <v>0.15870661524770097</v>
      </c>
      <c r="J183" s="16">
        <f t="shared" si="65"/>
        <v>0.11806585582913082</v>
      </c>
      <c r="K183" s="16">
        <f t="shared" si="65"/>
        <v>0.36311530681051923</v>
      </c>
      <c r="L183" s="16">
        <f t="shared" si="65"/>
        <v>0.22447080716445686</v>
      </c>
      <c r="M183" s="16">
        <f t="shared" si="65"/>
        <v>7.8202336171055237E-2</v>
      </c>
      <c r="N183" s="16">
        <f t="shared" si="65"/>
        <v>4.4238000442380007E-3</v>
      </c>
      <c r="O183" s="16">
        <f t="shared" si="65"/>
        <v>0.12561686855091969</v>
      </c>
      <c r="P183" s="16">
        <f t="shared" si="65"/>
        <v>0</v>
      </c>
      <c r="Q183" s="16">
        <f t="shared" si="65"/>
        <v>0.37643555933645256</v>
      </c>
      <c r="R183" s="16">
        <f t="shared" si="65"/>
        <v>0.12577783662121012</v>
      </c>
      <c r="S183" s="16">
        <f t="shared" si="65"/>
        <v>0.26932863574084948</v>
      </c>
      <c r="T183" s="16">
        <f t="shared" si="65"/>
        <v>0.25629648962547308</v>
      </c>
      <c r="U183" s="16">
        <f t="shared" si="65"/>
        <v>0.19828641370869032</v>
      </c>
      <c r="V183" s="16">
        <f t="shared" si="65"/>
        <v>2.5812329183115702E-2</v>
      </c>
      <c r="W183" s="16">
        <f t="shared" si="65"/>
        <v>9.3984962406015032E-3</v>
      </c>
      <c r="X183" s="16">
        <f t="shared" si="65"/>
        <v>0.18996062992125984</v>
      </c>
      <c r="Y183" s="16">
        <f t="shared" si="65"/>
        <v>0.14809447906100565</v>
      </c>
      <c r="Z183" s="16">
        <f t="shared" si="65"/>
        <v>0.15806111696522657</v>
      </c>
    </row>
    <row r="184" spans="1:26" s="12" customFormat="1" ht="30" customHeight="1" x14ac:dyDescent="0.25">
      <c r="A184" s="11" t="s">
        <v>127</v>
      </c>
      <c r="B184" s="26">
        <v>12335</v>
      </c>
      <c r="C184" s="26">
        <f>SUM(F184:Z184)</f>
        <v>14696</v>
      </c>
      <c r="D184" s="15">
        <f t="shared" ref="D184:D192" si="66">C184/B184</f>
        <v>1.1914065666801783</v>
      </c>
      <c r="E184" s="15"/>
      <c r="F184" s="10">
        <v>440</v>
      </c>
      <c r="G184" s="10">
        <v>741</v>
      </c>
      <c r="H184" s="10">
        <v>150</v>
      </c>
      <c r="I184" s="10">
        <v>990</v>
      </c>
      <c r="J184" s="10">
        <v>388</v>
      </c>
      <c r="K184" s="10">
        <v>1952</v>
      </c>
      <c r="L184" s="10">
        <v>85</v>
      </c>
      <c r="M184" s="10">
        <v>280</v>
      </c>
      <c r="N184" s="10">
        <v>20</v>
      </c>
      <c r="O184" s="10">
        <v>280</v>
      </c>
      <c r="P184" s="10"/>
      <c r="Q184" s="10">
        <v>2655</v>
      </c>
      <c r="R184" s="10">
        <v>910</v>
      </c>
      <c r="S184" s="10">
        <v>1376</v>
      </c>
      <c r="T184" s="10">
        <v>1717</v>
      </c>
      <c r="U184" s="10">
        <v>770</v>
      </c>
      <c r="V184" s="10">
        <v>85</v>
      </c>
      <c r="W184" s="10">
        <v>20</v>
      </c>
      <c r="X184" s="10">
        <v>1068</v>
      </c>
      <c r="Y184" s="10">
        <v>559</v>
      </c>
      <c r="Z184" s="10">
        <v>210</v>
      </c>
    </row>
    <row r="185" spans="1:26" s="12" customFormat="1" ht="30" customHeight="1" x14ac:dyDescent="0.25">
      <c r="A185" s="11" t="s">
        <v>128</v>
      </c>
      <c r="B185" s="26">
        <v>2134</v>
      </c>
      <c r="C185" s="26">
        <f>SUM(F185:Z185)</f>
        <v>2641</v>
      </c>
      <c r="D185" s="15">
        <f t="shared" si="66"/>
        <v>1.2375820056232427</v>
      </c>
      <c r="E185" s="15"/>
      <c r="F185" s="10">
        <v>60</v>
      </c>
      <c r="G185" s="10">
        <v>174</v>
      </c>
      <c r="H185" s="10"/>
      <c r="I185" s="10">
        <v>80</v>
      </c>
      <c r="J185" s="10">
        <v>10</v>
      </c>
      <c r="K185" s="10">
        <v>202</v>
      </c>
      <c r="L185" s="10">
        <v>880</v>
      </c>
      <c r="M185" s="10">
        <v>115</v>
      </c>
      <c r="N185" s="10"/>
      <c r="O185" s="10"/>
      <c r="P185" s="10"/>
      <c r="Q185" s="10"/>
      <c r="R185" s="10">
        <v>40</v>
      </c>
      <c r="S185" s="10"/>
      <c r="T185" s="10">
        <v>247</v>
      </c>
      <c r="U185" s="10">
        <v>40</v>
      </c>
      <c r="V185" s="10"/>
      <c r="W185" s="10"/>
      <c r="X185" s="10">
        <v>90</v>
      </c>
      <c r="Y185" s="10">
        <v>463</v>
      </c>
      <c r="Z185" s="10">
        <v>240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6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6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6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6"/>
        <v>1.0357669719494327</v>
      </c>
      <c r="E189" s="15"/>
      <c r="F189" s="73">
        <f t="shared" ref="F189:Z189" si="67">F188/F187</f>
        <v>1</v>
      </c>
      <c r="G189" s="73">
        <f t="shared" si="67"/>
        <v>1</v>
      </c>
      <c r="H189" s="73">
        <f t="shared" si="67"/>
        <v>0.94922737306843263</v>
      </c>
      <c r="I189" s="73">
        <f t="shared" si="67"/>
        <v>1</v>
      </c>
      <c r="J189" s="73">
        <f t="shared" si="67"/>
        <v>1</v>
      </c>
      <c r="K189" s="73">
        <f t="shared" si="67"/>
        <v>0.97792541791684529</v>
      </c>
      <c r="L189" s="73">
        <f t="shared" si="67"/>
        <v>0.93088235294117649</v>
      </c>
      <c r="M189" s="73">
        <f t="shared" si="67"/>
        <v>0.96925900435879786</v>
      </c>
      <c r="N189" s="73">
        <f t="shared" si="67"/>
        <v>0.91349480968858132</v>
      </c>
      <c r="O189" s="73">
        <f t="shared" si="67"/>
        <v>1</v>
      </c>
      <c r="P189" s="73">
        <f t="shared" si="67"/>
        <v>1</v>
      </c>
      <c r="Q189" s="73">
        <f t="shared" si="67"/>
        <v>1</v>
      </c>
      <c r="R189" s="73">
        <f t="shared" si="67"/>
        <v>1</v>
      </c>
      <c r="S189" s="73">
        <f t="shared" si="67"/>
        <v>0.87258371903076504</v>
      </c>
      <c r="T189" s="73">
        <f t="shared" si="67"/>
        <v>1</v>
      </c>
      <c r="U189" s="73">
        <f t="shared" si="67"/>
        <v>0.95635430038510916</v>
      </c>
      <c r="V189" s="73">
        <f t="shared" si="67"/>
        <v>0.84951456310679607</v>
      </c>
      <c r="W189" s="73">
        <f t="shared" si="67"/>
        <v>1</v>
      </c>
      <c r="X189" s="73">
        <f t="shared" si="67"/>
        <v>1.0254816656308265</v>
      </c>
      <c r="Y189" s="73">
        <f t="shared" si="67"/>
        <v>0.87535121328224774</v>
      </c>
      <c r="Z189" s="73">
        <f t="shared" si="67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6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6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6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90634</v>
      </c>
      <c r="C194" s="27">
        <f>SUM(F194:Z194)</f>
        <v>116900</v>
      </c>
      <c r="D194" s="9">
        <f>C194/B194</f>
        <v>1.2898029437076595</v>
      </c>
      <c r="E194" s="9"/>
      <c r="F194" s="26">
        <v>2164</v>
      </c>
      <c r="G194" s="26">
        <v>2569</v>
      </c>
      <c r="H194" s="26">
        <v>13600</v>
      </c>
      <c r="I194" s="26">
        <v>8098</v>
      </c>
      <c r="J194" s="26">
        <v>6418</v>
      </c>
      <c r="K194" s="26">
        <v>7960</v>
      </c>
      <c r="L194" s="26">
        <v>4158</v>
      </c>
      <c r="M194" s="26">
        <v>9999</v>
      </c>
      <c r="N194" s="26">
        <v>4159</v>
      </c>
      <c r="O194" s="26">
        <v>3200</v>
      </c>
      <c r="P194" s="26">
        <v>3928</v>
      </c>
      <c r="Q194" s="26">
        <v>5425</v>
      </c>
      <c r="R194" s="26">
        <v>7262</v>
      </c>
      <c r="S194" s="26">
        <v>2610</v>
      </c>
      <c r="T194" s="26">
        <v>4662</v>
      </c>
      <c r="U194" s="26">
        <v>4678</v>
      </c>
      <c r="V194" s="26">
        <v>2250</v>
      </c>
      <c r="W194" s="26">
        <v>922</v>
      </c>
      <c r="X194" s="26">
        <v>4454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40785.300000000003</v>
      </c>
      <c r="C196" s="27">
        <f>C194*0.45</f>
        <v>52605</v>
      </c>
      <c r="D196" s="27">
        <f t="shared" ref="D196:Z196" si="68">D194*0.45</f>
        <v>0.5804113246684468</v>
      </c>
      <c r="E196" s="27">
        <f t="shared" si="68"/>
        <v>0</v>
      </c>
      <c r="F196" s="26">
        <f t="shared" si="68"/>
        <v>973.80000000000007</v>
      </c>
      <c r="G196" s="26">
        <f t="shared" si="68"/>
        <v>1156.05</v>
      </c>
      <c r="H196" s="26">
        <f t="shared" si="68"/>
        <v>6120</v>
      </c>
      <c r="I196" s="26">
        <f t="shared" si="68"/>
        <v>3644.1</v>
      </c>
      <c r="J196" s="26">
        <f t="shared" si="68"/>
        <v>2888.1</v>
      </c>
      <c r="K196" s="26">
        <f t="shared" si="68"/>
        <v>3582</v>
      </c>
      <c r="L196" s="26">
        <f t="shared" si="68"/>
        <v>1871.1000000000001</v>
      </c>
      <c r="M196" s="26">
        <f t="shared" si="68"/>
        <v>4499.55</v>
      </c>
      <c r="N196" s="26">
        <f t="shared" si="68"/>
        <v>1871.55</v>
      </c>
      <c r="O196" s="26">
        <f t="shared" si="68"/>
        <v>1440</v>
      </c>
      <c r="P196" s="26">
        <f t="shared" si="68"/>
        <v>1767.6000000000001</v>
      </c>
      <c r="Q196" s="26">
        <f t="shared" si="68"/>
        <v>2441.25</v>
      </c>
      <c r="R196" s="26">
        <f t="shared" si="68"/>
        <v>3267.9</v>
      </c>
      <c r="S196" s="26">
        <f t="shared" si="68"/>
        <v>1174.5</v>
      </c>
      <c r="T196" s="26">
        <f t="shared" si="68"/>
        <v>2097.9</v>
      </c>
      <c r="U196" s="26">
        <f t="shared" si="68"/>
        <v>2105.1</v>
      </c>
      <c r="V196" s="26">
        <f t="shared" si="68"/>
        <v>1012.5</v>
      </c>
      <c r="W196" s="26">
        <f t="shared" si="68"/>
        <v>414.90000000000003</v>
      </c>
      <c r="X196" s="26">
        <f t="shared" si="68"/>
        <v>2004.3</v>
      </c>
      <c r="Y196" s="26">
        <f t="shared" si="68"/>
        <v>4415.4000000000005</v>
      </c>
      <c r="Z196" s="26">
        <f t="shared" si="68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v>0.84</v>
      </c>
      <c r="C197" s="52">
        <f>C194/C195</f>
        <v>1.2301507960727778</v>
      </c>
      <c r="D197" s="9"/>
      <c r="E197" s="9"/>
      <c r="F197" s="73">
        <f t="shared" ref="F197:Z197" si="69">F194/F195</f>
        <v>1.5715323166303559</v>
      </c>
      <c r="G197" s="73">
        <f t="shared" si="69"/>
        <v>1.0955223880597016</v>
      </c>
      <c r="H197" s="73">
        <f t="shared" si="69"/>
        <v>1.4554794520547945</v>
      </c>
      <c r="I197" s="73">
        <f t="shared" si="69"/>
        <v>0.92898933119192384</v>
      </c>
      <c r="J197" s="73">
        <f t="shared" si="69"/>
        <v>1.4636259977194983</v>
      </c>
      <c r="K197" s="73">
        <f t="shared" si="69"/>
        <v>1.7831541218637992</v>
      </c>
      <c r="L197" s="73">
        <f t="shared" si="69"/>
        <v>1.7922413793103449</v>
      </c>
      <c r="M197" s="73">
        <f t="shared" si="69"/>
        <v>1.0073544227281885</v>
      </c>
      <c r="N197" s="73">
        <f t="shared" si="69"/>
        <v>1.0163734115347018</v>
      </c>
      <c r="O197" s="73">
        <f t="shared" si="69"/>
        <v>1.0161956176563989</v>
      </c>
      <c r="P197" s="73">
        <f t="shared" si="69"/>
        <v>1.4237042406669083</v>
      </c>
      <c r="Q197" s="73">
        <f t="shared" si="69"/>
        <v>0.93874372728845823</v>
      </c>
      <c r="R197" s="73">
        <f t="shared" si="69"/>
        <v>1.5484008528784647</v>
      </c>
      <c r="S197" s="73">
        <f t="shared" si="69"/>
        <v>0.95116618075801751</v>
      </c>
      <c r="T197" s="73">
        <f t="shared" si="69"/>
        <v>1.0387700534759359</v>
      </c>
      <c r="U197" s="73">
        <f t="shared" si="69"/>
        <v>0.93747494989979963</v>
      </c>
      <c r="V197" s="73">
        <f t="shared" si="69"/>
        <v>1.3595166163141994</v>
      </c>
      <c r="W197" s="73">
        <f t="shared" si="69"/>
        <v>2.0263736263736263</v>
      </c>
      <c r="X197" s="73">
        <f t="shared" si="69"/>
        <v>1.2843137254901962</v>
      </c>
      <c r="Y197" s="73">
        <f t="shared" si="69"/>
        <v>1.8478342749529191</v>
      </c>
      <c r="Z197" s="73">
        <f t="shared" si="69"/>
        <v>1</v>
      </c>
    </row>
    <row r="198" spans="1:36" s="63" customFormat="1" ht="30" customHeight="1" outlineLevel="1" x14ac:dyDescent="0.25">
      <c r="A198" s="55" t="s">
        <v>139</v>
      </c>
      <c r="B198" s="23">
        <v>268332</v>
      </c>
      <c r="C198" s="27">
        <f>SUM(F198:Z198)</f>
        <v>304773</v>
      </c>
      <c r="D198" s="9">
        <f>C198/B198</f>
        <v>1.1358056437547517</v>
      </c>
      <c r="E198" s="9"/>
      <c r="F198" s="26">
        <v>320</v>
      </c>
      <c r="G198" s="26">
        <v>7000</v>
      </c>
      <c r="H198" s="26">
        <v>21800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18958</v>
      </c>
      <c r="N198" s="26">
        <v>9309</v>
      </c>
      <c r="O198" s="26">
        <v>13200</v>
      </c>
      <c r="P198" s="26">
        <v>7649</v>
      </c>
      <c r="Q198" s="26">
        <v>26500</v>
      </c>
      <c r="R198" s="26">
        <v>4150</v>
      </c>
      <c r="S198" s="26">
        <v>7000</v>
      </c>
      <c r="T198" s="26">
        <v>8700</v>
      </c>
      <c r="U198" s="26">
        <v>45790</v>
      </c>
      <c r="V198" s="26">
        <v>2900</v>
      </c>
      <c r="W198" s="26">
        <v>1500</v>
      </c>
      <c r="X198" s="26">
        <v>18053</v>
      </c>
      <c r="Y198" s="26">
        <v>48041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80499.599999999991</v>
      </c>
      <c r="C200" s="27">
        <f>C198*0.3</f>
        <v>91431.9</v>
      </c>
      <c r="D200" s="27">
        <f t="shared" ref="D200:Z200" si="70">D198*0.3</f>
        <v>0.34074169312642549</v>
      </c>
      <c r="E200" s="27">
        <f t="shared" si="70"/>
        <v>0</v>
      </c>
      <c r="F200" s="26">
        <f t="shared" si="70"/>
        <v>96</v>
      </c>
      <c r="G200" s="26">
        <f t="shared" si="70"/>
        <v>2100</v>
      </c>
      <c r="H200" s="26">
        <f t="shared" si="70"/>
        <v>6540</v>
      </c>
      <c r="I200" s="26">
        <f t="shared" si="70"/>
        <v>6052.8</v>
      </c>
      <c r="J200" s="26">
        <f t="shared" si="70"/>
        <v>1946.1</v>
      </c>
      <c r="K200" s="26">
        <f t="shared" si="70"/>
        <v>5085</v>
      </c>
      <c r="L200" s="26">
        <f t="shared" si="70"/>
        <v>627</v>
      </c>
      <c r="M200" s="26">
        <f t="shared" si="70"/>
        <v>5687.4</v>
      </c>
      <c r="N200" s="26">
        <f t="shared" si="70"/>
        <v>2792.7</v>
      </c>
      <c r="O200" s="26">
        <f t="shared" si="70"/>
        <v>3960</v>
      </c>
      <c r="P200" s="26">
        <f t="shared" si="70"/>
        <v>2294.6999999999998</v>
      </c>
      <c r="Q200" s="26">
        <f t="shared" si="70"/>
        <v>7950</v>
      </c>
      <c r="R200" s="26">
        <f t="shared" si="70"/>
        <v>1245</v>
      </c>
      <c r="S200" s="26">
        <f t="shared" si="70"/>
        <v>2100</v>
      </c>
      <c r="T200" s="26">
        <f t="shared" si="70"/>
        <v>2610</v>
      </c>
      <c r="U200" s="26">
        <f t="shared" si="70"/>
        <v>13737</v>
      </c>
      <c r="V200" s="26">
        <f t="shared" si="70"/>
        <v>870</v>
      </c>
      <c r="W200" s="26">
        <f t="shared" si="70"/>
        <v>450</v>
      </c>
      <c r="X200" s="26">
        <f t="shared" si="70"/>
        <v>5415.9</v>
      </c>
      <c r="Y200" s="26">
        <f t="shared" si="70"/>
        <v>14412.3</v>
      </c>
      <c r="Z200" s="26">
        <f t="shared" si="70"/>
        <v>5460</v>
      </c>
    </row>
    <row r="201" spans="1:36" s="63" customFormat="1" ht="30" customHeight="1" collapsed="1" x14ac:dyDescent="0.25">
      <c r="A201" s="13" t="s">
        <v>138</v>
      </c>
      <c r="B201" s="9">
        <v>0.999</v>
      </c>
      <c r="C201" s="9">
        <f>C198/C199</f>
        <v>1.1629183900853188</v>
      </c>
      <c r="D201" s="9"/>
      <c r="E201" s="9"/>
      <c r="F201" s="30">
        <f t="shared" ref="F201:Z201" si="71">F198/F199</f>
        <v>9.682299546142209E-2</v>
      </c>
      <c r="G201" s="30">
        <f t="shared" si="71"/>
        <v>1.1144722177997135</v>
      </c>
      <c r="H201" s="30">
        <f t="shared" si="71"/>
        <v>1.1312334596025115</v>
      </c>
      <c r="I201" s="30">
        <f t="shared" si="71"/>
        <v>1.1676601655188379</v>
      </c>
      <c r="J201" s="30">
        <f t="shared" si="71"/>
        <v>0.86297725156312355</v>
      </c>
      <c r="K201" s="30">
        <f t="shared" si="71"/>
        <v>1.1076259556949617</v>
      </c>
      <c r="L201" s="30">
        <f t="shared" si="71"/>
        <v>1.9227230910763569</v>
      </c>
      <c r="M201" s="30">
        <f t="shared" si="71"/>
        <v>1.0057294429708223</v>
      </c>
      <c r="N201" s="30">
        <f t="shared" si="71"/>
        <v>0.88471773427105116</v>
      </c>
      <c r="O201" s="30">
        <f t="shared" si="71"/>
        <v>1.1977134561292078</v>
      </c>
      <c r="P201" s="30">
        <f t="shared" si="71"/>
        <v>1.0079061799973645</v>
      </c>
      <c r="Q201" s="30">
        <f t="shared" si="71"/>
        <v>1.3100652560806803</v>
      </c>
      <c r="R201" s="30">
        <f t="shared" si="71"/>
        <v>0.98809523809523814</v>
      </c>
      <c r="S201" s="30">
        <f t="shared" si="71"/>
        <v>1.308411214953271</v>
      </c>
      <c r="T201" s="30">
        <f t="shared" si="71"/>
        <v>0.89478556001234189</v>
      </c>
      <c r="U201" s="30">
        <f t="shared" si="71"/>
        <v>1.3108700008588361</v>
      </c>
      <c r="V201" s="30">
        <f t="shared" si="71"/>
        <v>1.1679420056383407</v>
      </c>
      <c r="W201" s="30">
        <f t="shared" si="71"/>
        <v>1.0141987829614605</v>
      </c>
      <c r="X201" s="30">
        <f t="shared" si="71"/>
        <v>1.4871900486036742</v>
      </c>
      <c r="Y201" s="30">
        <f t="shared" si="71"/>
        <v>1.4726113478220888</v>
      </c>
      <c r="Z201" s="30">
        <f t="shared" si="71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40751</v>
      </c>
      <c r="C202" s="27">
        <f>SUM(F202:Z202)</f>
        <v>35272</v>
      </c>
      <c r="D202" s="9">
        <f>C202/B202</f>
        <v>0.86554931167333315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480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/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7742.6900000000005</v>
      </c>
      <c r="C204" s="27">
        <f>C202*0.19</f>
        <v>6701.68</v>
      </c>
      <c r="D204" s="27">
        <f t="shared" ref="D204:E204" si="72">D202*0.19</f>
        <v>0.1644543692179333</v>
      </c>
      <c r="E204" s="27">
        <f t="shared" si="72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3">L202*0.19</f>
        <v>408.5</v>
      </c>
      <c r="M204" s="26">
        <f t="shared" si="73"/>
        <v>593.75</v>
      </c>
      <c r="N204" s="26"/>
      <c r="O204" s="26">
        <f t="shared" si="73"/>
        <v>779</v>
      </c>
      <c r="P204" s="26">
        <f t="shared" si="73"/>
        <v>870.58</v>
      </c>
      <c r="Q204" s="26">
        <f t="shared" si="73"/>
        <v>617.5</v>
      </c>
      <c r="R204" s="26"/>
      <c r="S204" s="26"/>
      <c r="T204" s="26"/>
      <c r="U204" s="26"/>
      <c r="V204" s="26"/>
      <c r="W204" s="26"/>
      <c r="X204" s="26">
        <f t="shared" ref="X204" si="74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v>0.156</v>
      </c>
      <c r="C205" s="9">
        <f>C202/C203</f>
        <v>0.10790108047917966</v>
      </c>
      <c r="D205" s="9"/>
      <c r="E205" s="9"/>
      <c r="F205" s="30"/>
      <c r="G205" s="30">
        <f t="shared" ref="G205:K205" si="75">G202/H203</f>
        <v>5.7079797556984661E-2</v>
      </c>
      <c r="H205" s="30"/>
      <c r="I205" s="30">
        <f t="shared" si="75"/>
        <v>0.11609682475184303</v>
      </c>
      <c r="J205" s="30">
        <f t="shared" si="75"/>
        <v>2.3291509828523629</v>
      </c>
      <c r="K205" s="30">
        <f t="shared" si="75"/>
        <v>0.26490066225165565</v>
      </c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X205" si="76">O202/O203</f>
        <v>0.34722222222222221</v>
      </c>
      <c r="P205" s="30">
        <f t="shared" si="76"/>
        <v>0.33210118141624989</v>
      </c>
      <c r="Q205" s="30">
        <f t="shared" si="76"/>
        <v>0.16869971450817545</v>
      </c>
      <c r="R205" s="30"/>
      <c r="S205" s="30"/>
      <c r="T205" s="30"/>
      <c r="U205" s="30"/>
      <c r="V205" s="30"/>
      <c r="W205" s="30"/>
      <c r="X205" s="30">
        <f t="shared" si="76"/>
        <v>8.4345686606181761E-2</v>
      </c>
      <c r="Y205" s="30"/>
      <c r="Z205" s="30"/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226</v>
      </c>
      <c r="D206" s="9">
        <f>C206/B206</f>
        <v>0.52314814814814814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130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158.19999999999999</v>
      </c>
      <c r="D207" s="9">
        <f>C207/B207</f>
        <v>0.99496855345911939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150896.78</v>
      </c>
      <c r="D211" s="9">
        <f>C211/B211</f>
        <v>1.3339767322618858</v>
      </c>
      <c r="E211" s="9"/>
      <c r="F211" s="26">
        <f>F209+F207+F204+F200+F196</f>
        <v>1069.8000000000002</v>
      </c>
      <c r="G211" s="26">
        <f t="shared" ref="G211:Z211" si="77">G209+G207+G204+G200+G196</f>
        <v>3256.05</v>
      </c>
      <c r="H211" s="26">
        <f t="shared" si="77"/>
        <v>12660</v>
      </c>
      <c r="I211" s="26">
        <f t="shared" si="77"/>
        <v>10076.9</v>
      </c>
      <c r="J211" s="26">
        <f t="shared" si="77"/>
        <v>6950.42</v>
      </c>
      <c r="K211" s="26">
        <f t="shared" si="77"/>
        <v>8667</v>
      </c>
      <c r="L211" s="26">
        <f t="shared" si="77"/>
        <v>2906.6000000000004</v>
      </c>
      <c r="M211" s="26">
        <f t="shared" si="77"/>
        <v>10780.7</v>
      </c>
      <c r="N211" s="26">
        <f t="shared" si="77"/>
        <v>4664.25</v>
      </c>
      <c r="O211" s="26">
        <f t="shared" si="77"/>
        <v>6179</v>
      </c>
      <c r="P211" s="26">
        <f t="shared" si="77"/>
        <v>4932.88</v>
      </c>
      <c r="Q211" s="26">
        <f t="shared" si="77"/>
        <v>11008.75</v>
      </c>
      <c r="R211" s="26">
        <f t="shared" si="77"/>
        <v>4512.8999999999996</v>
      </c>
      <c r="S211" s="26">
        <f t="shared" si="77"/>
        <v>3274.5</v>
      </c>
      <c r="T211" s="26">
        <f t="shared" si="77"/>
        <v>4707.8999999999996</v>
      </c>
      <c r="U211" s="26">
        <f t="shared" si="77"/>
        <v>15842.1</v>
      </c>
      <c r="V211" s="26">
        <f t="shared" si="77"/>
        <v>1882.5</v>
      </c>
      <c r="W211" s="26">
        <f t="shared" si="77"/>
        <v>864.90000000000009</v>
      </c>
      <c r="X211" s="26">
        <f t="shared" si="77"/>
        <v>7628.63</v>
      </c>
      <c r="Y211" s="26">
        <f t="shared" si="77"/>
        <v>18827.7</v>
      </c>
      <c r="Z211" s="26">
        <f t="shared" si="77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68302</v>
      </c>
      <c r="D212" s="9">
        <f>C212/B212</f>
        <v>1.0984384297454206</v>
      </c>
      <c r="E212" s="9"/>
      <c r="F212" s="26">
        <v>620</v>
      </c>
      <c r="G212" s="26">
        <v>1884</v>
      </c>
      <c r="H212" s="26">
        <v>5256</v>
      </c>
      <c r="I212" s="26">
        <v>7005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18" customHeight="1" x14ac:dyDescent="0.25">
      <c r="A213" s="55" t="s">
        <v>164</v>
      </c>
      <c r="B213" s="53">
        <v>20.8</v>
      </c>
      <c r="C213" s="53">
        <f>C211/C212*10</f>
        <v>22.092585868642203</v>
      </c>
      <c r="D213" s="9">
        <f>C213/B213</f>
        <v>1.062143551377029</v>
      </c>
      <c r="E213" s="9"/>
      <c r="F213" s="54">
        <f>F211/F212*10</f>
        <v>17.254838709677422</v>
      </c>
      <c r="G213" s="54">
        <f t="shared" ref="G213:Z213" si="78">G211/G212*10</f>
        <v>17.282643312101911</v>
      </c>
      <c r="H213" s="54">
        <f t="shared" si="78"/>
        <v>24.086757990867579</v>
      </c>
      <c r="I213" s="54">
        <f t="shared" si="78"/>
        <v>14.385296216987866</v>
      </c>
      <c r="J213" s="54">
        <f t="shared" si="78"/>
        <v>24.655622561191915</v>
      </c>
      <c r="K213" s="54">
        <f t="shared" si="78"/>
        <v>30.209132101777627</v>
      </c>
      <c r="L213" s="54">
        <f t="shared" si="78"/>
        <v>44.579754601227002</v>
      </c>
      <c r="M213" s="54">
        <f t="shared" si="78"/>
        <v>16.895000783576243</v>
      </c>
      <c r="N213" s="54">
        <f t="shared" si="78"/>
        <v>17.734790874524716</v>
      </c>
      <c r="O213" s="54">
        <f t="shared" si="78"/>
        <v>26.160033869602032</v>
      </c>
      <c r="P213" s="54">
        <f t="shared" si="78"/>
        <v>23.830338164251209</v>
      </c>
      <c r="Q213" s="54">
        <f t="shared" si="78"/>
        <v>25.395040369088811</v>
      </c>
      <c r="R213" s="54">
        <f t="shared" si="78"/>
        <v>23.516935904116725</v>
      </c>
      <c r="S213" s="54">
        <f t="shared" si="78"/>
        <v>26.51417004048583</v>
      </c>
      <c r="T213" s="54">
        <f t="shared" si="78"/>
        <v>20.979946524064168</v>
      </c>
      <c r="U213" s="54">
        <f t="shared" si="78"/>
        <v>21.165130260521043</v>
      </c>
      <c r="V213" s="54">
        <f t="shared" si="78"/>
        <v>20.220193340494092</v>
      </c>
      <c r="W213" s="54">
        <f t="shared" si="78"/>
        <v>25.363636363636367</v>
      </c>
      <c r="X213" s="54">
        <f t="shared" si="78"/>
        <v>29.32960399846213</v>
      </c>
      <c r="Y213" s="54">
        <f t="shared" si="78"/>
        <v>24.011860732049485</v>
      </c>
      <c r="Z213" s="54">
        <f t="shared" si="78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</row>
    <row r="224" spans="1:26" ht="20.399999999999999" hidden="1" customHeight="1" x14ac:dyDescent="0.3">
      <c r="A224" s="144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hidden="1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customHeight="1" x14ac:dyDescent="0.25">
      <c r="A227" s="32" t="s">
        <v>150</v>
      </c>
      <c r="B227" s="27"/>
      <c r="C227" s="27">
        <f>SUM(F227:Z227)</f>
        <v>138851</v>
      </c>
      <c r="D227" s="27"/>
      <c r="E227" s="23"/>
      <c r="F227" s="39">
        <v>6705</v>
      </c>
      <c r="G227" s="39">
        <v>3595</v>
      </c>
      <c r="H227" s="39">
        <v>9830</v>
      </c>
      <c r="I227" s="39">
        <v>7230</v>
      </c>
      <c r="J227" s="39">
        <v>4000</v>
      </c>
      <c r="K227" s="39">
        <v>12024</v>
      </c>
      <c r="L227" s="39">
        <v>5990</v>
      </c>
      <c r="M227" s="39">
        <v>6950</v>
      </c>
      <c r="N227" s="39">
        <v>6170</v>
      </c>
      <c r="O227" s="39">
        <v>1830</v>
      </c>
      <c r="P227" s="39">
        <v>2841</v>
      </c>
      <c r="Q227" s="39">
        <v>6636</v>
      </c>
      <c r="R227" s="39">
        <v>8013</v>
      </c>
      <c r="S227" s="39">
        <v>6008</v>
      </c>
      <c r="T227" s="39">
        <v>8549</v>
      </c>
      <c r="U227" s="39">
        <v>6098</v>
      </c>
      <c r="V227" s="39">
        <v>5300</v>
      </c>
      <c r="W227" s="39">
        <v>2557</v>
      </c>
      <c r="X227" s="39">
        <v>5620</v>
      </c>
      <c r="Y227" s="39">
        <v>17135</v>
      </c>
      <c r="Z227" s="39">
        <v>5770</v>
      </c>
    </row>
    <row r="228" spans="1:26" ht="21" hidden="1" customHeight="1" x14ac:dyDescent="0.3">
      <c r="A228" s="65" t="s">
        <v>152</v>
      </c>
      <c r="B228" s="72"/>
      <c r="C228" s="27">
        <f>SUM(F228:Z228)</f>
        <v>380</v>
      </c>
      <c r="D228" s="27"/>
      <c r="E228" s="27"/>
      <c r="F228" s="65">
        <v>16</v>
      </c>
      <c r="G228" s="65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>SUM(F229:Z229)</f>
        <v>208</v>
      </c>
      <c r="D229" s="27"/>
      <c r="E229" s="27"/>
      <c r="F229" s="65">
        <v>10</v>
      </c>
      <c r="G229" s="65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>SUM(F230:Z230)</f>
        <v>194</v>
      </c>
      <c r="D230" s="27"/>
      <c r="E230" s="27"/>
      <c r="F230" s="65">
        <v>10</v>
      </c>
      <c r="G230" s="65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>SUM(F231:Z231)</f>
        <v>574</v>
      </c>
      <c r="D231" s="27"/>
      <c r="E231" s="27"/>
      <c r="F231" s="78">
        <v>11</v>
      </c>
      <c r="G231" s="7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/>
    <row r="233" spans="1:26" s="65" customFormat="1" ht="16.8" hidden="1" customHeight="1" x14ac:dyDescent="0.3">
      <c r="A233" s="65" t="s">
        <v>160</v>
      </c>
      <c r="B233" s="72"/>
      <c r="C233" s="65">
        <f>SUM(F233:Z233)</f>
        <v>40</v>
      </c>
      <c r="F233" s="65">
        <v>3</v>
      </c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/>
    <row r="235" spans="1:26" ht="21.6" hidden="1" customHeight="1" x14ac:dyDescent="0.3">
      <c r="A235" s="65" t="s">
        <v>163</v>
      </c>
      <c r="B235" s="27">
        <v>45</v>
      </c>
      <c r="C235" s="27">
        <f>SUM(F235:Z235)</f>
        <v>58</v>
      </c>
      <c r="D235" s="27"/>
      <c r="E235" s="27"/>
      <c r="F235" s="78">
        <v>5</v>
      </c>
      <c r="G235" s="7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/>
    <row r="237" spans="1:26" ht="16.8" hidden="1" customHeight="1" x14ac:dyDescent="0.3"/>
    <row r="238" spans="1:26" ht="13.8" hidden="1" customHeight="1" x14ac:dyDescent="0.3"/>
    <row r="239" spans="1:26" ht="16.8" hidden="1" customHeight="1" x14ac:dyDescent="0.3"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/>
    <row r="241" spans="1:26" ht="21.6" hidden="1" x14ac:dyDescent="0.3">
      <c r="A241" s="13" t="s">
        <v>189</v>
      </c>
      <c r="B241" s="72"/>
      <c r="C241" s="81">
        <f>SUM(F241:Z241)</f>
        <v>49</v>
      </c>
      <c r="D241" s="72"/>
      <c r="E241" s="72"/>
      <c r="F241" s="65">
        <v>1</v>
      </c>
      <c r="G241" s="65">
        <v>2</v>
      </c>
      <c r="H241" s="65"/>
      <c r="I241" s="65">
        <v>2</v>
      </c>
      <c r="J241" s="65"/>
      <c r="K241" s="65">
        <v>3</v>
      </c>
      <c r="L241" s="65">
        <v>1</v>
      </c>
      <c r="M241" s="65">
        <v>1</v>
      </c>
      <c r="N241" s="65">
        <v>8</v>
      </c>
      <c r="O241" s="65">
        <v>6</v>
      </c>
      <c r="P241" s="65">
        <v>1</v>
      </c>
      <c r="Q241" s="65">
        <v>0</v>
      </c>
      <c r="R241" s="65">
        <v>1</v>
      </c>
      <c r="S241" s="65">
        <v>4</v>
      </c>
      <c r="T241" s="65">
        <v>3</v>
      </c>
      <c r="U241" s="65">
        <v>2</v>
      </c>
      <c r="V241" s="65">
        <v>1</v>
      </c>
      <c r="W241" s="65">
        <v>1</v>
      </c>
      <c r="X241" s="65">
        <v>7</v>
      </c>
      <c r="Y241" s="65"/>
      <c r="Z241" s="65">
        <v>5</v>
      </c>
    </row>
    <row r="244" spans="1:26" x14ac:dyDescent="0.3">
      <c r="B244" s="2" t="s">
        <v>1</v>
      </c>
    </row>
  </sheetData>
  <dataConsolidate/>
  <mergeCells count="30"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2020-08-25T11:00:32Z</cp:lastPrinted>
  <dcterms:created xsi:type="dcterms:W3CDTF">2017-06-08T05:54:08Z</dcterms:created>
  <dcterms:modified xsi:type="dcterms:W3CDTF">2020-08-25T11:12:57Z</dcterms:modified>
</cp:coreProperties>
</file>