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458" activeTab="0"/>
  </bookViews>
  <sheets>
    <sheet name="Яровые к-ры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  <sheet name="__VBA__5" sheetId="7" r:id="rId7"/>
    <sheet name="__VBA__6" sheetId="8" r:id="rId8"/>
    <sheet name="__VBA__7" sheetId="9" r:id="rId9"/>
    <sheet name="__VBA__8" sheetId="10" r:id="rId10"/>
    <sheet name="__VBA__9" sheetId="11" r:id="rId11"/>
    <sheet name="__VBA__10" sheetId="12" r:id="rId12"/>
    <sheet name="__VBA__11" sheetId="13" r:id="rId13"/>
    <sheet name="__VBA__12" sheetId="14" r:id="rId14"/>
    <sheet name="__VBA__13" sheetId="15" r:id="rId15"/>
    <sheet name="__VBA__14" sheetId="16" r:id="rId16"/>
    <sheet name="__VBA__15" sheetId="17" r:id="rId17"/>
    <sheet name="__VBA__16" sheetId="18" r:id="rId18"/>
    <sheet name="__VBA__17" sheetId="19" r:id="rId19"/>
  </sheets>
  <definedNames>
    <definedName name="Excel_BuiltIn_Print_Area_1">#REF!</definedName>
    <definedName name="Excel_BuiltIn_Print_Area_1_1">#REF!</definedName>
    <definedName name="Excel_BuiltIn_Print_Area_1_1_1">#REF!</definedName>
    <definedName name="Excel_BuiltIn_Print_Area_2_1">#REF!</definedName>
    <definedName name="Excel_BuiltIn_Print_Area_3">'Яровые к-ры'!#REF!</definedName>
    <definedName name="Excel_BuiltIn_Print_Area_3_1">'Яровые к-ры'!#REF!</definedName>
    <definedName name="Excel_BuiltIn_Print_Area_4">'Яровые к-ры'!#REF!</definedName>
    <definedName name="Excel_BuiltIn_Print_Area_4_1">#REF!</definedName>
    <definedName name="Excel_BuiltIn_Print_Area_5">'Яровые к-ры'!#REF!</definedName>
    <definedName name="Excel_BuiltIn_Print_Area_5_1">#REF!</definedName>
    <definedName name="Excel_BuiltIn_Print_Area_6">#REF!</definedName>
    <definedName name="_xlnm.Print_Area" localSheetId="0">'Яровые к-ры'!$A$1:$S$39</definedName>
  </definedNames>
  <calcPr fullCalcOnLoad="1"/>
</workbook>
</file>

<file path=xl/sharedStrings.xml><?xml version="1.0" encoding="utf-8"?>
<sst xmlns="http://schemas.openxmlformats.org/spreadsheetml/2006/main" count="44" uniqueCount="41">
  <si>
    <t xml:space="preserve">   Количество и качество семян яровых зерновых и зернобобовых культур в сельскохозяйственных предприятиях Чувашской Республики по состоянию на 06.11.2020 г.</t>
  </si>
  <si>
    <t>Наименование районов</t>
  </si>
  <si>
    <t>План засыпки, тонн</t>
  </si>
  <si>
    <t>Наличие семян, тонн</t>
  </si>
  <si>
    <t>% к плану засыпки</t>
  </si>
  <si>
    <t>Поступ. семян на проверку, тонн</t>
  </si>
  <si>
    <t>% к плану засып.</t>
  </si>
  <si>
    <t>Проверено, тонн.</t>
  </si>
  <si>
    <t>% к пост.</t>
  </si>
  <si>
    <t>Кондиционных, тонн</t>
  </si>
  <si>
    <t>% к проверке</t>
  </si>
  <si>
    <t>Неконди- ционных, тонн</t>
  </si>
  <si>
    <t>По засоренности, тонн</t>
  </si>
  <si>
    <t xml:space="preserve">       по всхож.</t>
  </si>
  <si>
    <t>по  влаж.</t>
  </si>
  <si>
    <t>по заселен. вредит.,   тонн</t>
  </si>
  <si>
    <t>тонн</t>
  </si>
  <si>
    <t>%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</si>
  <si>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</si>
  <si>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</si>
  <si>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</si>
  <si>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</si>
  <si>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</si>
  <si>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</si>
  <si>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</si>
  <si>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</si>
  <si>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</si>
  <si>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</si>
  <si>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</si>
  <si>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</si>
  <si>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</si>
  <si>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</si>
  <si>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</si>
  <si>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</si>
  <si>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</si>
  <si>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</si>
  <si>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</si>
  <si>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</si>
  <si>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По республике</t>
  </si>
  <si>
    <t>Было на 08.11. 2019 г.</t>
  </si>
  <si>
    <t>Марпосадско-Посадский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</si>
</sst>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9">
    <font>
      <sz val="10"/>
      <name val="Arial"/>
      <family val="2"/>
    </font>
    <font>
      <b/>
      <i/>
      <sz val="14"/>
      <name val="Arial Cyr"/>
      <family val="2"/>
    </font>
    <font>
      <b/>
      <i/>
      <sz val="13"/>
      <name val="Arial Cyr"/>
      <family val="2"/>
    </font>
    <font>
      <sz val="13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3"/>
      <color indexed="8"/>
      <name val="Arial"/>
      <family val="2"/>
    </font>
    <font>
      <b/>
      <sz val="14"/>
      <name val="Arial"/>
      <family val="2"/>
    </font>
    <font>
      <sz val="9"/>
      <name val="Arial Black"/>
      <family val="2"/>
    </font>
    <font>
      <sz val="10"/>
      <name val="Arial Black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/>
    </xf>
    <xf numFmtId="1" fontId="3" fillId="33" borderId="10" xfId="55" applyNumberFormat="1" applyFont="1" applyFill="1" applyBorder="1" applyAlignment="1" applyProtection="1">
      <alignment horizontal="center"/>
      <protection/>
    </xf>
    <xf numFmtId="164" fontId="3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3" fillId="0" borderId="10" xfId="55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3" fillId="0" borderId="10" xfId="55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/>
    </xf>
    <xf numFmtId="1" fontId="5" fillId="0" borderId="10" xfId="55" applyNumberFormat="1" applyFont="1" applyFill="1" applyBorder="1" applyAlignment="1" applyProtection="1">
      <alignment horizontal="center"/>
      <protection/>
    </xf>
    <xf numFmtId="164" fontId="5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2:S39"/>
  <sheetViews>
    <sheetView tabSelected="1" zoomScale="80" zoomScaleNormal="80" zoomScaleSheetLayoutView="82" zoomScalePageLayoutView="0" workbookViewId="0" topLeftCell="A1">
      <selection activeCell="D22" sqref="D22"/>
    </sheetView>
  </sheetViews>
  <sheetFormatPr defaultColWidth="11.57421875" defaultRowHeight="12.75"/>
  <cols>
    <col min="1" max="1" width="32.8515625" style="0" bestFit="1" customWidth="1"/>
    <col min="2" max="2" width="14.140625" style="1" customWidth="1"/>
    <col min="3" max="3" width="13.00390625" style="1" customWidth="1"/>
    <col min="4" max="4" width="12.7109375" style="1" customWidth="1"/>
    <col min="5" max="5" width="14.28125" style="1" customWidth="1"/>
    <col min="6" max="6" width="12.00390625" style="1" customWidth="1"/>
    <col min="7" max="7" width="11.421875" style="1" customWidth="1"/>
    <col min="8" max="8" width="13.7109375" style="1" customWidth="1"/>
    <col min="9" max="9" width="12.7109375" style="1" customWidth="1"/>
    <col min="10" max="10" width="14.00390625" style="1" customWidth="1"/>
    <col min="11" max="11" width="13.8515625" style="1" customWidth="1"/>
    <col min="12" max="12" width="12.7109375" style="1" customWidth="1"/>
    <col min="13" max="13" width="12.28125" style="1" customWidth="1"/>
    <col min="14" max="14" width="13.421875" style="1" customWidth="1"/>
    <col min="15" max="15" width="10.7109375" style="1" customWidth="1"/>
    <col min="16" max="16" width="8.28125" style="1" customWidth="1"/>
    <col min="17" max="17" width="9.57421875" style="0" customWidth="1"/>
    <col min="18" max="18" width="7.57421875" style="0" customWidth="1"/>
    <col min="19" max="19" width="13.00390625" style="0" customWidth="1"/>
    <col min="20" max="249" width="9.140625" style="0" customWidth="1"/>
  </cols>
  <sheetData>
    <row r="2" spans="1:19" ht="21.75" customHeight="1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2"/>
    </row>
    <row r="3" spans="1:19" ht="16.5">
      <c r="A3" s="3"/>
      <c r="B3" s="4"/>
      <c r="C3" s="4"/>
      <c r="D3" s="4"/>
      <c r="E3" s="4"/>
      <c r="F3" s="4"/>
      <c r="G3" s="5"/>
      <c r="H3" s="5"/>
      <c r="I3" s="4"/>
      <c r="J3" s="4"/>
      <c r="K3" s="4"/>
      <c r="L3" s="4"/>
      <c r="M3" s="4"/>
      <c r="N3" s="6"/>
      <c r="O3" s="6"/>
      <c r="P3" s="6"/>
      <c r="Q3" s="7"/>
      <c r="R3" s="7"/>
      <c r="S3" s="7"/>
    </row>
    <row r="4" spans="1:19" ht="34.5" customHeight="1">
      <c r="A4" s="46" t="s">
        <v>1</v>
      </c>
      <c r="B4" s="47" t="s">
        <v>2</v>
      </c>
      <c r="C4" s="47" t="s">
        <v>3</v>
      </c>
      <c r="D4" s="47" t="s">
        <v>4</v>
      </c>
      <c r="E4" s="47" t="s">
        <v>5</v>
      </c>
      <c r="F4" s="47" t="s">
        <v>6</v>
      </c>
      <c r="G4" s="47" t="s">
        <v>7</v>
      </c>
      <c r="H4" s="47" t="s">
        <v>8</v>
      </c>
      <c r="I4" s="47" t="s">
        <v>9</v>
      </c>
      <c r="J4" s="47" t="s">
        <v>10</v>
      </c>
      <c r="K4" s="47" t="s">
        <v>11</v>
      </c>
      <c r="L4" s="47" t="s">
        <v>10</v>
      </c>
      <c r="M4" s="47" t="s">
        <v>12</v>
      </c>
      <c r="N4" s="47" t="s">
        <v>10</v>
      </c>
      <c r="O4" s="48" t="s">
        <v>13</v>
      </c>
      <c r="P4" s="48"/>
      <c r="Q4" s="49" t="s">
        <v>14</v>
      </c>
      <c r="R4" s="49"/>
      <c r="S4" s="50" t="s">
        <v>15</v>
      </c>
    </row>
    <row r="5" spans="1:19" ht="43.5" customHeight="1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8" t="s">
        <v>16</v>
      </c>
      <c r="P5" s="8" t="s">
        <v>17</v>
      </c>
      <c r="Q5" s="9" t="s">
        <v>16</v>
      </c>
      <c r="R5" s="9"/>
      <c r="S5" s="50"/>
    </row>
    <row r="6" spans="1:19" ht="23.25" customHeight="1">
      <c r="A6" s="10" t="s">
        <v>18</v>
      </c>
      <c r="B6" s="11">
        <v>2068</v>
      </c>
      <c r="C6" s="12">
        <v>2130</v>
      </c>
      <c r="D6" s="13">
        <f aca="true" t="shared" si="0" ref="D6:D28">C6/B6*100</f>
        <v>102.99806576402321</v>
      </c>
      <c r="E6" s="12">
        <v>2130</v>
      </c>
      <c r="F6" s="13">
        <f aca="true" t="shared" si="1" ref="F6:F28">E6/B6*100</f>
        <v>102.99806576402321</v>
      </c>
      <c r="G6" s="12">
        <v>2130</v>
      </c>
      <c r="H6" s="14">
        <f aca="true" t="shared" si="2" ref="H6:H28">G6/E6*100</f>
        <v>100</v>
      </c>
      <c r="I6" s="12">
        <v>670</v>
      </c>
      <c r="J6" s="13">
        <f aca="true" t="shared" si="3" ref="J6:J28">I6/G6*100</f>
        <v>31.455399061032864</v>
      </c>
      <c r="K6" s="12">
        <f aca="true" t="shared" si="4" ref="K6:K28">G6-I6</f>
        <v>1460</v>
      </c>
      <c r="L6" s="13">
        <f aca="true" t="shared" si="5" ref="L6:L28">K6/G6*100</f>
        <v>68.54460093896714</v>
      </c>
      <c r="M6" s="12">
        <v>1460</v>
      </c>
      <c r="N6" s="13">
        <f aca="true" t="shared" si="6" ref="N6:N28">M6/G6*100</f>
        <v>68.54460093896714</v>
      </c>
      <c r="O6" s="15"/>
      <c r="P6" s="16">
        <f>O6/G6*100</f>
        <v>0</v>
      </c>
      <c r="Q6" s="17"/>
      <c r="R6" s="16">
        <f aca="true" t="shared" si="7" ref="R6:R28">Q6/G6*100</f>
        <v>0</v>
      </c>
      <c r="S6" s="18"/>
    </row>
    <row r="7" spans="1:19" ht="23.25" customHeight="1">
      <c r="A7" s="19" t="s">
        <v>19</v>
      </c>
      <c r="B7" s="17">
        <v>1426</v>
      </c>
      <c r="C7" s="17">
        <v>1434</v>
      </c>
      <c r="D7" s="16">
        <f t="shared" si="0"/>
        <v>100.56100981767182</v>
      </c>
      <c r="E7" s="17">
        <v>486</v>
      </c>
      <c r="F7" s="16">
        <f t="shared" si="1"/>
        <v>34.081346423562415</v>
      </c>
      <c r="G7" s="17">
        <v>486</v>
      </c>
      <c r="H7" s="14">
        <f t="shared" si="2"/>
        <v>100</v>
      </c>
      <c r="I7" s="17">
        <v>385</v>
      </c>
      <c r="J7" s="20">
        <f t="shared" si="3"/>
        <v>79.21810699588477</v>
      </c>
      <c r="K7" s="12">
        <f t="shared" si="4"/>
        <v>101</v>
      </c>
      <c r="L7" s="20">
        <f t="shared" si="5"/>
        <v>20.781893004115226</v>
      </c>
      <c r="M7" s="17">
        <v>101</v>
      </c>
      <c r="N7" s="16">
        <f t="shared" si="6"/>
        <v>20.781893004115226</v>
      </c>
      <c r="O7"/>
      <c r="P7" s="16">
        <f>O7/G7*100</f>
        <v>0</v>
      </c>
      <c r="Q7" s="16"/>
      <c r="R7" s="16">
        <f t="shared" si="7"/>
        <v>0</v>
      </c>
      <c r="S7" s="16"/>
    </row>
    <row r="8" spans="1:19" ht="23.25" customHeight="1">
      <c r="A8" s="19" t="s">
        <v>20</v>
      </c>
      <c r="B8" s="17">
        <v>3311</v>
      </c>
      <c r="C8" s="17">
        <v>3335</v>
      </c>
      <c r="D8" s="16">
        <f t="shared" si="0"/>
        <v>100.72485653881003</v>
      </c>
      <c r="E8" s="17">
        <v>165</v>
      </c>
      <c r="F8" s="16">
        <f t="shared" si="1"/>
        <v>4.983388704318937</v>
      </c>
      <c r="G8" s="17">
        <v>165</v>
      </c>
      <c r="H8" s="16">
        <f t="shared" si="2"/>
        <v>100</v>
      </c>
      <c r="I8" s="17">
        <v>165</v>
      </c>
      <c r="J8" s="20">
        <f t="shared" si="3"/>
        <v>100</v>
      </c>
      <c r="K8" s="12">
        <f t="shared" si="4"/>
        <v>0</v>
      </c>
      <c r="L8" s="20">
        <f t="shared" si="5"/>
        <v>0</v>
      </c>
      <c r="M8" s="17"/>
      <c r="N8" s="16">
        <f t="shared" si="6"/>
        <v>0</v>
      </c>
      <c r="O8" s="17"/>
      <c r="P8" s="21">
        <f>O8/G8*100</f>
        <v>0</v>
      </c>
      <c r="Q8" s="16"/>
      <c r="R8" s="16">
        <f t="shared" si="7"/>
        <v>0</v>
      </c>
      <c r="S8" s="16"/>
    </row>
    <row r="9" spans="1:19" s="1" customFormat="1" ht="23.25" customHeight="1">
      <c r="A9" s="22" t="s">
        <v>21</v>
      </c>
      <c r="B9" s="17">
        <v>3013</v>
      </c>
      <c r="C9" s="15">
        <v>3023</v>
      </c>
      <c r="D9" s="23">
        <f t="shared" si="0"/>
        <v>100.33189512114171</v>
      </c>
      <c r="E9" s="15">
        <v>240</v>
      </c>
      <c r="F9" s="23">
        <f t="shared" si="1"/>
        <v>7.965482907401261</v>
      </c>
      <c r="G9" s="17">
        <v>240</v>
      </c>
      <c r="H9" s="23">
        <f t="shared" si="2"/>
        <v>100</v>
      </c>
      <c r="I9" s="15">
        <v>70</v>
      </c>
      <c r="J9" s="24">
        <f t="shared" si="3"/>
        <v>29.166666666666668</v>
      </c>
      <c r="K9" s="12">
        <f t="shared" si="4"/>
        <v>170</v>
      </c>
      <c r="L9" s="24">
        <f t="shared" si="5"/>
        <v>70.83333333333334</v>
      </c>
      <c r="M9" s="15">
        <v>170</v>
      </c>
      <c r="N9" s="23">
        <f t="shared" si="6"/>
        <v>70.83333333333334</v>
      </c>
      <c r="O9" s="15"/>
      <c r="P9" s="23">
        <v>0</v>
      </c>
      <c r="Q9" s="23"/>
      <c r="R9" s="23">
        <f t="shared" si="7"/>
        <v>0</v>
      </c>
      <c r="S9" s="23"/>
    </row>
    <row r="10" spans="1:19" s="25" customFormat="1" ht="23.25" customHeight="1">
      <c r="A10" s="19" t="s">
        <v>22</v>
      </c>
      <c r="B10" s="17">
        <v>1381</v>
      </c>
      <c r="C10" s="15">
        <v>1397</v>
      </c>
      <c r="D10" s="23">
        <f t="shared" si="0"/>
        <v>101.15858073859523</v>
      </c>
      <c r="E10" s="15">
        <v>574</v>
      </c>
      <c r="F10" s="23">
        <f t="shared" si="1"/>
        <v>41.564083997103545</v>
      </c>
      <c r="G10" s="16">
        <v>574</v>
      </c>
      <c r="H10" s="23">
        <f t="shared" si="2"/>
        <v>100</v>
      </c>
      <c r="I10" s="23">
        <v>327</v>
      </c>
      <c r="J10" s="24">
        <f t="shared" si="3"/>
        <v>56.968641114982574</v>
      </c>
      <c r="K10" s="23">
        <f t="shared" si="4"/>
        <v>247</v>
      </c>
      <c r="L10" s="24">
        <f t="shared" si="5"/>
        <v>43.031358885017426</v>
      </c>
      <c r="M10" s="15">
        <v>247</v>
      </c>
      <c r="N10" s="23">
        <f t="shared" si="6"/>
        <v>43.031358885017426</v>
      </c>
      <c r="O10" s="15"/>
      <c r="P10" s="23">
        <f aca="true" t="shared" si="8" ref="P10:P28">O10/G10*100</f>
        <v>0</v>
      </c>
      <c r="Q10" s="23"/>
      <c r="R10" s="23">
        <f t="shared" si="7"/>
        <v>0</v>
      </c>
      <c r="S10" s="23"/>
    </row>
    <row r="11" spans="1:19" s="1" customFormat="1" ht="23.25" customHeight="1">
      <c r="A11" s="22" t="s">
        <v>23</v>
      </c>
      <c r="B11" s="17">
        <v>3235</v>
      </c>
      <c r="C11" s="15">
        <v>3148</v>
      </c>
      <c r="D11" s="23">
        <f t="shared" si="0"/>
        <v>97.31066460587327</v>
      </c>
      <c r="E11" s="15">
        <v>2007</v>
      </c>
      <c r="F11" s="23">
        <f t="shared" si="1"/>
        <v>62.040185471406495</v>
      </c>
      <c r="G11" s="15">
        <v>1827</v>
      </c>
      <c r="H11" s="23">
        <f t="shared" si="2"/>
        <v>91.03139013452915</v>
      </c>
      <c r="I11" s="15">
        <v>1068</v>
      </c>
      <c r="J11" s="24">
        <f t="shared" si="3"/>
        <v>58.45648604269294</v>
      </c>
      <c r="K11" s="15">
        <f t="shared" si="4"/>
        <v>759</v>
      </c>
      <c r="L11" s="24">
        <f t="shared" si="5"/>
        <v>41.54351395730706</v>
      </c>
      <c r="M11" s="15">
        <v>759</v>
      </c>
      <c r="N11" s="23">
        <f t="shared" si="6"/>
        <v>41.54351395730706</v>
      </c>
      <c r="O11" s="15"/>
      <c r="P11" s="26">
        <f t="shared" si="8"/>
        <v>0</v>
      </c>
      <c r="Q11" s="23"/>
      <c r="R11" s="23">
        <f t="shared" si="7"/>
        <v>0</v>
      </c>
      <c r="S11" s="23"/>
    </row>
    <row r="12" spans="1:19" s="1" customFormat="1" ht="23.25" customHeight="1">
      <c r="A12" s="22" t="s">
        <v>24</v>
      </c>
      <c r="B12" s="17">
        <v>2215</v>
      </c>
      <c r="C12" s="15">
        <v>1927</v>
      </c>
      <c r="D12" s="23">
        <f t="shared" si="0"/>
        <v>86.99774266365688</v>
      </c>
      <c r="E12" s="15">
        <v>1259</v>
      </c>
      <c r="F12" s="23">
        <f t="shared" si="1"/>
        <v>56.839729119638825</v>
      </c>
      <c r="G12" s="15">
        <v>1259</v>
      </c>
      <c r="H12" s="23">
        <f t="shared" si="2"/>
        <v>100</v>
      </c>
      <c r="I12" s="15">
        <v>878</v>
      </c>
      <c r="J12" s="24">
        <f t="shared" si="3"/>
        <v>69.73788721207306</v>
      </c>
      <c r="K12" s="15">
        <f t="shared" si="4"/>
        <v>381</v>
      </c>
      <c r="L12" s="24">
        <f t="shared" si="5"/>
        <v>30.262112787926927</v>
      </c>
      <c r="M12" s="15">
        <v>381</v>
      </c>
      <c r="N12" s="23">
        <f t="shared" si="6"/>
        <v>30.262112787926927</v>
      </c>
      <c r="O12" s="15"/>
      <c r="P12" s="23">
        <f t="shared" si="8"/>
        <v>0</v>
      </c>
      <c r="Q12" s="23"/>
      <c r="R12" s="23">
        <f t="shared" si="7"/>
        <v>0</v>
      </c>
      <c r="S12" s="23"/>
    </row>
    <row r="13" spans="1:19" s="1" customFormat="1" ht="23.25" customHeight="1">
      <c r="A13" s="22" t="s">
        <v>25</v>
      </c>
      <c r="B13" s="17">
        <v>2793</v>
      </c>
      <c r="C13" s="15">
        <v>2750</v>
      </c>
      <c r="D13" s="23">
        <f t="shared" si="0"/>
        <v>98.46043680630146</v>
      </c>
      <c r="E13" s="27">
        <v>585</v>
      </c>
      <c r="F13" s="23">
        <f t="shared" si="1"/>
        <v>20.945220193340493</v>
      </c>
      <c r="G13" s="15">
        <v>585</v>
      </c>
      <c r="H13" s="23">
        <f t="shared" si="2"/>
        <v>100</v>
      </c>
      <c r="I13" s="15">
        <v>585</v>
      </c>
      <c r="J13" s="24">
        <f t="shared" si="3"/>
        <v>100</v>
      </c>
      <c r="K13" s="15">
        <f t="shared" si="4"/>
        <v>0</v>
      </c>
      <c r="L13" s="24">
        <f t="shared" si="5"/>
        <v>0</v>
      </c>
      <c r="M13" s="15"/>
      <c r="N13" s="23">
        <f t="shared" si="6"/>
        <v>0</v>
      </c>
      <c r="O13" s="15"/>
      <c r="P13" s="23">
        <f t="shared" si="8"/>
        <v>0</v>
      </c>
      <c r="Q13" s="23"/>
      <c r="R13" s="23">
        <f t="shared" si="7"/>
        <v>0</v>
      </c>
      <c r="S13" s="23"/>
    </row>
    <row r="14" spans="1:18" s="1" customFormat="1" ht="23.25" customHeight="1">
      <c r="A14" s="22" t="s">
        <v>26</v>
      </c>
      <c r="B14" s="17">
        <v>2281</v>
      </c>
      <c r="C14" s="15">
        <v>2272</v>
      </c>
      <c r="D14" s="23">
        <f t="shared" si="0"/>
        <v>99.60543621218764</v>
      </c>
      <c r="E14" s="15">
        <v>1132</v>
      </c>
      <c r="F14" s="23">
        <f t="shared" si="1"/>
        <v>49.62735642262165</v>
      </c>
      <c r="G14" s="15">
        <v>1132</v>
      </c>
      <c r="H14" s="23">
        <f t="shared" si="2"/>
        <v>100</v>
      </c>
      <c r="I14" s="15">
        <v>668.5</v>
      </c>
      <c r="J14" s="24">
        <f t="shared" si="3"/>
        <v>59.0547703180212</v>
      </c>
      <c r="K14" s="15">
        <f t="shared" si="4"/>
        <v>463.5</v>
      </c>
      <c r="L14" s="24">
        <f t="shared" si="5"/>
        <v>40.9452296819788</v>
      </c>
      <c r="M14" s="15">
        <v>463.5</v>
      </c>
      <c r="N14" s="23">
        <f t="shared" si="6"/>
        <v>40.9452296819788</v>
      </c>
      <c r="O14" s="15"/>
      <c r="P14" s="23">
        <f t="shared" si="8"/>
        <v>0</v>
      </c>
      <c r="R14" s="23">
        <f t="shared" si="7"/>
        <v>0</v>
      </c>
    </row>
    <row r="15" spans="1:19" s="1" customFormat="1" ht="23.25" customHeight="1">
      <c r="A15" s="22" t="s">
        <v>27</v>
      </c>
      <c r="B15" s="17">
        <v>692</v>
      </c>
      <c r="C15" s="15">
        <v>718</v>
      </c>
      <c r="D15" s="23">
        <f t="shared" si="0"/>
        <v>103.75722543352602</v>
      </c>
      <c r="E15" s="15">
        <v>718</v>
      </c>
      <c r="F15" s="23">
        <f t="shared" si="1"/>
        <v>103.75722543352602</v>
      </c>
      <c r="G15" s="15">
        <v>718</v>
      </c>
      <c r="H15" s="23">
        <f t="shared" si="2"/>
        <v>100</v>
      </c>
      <c r="I15" s="15">
        <v>529</v>
      </c>
      <c r="J15" s="24">
        <f t="shared" si="3"/>
        <v>73.67688022284122</v>
      </c>
      <c r="K15" s="15">
        <f t="shared" si="4"/>
        <v>189</v>
      </c>
      <c r="L15" s="24">
        <f t="shared" si="5"/>
        <v>26.323119777158777</v>
      </c>
      <c r="M15" s="15">
        <v>189</v>
      </c>
      <c r="N15" s="23">
        <f t="shared" si="6"/>
        <v>26.323119777158777</v>
      </c>
      <c r="O15" s="15"/>
      <c r="P15" s="23">
        <f t="shared" si="8"/>
        <v>0</v>
      </c>
      <c r="Q15" s="23"/>
      <c r="R15" s="23">
        <f t="shared" si="7"/>
        <v>0</v>
      </c>
      <c r="S15" s="23"/>
    </row>
    <row r="16" spans="1:19" s="1" customFormat="1" ht="23.25" customHeight="1">
      <c r="A16" s="22" t="s">
        <v>40</v>
      </c>
      <c r="B16" s="17">
        <v>1579</v>
      </c>
      <c r="C16" s="15">
        <v>1268</v>
      </c>
      <c r="D16" s="23">
        <f t="shared" si="0"/>
        <v>80.30398986700443</v>
      </c>
      <c r="E16" s="15">
        <v>708</v>
      </c>
      <c r="F16" s="23">
        <f t="shared" si="1"/>
        <v>44.838505383153894</v>
      </c>
      <c r="G16" s="15">
        <v>708</v>
      </c>
      <c r="H16" s="23">
        <f t="shared" si="2"/>
        <v>100</v>
      </c>
      <c r="I16" s="15">
        <v>648</v>
      </c>
      <c r="J16" s="24">
        <f t="shared" si="3"/>
        <v>91.52542372881356</v>
      </c>
      <c r="K16" s="15">
        <f t="shared" si="4"/>
        <v>60</v>
      </c>
      <c r="L16" s="24">
        <f t="shared" si="5"/>
        <v>8.47457627118644</v>
      </c>
      <c r="M16" s="15">
        <v>60</v>
      </c>
      <c r="N16" s="23">
        <f t="shared" si="6"/>
        <v>8.47457627118644</v>
      </c>
      <c r="O16" s="15"/>
      <c r="P16" s="23">
        <f t="shared" si="8"/>
        <v>0</v>
      </c>
      <c r="Q16" s="23"/>
      <c r="R16" s="23">
        <f t="shared" si="7"/>
        <v>0</v>
      </c>
      <c r="S16" s="23"/>
    </row>
    <row r="17" spans="1:19" s="1" customFormat="1" ht="23.25" customHeight="1">
      <c r="A17" s="22" t="s">
        <v>28</v>
      </c>
      <c r="B17" s="17">
        <v>1997</v>
      </c>
      <c r="C17" s="15">
        <v>1993</v>
      </c>
      <c r="D17" s="23">
        <f t="shared" si="0"/>
        <v>99.79969954932399</v>
      </c>
      <c r="E17" s="15">
        <v>1263</v>
      </c>
      <c r="F17" s="23">
        <f t="shared" si="1"/>
        <v>63.24486730095143</v>
      </c>
      <c r="G17" s="15">
        <v>1015</v>
      </c>
      <c r="H17" s="23">
        <f t="shared" si="2"/>
        <v>80.36421219319082</v>
      </c>
      <c r="I17" s="15">
        <v>776</v>
      </c>
      <c r="J17" s="24">
        <f t="shared" si="3"/>
        <v>76.45320197044335</v>
      </c>
      <c r="K17" s="15">
        <f t="shared" si="4"/>
        <v>239</v>
      </c>
      <c r="L17" s="24">
        <f t="shared" si="5"/>
        <v>23.54679802955665</v>
      </c>
      <c r="M17" s="15">
        <v>219</v>
      </c>
      <c r="N17" s="23">
        <f t="shared" si="6"/>
        <v>21.576354679802957</v>
      </c>
      <c r="O17" s="15">
        <v>120</v>
      </c>
      <c r="P17" s="23">
        <f t="shared" si="8"/>
        <v>11.822660098522167</v>
      </c>
      <c r="Q17" s="23">
        <v>6</v>
      </c>
      <c r="R17" s="23">
        <f t="shared" si="7"/>
        <v>0.5911330049261084</v>
      </c>
      <c r="S17" s="23"/>
    </row>
    <row r="18" spans="1:19" s="1" customFormat="1" ht="23.25" customHeight="1">
      <c r="A18" s="22" t="s">
        <v>29</v>
      </c>
      <c r="B18" s="17">
        <v>2796</v>
      </c>
      <c r="C18" s="15">
        <v>2797</v>
      </c>
      <c r="D18" s="23">
        <f t="shared" si="0"/>
        <v>100.03576537911303</v>
      </c>
      <c r="E18" s="15">
        <v>2797</v>
      </c>
      <c r="F18" s="23">
        <f t="shared" si="1"/>
        <v>100.03576537911303</v>
      </c>
      <c r="G18" s="15">
        <v>2797</v>
      </c>
      <c r="H18" s="23">
        <f t="shared" si="2"/>
        <v>100</v>
      </c>
      <c r="I18" s="15">
        <v>642</v>
      </c>
      <c r="J18" s="24">
        <f t="shared" si="3"/>
        <v>22.95316410439757</v>
      </c>
      <c r="K18" s="15">
        <f t="shared" si="4"/>
        <v>2155</v>
      </c>
      <c r="L18" s="24">
        <f t="shared" si="5"/>
        <v>77.04683589560243</v>
      </c>
      <c r="M18" s="15">
        <v>2155</v>
      </c>
      <c r="N18" s="23">
        <f t="shared" si="6"/>
        <v>77.04683589560243</v>
      </c>
      <c r="O18" s="15"/>
      <c r="P18" s="23">
        <f t="shared" si="8"/>
        <v>0</v>
      </c>
      <c r="Q18" s="23"/>
      <c r="R18" s="23">
        <f t="shared" si="7"/>
        <v>0</v>
      </c>
      <c r="S18" s="23"/>
    </row>
    <row r="19" spans="1:19" s="1" customFormat="1" ht="23.25" customHeight="1">
      <c r="A19" s="22" t="s">
        <v>30</v>
      </c>
      <c r="B19" s="17">
        <v>3011</v>
      </c>
      <c r="C19" s="15">
        <v>3134</v>
      </c>
      <c r="D19" s="23">
        <f t="shared" si="0"/>
        <v>104.08502158751244</v>
      </c>
      <c r="E19" s="15">
        <v>2114</v>
      </c>
      <c r="F19" s="23">
        <f t="shared" si="1"/>
        <v>70.20923281301893</v>
      </c>
      <c r="G19" s="15">
        <v>2114</v>
      </c>
      <c r="H19" s="23">
        <f t="shared" si="2"/>
        <v>100</v>
      </c>
      <c r="I19" s="15">
        <v>610</v>
      </c>
      <c r="J19" s="24">
        <f t="shared" si="3"/>
        <v>28.855250709555346</v>
      </c>
      <c r="K19" s="15">
        <f t="shared" si="4"/>
        <v>1504</v>
      </c>
      <c r="L19" s="24">
        <f t="shared" si="5"/>
        <v>71.14474929044465</v>
      </c>
      <c r="M19" s="15">
        <v>1504</v>
      </c>
      <c r="N19" s="23">
        <f t="shared" si="6"/>
        <v>71.14474929044465</v>
      </c>
      <c r="O19" s="15"/>
      <c r="P19" s="23">
        <f t="shared" si="8"/>
        <v>0</v>
      </c>
      <c r="Q19" s="23"/>
      <c r="R19" s="23">
        <f t="shared" si="7"/>
        <v>0</v>
      </c>
      <c r="S19" s="23"/>
    </row>
    <row r="20" spans="1:19" s="1" customFormat="1" ht="23.25" customHeight="1">
      <c r="A20" s="22" t="s">
        <v>31</v>
      </c>
      <c r="B20" s="17">
        <v>3199</v>
      </c>
      <c r="C20" s="15">
        <v>2528</v>
      </c>
      <c r="D20" s="23">
        <f t="shared" si="0"/>
        <v>79.02469521725538</v>
      </c>
      <c r="E20" s="15">
        <v>2266</v>
      </c>
      <c r="F20" s="23">
        <f t="shared" si="1"/>
        <v>70.8346358236949</v>
      </c>
      <c r="G20" s="15">
        <v>2266</v>
      </c>
      <c r="H20" s="23">
        <f t="shared" si="2"/>
        <v>100</v>
      </c>
      <c r="I20" s="15">
        <v>1656</v>
      </c>
      <c r="J20" s="24">
        <f t="shared" si="3"/>
        <v>73.08031774051192</v>
      </c>
      <c r="K20" s="15">
        <f t="shared" si="4"/>
        <v>610</v>
      </c>
      <c r="L20" s="24">
        <f t="shared" si="5"/>
        <v>26.919682259488088</v>
      </c>
      <c r="M20" s="15">
        <v>610</v>
      </c>
      <c r="N20" s="23">
        <f t="shared" si="6"/>
        <v>26.919682259488088</v>
      </c>
      <c r="O20" s="15"/>
      <c r="P20" s="23">
        <f t="shared" si="8"/>
        <v>0</v>
      </c>
      <c r="Q20" s="23"/>
      <c r="R20" s="23">
        <f t="shared" si="7"/>
        <v>0</v>
      </c>
      <c r="S20" s="23"/>
    </row>
    <row r="21" spans="1:19" s="1" customFormat="1" ht="23.25" customHeight="1">
      <c r="A21" s="22" t="s">
        <v>32</v>
      </c>
      <c r="B21" s="17">
        <v>2334</v>
      </c>
      <c r="C21" s="15">
        <v>2239</v>
      </c>
      <c r="D21" s="23">
        <f t="shared" si="0"/>
        <v>95.92973436161097</v>
      </c>
      <c r="E21" s="28">
        <v>1473</v>
      </c>
      <c r="F21" s="23">
        <f t="shared" si="1"/>
        <v>63.11053984575835</v>
      </c>
      <c r="G21" s="28">
        <v>1003</v>
      </c>
      <c r="H21" s="23">
        <f t="shared" si="2"/>
        <v>68.09232858112695</v>
      </c>
      <c r="I21" s="15">
        <v>829</v>
      </c>
      <c r="J21" s="24">
        <f t="shared" si="3"/>
        <v>82.65204386839483</v>
      </c>
      <c r="K21" s="15">
        <f t="shared" si="4"/>
        <v>174</v>
      </c>
      <c r="L21" s="24">
        <f t="shared" si="5"/>
        <v>17.347956131605187</v>
      </c>
      <c r="M21" s="15">
        <v>174</v>
      </c>
      <c r="N21" s="23">
        <f t="shared" si="6"/>
        <v>17.347956131605187</v>
      </c>
      <c r="O21" s="15"/>
      <c r="P21" s="23">
        <f t="shared" si="8"/>
        <v>0</v>
      </c>
      <c r="Q21" s="23"/>
      <c r="R21" s="23">
        <f t="shared" si="7"/>
        <v>0</v>
      </c>
      <c r="S21" s="23"/>
    </row>
    <row r="22" spans="1:19" s="1" customFormat="1" ht="23.25" customHeight="1">
      <c r="A22" s="22" t="s">
        <v>33</v>
      </c>
      <c r="B22" s="17">
        <v>2066</v>
      </c>
      <c r="C22" s="15">
        <v>1858</v>
      </c>
      <c r="D22" s="23">
        <f t="shared" si="0"/>
        <v>89.93223620522748</v>
      </c>
      <c r="E22" s="15">
        <v>783</v>
      </c>
      <c r="F22" s="23">
        <f t="shared" si="1"/>
        <v>37.899322362052274</v>
      </c>
      <c r="G22" s="15">
        <v>522</v>
      </c>
      <c r="H22" s="23">
        <f t="shared" si="2"/>
        <v>66.66666666666666</v>
      </c>
      <c r="I22" s="29">
        <v>372</v>
      </c>
      <c r="J22" s="24">
        <f t="shared" si="3"/>
        <v>71.26436781609196</v>
      </c>
      <c r="K22" s="15">
        <f t="shared" si="4"/>
        <v>150</v>
      </c>
      <c r="L22" s="24">
        <f t="shared" si="5"/>
        <v>28.735632183908045</v>
      </c>
      <c r="M22" s="15">
        <v>150</v>
      </c>
      <c r="N22" s="23">
        <f t="shared" si="6"/>
        <v>28.735632183908045</v>
      </c>
      <c r="O22" s="15"/>
      <c r="P22" s="23">
        <f t="shared" si="8"/>
        <v>0</v>
      </c>
      <c r="Q22" s="23"/>
      <c r="R22" s="23">
        <f t="shared" si="7"/>
        <v>0</v>
      </c>
      <c r="S22" s="23"/>
    </row>
    <row r="23" spans="1:19" s="1" customFormat="1" ht="23.25" customHeight="1">
      <c r="A23" s="22" t="s">
        <v>34</v>
      </c>
      <c r="B23" s="17">
        <v>685</v>
      </c>
      <c r="C23" s="15">
        <v>385</v>
      </c>
      <c r="D23" s="23">
        <f t="shared" si="0"/>
        <v>56.20437956204379</v>
      </c>
      <c r="E23" s="15">
        <v>80</v>
      </c>
      <c r="F23" s="23">
        <f t="shared" si="1"/>
        <v>11.678832116788321</v>
      </c>
      <c r="G23" s="15">
        <v>80</v>
      </c>
      <c r="H23" s="23">
        <f t="shared" si="2"/>
        <v>100</v>
      </c>
      <c r="I23" s="15">
        <v>20</v>
      </c>
      <c r="J23" s="24">
        <f t="shared" si="3"/>
        <v>25</v>
      </c>
      <c r="K23" s="15">
        <f t="shared" si="4"/>
        <v>60</v>
      </c>
      <c r="L23" s="24">
        <f t="shared" si="5"/>
        <v>75</v>
      </c>
      <c r="M23" s="15">
        <v>60</v>
      </c>
      <c r="N23" s="23">
        <f t="shared" si="6"/>
        <v>75</v>
      </c>
      <c r="O23" s="15"/>
      <c r="P23" s="23">
        <f t="shared" si="8"/>
        <v>0</v>
      </c>
      <c r="Q23" s="23"/>
      <c r="R23" s="23">
        <f t="shared" si="7"/>
        <v>0</v>
      </c>
      <c r="S23" s="23"/>
    </row>
    <row r="24" spans="1:19" s="1" customFormat="1" ht="23.25" customHeight="1">
      <c r="A24" s="22" t="s">
        <v>35</v>
      </c>
      <c r="B24" s="17">
        <v>1885</v>
      </c>
      <c r="C24" s="15">
        <v>1870</v>
      </c>
      <c r="D24" s="23">
        <f t="shared" si="0"/>
        <v>99.20424403183023</v>
      </c>
      <c r="E24" s="15">
        <v>960</v>
      </c>
      <c r="F24" s="23">
        <f t="shared" si="1"/>
        <v>50.92838196286472</v>
      </c>
      <c r="G24" s="15">
        <v>960</v>
      </c>
      <c r="H24" s="23">
        <f t="shared" si="2"/>
        <v>100</v>
      </c>
      <c r="I24" s="15">
        <v>728</v>
      </c>
      <c r="J24" s="24">
        <f t="shared" si="3"/>
        <v>75.83333333333333</v>
      </c>
      <c r="K24" s="15">
        <f t="shared" si="4"/>
        <v>232</v>
      </c>
      <c r="L24" s="24">
        <f t="shared" si="5"/>
        <v>24.166666666666668</v>
      </c>
      <c r="M24" s="23">
        <v>232</v>
      </c>
      <c r="N24" s="23">
        <f t="shared" si="6"/>
        <v>24.166666666666668</v>
      </c>
      <c r="O24" s="15"/>
      <c r="P24" s="23">
        <f t="shared" si="8"/>
        <v>0</v>
      </c>
      <c r="Q24" s="23"/>
      <c r="R24" s="23">
        <f t="shared" si="7"/>
        <v>0</v>
      </c>
      <c r="S24" s="23"/>
    </row>
    <row r="25" spans="1:19" s="1" customFormat="1" ht="23.25" customHeight="1">
      <c r="A25" s="22" t="s">
        <v>36</v>
      </c>
      <c r="B25" s="17">
        <v>3999</v>
      </c>
      <c r="C25" s="15">
        <v>4002</v>
      </c>
      <c r="D25" s="23">
        <f t="shared" si="0"/>
        <v>100.07501875468867</v>
      </c>
      <c r="E25" s="15">
        <v>2420</v>
      </c>
      <c r="F25" s="23">
        <f t="shared" si="1"/>
        <v>60.515128782195546</v>
      </c>
      <c r="G25" s="15">
        <v>2420</v>
      </c>
      <c r="H25" s="23">
        <f t="shared" si="2"/>
        <v>100</v>
      </c>
      <c r="I25" s="15">
        <v>1305</v>
      </c>
      <c r="J25" s="24">
        <f t="shared" si="3"/>
        <v>53.925619834710744</v>
      </c>
      <c r="K25" s="15">
        <f t="shared" si="4"/>
        <v>1115</v>
      </c>
      <c r="L25" s="24">
        <f t="shared" si="5"/>
        <v>46.074380165289256</v>
      </c>
      <c r="M25" s="15">
        <v>1115</v>
      </c>
      <c r="N25" s="23">
        <f t="shared" si="6"/>
        <v>46.074380165289256</v>
      </c>
      <c r="O25" s="15"/>
      <c r="P25" s="23">
        <f t="shared" si="8"/>
        <v>0</v>
      </c>
      <c r="Q25" s="23"/>
      <c r="R25" s="23">
        <f t="shared" si="7"/>
        <v>0</v>
      </c>
      <c r="S25" s="23"/>
    </row>
    <row r="26" spans="1:19" s="1" customFormat="1" ht="23.25" customHeight="1">
      <c r="A26" s="22" t="s">
        <v>37</v>
      </c>
      <c r="B26" s="17">
        <v>2145</v>
      </c>
      <c r="C26" s="15">
        <v>1757</v>
      </c>
      <c r="D26" s="23">
        <f t="shared" si="0"/>
        <v>81.91142191142191</v>
      </c>
      <c r="E26" s="15">
        <v>1500</v>
      </c>
      <c r="F26" s="23">
        <f t="shared" si="1"/>
        <v>69.93006993006993</v>
      </c>
      <c r="G26" s="15">
        <v>1500</v>
      </c>
      <c r="H26" s="23">
        <f t="shared" si="2"/>
        <v>100</v>
      </c>
      <c r="I26" s="15">
        <v>1470</v>
      </c>
      <c r="J26" s="24">
        <f t="shared" si="3"/>
        <v>98</v>
      </c>
      <c r="K26" s="15">
        <f t="shared" si="4"/>
        <v>30</v>
      </c>
      <c r="L26" s="24">
        <f t="shared" si="5"/>
        <v>2</v>
      </c>
      <c r="M26" s="15">
        <v>30</v>
      </c>
      <c r="N26" s="23">
        <f t="shared" si="6"/>
        <v>2</v>
      </c>
      <c r="O26" s="15"/>
      <c r="P26" s="23">
        <f t="shared" si="8"/>
        <v>0</v>
      </c>
      <c r="Q26" s="23"/>
      <c r="R26" s="23">
        <f t="shared" si="7"/>
        <v>0</v>
      </c>
      <c r="S26" s="23"/>
    </row>
    <row r="27" spans="1:19" s="1" customFormat="1" ht="23.25" customHeight="1">
      <c r="A27" s="30" t="s">
        <v>38</v>
      </c>
      <c r="B27" s="9">
        <f>SUM(B6:B26)</f>
        <v>48111</v>
      </c>
      <c r="C27" s="8">
        <f>SUM(C6:C26)</f>
        <v>45965</v>
      </c>
      <c r="D27" s="31">
        <f t="shared" si="0"/>
        <v>95.53948161543099</v>
      </c>
      <c r="E27" s="8">
        <f>SUM(E6:E26)</f>
        <v>25660</v>
      </c>
      <c r="F27" s="31">
        <f t="shared" si="1"/>
        <v>53.33499615472553</v>
      </c>
      <c r="G27" s="8">
        <f>SUM(G6:G26)</f>
        <v>24501</v>
      </c>
      <c r="H27" s="31">
        <f t="shared" si="2"/>
        <v>95.48324240062354</v>
      </c>
      <c r="I27" s="8">
        <f>SUM(I6:I26)</f>
        <v>14401.5</v>
      </c>
      <c r="J27" s="32">
        <f t="shared" si="3"/>
        <v>58.77923350067344</v>
      </c>
      <c r="K27" s="8">
        <f t="shared" si="4"/>
        <v>10099.5</v>
      </c>
      <c r="L27" s="32">
        <f t="shared" si="5"/>
        <v>41.22076649932656</v>
      </c>
      <c r="M27" s="8">
        <f>SUM(M6:M26)</f>
        <v>10079.5</v>
      </c>
      <c r="N27" s="31">
        <f t="shared" si="6"/>
        <v>41.139137178074364</v>
      </c>
      <c r="O27" s="8">
        <f>SUM(O6:O26)</f>
        <v>120</v>
      </c>
      <c r="P27" s="33">
        <f t="shared" si="8"/>
        <v>0.48977592751316273</v>
      </c>
      <c r="Q27" s="8">
        <f>SUM(Q6:Q26)</f>
        <v>6</v>
      </c>
      <c r="R27" s="31">
        <f t="shared" si="7"/>
        <v>0.024488796375658137</v>
      </c>
      <c r="S27" s="31">
        <f>SUM(S6:S26)</f>
        <v>0</v>
      </c>
    </row>
    <row r="28" spans="1:19" s="1" customFormat="1" ht="18">
      <c r="A28" s="30" t="s">
        <v>39</v>
      </c>
      <c r="B28" s="9">
        <v>49185</v>
      </c>
      <c r="C28" s="8">
        <v>48188</v>
      </c>
      <c r="D28" s="31">
        <f t="shared" si="0"/>
        <v>97.97295923553929</v>
      </c>
      <c r="E28" s="8">
        <v>30061</v>
      </c>
      <c r="F28" s="31">
        <f t="shared" si="1"/>
        <v>61.11822710175867</v>
      </c>
      <c r="G28" s="8">
        <v>28530</v>
      </c>
      <c r="H28" s="31">
        <f t="shared" si="2"/>
        <v>94.90702238781145</v>
      </c>
      <c r="I28" s="8">
        <v>15651</v>
      </c>
      <c r="J28" s="31">
        <f t="shared" si="3"/>
        <v>54.85804416403786</v>
      </c>
      <c r="K28" s="8">
        <f t="shared" si="4"/>
        <v>12879</v>
      </c>
      <c r="L28" s="31">
        <f t="shared" si="5"/>
        <v>45.14195583596214</v>
      </c>
      <c r="M28" s="8">
        <v>12155</v>
      </c>
      <c r="N28" s="31">
        <f t="shared" si="6"/>
        <v>42.60427620049071</v>
      </c>
      <c r="O28" s="8">
        <v>680</v>
      </c>
      <c r="P28" s="31">
        <f t="shared" si="8"/>
        <v>2.3834560112162633</v>
      </c>
      <c r="Q28" s="8">
        <v>15</v>
      </c>
      <c r="R28" s="33">
        <f t="shared" si="7"/>
        <v>0.052576235541535225</v>
      </c>
      <c r="S28" s="8">
        <v>305</v>
      </c>
    </row>
    <row r="29" spans="1:19" s="1" customFormat="1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</row>
    <row r="30" spans="1:19" ht="12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</row>
    <row r="31" spans="1:19" ht="12.75">
      <c r="A31" s="36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6"/>
      <c r="R31" s="36"/>
      <c r="S31" s="36"/>
    </row>
    <row r="32" spans="1:19" ht="12.75">
      <c r="A32" s="36"/>
      <c r="B32" s="34"/>
      <c r="C32" s="34"/>
      <c r="D32" s="34"/>
      <c r="E32" s="34"/>
      <c r="F32" s="34"/>
      <c r="G32" s="37"/>
      <c r="H32" s="34"/>
      <c r="I32" s="37"/>
      <c r="J32" s="34"/>
      <c r="K32" s="34"/>
      <c r="L32" s="34"/>
      <c r="M32" s="34"/>
      <c r="N32" s="34"/>
      <c r="O32" s="34"/>
      <c r="P32" s="34"/>
      <c r="Q32" s="36"/>
      <c r="R32" s="36"/>
      <c r="S32" s="36"/>
    </row>
    <row r="33" spans="1:19" ht="18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8"/>
      <c r="R33" s="38"/>
      <c r="S33" s="40"/>
    </row>
    <row r="34" spans="1:19" ht="12.75">
      <c r="A34" s="36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6"/>
      <c r="R34" s="36"/>
      <c r="S34" s="36"/>
    </row>
    <row r="35" spans="1:19" ht="12.75">
      <c r="A35" s="36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6"/>
      <c r="R35" s="36"/>
      <c r="S35" s="36"/>
    </row>
    <row r="36" spans="1:19" ht="12.75">
      <c r="A36" s="36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6"/>
      <c r="R36" s="36"/>
      <c r="S36" s="36"/>
    </row>
    <row r="37" spans="1:19" ht="15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3"/>
      <c r="R37" s="43"/>
      <c r="S37" s="43"/>
    </row>
    <row r="38" ht="12.75">
      <c r="A38" s="44"/>
    </row>
    <row r="39" ht="12.75">
      <c r="A39" s="44"/>
    </row>
  </sheetData>
  <sheetProtection selectLockedCells="1" selectUnlockedCells="1"/>
  <mergeCells count="18">
    <mergeCell ref="Q4:R4"/>
    <mergeCell ref="S4:S5"/>
    <mergeCell ref="J4:J5"/>
    <mergeCell ref="K4:K5"/>
    <mergeCell ref="L4:L5"/>
    <mergeCell ref="M4:M5"/>
    <mergeCell ref="N4:N5"/>
    <mergeCell ref="O4:P4"/>
    <mergeCell ref="A2:R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zoomScale="80" zoomScaleNormal="80" zoomScaleSheetLayoutView="82" zoomScalePageLayoutView="0" workbookViewId="0" topLeftCell="A1">
      <selection activeCell="K28" sqref="K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="80" zoomScaleNormal="80" zoomScaleSheetLayoutView="82" zoomScalePageLayoutView="0" workbookViewId="0" topLeftCell="A1">
      <selection activeCell="A11" sqref="A1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="80" zoomScaleNormal="80" zoomScaleSheetLayoutView="82" zoomScalePageLayoutView="0" workbookViewId="0" topLeftCell="A1">
      <selection activeCell="Q19" sqref="Q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8"/>
  <dimension ref="A1:A1"/>
  <sheetViews>
    <sheetView zoomScale="80" zoomScaleNormal="80" zoomScaleSheetLayoutView="82" zoomScalePageLayoutView="0" workbookViewId="0" topLeftCell="A1">
      <selection activeCell="Q19" sqref="Q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__VBA__12"/>
  <dimension ref="A1:A1"/>
  <sheetViews>
    <sheetView zoomScale="80" zoomScaleNormal="80" zoomScaleSheetLayoutView="82" zoomScalePageLayoutView="0" workbookViewId="0" topLeftCell="A1">
      <selection activeCell="O20" sqref="O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__VBA__13"/>
  <dimension ref="A1:A1"/>
  <sheetViews>
    <sheetView zoomScale="80" zoomScaleNormal="80" zoomScaleSheetLayoutView="82" zoomScalePageLayoutView="0" workbookViewId="0" topLeftCell="A1">
      <selection activeCell="J15" sqref="J1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__VBA__14"/>
  <dimension ref="A1:A1"/>
  <sheetViews>
    <sheetView zoomScale="80" zoomScaleNormal="80" zoomScaleSheetLayoutView="82" zoomScalePageLayoutView="0" workbookViewId="0" topLeftCell="A1">
      <selection activeCell="O40" sqref="O4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__VBA__15"/>
  <dimension ref="A1:A1"/>
  <sheetViews>
    <sheetView zoomScale="80" zoomScaleNormal="80" zoomScaleSheetLayoutView="82" zoomScalePageLayoutView="0" workbookViewId="0" topLeftCell="A1">
      <selection activeCell="B28" sqref="B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__VBA__16"/>
  <dimension ref="A1:A1"/>
  <sheetViews>
    <sheetView zoomScale="80" zoomScaleNormal="80" zoomScaleSheetLayoutView="82" zoomScalePageLayoutView="0" workbookViewId="0" topLeftCell="A1">
      <selection activeCell="K12" sqref="K1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9"/>
  <dimension ref="A1:A1"/>
  <sheetViews>
    <sheetView zoomScale="80" zoomScaleNormal="80" zoomScaleSheetLayoutView="82" zoomScalePageLayoutView="0" workbookViewId="0" topLeftCell="A1">
      <selection activeCell="C19" sqref="C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__VBA__0"/>
  <dimension ref="A1:A1"/>
  <sheetViews>
    <sheetView zoomScale="80" zoomScaleNormal="80" zoomScaleSheetLayoutView="82" zoomScalePageLayoutView="0" workbookViewId="0" topLeftCell="A1">
      <selection activeCell="C19" sqref="C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__VBA__1"/>
  <dimension ref="A1:A1"/>
  <sheetViews>
    <sheetView zoomScale="80" zoomScaleNormal="80" zoomScaleSheetLayoutView="82" zoomScalePageLayoutView="0" workbookViewId="0" topLeftCell="A1">
      <selection activeCell="N18" sqref="N1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__VBA__2"/>
  <dimension ref="A1:A1"/>
  <sheetViews>
    <sheetView zoomScale="80" zoomScaleNormal="80" zoomScaleSheetLayoutView="82" zoomScalePageLayoutView="0" workbookViewId="0" topLeftCell="A1">
      <selection activeCell="J18" sqref="J1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__VBA__3"/>
  <dimension ref="A1:A1"/>
  <sheetViews>
    <sheetView zoomScale="80" zoomScaleNormal="80" zoomScaleSheetLayoutView="82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="80" zoomScaleNormal="80" zoomScaleSheetLayoutView="82" zoomScalePageLayoutView="0" workbookViewId="0" topLeftCell="A1">
      <selection activeCell="N3" sqref="N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="80" zoomScaleNormal="80" zoomScaleSheetLayoutView="82" zoomScalePageLayoutView="0" workbookViewId="0" topLeftCell="A1">
      <selection activeCell="R33" sqref="R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="80" zoomScaleNormal="80" zoomScaleSheetLayoutView="82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__VBA__7"/>
  <dimension ref="A1:A1"/>
  <sheetViews>
    <sheetView zoomScale="80" zoomScaleNormal="80" zoomScaleSheetLayoutView="82" zoomScalePageLayoutView="0" workbookViewId="0" topLeftCell="A1">
      <selection activeCell="J19" sqref="J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МСХ ЧР Козлова Ольга Васильевна</dc:creator>
  <cp:keywords/>
  <dc:description/>
  <cp:lastModifiedBy>Минсельхоз 53</cp:lastModifiedBy>
  <dcterms:created xsi:type="dcterms:W3CDTF">2020-11-06T12:30:50Z</dcterms:created>
  <dcterms:modified xsi:type="dcterms:W3CDTF">2020-11-06T12:32:07Z</dcterms:modified>
  <cp:category/>
  <cp:version/>
  <cp:contentType/>
  <cp:contentStatus/>
</cp:coreProperties>
</file>