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1685" windowHeight="7410" activeTab="0"/>
  </bookViews>
  <sheets>
    <sheet name="06.03.2020 (2020)" sheetId="1" r:id="rId1"/>
  </sheets>
  <definedNames>
    <definedName name="_xlnm.Print_Titles" localSheetId="0">'06.03.2020 (2020)'!$16:$16</definedName>
    <definedName name="_xlnm.Print_Area" localSheetId="0">'06.03.2020 (2020)'!$A$1:$K$75</definedName>
  </definedNames>
  <calcPr fullCalcOnLoad="1"/>
</workbook>
</file>

<file path=xl/sharedStrings.xml><?xml version="1.0" encoding="utf-8"?>
<sst xmlns="http://schemas.openxmlformats.org/spreadsheetml/2006/main" count="243" uniqueCount="152">
  <si>
    <t>город Новочебоксарск</t>
  </si>
  <si>
    <t>Чебоксарский район</t>
  </si>
  <si>
    <t>Моргаушский район</t>
  </si>
  <si>
    <t>город Чебоксары</t>
  </si>
  <si>
    <t>км</t>
  </si>
  <si>
    <t>ремонт покрытия проезжей части</t>
  </si>
  <si>
    <t>реконструкция</t>
  </si>
  <si>
    <t>0+000</t>
  </si>
  <si>
    <t>пр. Тракторостроителей</t>
  </si>
  <si>
    <t>ул. Кукшумская</t>
  </si>
  <si>
    <t>Всего по автомобильным дорогам Чебоксарского района</t>
  </si>
  <si>
    <t>Итого по автомобильным дорогам Чебоксарского района</t>
  </si>
  <si>
    <t>Всего по автомобильным дорогам Моргаушского района</t>
  </si>
  <si>
    <t>Итого по автомобильным дорогам Моргаушского района</t>
  </si>
  <si>
    <t>Итого по автомобильным дорогам Чебоксарской агломерации</t>
  </si>
  <si>
    <t>Всего по автомобильным дорогам Чебоксарской агломерации</t>
  </si>
  <si>
    <t>ремонт моста</t>
  </si>
  <si>
    <t>УТВЕРЖДЕНО</t>
  </si>
  <si>
    <t xml:space="preserve">постановлением Кабинета Министров </t>
  </si>
  <si>
    <t>Чувашской Республики</t>
  </si>
  <si>
    <t>Р А С П Р Е Д Е Л Е Н И Е</t>
  </si>
  <si>
    <t>№ пп</t>
  </si>
  <si>
    <t>начало (км+м)</t>
  </si>
  <si>
    <t>конец (км+м)</t>
  </si>
  <si>
    <t>значение</t>
  </si>
  <si>
    <t>единица измерения</t>
  </si>
  <si>
    <t>1.</t>
  </si>
  <si>
    <t>2.</t>
  </si>
  <si>
    <t>3.</t>
  </si>
  <si>
    <t>4.</t>
  </si>
  <si>
    <t>Адрес участка</t>
  </si>
  <si>
    <t>Вид работ</t>
  </si>
  <si>
    <t>Мощность работ</t>
  </si>
  <si>
    <t>Ремонт моста через р. Сугутка 
г. Чебоксары</t>
  </si>
  <si>
    <t>Всего по автомобильным дорогам 
г. Чебоксары</t>
  </si>
  <si>
    <t xml:space="preserve">мост через 
р. Сугутка </t>
  </si>
  <si>
    <t>Итого по автомобильным дорогам 
г. Чебоксары</t>
  </si>
  <si>
    <t>Всего по автомобильным дорогам 
г. Новочебоксарска</t>
  </si>
  <si>
    <t>Итого по автомобильным дорогам 
г. Новочебоксарска</t>
  </si>
  <si>
    <t>Объем финансирования, рублей</t>
  </si>
  <si>
    <t>В том числе</t>
  </si>
  <si>
    <t>из федерального бюджета, рублей</t>
  </si>
  <si>
    <t>из местного бюджета, рублей</t>
  </si>
  <si>
    <t>из республикан-ского бюджета Чувашской Республики, рублей</t>
  </si>
  <si>
    <t>____________________</t>
  </si>
  <si>
    <t>ул.  Промышленная</t>
  </si>
  <si>
    <t>ул. Хузангая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</si>
  <si>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</si>
  <si>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</si>
  <si>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</si>
  <si>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</si>
  <si>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</si>
  <si>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</si>
  <si>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</si>
  <si>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</si>
  <si>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</si>
  <si>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</si>
  <si>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</si>
  <si>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</si>
  <si>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</si>
  <si>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</si>
  <si>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</si>
  <si>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кольцо Химпрома (включительно)</t>
  </si>
  <si>
    <t>от ____________ № ______</t>
  </si>
  <si>
    <t xml:space="preserve">средств республиканского бюджета Чувашской Республики на реализацию мероприятий комплексного развития транспортной инфраструктуры Чебоксарской агломерации в рамках реализации национального проекта «Безопасные и качественные автомобильные дороги» на 2020 год </t>
  </si>
  <si>
    <t>1+550</t>
  </si>
  <si>
    <t>1+300</t>
  </si>
  <si>
    <t>3+500</t>
  </si>
  <si>
    <t>1+700</t>
  </si>
  <si>
    <t>7+360</t>
  </si>
  <si>
    <t>9+560</t>
  </si>
  <si>
    <t xml:space="preserve">ул. Винокурова </t>
  </si>
  <si>
    <t>ул. Коммунистическая</t>
  </si>
  <si>
    <t xml:space="preserve">ул. Кукшумская                     </t>
  </si>
  <si>
    <t>ул. Ашмарина</t>
  </si>
  <si>
    <t>Канашское шоссе</t>
  </si>
  <si>
    <t>ремонт путепровода</t>
  </si>
  <si>
    <t>пр. Ленина</t>
  </si>
  <si>
    <t>через р. Малая Кувшинка</t>
  </si>
  <si>
    <t>пер. Бабушкина</t>
  </si>
  <si>
    <t>ул. Сверчкова</t>
  </si>
  <si>
    <t>ул. Яноушека</t>
  </si>
  <si>
    <t xml:space="preserve">ремонт моста, путепровода </t>
  </si>
  <si>
    <t>(приложение № 1)</t>
  </si>
  <si>
    <t>Эгерский б-р</t>
  </si>
  <si>
    <t>Ремонт моста через реку Малая Кувшинка в г. Чебоксары</t>
  </si>
  <si>
    <t xml:space="preserve">Наименование автомобильной дороги, объекта </t>
  </si>
  <si>
    <t>Ремонт путепровода на Южной автомагистрали по                                        пр. Тракторостроителей</t>
  </si>
  <si>
    <t>ул. Л.Комсомола, дом №49</t>
  </si>
  <si>
    <t>п. м</t>
  </si>
  <si>
    <t>пр. И. Яковлева, дом № 3</t>
  </si>
  <si>
    <t>ул. Николаева, дом № 2</t>
  </si>
  <si>
    <t>пр. 9-й Пятилетки, дом № 16Б</t>
  </si>
  <si>
    <t>ул. Кукшумская, дом №40А</t>
  </si>
  <si>
    <t>пр. Тракто-ростроителей, дом №112</t>
  </si>
  <si>
    <t>Марпосадское шоссе, дом №21А</t>
  </si>
  <si>
    <t>ул. Композиторов Воробьевых</t>
  </si>
  <si>
    <t>ул. К. Воробьевых, дом №20</t>
  </si>
  <si>
    <t>ул. Ярославская, дом №25</t>
  </si>
  <si>
    <t>ул. И.С. Тукташа</t>
  </si>
  <si>
    <t>ул. Кооперативная, дом №1</t>
  </si>
  <si>
    <t>ул. Тукташа, дом №7/8</t>
  </si>
  <si>
    <t>ул. Н. Ильбекова</t>
  </si>
  <si>
    <t>пр. Ленина, дом №24</t>
  </si>
  <si>
    <t>ул. Шевченко, дом №27</t>
  </si>
  <si>
    <t>пер. Бабушкина, дом №9</t>
  </si>
  <si>
    <t>пр. И.Яковлева, дом №1</t>
  </si>
  <si>
    <t>ул. Сверчкова, дом №8</t>
  </si>
  <si>
    <t>ул. Сверчкова, дом №3</t>
  </si>
  <si>
    <t>ул. Ардалиона Игнатьева</t>
  </si>
  <si>
    <t>пр. М. Горького, дом №38/2</t>
  </si>
  <si>
    <t>ул. Игнатьева, дом №19</t>
  </si>
  <si>
    <t>ул. Гражданская, дом №56</t>
  </si>
  <si>
    <t>ул. Максимова, дом №5</t>
  </si>
  <si>
    <t>пр. Мира, дом №5</t>
  </si>
  <si>
    <t>пр. Тракто-ростроителей, дом №1/34</t>
  </si>
  <si>
    <t>Вурнарское шоссе</t>
  </si>
  <si>
    <t>пр. И. Яковлева, дом №19</t>
  </si>
  <si>
    <t>Вурнарское шоссе, дом №7</t>
  </si>
  <si>
    <t>местный проезд по Московскому проспекту</t>
  </si>
  <si>
    <t>Московский пр., дом №16А</t>
  </si>
  <si>
    <t>Московский пр., дом №10</t>
  </si>
  <si>
    <t>ул. Кооперативная</t>
  </si>
  <si>
    <t>ул. К.Маркса, дом №42</t>
  </si>
  <si>
    <t>Президентский бульвар, дом №12</t>
  </si>
  <si>
    <t>Реконструкция автомобильной дороги по просп. И. Яковлева от Канашского шоссе до кольца просп. 9-й Пятилетки                          г. Чебоксары (Автомобильная дорога от ул. Кукшумская до ул. Ашмарина – 
1 этап. Автомобильная дорога от 
ул. Ашмарина до примыкания к Канашскому шоссе – 2 этап. Автомобильная дорога от кольца             просп. 9-й Пятилетки до ул. Кукшум-          ская – 3 этап)</t>
  </si>
  <si>
    <t xml:space="preserve">пр. 9-й Пятилетки                   </t>
  </si>
  <si>
    <t>Реконструкция автомобильной дороги по ул. Гражданская (от кольца по ул. Гражданская до ул. Социалистическая)</t>
  </si>
  <si>
    <t>ул. Гражданская, дом №40А</t>
  </si>
  <si>
    <t>ул. Социалистическая, дом №19</t>
  </si>
  <si>
    <t xml:space="preserve">Автомобильная дорога Селиванкино – 
ст. Ишлеи – Мижеры – Янду (подъездная автодорога к деревне Янду) </t>
  </si>
  <si>
    <t xml:space="preserve">Автодорога «Чебоксары – Сурское – 
Ишаки – Малдыкасы» </t>
  </si>
  <si>
    <r>
      <t xml:space="preserve">Автомобильная дорога </t>
    </r>
    <r>
      <rPr>
        <b/>
        <sz val="11"/>
        <color indexed="8"/>
        <rFont val="Times New Roman"/>
        <family val="1"/>
      </rPr>
      <t>«</t>
    </r>
    <r>
      <rPr>
        <sz val="11"/>
        <color indexed="8"/>
        <rFont val="Times New Roman"/>
        <family val="1"/>
      </rPr>
      <t>Моргауши –   Сура – Сюрла-Три»  в Моргаушском районе</t>
    </r>
  </si>
  <si>
    <t xml:space="preserve">п. м </t>
  </si>
  <si>
    <t xml:space="preserve">ремонт участка автомобильной дороги Чебоксары-Синьялы-Ильбеши-Альгешево-Малое Шахчурино </t>
  </si>
  <si>
    <t>0+950</t>
  </si>
  <si>
    <t>1+896</t>
  </si>
  <si>
    <t>Автомобильная дорога «Волга» – Кубасы»  в Моргаушском районе</t>
  </si>
  <si>
    <t>Автомобильная дорога  «Чураккасы - Мемеккасы - Хундыкасы» в Моргаушском районе</t>
  </si>
  <si>
    <t>1+000</t>
  </si>
  <si>
    <t>ул.Пионерская</t>
  </si>
  <si>
    <t>примыкания ул. В.Интернационалистов</t>
  </si>
  <si>
    <t>отстойно-развороная площадка</t>
  </si>
  <si>
    <t>ул.Промышленная д.46</t>
  </si>
  <si>
    <t xml:space="preserve">Кольцо Химпрома </t>
  </si>
  <si>
    <t>Пожарная часть № 17</t>
  </si>
  <si>
    <t>ул. 10 Пятилетки</t>
  </si>
  <si>
    <t>Поворот от насосной станции</t>
  </si>
  <si>
    <t>ул. Советская, д. 132</t>
  </si>
  <si>
    <t>ул. Комсомольская</t>
  </si>
  <si>
    <t>ул. Парковая</t>
  </si>
  <si>
    <t>ул. Винокурова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</si>
</sst>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0.0"/>
    <numFmt numFmtId="180" formatCode="[$-FC19]d\ mmmm\ yyyy\ &quot;г.&quot;"/>
    <numFmt numFmtId="181" formatCode="#,##0.0000"/>
    <numFmt numFmtId="182" formatCode="#,##0.00000"/>
    <numFmt numFmtId="183" formatCode="_-* #,##0.00_р_._-;\-* #,##0.00_р_._-;_-* \-??_р_._-;_-@_-"/>
    <numFmt numFmtId="184" formatCode="#,##0.000000000000000"/>
    <numFmt numFmtId="185" formatCode="mm/dd/yyyy"/>
  </numFmts>
  <fonts count="48">
    <font>
      <sz val="10"/>
      <name val="Arial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Cyr"/>
      <family val="2"/>
    </font>
    <font>
      <sz val="13"/>
      <color indexed="8"/>
      <name val="Times New Roman"/>
      <family val="1"/>
    </font>
    <font>
      <sz val="11"/>
      <color indexed="9"/>
      <name val="Times New Roman"/>
      <family val="1"/>
    </font>
    <font>
      <sz val="12"/>
      <name val="Times New Roman"/>
      <family val="1"/>
    </font>
    <font>
      <sz val="12"/>
      <color indexed="8"/>
      <name val="TimesET"/>
      <family val="0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</fonts>
  <fills count="5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52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3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1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31" fillId="2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31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31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31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31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31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31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31" fillId="37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31" fillId="39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31" fillId="4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31" fillId="41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32" fillId="43" borderId="1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33" fillId="44" borderId="3" applyNumberFormat="0" applyAlignment="0" applyProtection="0"/>
    <xf numFmtId="0" fontId="10" fillId="45" borderId="4" applyNumberFormat="0" applyAlignment="0" applyProtection="0"/>
    <xf numFmtId="0" fontId="10" fillId="45" borderId="4" applyNumberFormat="0" applyAlignment="0" applyProtection="0"/>
    <xf numFmtId="0" fontId="10" fillId="45" borderId="4" applyNumberFormat="0" applyAlignment="0" applyProtection="0"/>
    <xf numFmtId="0" fontId="10" fillId="45" borderId="4" applyNumberFormat="0" applyAlignment="0" applyProtection="0"/>
    <xf numFmtId="0" fontId="10" fillId="45" borderId="4" applyNumberFormat="0" applyAlignment="0" applyProtection="0"/>
    <xf numFmtId="0" fontId="10" fillId="45" borderId="4" applyNumberFormat="0" applyAlignment="0" applyProtection="0"/>
    <xf numFmtId="0" fontId="10" fillId="45" borderId="4" applyNumberFormat="0" applyAlignment="0" applyProtection="0"/>
    <xf numFmtId="0" fontId="10" fillId="45" borderId="4" applyNumberFormat="0" applyAlignment="0" applyProtection="0"/>
    <xf numFmtId="0" fontId="10" fillId="45" borderId="4" applyNumberFormat="0" applyAlignment="0" applyProtection="0"/>
    <xf numFmtId="0" fontId="10" fillId="45" borderId="4" applyNumberFormat="0" applyAlignment="0" applyProtection="0"/>
    <xf numFmtId="0" fontId="34" fillId="44" borderId="1" applyNumberFormat="0" applyAlignment="0" applyProtection="0"/>
    <xf numFmtId="0" fontId="11" fillId="45" borderId="2" applyNumberFormat="0" applyAlignment="0" applyProtection="0"/>
    <xf numFmtId="0" fontId="11" fillId="45" borderId="2" applyNumberFormat="0" applyAlignment="0" applyProtection="0"/>
    <xf numFmtId="0" fontId="11" fillId="45" borderId="2" applyNumberFormat="0" applyAlignment="0" applyProtection="0"/>
    <xf numFmtId="0" fontId="11" fillId="45" borderId="2" applyNumberFormat="0" applyAlignment="0" applyProtection="0"/>
    <xf numFmtId="0" fontId="11" fillId="45" borderId="2" applyNumberFormat="0" applyAlignment="0" applyProtection="0"/>
    <xf numFmtId="0" fontId="11" fillId="45" borderId="2" applyNumberFormat="0" applyAlignment="0" applyProtection="0"/>
    <xf numFmtId="0" fontId="11" fillId="45" borderId="2" applyNumberFormat="0" applyAlignment="0" applyProtection="0"/>
    <xf numFmtId="0" fontId="11" fillId="45" borderId="2" applyNumberFormat="0" applyAlignment="0" applyProtection="0"/>
    <xf numFmtId="0" fontId="11" fillId="45" borderId="2" applyNumberFormat="0" applyAlignment="0" applyProtection="0"/>
    <xf numFmtId="0" fontId="11" fillId="45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36" fillId="0" borderId="7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37" fillId="0" borderId="9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3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39" fillId="46" borderId="13" applyNumberFormat="0" applyAlignment="0" applyProtection="0"/>
    <xf numFmtId="0" fontId="16" fillId="47" borderId="14" applyNumberFormat="0" applyAlignment="0" applyProtection="0"/>
    <xf numFmtId="0" fontId="16" fillId="47" borderId="14" applyNumberFormat="0" applyAlignment="0" applyProtection="0"/>
    <xf numFmtId="0" fontId="16" fillId="47" borderId="14" applyNumberFormat="0" applyAlignment="0" applyProtection="0"/>
    <xf numFmtId="0" fontId="16" fillId="47" borderId="14" applyNumberFormat="0" applyAlignment="0" applyProtection="0"/>
    <xf numFmtId="0" fontId="16" fillId="47" borderId="14" applyNumberFormat="0" applyAlignment="0" applyProtection="0"/>
    <xf numFmtId="0" fontId="16" fillId="47" borderId="14" applyNumberFormat="0" applyAlignment="0" applyProtection="0"/>
    <xf numFmtId="0" fontId="16" fillId="47" borderId="14" applyNumberFormat="0" applyAlignment="0" applyProtection="0"/>
    <xf numFmtId="0" fontId="16" fillId="47" borderId="14" applyNumberFormat="0" applyAlignment="0" applyProtection="0"/>
    <xf numFmtId="0" fontId="16" fillId="47" borderId="14" applyNumberFormat="0" applyAlignment="0" applyProtection="0"/>
    <xf numFmtId="0" fontId="16" fillId="47" borderId="14" applyNumberFormat="0" applyAlignment="0" applyProtection="0"/>
    <xf numFmtId="0" fontId="4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1" fillId="48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3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3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42" fillId="50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4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51" borderId="15" applyNumberFormat="0" applyFont="0" applyAlignment="0" applyProtection="0"/>
    <xf numFmtId="0" fontId="24" fillId="52" borderId="16" applyNumberFormat="0" applyAlignment="0" applyProtection="0"/>
    <xf numFmtId="0" fontId="24" fillId="52" borderId="16" applyNumberFormat="0" applyAlignment="0" applyProtection="0"/>
    <xf numFmtId="0" fontId="24" fillId="52" borderId="16" applyNumberFormat="0" applyAlignment="0" applyProtection="0"/>
    <xf numFmtId="0" fontId="24" fillId="52" borderId="16" applyNumberFormat="0" applyAlignment="0" applyProtection="0"/>
    <xf numFmtId="0" fontId="24" fillId="52" borderId="16" applyNumberFormat="0" applyAlignment="0" applyProtection="0"/>
    <xf numFmtId="0" fontId="24" fillId="52" borderId="16" applyNumberFormat="0" applyAlignment="0" applyProtection="0"/>
    <xf numFmtId="0" fontId="24" fillId="52" borderId="16" applyNumberFormat="0" applyAlignment="0" applyProtection="0"/>
    <xf numFmtId="0" fontId="24" fillId="52" borderId="16" applyNumberFormat="0" applyAlignment="0" applyProtection="0"/>
    <xf numFmtId="0" fontId="24" fillId="52" borderId="16" applyNumberFormat="0" applyAlignment="0" applyProtection="0"/>
    <xf numFmtId="0" fontId="24" fillId="52" borderId="16" applyNumberFormat="0" applyAlignment="0" applyProtection="0"/>
    <xf numFmtId="9" fontId="0" fillId="0" borderId="0" applyFont="0" applyFill="0" applyBorder="0" applyAlignment="0" applyProtection="0"/>
    <xf numFmtId="0" fontId="44" fillId="0" borderId="17" applyNumberFormat="0" applyFill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4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3" fontId="7" fillId="0" borderId="0" applyFill="0" applyBorder="0" applyAlignment="0" applyProtection="0"/>
    <xf numFmtId="0" fontId="46" fillId="53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</cellStyleXfs>
  <cellXfs count="116">
    <xf numFmtId="0" fontId="0" fillId="0" borderId="0" xfId="0" applyAlignment="1">
      <alignment/>
    </xf>
    <xf numFmtId="0" fontId="26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/>
    </xf>
    <xf numFmtId="0" fontId="7" fillId="0" borderId="19" xfId="0" applyFont="1" applyFill="1" applyBorder="1" applyAlignment="1">
      <alignment/>
    </xf>
    <xf numFmtId="0" fontId="25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vertical="center"/>
    </xf>
    <xf numFmtId="0" fontId="4" fillId="0" borderId="19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center"/>
    </xf>
    <xf numFmtId="0" fontId="4" fillId="0" borderId="19" xfId="0" applyFont="1" applyFill="1" applyBorder="1" applyAlignment="1">
      <alignment vertical="center"/>
    </xf>
    <xf numFmtId="0" fontId="2" fillId="0" borderId="19" xfId="0" applyFont="1" applyFill="1" applyBorder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7" fillId="0" borderId="19" xfId="424" applyFont="1" applyFill="1" applyBorder="1" applyAlignment="1">
      <alignment horizontal="center" vertical="center" wrapText="1"/>
      <protection/>
    </xf>
    <xf numFmtId="0" fontId="7" fillId="0" borderId="20" xfId="424" applyFont="1" applyFill="1" applyBorder="1" applyAlignment="1">
      <alignment horizontal="center" vertical="center" wrapText="1"/>
      <protection/>
    </xf>
    <xf numFmtId="0" fontId="7" fillId="0" borderId="21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 wrapText="1"/>
    </xf>
    <xf numFmtId="0" fontId="7" fillId="0" borderId="19" xfId="424" applyFont="1" applyFill="1" applyBorder="1" applyAlignment="1">
      <alignment horizontal="center" vertical="center"/>
      <protection/>
    </xf>
    <xf numFmtId="0" fontId="7" fillId="0" borderId="21" xfId="0" applyFont="1" applyFill="1" applyBorder="1" applyAlignment="1">
      <alignment horizontal="center" vertical="top" wrapText="1"/>
    </xf>
    <xf numFmtId="0" fontId="7" fillId="0" borderId="19" xfId="431" applyFont="1" applyFill="1" applyBorder="1" applyAlignment="1">
      <alignment horizontal="left" vertical="top" wrapText="1"/>
      <protection/>
    </xf>
    <xf numFmtId="2" fontId="7" fillId="0" borderId="19" xfId="0" applyNumberFormat="1" applyFont="1" applyFill="1" applyBorder="1" applyAlignment="1">
      <alignment horizontal="center" vertical="top" wrapText="1"/>
    </xf>
    <xf numFmtId="14" fontId="7" fillId="0" borderId="19" xfId="0" applyNumberFormat="1" applyFont="1" applyFill="1" applyBorder="1" applyAlignment="1">
      <alignment horizontal="center" vertical="top" wrapText="1"/>
    </xf>
    <xf numFmtId="173" fontId="7" fillId="0" borderId="19" xfId="0" applyNumberFormat="1" applyFont="1" applyFill="1" applyBorder="1" applyAlignment="1">
      <alignment horizontal="center" vertical="top" wrapText="1"/>
    </xf>
    <xf numFmtId="178" fontId="7" fillId="0" borderId="19" xfId="0" applyNumberFormat="1" applyFont="1" applyFill="1" applyBorder="1" applyAlignment="1">
      <alignment horizontal="center" vertical="top" wrapText="1"/>
    </xf>
    <xf numFmtId="4" fontId="7" fillId="0" borderId="19" xfId="0" applyNumberFormat="1" applyFont="1" applyFill="1" applyBorder="1" applyAlignment="1">
      <alignment horizontal="center" vertical="top" wrapText="1"/>
    </xf>
    <xf numFmtId="4" fontId="2" fillId="0" borderId="22" xfId="0" applyNumberFormat="1" applyFont="1" applyFill="1" applyBorder="1" applyAlignment="1">
      <alignment horizontal="center" vertical="top" wrapText="1"/>
    </xf>
    <xf numFmtId="4" fontId="2" fillId="0" borderId="23" xfId="0" applyNumberFormat="1" applyFont="1" applyFill="1" applyBorder="1" applyAlignment="1">
      <alignment horizontal="center" vertical="top" wrapText="1"/>
    </xf>
    <xf numFmtId="4" fontId="2" fillId="0" borderId="0" xfId="0" applyNumberFormat="1" applyFont="1" applyFill="1" applyBorder="1" applyAlignment="1">
      <alignment/>
    </xf>
    <xf numFmtId="4" fontId="7" fillId="0" borderId="20" xfId="0" applyNumberFormat="1" applyFont="1" applyFill="1" applyBorder="1" applyAlignment="1">
      <alignment horizontal="center" vertical="top" wrapText="1"/>
    </xf>
    <xf numFmtId="0" fontId="7" fillId="0" borderId="19" xfId="431" applyFont="1" applyFill="1" applyBorder="1" applyAlignment="1">
      <alignment horizontal="center" vertical="top" wrapText="1"/>
      <protection/>
    </xf>
    <xf numFmtId="0" fontId="7" fillId="0" borderId="19" xfId="0" applyFont="1" applyFill="1" applyBorder="1" applyAlignment="1">
      <alignment horizontal="left" vertical="top" wrapText="1"/>
    </xf>
    <xf numFmtId="4" fontId="47" fillId="0" borderId="20" xfId="0" applyNumberFormat="1" applyFont="1" applyFill="1" applyBorder="1" applyAlignment="1">
      <alignment horizontal="center" vertical="top" wrapText="1"/>
    </xf>
    <xf numFmtId="4" fontId="47" fillId="0" borderId="19" xfId="0" applyNumberFormat="1" applyFont="1" applyFill="1" applyBorder="1" applyAlignment="1">
      <alignment horizontal="center" vertical="top" wrapText="1"/>
    </xf>
    <xf numFmtId="4" fontId="2" fillId="0" borderId="20" xfId="0" applyNumberFormat="1" applyFont="1" applyFill="1" applyBorder="1" applyAlignment="1">
      <alignment horizontal="center" vertical="top" wrapText="1"/>
    </xf>
    <xf numFmtId="4" fontId="2" fillId="0" borderId="24" xfId="0" applyNumberFormat="1" applyFont="1" applyFill="1" applyBorder="1" applyAlignment="1">
      <alignment horizontal="center" vertical="top" wrapText="1"/>
    </xf>
    <xf numFmtId="4" fontId="2" fillId="0" borderId="25" xfId="0" applyNumberFormat="1" applyFont="1" applyFill="1" applyBorder="1" applyAlignment="1">
      <alignment horizontal="center" vertical="top" wrapText="1"/>
    </xf>
    <xf numFmtId="0" fontId="7" fillId="0" borderId="26" xfId="0" applyFont="1" applyFill="1" applyBorder="1" applyAlignment="1">
      <alignment horizontal="center" vertical="top" wrapText="1"/>
    </xf>
    <xf numFmtId="2" fontId="7" fillId="0" borderId="0" xfId="0" applyNumberFormat="1" applyFont="1" applyFill="1" applyBorder="1" applyAlignment="1">
      <alignment horizontal="center" vertical="top" wrapText="1"/>
    </xf>
    <xf numFmtId="0" fontId="3" fillId="0" borderId="19" xfId="0" applyFont="1" applyFill="1" applyBorder="1" applyAlignment="1">
      <alignment horizontal="center" vertical="top" wrapText="1"/>
    </xf>
    <xf numFmtId="4" fontId="3" fillId="0" borderId="19" xfId="0" applyNumberFormat="1" applyFont="1" applyFill="1" applyBorder="1" applyAlignment="1">
      <alignment horizontal="center" vertical="top" wrapText="1"/>
    </xf>
    <xf numFmtId="4" fontId="3" fillId="0" borderId="20" xfId="0" applyNumberFormat="1" applyFont="1" applyFill="1" applyBorder="1" applyAlignment="1">
      <alignment horizontal="center" vertical="top" wrapText="1"/>
    </xf>
    <xf numFmtId="173" fontId="3" fillId="0" borderId="19" xfId="0" applyNumberFormat="1" applyFont="1" applyFill="1" applyBorder="1" applyAlignment="1">
      <alignment horizontal="center" vertical="top" wrapText="1"/>
    </xf>
    <xf numFmtId="178" fontId="3" fillId="0" borderId="19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3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vertical="center" wrapText="1"/>
    </xf>
    <xf numFmtId="4" fontId="6" fillId="0" borderId="0" xfId="0" applyNumberFormat="1" applyFont="1" applyFill="1" applyBorder="1" applyAlignment="1">
      <alignment vertical="center" wrapText="1"/>
    </xf>
    <xf numFmtId="4" fontId="6" fillId="0" borderId="0" xfId="0" applyNumberFormat="1" applyFont="1" applyFill="1" applyBorder="1" applyAlignment="1">
      <alignment/>
    </xf>
    <xf numFmtId="179" fontId="6" fillId="0" borderId="0" xfId="0" applyNumberFormat="1" applyFont="1" applyFill="1" applyBorder="1" applyAlignment="1">
      <alignment horizontal="center"/>
    </xf>
    <xf numFmtId="0" fontId="2" fillId="0" borderId="21" xfId="0" applyFont="1" applyFill="1" applyBorder="1" applyAlignment="1">
      <alignment/>
    </xf>
    <xf numFmtId="4" fontId="7" fillId="54" borderId="20" xfId="0" applyNumberFormat="1" applyFont="1" applyFill="1" applyBorder="1" applyAlignment="1">
      <alignment horizontal="center" vertical="top" wrapText="1"/>
    </xf>
    <xf numFmtId="4" fontId="7" fillId="54" borderId="19" xfId="0" applyNumberFormat="1" applyFont="1" applyFill="1" applyBorder="1" applyAlignment="1">
      <alignment horizontal="center" vertical="top" wrapText="1"/>
    </xf>
    <xf numFmtId="172" fontId="7" fillId="54" borderId="19" xfId="0" applyNumberFormat="1" applyFont="1" applyFill="1" applyBorder="1" applyAlignment="1">
      <alignment horizontal="center" vertical="top" wrapText="1"/>
    </xf>
    <xf numFmtId="0" fontId="7" fillId="54" borderId="19" xfId="0" applyFont="1" applyFill="1" applyBorder="1" applyAlignment="1">
      <alignment horizontal="center" vertical="top" wrapText="1"/>
    </xf>
    <xf numFmtId="173" fontId="7" fillId="54" borderId="19" xfId="0" applyNumberFormat="1" applyFont="1" applyFill="1" applyBorder="1" applyAlignment="1">
      <alignment horizontal="center" vertical="top" wrapText="1"/>
    </xf>
    <xf numFmtId="0" fontId="7" fillId="54" borderId="19" xfId="431" applyFont="1" applyFill="1" applyBorder="1" applyAlignment="1">
      <alignment horizontal="left" vertical="top" wrapText="1"/>
      <protection/>
    </xf>
    <xf numFmtId="0" fontId="7" fillId="54" borderId="21" xfId="0" applyFont="1" applyFill="1" applyBorder="1" applyAlignment="1">
      <alignment horizontal="center" vertical="top" wrapText="1"/>
    </xf>
    <xf numFmtId="0" fontId="27" fillId="55" borderId="22" xfId="437" applyFont="1" applyFill="1" applyBorder="1" applyAlignment="1">
      <alignment horizontal="left" vertical="center" wrapText="1"/>
      <protection/>
    </xf>
    <xf numFmtId="0" fontId="7" fillId="0" borderId="21" xfId="0" applyFont="1" applyFill="1" applyBorder="1" applyAlignment="1">
      <alignment horizontal="center" vertical="center" wrapText="1"/>
    </xf>
    <xf numFmtId="2" fontId="28" fillId="55" borderId="19" xfId="0" applyNumberFormat="1" applyFont="1" applyFill="1" applyBorder="1" applyAlignment="1">
      <alignment horizontal="center" vertical="center" wrapText="1"/>
    </xf>
    <xf numFmtId="173" fontId="28" fillId="55" borderId="19" xfId="0" applyNumberFormat="1" applyFont="1" applyFill="1" applyBorder="1" applyAlignment="1">
      <alignment horizontal="center" vertical="center" wrapText="1"/>
    </xf>
    <xf numFmtId="178" fontId="7" fillId="0" borderId="19" xfId="0" applyNumberFormat="1" applyFont="1" applyFill="1" applyBorder="1" applyAlignment="1">
      <alignment horizontal="center" vertical="center" wrapText="1"/>
    </xf>
    <xf numFmtId="4" fontId="7" fillId="0" borderId="19" xfId="0" applyNumberFormat="1" applyFont="1" applyFill="1" applyBorder="1" applyAlignment="1">
      <alignment horizontal="center" vertical="center" wrapText="1"/>
    </xf>
    <xf numFmtId="4" fontId="7" fillId="0" borderId="20" xfId="0" applyNumberFormat="1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top" wrapText="1"/>
    </xf>
    <xf numFmtId="2" fontId="7" fillId="56" borderId="27" xfId="415" applyNumberFormat="1" applyFont="1" applyFill="1" applyBorder="1" applyAlignment="1">
      <alignment horizontal="center" vertical="top" wrapText="1"/>
      <protection/>
    </xf>
    <xf numFmtId="185" fontId="7" fillId="56" borderId="27" xfId="415" applyNumberFormat="1" applyFont="1" applyFill="1" applyBorder="1" applyAlignment="1">
      <alignment horizontal="center" vertical="top" wrapText="1"/>
      <protection/>
    </xf>
    <xf numFmtId="173" fontId="7" fillId="56" borderId="27" xfId="415" applyNumberFormat="1" applyFont="1" applyFill="1" applyBorder="1" applyAlignment="1">
      <alignment horizontal="center" vertical="top" wrapText="1"/>
      <protection/>
    </xf>
    <xf numFmtId="178" fontId="7" fillId="56" borderId="27" xfId="415" applyNumberFormat="1" applyFont="1" applyFill="1" applyBorder="1" applyAlignment="1">
      <alignment horizontal="center" vertical="top" wrapText="1"/>
      <protection/>
    </xf>
    <xf numFmtId="4" fontId="7" fillId="56" borderId="27" xfId="415" applyNumberFormat="1" applyFont="1" applyFill="1" applyBorder="1" applyAlignment="1">
      <alignment horizontal="center" vertical="top" wrapText="1"/>
      <protection/>
    </xf>
    <xf numFmtId="4" fontId="7" fillId="0" borderId="27" xfId="415" applyNumberFormat="1" applyFont="1" applyFill="1" applyBorder="1" applyAlignment="1">
      <alignment horizontal="center" vertical="top" wrapText="1"/>
      <protection/>
    </xf>
    <xf numFmtId="0" fontId="7" fillId="56" borderId="28" xfId="415" applyFont="1" applyFill="1" applyBorder="1" applyAlignment="1">
      <alignment horizontal="left" vertical="top" wrapText="1"/>
      <protection/>
    </xf>
    <xf numFmtId="4" fontId="7" fillId="0" borderId="29" xfId="415" applyNumberFormat="1" applyFont="1" applyFill="1" applyBorder="1" applyAlignment="1">
      <alignment horizontal="center" vertical="top" wrapText="1"/>
      <protection/>
    </xf>
    <xf numFmtId="0" fontId="7" fillId="56" borderId="30" xfId="415" applyFont="1" applyFill="1" applyBorder="1" applyAlignment="1">
      <alignment horizontal="center" vertical="top" wrapText="1"/>
      <protection/>
    </xf>
    <xf numFmtId="0" fontId="7" fillId="56" borderId="31" xfId="415" applyFont="1" applyFill="1" applyBorder="1" applyAlignment="1">
      <alignment horizontal="center" vertical="top" wrapText="1"/>
      <protection/>
    </xf>
    <xf numFmtId="0" fontId="7" fillId="56" borderId="32" xfId="415" applyFont="1" applyFill="1" applyBorder="1" applyAlignment="1">
      <alignment horizontal="center" vertical="top" wrapText="1"/>
      <protection/>
    </xf>
    <xf numFmtId="4" fontId="7" fillId="0" borderId="33" xfId="415" applyNumberFormat="1" applyFont="1" applyFill="1" applyBorder="1" applyAlignment="1">
      <alignment horizontal="center" vertical="top" wrapText="1"/>
      <protection/>
    </xf>
    <xf numFmtId="4" fontId="7" fillId="0" borderId="34" xfId="415" applyNumberFormat="1" applyFont="1" applyFill="1" applyBorder="1" applyAlignment="1">
      <alignment horizontal="center" vertical="top" wrapText="1"/>
      <protection/>
    </xf>
    <xf numFmtId="4" fontId="7" fillId="0" borderId="35" xfId="415" applyNumberFormat="1" applyFont="1" applyFill="1" applyBorder="1" applyAlignment="1">
      <alignment horizontal="center" vertical="top" wrapText="1"/>
      <protection/>
    </xf>
    <xf numFmtId="173" fontId="3" fillId="0" borderId="20" xfId="0" applyNumberFormat="1" applyFont="1" applyFill="1" applyBorder="1" applyAlignment="1">
      <alignment horizontal="center" vertical="top" wrapText="1"/>
    </xf>
    <xf numFmtId="0" fontId="2" fillId="0" borderId="20" xfId="0" applyFont="1" applyFill="1" applyBorder="1" applyAlignment="1">
      <alignment/>
    </xf>
    <xf numFmtId="0" fontId="0" fillId="0" borderId="0" xfId="0" applyBorder="1" applyAlignment="1">
      <alignment/>
    </xf>
    <xf numFmtId="0" fontId="3" fillId="0" borderId="21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left" vertical="top" wrapText="1"/>
    </xf>
    <xf numFmtId="0" fontId="3" fillId="0" borderId="19" xfId="0" applyFont="1" applyFill="1" applyBorder="1" applyAlignment="1">
      <alignment horizontal="left" vertical="top" wrapText="1"/>
    </xf>
    <xf numFmtId="0" fontId="3" fillId="0" borderId="19" xfId="0" applyFont="1" applyFill="1" applyBorder="1" applyAlignment="1">
      <alignment horizontal="center" vertical="top" wrapText="1"/>
    </xf>
    <xf numFmtId="0" fontId="6" fillId="0" borderId="19" xfId="0" applyFont="1" applyFill="1" applyBorder="1" applyAlignment="1">
      <alignment horizontal="left" vertical="top" wrapText="1"/>
    </xf>
    <xf numFmtId="0" fontId="7" fillId="0" borderId="26" xfId="0" applyFont="1" applyFill="1" applyBorder="1" applyAlignment="1">
      <alignment horizontal="center" vertical="top" wrapText="1"/>
    </xf>
    <xf numFmtId="0" fontId="7" fillId="0" borderId="36" xfId="0" applyFont="1" applyFill="1" applyBorder="1" applyAlignment="1">
      <alignment horizontal="center" vertical="top" wrapText="1"/>
    </xf>
    <xf numFmtId="0" fontId="7" fillId="0" borderId="37" xfId="0" applyFont="1" applyFill="1" applyBorder="1" applyAlignment="1">
      <alignment horizontal="center" vertical="top" wrapText="1"/>
    </xf>
    <xf numFmtId="0" fontId="7" fillId="0" borderId="19" xfId="0" applyFont="1" applyFill="1" applyBorder="1" applyAlignment="1">
      <alignment horizontal="left" vertical="top" wrapText="1"/>
    </xf>
    <xf numFmtId="14" fontId="7" fillId="0" borderId="19" xfId="0" applyNumberFormat="1" applyFont="1" applyFill="1" applyBorder="1" applyAlignment="1">
      <alignment horizontal="center" vertical="top" wrapText="1"/>
    </xf>
    <xf numFmtId="0" fontId="2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7" fillId="0" borderId="21" xfId="424" applyFont="1" applyFill="1" applyBorder="1" applyAlignment="1">
      <alignment horizontal="center" vertical="center" wrapText="1"/>
      <protection/>
    </xf>
    <xf numFmtId="0" fontId="7" fillId="0" borderId="19" xfId="424" applyFont="1" applyFill="1" applyBorder="1" applyAlignment="1">
      <alignment horizontal="center" vertical="center" wrapText="1"/>
      <protection/>
    </xf>
    <xf numFmtId="0" fontId="25" fillId="55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4" fontId="2" fillId="0" borderId="24" xfId="0" applyNumberFormat="1" applyFont="1" applyFill="1" applyBorder="1" applyAlignment="1">
      <alignment horizontal="center" vertical="top" wrapText="1"/>
    </xf>
    <xf numFmtId="4" fontId="2" fillId="0" borderId="19" xfId="0" applyNumberFormat="1" applyFont="1" applyFill="1" applyBorder="1" applyAlignment="1">
      <alignment horizontal="center" vertical="top" wrapText="1"/>
    </xf>
    <xf numFmtId="4" fontId="2" fillId="0" borderId="25" xfId="0" applyNumberFormat="1" applyFont="1" applyFill="1" applyBorder="1" applyAlignment="1">
      <alignment horizontal="center" vertical="top" wrapText="1"/>
    </xf>
    <xf numFmtId="4" fontId="2" fillId="0" borderId="20" xfId="0" applyNumberFormat="1" applyFont="1" applyFill="1" applyBorder="1" applyAlignment="1">
      <alignment horizontal="center" vertical="top" wrapText="1"/>
    </xf>
    <xf numFmtId="173" fontId="7" fillId="0" borderId="19" xfId="0" applyNumberFormat="1" applyFont="1" applyFill="1" applyBorder="1" applyAlignment="1">
      <alignment horizontal="center" vertical="top" wrapText="1"/>
    </xf>
    <xf numFmtId="178" fontId="7" fillId="0" borderId="19" xfId="0" applyNumberFormat="1" applyFont="1" applyFill="1" applyBorder="1" applyAlignment="1">
      <alignment horizontal="center" vertical="top" wrapText="1"/>
    </xf>
    <xf numFmtId="4" fontId="7" fillId="0" borderId="19" xfId="0" applyNumberFormat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</cellXfs>
  <cellStyles count="507">
    <cellStyle name="Normal" xfId="0"/>
    <cellStyle name="20% - Акцент1" xfId="15"/>
    <cellStyle name="20% - Акцент1 2" xfId="16"/>
    <cellStyle name="20% - Акцент1 2 2" xfId="17"/>
    <cellStyle name="20% - Акцент1 3" xfId="18"/>
    <cellStyle name="20% - Акцент1 3 2" xfId="19"/>
    <cellStyle name="20% - Акцент1 4" xfId="20"/>
    <cellStyle name="20% - Акцент1 4 2" xfId="21"/>
    <cellStyle name="20% - Акцент1 5" xfId="22"/>
    <cellStyle name="20% - Акцент1 5 2" xfId="23"/>
    <cellStyle name="20% - Акцент1 6" xfId="24"/>
    <cellStyle name="20% - Акцент1 6 2" xfId="25"/>
    <cellStyle name="20% - Акцент2" xfId="26"/>
    <cellStyle name="20% - Акцент2 2" xfId="27"/>
    <cellStyle name="20% - Акцент2 2 2" xfId="28"/>
    <cellStyle name="20% - Акцент2 3" xfId="29"/>
    <cellStyle name="20% - Акцент2 3 2" xfId="30"/>
    <cellStyle name="20% - Акцент2 4" xfId="31"/>
    <cellStyle name="20% - Акцент2 4 2" xfId="32"/>
    <cellStyle name="20% - Акцент2 5" xfId="33"/>
    <cellStyle name="20% - Акцент2 5 2" xfId="34"/>
    <cellStyle name="20% - Акцент2 6" xfId="35"/>
    <cellStyle name="20% - Акцент2 6 2" xfId="36"/>
    <cellStyle name="20% - Акцент3" xfId="37"/>
    <cellStyle name="20% - Акцент3 2" xfId="38"/>
    <cellStyle name="20% - Акцент3 2 2" xfId="39"/>
    <cellStyle name="20% - Акцент3 3" xfId="40"/>
    <cellStyle name="20% - Акцент3 3 2" xfId="41"/>
    <cellStyle name="20% - Акцент3 4" xfId="42"/>
    <cellStyle name="20% - Акцент3 4 2" xfId="43"/>
    <cellStyle name="20% - Акцент3 5" xfId="44"/>
    <cellStyle name="20% - Акцент3 5 2" xfId="45"/>
    <cellStyle name="20% - Акцент3 6" xfId="46"/>
    <cellStyle name="20% - Акцент3 6 2" xfId="47"/>
    <cellStyle name="20% - Акцент4" xfId="48"/>
    <cellStyle name="20% - Акцент4 2" xfId="49"/>
    <cellStyle name="20% - Акцент4 2 2" xfId="50"/>
    <cellStyle name="20% - Акцент4 3" xfId="51"/>
    <cellStyle name="20% - Акцент4 3 2" xfId="52"/>
    <cellStyle name="20% - Акцент4 4" xfId="53"/>
    <cellStyle name="20% - Акцент4 4 2" xfId="54"/>
    <cellStyle name="20% - Акцент4 5" xfId="55"/>
    <cellStyle name="20% - Акцент4 5 2" xfId="56"/>
    <cellStyle name="20% - Акцент4 6" xfId="57"/>
    <cellStyle name="20% - Акцент4 6 2" xfId="58"/>
    <cellStyle name="20% - Акцент5" xfId="59"/>
    <cellStyle name="20% - Акцент5 2" xfId="60"/>
    <cellStyle name="20% - Акцент5 2 2" xfId="61"/>
    <cellStyle name="20% - Акцент5 3" xfId="62"/>
    <cellStyle name="20% - Акцент5 3 2" xfId="63"/>
    <cellStyle name="20% - Акцент5 4" xfId="64"/>
    <cellStyle name="20% - Акцент5 4 2" xfId="65"/>
    <cellStyle name="20% - Акцент5 5" xfId="66"/>
    <cellStyle name="20% - Акцент5 5 2" xfId="67"/>
    <cellStyle name="20% - Акцент5 6" xfId="68"/>
    <cellStyle name="20% - Акцент5 6 2" xfId="69"/>
    <cellStyle name="20% - Акцент6" xfId="70"/>
    <cellStyle name="20% - Акцент6 2" xfId="71"/>
    <cellStyle name="20% - Акцент6 2 2" xfId="72"/>
    <cellStyle name="20% - Акцент6 3" xfId="73"/>
    <cellStyle name="20% - Акцент6 3 2" xfId="74"/>
    <cellStyle name="20% - Акцент6 4" xfId="75"/>
    <cellStyle name="20% - Акцент6 4 2" xfId="76"/>
    <cellStyle name="20% - Акцент6 5" xfId="77"/>
    <cellStyle name="20% - Акцент6 5 2" xfId="78"/>
    <cellStyle name="20% - Акцент6 6" xfId="79"/>
    <cellStyle name="20% - Акцент6 6 2" xfId="80"/>
    <cellStyle name="40% - Акцент1" xfId="81"/>
    <cellStyle name="40% - Акцент1 2" xfId="82"/>
    <cellStyle name="40% - Акцент1 2 2" xfId="83"/>
    <cellStyle name="40% - Акцент1 3" xfId="84"/>
    <cellStyle name="40% - Акцент1 3 2" xfId="85"/>
    <cellStyle name="40% - Акцент1 4" xfId="86"/>
    <cellStyle name="40% - Акцент1 4 2" xfId="87"/>
    <cellStyle name="40% - Акцент1 5" xfId="88"/>
    <cellStyle name="40% - Акцент1 5 2" xfId="89"/>
    <cellStyle name="40% - Акцент1 6" xfId="90"/>
    <cellStyle name="40% - Акцент1 6 2" xfId="91"/>
    <cellStyle name="40% - Акцент2" xfId="92"/>
    <cellStyle name="40% - Акцент2 2" xfId="93"/>
    <cellStyle name="40% - Акцент2 2 2" xfId="94"/>
    <cellStyle name="40% - Акцент2 3" xfId="95"/>
    <cellStyle name="40% - Акцент2 3 2" xfId="96"/>
    <cellStyle name="40% - Акцент2 4" xfId="97"/>
    <cellStyle name="40% - Акцент2 4 2" xfId="98"/>
    <cellStyle name="40% - Акцент2 5" xfId="99"/>
    <cellStyle name="40% - Акцент2 5 2" xfId="100"/>
    <cellStyle name="40% - Акцент2 6" xfId="101"/>
    <cellStyle name="40% - Акцент2 6 2" xfId="102"/>
    <cellStyle name="40% - Акцент3" xfId="103"/>
    <cellStyle name="40% - Акцент3 2" xfId="104"/>
    <cellStyle name="40% - Акцент3 2 2" xfId="105"/>
    <cellStyle name="40% - Акцент3 3" xfId="106"/>
    <cellStyle name="40% - Акцент3 3 2" xfId="107"/>
    <cellStyle name="40% - Акцент3 4" xfId="108"/>
    <cellStyle name="40% - Акцент3 4 2" xfId="109"/>
    <cellStyle name="40% - Акцент3 5" xfId="110"/>
    <cellStyle name="40% - Акцент3 5 2" xfId="111"/>
    <cellStyle name="40% - Акцент3 6" xfId="112"/>
    <cellStyle name="40% - Акцент3 6 2" xfId="113"/>
    <cellStyle name="40% - Акцент4" xfId="114"/>
    <cellStyle name="40% - Акцент4 2" xfId="115"/>
    <cellStyle name="40% - Акцент4 2 2" xfId="116"/>
    <cellStyle name="40% - Акцент4 3" xfId="117"/>
    <cellStyle name="40% - Акцент4 3 2" xfId="118"/>
    <cellStyle name="40% - Акцент4 4" xfId="119"/>
    <cellStyle name="40% - Акцент4 4 2" xfId="120"/>
    <cellStyle name="40% - Акцент4 5" xfId="121"/>
    <cellStyle name="40% - Акцент4 5 2" xfId="122"/>
    <cellStyle name="40% - Акцент4 6" xfId="123"/>
    <cellStyle name="40% - Акцент4 6 2" xfId="124"/>
    <cellStyle name="40% - Акцент5" xfId="125"/>
    <cellStyle name="40% - Акцент5 2" xfId="126"/>
    <cellStyle name="40% - Акцент5 2 2" xfId="127"/>
    <cellStyle name="40% - Акцент5 3" xfId="128"/>
    <cellStyle name="40% - Акцент5 3 2" xfId="129"/>
    <cellStyle name="40% - Акцент5 4" xfId="130"/>
    <cellStyle name="40% - Акцент5 4 2" xfId="131"/>
    <cellStyle name="40% - Акцент5 5" xfId="132"/>
    <cellStyle name="40% - Акцент5 5 2" xfId="133"/>
    <cellStyle name="40% - Акцент5 6" xfId="134"/>
    <cellStyle name="40% - Акцент5 6 2" xfId="135"/>
    <cellStyle name="40% - Акцент6" xfId="136"/>
    <cellStyle name="40% - Акцент6 2" xfId="137"/>
    <cellStyle name="40% - Акцент6 2 2" xfId="138"/>
    <cellStyle name="40% - Акцент6 3" xfId="139"/>
    <cellStyle name="40% - Акцент6 3 2" xfId="140"/>
    <cellStyle name="40% - Акцент6 4" xfId="141"/>
    <cellStyle name="40% - Акцент6 4 2" xfId="142"/>
    <cellStyle name="40% - Акцент6 5" xfId="143"/>
    <cellStyle name="40% - Акцент6 5 2" xfId="144"/>
    <cellStyle name="40% - Акцент6 6" xfId="145"/>
    <cellStyle name="40% - Акцент6 6 2" xfId="146"/>
    <cellStyle name="60% - Акцент1" xfId="147"/>
    <cellStyle name="60% - Акцент1 2" xfId="148"/>
    <cellStyle name="60% - Акцент1 2 2" xfId="149"/>
    <cellStyle name="60% - Акцент1 3" xfId="150"/>
    <cellStyle name="60% - Акцент1 3 2" xfId="151"/>
    <cellStyle name="60% - Акцент1 4" xfId="152"/>
    <cellStyle name="60% - Акцент1 4 2" xfId="153"/>
    <cellStyle name="60% - Акцент1 5" xfId="154"/>
    <cellStyle name="60% - Акцент1 5 2" xfId="155"/>
    <cellStyle name="60% - Акцент1 6" xfId="156"/>
    <cellStyle name="60% - Акцент1 6 2" xfId="157"/>
    <cellStyle name="60% - Акцент2" xfId="158"/>
    <cellStyle name="60% - Акцент2 2" xfId="159"/>
    <cellStyle name="60% - Акцент2 2 2" xfId="160"/>
    <cellStyle name="60% - Акцент2 3" xfId="161"/>
    <cellStyle name="60% - Акцент2 3 2" xfId="162"/>
    <cellStyle name="60% - Акцент2 4" xfId="163"/>
    <cellStyle name="60% - Акцент2 4 2" xfId="164"/>
    <cellStyle name="60% - Акцент2 5" xfId="165"/>
    <cellStyle name="60% - Акцент2 5 2" xfId="166"/>
    <cellStyle name="60% - Акцент2 6" xfId="167"/>
    <cellStyle name="60% - Акцент2 6 2" xfId="168"/>
    <cellStyle name="60% - Акцент3" xfId="169"/>
    <cellStyle name="60% - Акцент3 2" xfId="170"/>
    <cellStyle name="60% - Акцент3 2 2" xfId="171"/>
    <cellStyle name="60% - Акцент3 3" xfId="172"/>
    <cellStyle name="60% - Акцент3 3 2" xfId="173"/>
    <cellStyle name="60% - Акцент3 4" xfId="174"/>
    <cellStyle name="60% - Акцент3 4 2" xfId="175"/>
    <cellStyle name="60% - Акцент3 5" xfId="176"/>
    <cellStyle name="60% - Акцент3 5 2" xfId="177"/>
    <cellStyle name="60% - Акцент3 6" xfId="178"/>
    <cellStyle name="60% - Акцент3 6 2" xfId="179"/>
    <cellStyle name="60% - Акцент4" xfId="180"/>
    <cellStyle name="60% - Акцент4 2" xfId="181"/>
    <cellStyle name="60% - Акцент4 2 2" xfId="182"/>
    <cellStyle name="60% - Акцент4 3" xfId="183"/>
    <cellStyle name="60% - Акцент4 3 2" xfId="184"/>
    <cellStyle name="60% - Акцент4 4" xfId="185"/>
    <cellStyle name="60% - Акцент4 4 2" xfId="186"/>
    <cellStyle name="60% - Акцент4 5" xfId="187"/>
    <cellStyle name="60% - Акцент4 5 2" xfId="188"/>
    <cellStyle name="60% - Акцент4 6" xfId="189"/>
    <cellStyle name="60% - Акцент4 6 2" xfId="190"/>
    <cellStyle name="60% - Акцент5" xfId="191"/>
    <cellStyle name="60% - Акцент5 2" xfId="192"/>
    <cellStyle name="60% - Акцент5 2 2" xfId="193"/>
    <cellStyle name="60% - Акцент5 3" xfId="194"/>
    <cellStyle name="60% - Акцент5 3 2" xfId="195"/>
    <cellStyle name="60% - Акцент5 4" xfId="196"/>
    <cellStyle name="60% - Акцент5 4 2" xfId="197"/>
    <cellStyle name="60% - Акцент5 5" xfId="198"/>
    <cellStyle name="60% - Акцент5 5 2" xfId="199"/>
    <cellStyle name="60% - Акцент5 6" xfId="200"/>
    <cellStyle name="60% - Акцент5 6 2" xfId="201"/>
    <cellStyle name="60% - Акцент6" xfId="202"/>
    <cellStyle name="60% - Акцент6 2" xfId="203"/>
    <cellStyle name="60% - Акцент6 2 2" xfId="204"/>
    <cellStyle name="60% - Акцент6 3" xfId="205"/>
    <cellStyle name="60% - Акцент6 3 2" xfId="206"/>
    <cellStyle name="60% - Акцент6 4" xfId="207"/>
    <cellStyle name="60% - Акцент6 4 2" xfId="208"/>
    <cellStyle name="60% - Акцент6 5" xfId="209"/>
    <cellStyle name="60% - Акцент6 5 2" xfId="210"/>
    <cellStyle name="60% - Акцент6 6" xfId="211"/>
    <cellStyle name="60% - Акцент6 6 2" xfId="212"/>
    <cellStyle name="Акцент1" xfId="213"/>
    <cellStyle name="Акцент1 2" xfId="214"/>
    <cellStyle name="Акцент1 2 2" xfId="215"/>
    <cellStyle name="Акцент1 3" xfId="216"/>
    <cellStyle name="Акцент1 3 2" xfId="217"/>
    <cellStyle name="Акцент1 4" xfId="218"/>
    <cellStyle name="Акцент1 4 2" xfId="219"/>
    <cellStyle name="Акцент1 5" xfId="220"/>
    <cellStyle name="Акцент1 5 2" xfId="221"/>
    <cellStyle name="Акцент1 6" xfId="222"/>
    <cellStyle name="Акцент1 6 2" xfId="223"/>
    <cellStyle name="Акцент2" xfId="224"/>
    <cellStyle name="Акцент2 2" xfId="225"/>
    <cellStyle name="Акцент2 2 2" xfId="226"/>
    <cellStyle name="Акцент2 3" xfId="227"/>
    <cellStyle name="Акцент2 3 2" xfId="228"/>
    <cellStyle name="Акцент2 4" xfId="229"/>
    <cellStyle name="Акцент2 4 2" xfId="230"/>
    <cellStyle name="Акцент2 5" xfId="231"/>
    <cellStyle name="Акцент2 5 2" xfId="232"/>
    <cellStyle name="Акцент2 6" xfId="233"/>
    <cellStyle name="Акцент2 6 2" xfId="234"/>
    <cellStyle name="Акцент3" xfId="235"/>
    <cellStyle name="Акцент3 2" xfId="236"/>
    <cellStyle name="Акцент3 2 2" xfId="237"/>
    <cellStyle name="Акцент3 3" xfId="238"/>
    <cellStyle name="Акцент3 3 2" xfId="239"/>
    <cellStyle name="Акцент3 4" xfId="240"/>
    <cellStyle name="Акцент3 4 2" xfId="241"/>
    <cellStyle name="Акцент3 5" xfId="242"/>
    <cellStyle name="Акцент3 5 2" xfId="243"/>
    <cellStyle name="Акцент3 6" xfId="244"/>
    <cellStyle name="Акцент3 6 2" xfId="245"/>
    <cellStyle name="Акцент4" xfId="246"/>
    <cellStyle name="Акцент4 2" xfId="247"/>
    <cellStyle name="Акцент4 2 2" xfId="248"/>
    <cellStyle name="Акцент4 3" xfId="249"/>
    <cellStyle name="Акцент4 3 2" xfId="250"/>
    <cellStyle name="Акцент4 4" xfId="251"/>
    <cellStyle name="Акцент4 4 2" xfId="252"/>
    <cellStyle name="Акцент4 5" xfId="253"/>
    <cellStyle name="Акцент4 5 2" xfId="254"/>
    <cellStyle name="Акцент4 6" xfId="255"/>
    <cellStyle name="Акцент4 6 2" xfId="256"/>
    <cellStyle name="Акцент5" xfId="257"/>
    <cellStyle name="Акцент5 2" xfId="258"/>
    <cellStyle name="Акцент5 2 2" xfId="259"/>
    <cellStyle name="Акцент5 3" xfId="260"/>
    <cellStyle name="Акцент5 3 2" xfId="261"/>
    <cellStyle name="Акцент5 4" xfId="262"/>
    <cellStyle name="Акцент5 4 2" xfId="263"/>
    <cellStyle name="Акцент5 5" xfId="264"/>
    <cellStyle name="Акцент5 5 2" xfId="265"/>
    <cellStyle name="Акцент5 6" xfId="266"/>
    <cellStyle name="Акцент5 6 2" xfId="267"/>
    <cellStyle name="Акцент6" xfId="268"/>
    <cellStyle name="Акцент6 2" xfId="269"/>
    <cellStyle name="Акцент6 2 2" xfId="270"/>
    <cellStyle name="Акцент6 3" xfId="271"/>
    <cellStyle name="Акцент6 3 2" xfId="272"/>
    <cellStyle name="Акцент6 4" xfId="273"/>
    <cellStyle name="Акцент6 4 2" xfId="274"/>
    <cellStyle name="Акцент6 5" xfId="275"/>
    <cellStyle name="Акцент6 5 2" xfId="276"/>
    <cellStyle name="Акцент6 6" xfId="277"/>
    <cellStyle name="Акцент6 6 2" xfId="278"/>
    <cellStyle name="Ввод " xfId="279"/>
    <cellStyle name="Ввод  2" xfId="280"/>
    <cellStyle name="Ввод  2 2" xfId="281"/>
    <cellStyle name="Ввод  3" xfId="282"/>
    <cellStyle name="Ввод  3 2" xfId="283"/>
    <cellStyle name="Ввод  4" xfId="284"/>
    <cellStyle name="Ввод  4 2" xfId="285"/>
    <cellStyle name="Ввод  5" xfId="286"/>
    <cellStyle name="Ввод  5 2" xfId="287"/>
    <cellStyle name="Ввод  6" xfId="288"/>
    <cellStyle name="Ввод  6 2" xfId="289"/>
    <cellStyle name="Вывод" xfId="290"/>
    <cellStyle name="Вывод 2" xfId="291"/>
    <cellStyle name="Вывод 2 2" xfId="292"/>
    <cellStyle name="Вывод 3" xfId="293"/>
    <cellStyle name="Вывод 3 2" xfId="294"/>
    <cellStyle name="Вывод 4" xfId="295"/>
    <cellStyle name="Вывод 4 2" xfId="296"/>
    <cellStyle name="Вывод 5" xfId="297"/>
    <cellStyle name="Вывод 5 2" xfId="298"/>
    <cellStyle name="Вывод 6" xfId="299"/>
    <cellStyle name="Вывод 6 2" xfId="300"/>
    <cellStyle name="Вычисление" xfId="301"/>
    <cellStyle name="Вычисление 2" xfId="302"/>
    <cellStyle name="Вычисление 2 2" xfId="303"/>
    <cellStyle name="Вычисление 3" xfId="304"/>
    <cellStyle name="Вычисление 3 2" xfId="305"/>
    <cellStyle name="Вычисление 4" xfId="306"/>
    <cellStyle name="Вычисление 4 2" xfId="307"/>
    <cellStyle name="Вычисление 5" xfId="308"/>
    <cellStyle name="Вычисление 5 2" xfId="309"/>
    <cellStyle name="Вычисление 6" xfId="310"/>
    <cellStyle name="Вычисление 6 2" xfId="311"/>
    <cellStyle name="Currency" xfId="312"/>
    <cellStyle name="Currency [0]" xfId="313"/>
    <cellStyle name="Заголовок 1" xfId="314"/>
    <cellStyle name="Заголовок 1 2" xfId="315"/>
    <cellStyle name="Заголовок 1 2 2" xfId="316"/>
    <cellStyle name="Заголовок 1 3" xfId="317"/>
    <cellStyle name="Заголовок 1 3 2" xfId="318"/>
    <cellStyle name="Заголовок 1 4" xfId="319"/>
    <cellStyle name="Заголовок 1 4 2" xfId="320"/>
    <cellStyle name="Заголовок 1 5" xfId="321"/>
    <cellStyle name="Заголовок 1 5 2" xfId="322"/>
    <cellStyle name="Заголовок 1 6" xfId="323"/>
    <cellStyle name="Заголовок 1 6 2" xfId="324"/>
    <cellStyle name="Заголовок 2" xfId="325"/>
    <cellStyle name="Заголовок 2 2" xfId="326"/>
    <cellStyle name="Заголовок 2 2 2" xfId="327"/>
    <cellStyle name="Заголовок 2 3" xfId="328"/>
    <cellStyle name="Заголовок 2 3 2" xfId="329"/>
    <cellStyle name="Заголовок 2 4" xfId="330"/>
    <cellStyle name="Заголовок 2 4 2" xfId="331"/>
    <cellStyle name="Заголовок 2 5" xfId="332"/>
    <cellStyle name="Заголовок 2 5 2" xfId="333"/>
    <cellStyle name="Заголовок 2 6" xfId="334"/>
    <cellStyle name="Заголовок 2 6 2" xfId="335"/>
    <cellStyle name="Заголовок 3" xfId="336"/>
    <cellStyle name="Заголовок 3 2" xfId="337"/>
    <cellStyle name="Заголовок 3 2 2" xfId="338"/>
    <cellStyle name="Заголовок 3 3" xfId="339"/>
    <cellStyle name="Заголовок 3 3 2" xfId="340"/>
    <cellStyle name="Заголовок 3 4" xfId="341"/>
    <cellStyle name="Заголовок 3 4 2" xfId="342"/>
    <cellStyle name="Заголовок 3 5" xfId="343"/>
    <cellStyle name="Заголовок 3 5 2" xfId="344"/>
    <cellStyle name="Заголовок 3 6" xfId="345"/>
    <cellStyle name="Заголовок 3 6 2" xfId="346"/>
    <cellStyle name="Заголовок 4" xfId="347"/>
    <cellStyle name="Заголовок 4 2" xfId="348"/>
    <cellStyle name="Заголовок 4 2 2" xfId="349"/>
    <cellStyle name="Заголовок 4 3" xfId="350"/>
    <cellStyle name="Заголовок 4 3 2" xfId="351"/>
    <cellStyle name="Заголовок 4 4" xfId="352"/>
    <cellStyle name="Заголовок 4 4 2" xfId="353"/>
    <cellStyle name="Заголовок 4 5" xfId="354"/>
    <cellStyle name="Заголовок 4 5 2" xfId="355"/>
    <cellStyle name="Заголовок 4 6" xfId="356"/>
    <cellStyle name="Заголовок 4 6 2" xfId="357"/>
    <cellStyle name="Итог" xfId="358"/>
    <cellStyle name="Итог 2" xfId="359"/>
    <cellStyle name="Итог 2 2" xfId="360"/>
    <cellStyle name="Итог 3" xfId="361"/>
    <cellStyle name="Итог 3 2" xfId="362"/>
    <cellStyle name="Итог 4" xfId="363"/>
    <cellStyle name="Итог 4 2" xfId="364"/>
    <cellStyle name="Итог 5" xfId="365"/>
    <cellStyle name="Итог 5 2" xfId="366"/>
    <cellStyle name="Итог 6" xfId="367"/>
    <cellStyle name="Итог 6 2" xfId="368"/>
    <cellStyle name="Контрольная ячейка" xfId="369"/>
    <cellStyle name="Контрольная ячейка 2" xfId="370"/>
    <cellStyle name="Контрольная ячейка 2 2" xfId="371"/>
    <cellStyle name="Контрольная ячейка 3" xfId="372"/>
    <cellStyle name="Контрольная ячейка 3 2" xfId="373"/>
    <cellStyle name="Контрольная ячейка 4" xfId="374"/>
    <cellStyle name="Контрольная ячейка 4 2" xfId="375"/>
    <cellStyle name="Контрольная ячейка 5" xfId="376"/>
    <cellStyle name="Контрольная ячейка 5 2" xfId="377"/>
    <cellStyle name="Контрольная ячейка 6" xfId="378"/>
    <cellStyle name="Контрольная ячейка 6 2" xfId="379"/>
    <cellStyle name="Название" xfId="380"/>
    <cellStyle name="Название 2" xfId="381"/>
    <cellStyle name="Название 2 2" xfId="382"/>
    <cellStyle name="Название 3" xfId="383"/>
    <cellStyle name="Название 3 2" xfId="384"/>
    <cellStyle name="Название 4" xfId="385"/>
    <cellStyle name="Название 4 2" xfId="386"/>
    <cellStyle name="Название 5" xfId="387"/>
    <cellStyle name="Название 5 2" xfId="388"/>
    <cellStyle name="Название 6" xfId="389"/>
    <cellStyle name="Название 6 2" xfId="390"/>
    <cellStyle name="Нейтральный" xfId="391"/>
    <cellStyle name="Нейтральный 2" xfId="392"/>
    <cellStyle name="Нейтральный 2 2" xfId="393"/>
    <cellStyle name="Нейтральный 3" xfId="394"/>
    <cellStyle name="Нейтральный 3 2" xfId="395"/>
    <cellStyle name="Нейтральный 4" xfId="396"/>
    <cellStyle name="Нейтральный 4 2" xfId="397"/>
    <cellStyle name="Нейтральный 5" xfId="398"/>
    <cellStyle name="Нейтральный 5 2" xfId="399"/>
    <cellStyle name="Нейтральный 6" xfId="400"/>
    <cellStyle name="Нейтральный 6 2" xfId="401"/>
    <cellStyle name="Обычный 10" xfId="402"/>
    <cellStyle name="Обычный 10 2" xfId="403"/>
    <cellStyle name="Обычный 11" xfId="404"/>
    <cellStyle name="Обычный 11 2" xfId="405"/>
    <cellStyle name="Обычный 12" xfId="406"/>
    <cellStyle name="Обычный 12 2" xfId="407"/>
    <cellStyle name="Обычный 2" xfId="408"/>
    <cellStyle name="Обычный 2 10" xfId="409"/>
    <cellStyle name="Обычный 2 11" xfId="410"/>
    <cellStyle name="Обычный 2 12" xfId="411"/>
    <cellStyle name="Обычный 2 13" xfId="412"/>
    <cellStyle name="Обычный 2 14" xfId="413"/>
    <cellStyle name="Обычный 2 15" xfId="414"/>
    <cellStyle name="Обычный 2 16" xfId="415"/>
    <cellStyle name="Обычный 2 2" xfId="416"/>
    <cellStyle name="Обычный 2 3" xfId="417"/>
    <cellStyle name="Обычный 2 4" xfId="418"/>
    <cellStyle name="Обычный 2 5" xfId="419"/>
    <cellStyle name="Обычный 2 6" xfId="420"/>
    <cellStyle name="Обычный 2 7" xfId="421"/>
    <cellStyle name="Обычный 2 8" xfId="422"/>
    <cellStyle name="Обычный 2 9" xfId="423"/>
    <cellStyle name="Обычный 3" xfId="424"/>
    <cellStyle name="Обычный 3 2" xfId="425"/>
    <cellStyle name="Обычный 3 3" xfId="426"/>
    <cellStyle name="Обычный 3 4" xfId="427"/>
    <cellStyle name="Обычный 3 5" xfId="428"/>
    <cellStyle name="Обычный 3 6" xfId="429"/>
    <cellStyle name="Обычный 3 7" xfId="430"/>
    <cellStyle name="Обычный 4" xfId="431"/>
    <cellStyle name="Обычный 4 2" xfId="432"/>
    <cellStyle name="Обычный 4 3" xfId="433"/>
    <cellStyle name="Обычный 4 4" xfId="434"/>
    <cellStyle name="Обычный 4 5" xfId="435"/>
    <cellStyle name="Обычный 4 6" xfId="436"/>
    <cellStyle name="Обычный 4 7" xfId="437"/>
    <cellStyle name="Обычный 5" xfId="438"/>
    <cellStyle name="Обычный 5 2" xfId="439"/>
    <cellStyle name="Обычный 5 3" xfId="440"/>
    <cellStyle name="Обычный 5 4" xfId="441"/>
    <cellStyle name="Обычный 5 5" xfId="442"/>
    <cellStyle name="Обычный 5 6" xfId="443"/>
    <cellStyle name="Обычный 5 7" xfId="444"/>
    <cellStyle name="Обычный 6" xfId="445"/>
    <cellStyle name="Обычный 7" xfId="446"/>
    <cellStyle name="Обычный 8" xfId="447"/>
    <cellStyle name="Обычный 9" xfId="448"/>
    <cellStyle name="Обычный 9 2" xfId="449"/>
    <cellStyle name="Обычный 9 3" xfId="450"/>
    <cellStyle name="Плохой" xfId="451"/>
    <cellStyle name="Плохой 2" xfId="452"/>
    <cellStyle name="Плохой 2 2" xfId="453"/>
    <cellStyle name="Плохой 3" xfId="454"/>
    <cellStyle name="Плохой 3 2" xfId="455"/>
    <cellStyle name="Плохой 4" xfId="456"/>
    <cellStyle name="Плохой 4 2" xfId="457"/>
    <cellStyle name="Плохой 5" xfId="458"/>
    <cellStyle name="Плохой 5 2" xfId="459"/>
    <cellStyle name="Плохой 6" xfId="460"/>
    <cellStyle name="Плохой 6 2" xfId="461"/>
    <cellStyle name="Пояснение" xfId="462"/>
    <cellStyle name="Пояснение 2" xfId="463"/>
    <cellStyle name="Пояснение 2 2" xfId="464"/>
    <cellStyle name="Пояснение 3" xfId="465"/>
    <cellStyle name="Пояснение 3 2" xfId="466"/>
    <cellStyle name="Пояснение 4" xfId="467"/>
    <cellStyle name="Пояснение 4 2" xfId="468"/>
    <cellStyle name="Пояснение 5" xfId="469"/>
    <cellStyle name="Пояснение 5 2" xfId="470"/>
    <cellStyle name="Пояснение 6" xfId="471"/>
    <cellStyle name="Пояснение 6 2" xfId="472"/>
    <cellStyle name="Примечание" xfId="473"/>
    <cellStyle name="Примечание 2" xfId="474"/>
    <cellStyle name="Примечание 2 2" xfId="475"/>
    <cellStyle name="Примечание 3" xfId="476"/>
    <cellStyle name="Примечание 3 2" xfId="477"/>
    <cellStyle name="Примечание 4" xfId="478"/>
    <cellStyle name="Примечание 4 2" xfId="479"/>
    <cellStyle name="Примечание 5" xfId="480"/>
    <cellStyle name="Примечание 5 2" xfId="481"/>
    <cellStyle name="Примечание 6" xfId="482"/>
    <cellStyle name="Примечание 6 2" xfId="483"/>
    <cellStyle name="Percent" xfId="484"/>
    <cellStyle name="Связанная ячейка" xfId="485"/>
    <cellStyle name="Связанная ячейка 2" xfId="486"/>
    <cellStyle name="Связанная ячейка 2 2" xfId="487"/>
    <cellStyle name="Связанная ячейка 3" xfId="488"/>
    <cellStyle name="Связанная ячейка 3 2" xfId="489"/>
    <cellStyle name="Связанная ячейка 4" xfId="490"/>
    <cellStyle name="Связанная ячейка 4 2" xfId="491"/>
    <cellStyle name="Связанная ячейка 5" xfId="492"/>
    <cellStyle name="Связанная ячейка 5 2" xfId="493"/>
    <cellStyle name="Связанная ячейка 6" xfId="494"/>
    <cellStyle name="Связанная ячейка 6 2" xfId="495"/>
    <cellStyle name="Текст предупреждения" xfId="496"/>
    <cellStyle name="Текст предупреждения 2" xfId="497"/>
    <cellStyle name="Текст предупреждения 2 2" xfId="498"/>
    <cellStyle name="Текст предупреждения 3" xfId="499"/>
    <cellStyle name="Текст предупреждения 3 2" xfId="500"/>
    <cellStyle name="Текст предупреждения 4" xfId="501"/>
    <cellStyle name="Текст предупреждения 4 2" xfId="502"/>
    <cellStyle name="Текст предупреждения 5" xfId="503"/>
    <cellStyle name="Текст предупреждения 5 2" xfId="504"/>
    <cellStyle name="Текст предупреждения 6" xfId="505"/>
    <cellStyle name="Текст предупреждения 6 2" xfId="506"/>
    <cellStyle name="Comma" xfId="507"/>
    <cellStyle name="Comma [0]" xfId="508"/>
    <cellStyle name="Финансовый 2" xfId="509"/>
    <cellStyle name="Хороший" xfId="510"/>
    <cellStyle name="Хороший 2" xfId="511"/>
    <cellStyle name="Хороший 2 2" xfId="512"/>
    <cellStyle name="Хороший 3" xfId="513"/>
    <cellStyle name="Хороший 3 2" xfId="514"/>
    <cellStyle name="Хороший 4" xfId="515"/>
    <cellStyle name="Хороший 4 2" xfId="516"/>
    <cellStyle name="Хороший 5" xfId="517"/>
    <cellStyle name="Хороший 5 2" xfId="518"/>
    <cellStyle name="Хороший 6" xfId="519"/>
    <cellStyle name="Хороший 6 2" xfId="5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408"/>
  <sheetViews>
    <sheetView tabSelected="1" view="pageBreakPreview" zoomScale="80" zoomScaleSheetLayoutView="80" workbookViewId="0" topLeftCell="A1">
      <selection activeCell="J51" sqref="J51"/>
    </sheetView>
  </sheetViews>
  <sheetFormatPr defaultColWidth="9.140625" defaultRowHeight="12.75"/>
  <cols>
    <col min="1" max="1" width="3.8515625" style="52" customWidth="1"/>
    <col min="2" max="2" width="36.7109375" style="12" customWidth="1"/>
    <col min="3" max="3" width="20.140625" style="12" customWidth="1"/>
    <col min="4" max="4" width="20.421875" style="12" customWidth="1"/>
    <col min="5" max="5" width="22.8515625" style="12" customWidth="1"/>
    <col min="6" max="6" width="13.28125" style="12" bestFit="1" customWidth="1"/>
    <col min="7" max="7" width="11.421875" style="12" customWidth="1"/>
    <col min="8" max="8" width="18.140625" style="12" customWidth="1"/>
    <col min="9" max="9" width="17.28125" style="12" customWidth="1"/>
    <col min="10" max="10" width="17.57421875" style="12" customWidth="1"/>
    <col min="11" max="11" width="15.57421875" style="83" bestFit="1" customWidth="1"/>
    <col min="12" max="12" width="17.00390625" style="9" customWidth="1"/>
    <col min="13" max="13" width="13.28125" style="9" customWidth="1"/>
    <col min="14" max="14" width="13.57421875" style="9" bestFit="1" customWidth="1"/>
    <col min="15" max="68" width="9.140625" style="9" customWidth="1"/>
    <col min="69" max="16384" width="9.140625" style="12" customWidth="1"/>
  </cols>
  <sheetData>
    <row r="1" spans="1:68" s="5" customFormat="1" ht="16.5" customHeight="1">
      <c r="A1" s="1"/>
      <c r="B1" s="1"/>
      <c r="C1" s="1"/>
      <c r="D1" s="1"/>
      <c r="E1" s="1"/>
      <c r="F1" s="1"/>
      <c r="G1" s="1"/>
      <c r="H1" s="1"/>
      <c r="I1" s="2"/>
      <c r="J1" s="2" t="s">
        <v>17</v>
      </c>
      <c r="K1" s="3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</row>
    <row r="2" spans="1:68" s="8" customFormat="1" ht="16.5" customHeight="1">
      <c r="A2" s="1"/>
      <c r="B2" s="1"/>
      <c r="C2" s="1"/>
      <c r="D2" s="1"/>
      <c r="E2" s="1"/>
      <c r="F2" s="1"/>
      <c r="G2" s="1"/>
      <c r="H2" s="1"/>
      <c r="I2" s="97" t="s">
        <v>18</v>
      </c>
      <c r="J2" s="97"/>
      <c r="K2" s="9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</row>
    <row r="3" spans="1:68" s="8" customFormat="1" ht="16.5" customHeight="1">
      <c r="A3" s="1"/>
      <c r="B3" s="1"/>
      <c r="C3" s="1"/>
      <c r="D3" s="1"/>
      <c r="E3" s="1"/>
      <c r="F3" s="1"/>
      <c r="G3" s="1"/>
      <c r="H3" s="1"/>
      <c r="I3" s="97" t="s">
        <v>19</v>
      </c>
      <c r="J3" s="97"/>
      <c r="K3" s="9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</row>
    <row r="4" spans="1:68" s="8" customFormat="1" ht="16.5" customHeight="1">
      <c r="A4" s="1"/>
      <c r="B4" s="1"/>
      <c r="C4" s="1"/>
      <c r="D4" s="1"/>
      <c r="E4" s="1"/>
      <c r="F4" s="1"/>
      <c r="G4" s="1"/>
      <c r="H4" s="1"/>
      <c r="I4" s="101" t="s">
        <v>63</v>
      </c>
      <c r="J4" s="101"/>
      <c r="K4" s="101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</row>
    <row r="5" spans="1:68" s="8" customFormat="1" ht="16.5" customHeight="1">
      <c r="A5" s="1"/>
      <c r="B5" s="1"/>
      <c r="C5" s="1"/>
      <c r="D5" s="1"/>
      <c r="E5" s="1"/>
      <c r="F5" s="1"/>
      <c r="G5" s="1"/>
      <c r="H5" s="1"/>
      <c r="I5" s="6"/>
      <c r="J5" s="6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</row>
    <row r="6" spans="1:68" s="8" customFormat="1" ht="15" customHeight="1">
      <c r="A6" s="1"/>
      <c r="B6" s="1"/>
      <c r="C6" s="1"/>
      <c r="D6" s="1"/>
      <c r="E6" s="1"/>
      <c r="F6" s="1"/>
      <c r="G6" s="1"/>
      <c r="H6" s="1"/>
      <c r="I6" s="97" t="s">
        <v>83</v>
      </c>
      <c r="J6" s="97"/>
      <c r="K6" s="9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</row>
    <row r="7" spans="1:68" s="11" customFormat="1" ht="20.25">
      <c r="A7" s="1"/>
      <c r="B7" s="1"/>
      <c r="C7" s="1"/>
      <c r="D7" s="1"/>
      <c r="E7" s="1"/>
      <c r="F7" s="1"/>
      <c r="G7" s="1"/>
      <c r="H7" s="1"/>
      <c r="I7" s="9"/>
      <c r="J7" s="9"/>
      <c r="K7" s="9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</row>
    <row r="8" spans="1:68" s="11" customFormat="1" ht="20.25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</row>
    <row r="9" spans="1:11" ht="18.75">
      <c r="A9" s="102" t="s">
        <v>20</v>
      </c>
      <c r="B9" s="102"/>
      <c r="C9" s="102"/>
      <c r="D9" s="102"/>
      <c r="E9" s="102"/>
      <c r="F9" s="102"/>
      <c r="G9" s="102"/>
      <c r="H9" s="102"/>
      <c r="I9" s="102"/>
      <c r="J9" s="102"/>
      <c r="K9" s="102"/>
    </row>
    <row r="10" spans="1:11" ht="45" customHeight="1">
      <c r="A10" s="98" t="s">
        <v>64</v>
      </c>
      <c r="B10" s="98"/>
      <c r="C10" s="98"/>
      <c r="D10" s="98"/>
      <c r="E10" s="98"/>
      <c r="F10" s="98"/>
      <c r="G10" s="98"/>
      <c r="H10" s="98"/>
      <c r="I10" s="98"/>
      <c r="J10" s="98"/>
      <c r="K10" s="98"/>
    </row>
    <row r="11" spans="1:11" ht="18.7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</row>
    <row r="12" spans="1:11" ht="15" customHeight="1">
      <c r="A12" s="99" t="s">
        <v>21</v>
      </c>
      <c r="B12" s="100" t="s">
        <v>86</v>
      </c>
      <c r="C12" s="100" t="s">
        <v>30</v>
      </c>
      <c r="D12" s="100"/>
      <c r="E12" s="100" t="s">
        <v>31</v>
      </c>
      <c r="F12" s="100" t="s">
        <v>32</v>
      </c>
      <c r="G12" s="100"/>
      <c r="H12" s="100" t="s">
        <v>39</v>
      </c>
      <c r="I12" s="103" t="s">
        <v>40</v>
      </c>
      <c r="J12" s="104"/>
      <c r="K12" s="105"/>
    </row>
    <row r="13" spans="1:11" ht="4.5" customHeight="1">
      <c r="A13" s="99"/>
      <c r="B13" s="100"/>
      <c r="C13" s="100"/>
      <c r="D13" s="100"/>
      <c r="E13" s="100"/>
      <c r="F13" s="100"/>
      <c r="G13" s="100"/>
      <c r="H13" s="100"/>
      <c r="I13" s="104"/>
      <c r="J13" s="104"/>
      <c r="K13" s="105"/>
    </row>
    <row r="14" spans="1:11" ht="8.25" customHeight="1">
      <c r="A14" s="99"/>
      <c r="B14" s="100"/>
      <c r="C14" s="100"/>
      <c r="D14" s="100"/>
      <c r="E14" s="100"/>
      <c r="F14" s="100"/>
      <c r="G14" s="100"/>
      <c r="H14" s="100"/>
      <c r="I14" s="104"/>
      <c r="J14" s="104"/>
      <c r="K14" s="105"/>
    </row>
    <row r="15" spans="1:11" ht="75" customHeight="1">
      <c r="A15" s="99"/>
      <c r="B15" s="100"/>
      <c r="C15" s="14" t="s">
        <v>22</v>
      </c>
      <c r="D15" s="14" t="s">
        <v>23</v>
      </c>
      <c r="E15" s="100"/>
      <c r="F15" s="14" t="s">
        <v>24</v>
      </c>
      <c r="G15" s="14" t="s">
        <v>25</v>
      </c>
      <c r="H15" s="100"/>
      <c r="I15" s="14" t="s">
        <v>41</v>
      </c>
      <c r="J15" s="14" t="s">
        <v>43</v>
      </c>
      <c r="K15" s="15" t="s">
        <v>42</v>
      </c>
    </row>
    <row r="16" spans="1:11" ht="15">
      <c r="A16" s="16">
        <v>1</v>
      </c>
      <c r="B16" s="17">
        <v>2</v>
      </c>
      <c r="C16" s="14">
        <v>3</v>
      </c>
      <c r="D16" s="14">
        <v>4</v>
      </c>
      <c r="E16" s="18">
        <v>5</v>
      </c>
      <c r="F16" s="14">
        <v>6</v>
      </c>
      <c r="G16" s="14">
        <v>7</v>
      </c>
      <c r="H16" s="14">
        <v>8</v>
      </c>
      <c r="I16" s="14">
        <v>9</v>
      </c>
      <c r="J16" s="14">
        <v>10</v>
      </c>
      <c r="K16" s="15">
        <v>11</v>
      </c>
    </row>
    <row r="17" spans="1:11" ht="15">
      <c r="A17" s="85" t="s">
        <v>3</v>
      </c>
      <c r="B17" s="86"/>
      <c r="C17" s="86"/>
      <c r="D17" s="86"/>
      <c r="E17" s="86"/>
      <c r="F17" s="86"/>
      <c r="G17" s="86"/>
      <c r="H17" s="86"/>
      <c r="I17" s="86"/>
      <c r="J17" s="86"/>
      <c r="K17" s="87"/>
    </row>
    <row r="18" spans="1:13" ht="45">
      <c r="A18" s="19" t="s">
        <v>26</v>
      </c>
      <c r="B18" s="20" t="s">
        <v>87</v>
      </c>
      <c r="C18" s="21" t="s">
        <v>88</v>
      </c>
      <c r="D18" s="21" t="s">
        <v>88</v>
      </c>
      <c r="E18" s="22" t="s">
        <v>76</v>
      </c>
      <c r="F18" s="23"/>
      <c r="G18" s="24" t="s">
        <v>89</v>
      </c>
      <c r="H18" s="25">
        <v>30000000</v>
      </c>
      <c r="I18" s="26">
        <f>ROUND(H18*50%,0)</f>
        <v>15000000</v>
      </c>
      <c r="J18" s="26">
        <f>ROUND(H18*40%,0)</f>
        <v>12000000</v>
      </c>
      <c r="K18" s="27">
        <f>ROUND(H18*10%,0)</f>
        <v>3000000</v>
      </c>
      <c r="L18" s="28"/>
      <c r="M18" s="28"/>
    </row>
    <row r="19" spans="1:13" ht="30">
      <c r="A19" s="19" t="s">
        <v>27</v>
      </c>
      <c r="B19" s="20" t="s">
        <v>77</v>
      </c>
      <c r="C19" s="21" t="s">
        <v>90</v>
      </c>
      <c r="D19" s="21" t="s">
        <v>91</v>
      </c>
      <c r="E19" s="22" t="s">
        <v>5</v>
      </c>
      <c r="F19" s="23">
        <v>1</v>
      </c>
      <c r="G19" s="24" t="s">
        <v>4</v>
      </c>
      <c r="H19" s="29">
        <v>47025205</v>
      </c>
      <c r="I19" s="26">
        <f>ROUND(H19*50%,0)</f>
        <v>23512603</v>
      </c>
      <c r="J19" s="26">
        <f>ROUND(H19*40%,0)</f>
        <v>18810082</v>
      </c>
      <c r="K19" s="27">
        <f>ROUND(H19*10%,0)-1</f>
        <v>4702520</v>
      </c>
      <c r="L19" s="28"/>
      <c r="M19" s="28"/>
    </row>
    <row r="20" spans="1:13" ht="30">
      <c r="A20" s="19" t="s">
        <v>28</v>
      </c>
      <c r="B20" s="20" t="s">
        <v>46</v>
      </c>
      <c r="C20" s="21" t="s">
        <v>92</v>
      </c>
      <c r="D20" s="21" t="s">
        <v>93</v>
      </c>
      <c r="E20" s="22" t="s">
        <v>5</v>
      </c>
      <c r="F20" s="23">
        <v>0.15</v>
      </c>
      <c r="G20" s="24" t="s">
        <v>4</v>
      </c>
      <c r="H20" s="29">
        <v>3535739.48</v>
      </c>
      <c r="I20" s="26">
        <f>ROUND(H20*50%,0)</f>
        <v>1767870</v>
      </c>
      <c r="J20" s="26">
        <f>ROUND(H20*40%,0)</f>
        <v>1414296</v>
      </c>
      <c r="K20" s="29">
        <f>H20-I20-J20</f>
        <v>353573.48</v>
      </c>
      <c r="L20" s="28"/>
      <c r="M20" s="28"/>
    </row>
    <row r="21" spans="1:13" ht="45">
      <c r="A21" s="19" t="s">
        <v>29</v>
      </c>
      <c r="B21" s="20" t="s">
        <v>8</v>
      </c>
      <c r="C21" s="21" t="s">
        <v>94</v>
      </c>
      <c r="D21" s="21" t="s">
        <v>95</v>
      </c>
      <c r="E21" s="22" t="s">
        <v>5</v>
      </c>
      <c r="F21" s="23">
        <v>1.37</v>
      </c>
      <c r="G21" s="24" t="s">
        <v>4</v>
      </c>
      <c r="H21" s="29">
        <v>110628215</v>
      </c>
      <c r="I21" s="26">
        <f>ROUND(H21*50%,0)</f>
        <v>55314108</v>
      </c>
      <c r="J21" s="26">
        <f>ROUND(H21*40%,0)</f>
        <v>44251286</v>
      </c>
      <c r="K21" s="27">
        <f>ROUND(H21*10%,0)-1</f>
        <v>11062821</v>
      </c>
      <c r="L21" s="28"/>
      <c r="M21" s="28"/>
    </row>
    <row r="22" spans="1:13" ht="31.5" customHeight="1">
      <c r="A22" s="19" t="s">
        <v>47</v>
      </c>
      <c r="B22" s="20" t="s">
        <v>85</v>
      </c>
      <c r="C22" s="21" t="s">
        <v>78</v>
      </c>
      <c r="D22" s="21" t="s">
        <v>78</v>
      </c>
      <c r="E22" s="22" t="s">
        <v>16</v>
      </c>
      <c r="F22" s="23"/>
      <c r="G22" s="24" t="s">
        <v>89</v>
      </c>
      <c r="H22" s="29">
        <v>70000000</v>
      </c>
      <c r="I22" s="26">
        <f aca="true" t="shared" si="0" ref="I22:I30">ROUND(H22*50%,0)</f>
        <v>35000000</v>
      </c>
      <c r="J22" s="26">
        <f aca="true" t="shared" si="1" ref="J22:J30">ROUND(H22*40%,0)</f>
        <v>28000000</v>
      </c>
      <c r="K22" s="27">
        <f aca="true" t="shared" si="2" ref="K22:K30">ROUND(H22*10%,0)</f>
        <v>7000000</v>
      </c>
      <c r="L22" s="28"/>
      <c r="M22" s="28"/>
    </row>
    <row r="23" spans="1:13" ht="30">
      <c r="A23" s="19" t="s">
        <v>48</v>
      </c>
      <c r="B23" s="20" t="s">
        <v>96</v>
      </c>
      <c r="C23" s="30" t="s">
        <v>97</v>
      </c>
      <c r="D23" s="21" t="s">
        <v>98</v>
      </c>
      <c r="E23" s="22" t="s">
        <v>5</v>
      </c>
      <c r="F23" s="23">
        <v>0.489</v>
      </c>
      <c r="G23" s="24" t="s">
        <v>4</v>
      </c>
      <c r="H23" s="29">
        <v>25169246</v>
      </c>
      <c r="I23" s="26">
        <f t="shared" si="0"/>
        <v>12584623</v>
      </c>
      <c r="J23" s="26">
        <f t="shared" si="1"/>
        <v>10067698</v>
      </c>
      <c r="K23" s="27">
        <f t="shared" si="2"/>
        <v>2516925</v>
      </c>
      <c r="L23" s="28"/>
      <c r="M23" s="28"/>
    </row>
    <row r="24" spans="1:13" ht="30">
      <c r="A24" s="19" t="s">
        <v>49</v>
      </c>
      <c r="B24" s="31" t="s">
        <v>33</v>
      </c>
      <c r="C24" s="21" t="s">
        <v>35</v>
      </c>
      <c r="D24" s="21" t="s">
        <v>35</v>
      </c>
      <c r="E24" s="22" t="s">
        <v>16</v>
      </c>
      <c r="F24" s="24">
        <v>271.6</v>
      </c>
      <c r="G24" s="24" t="s">
        <v>89</v>
      </c>
      <c r="H24" s="29">
        <v>96391493.55</v>
      </c>
      <c r="I24" s="26">
        <f t="shared" si="0"/>
        <v>48195747</v>
      </c>
      <c r="J24" s="26">
        <f t="shared" si="1"/>
        <v>38556597</v>
      </c>
      <c r="K24" s="27">
        <f>H24-I24-J24</f>
        <v>9639149.549999997</v>
      </c>
      <c r="L24" s="28"/>
      <c r="M24" s="28"/>
    </row>
    <row r="25" spans="1:13" ht="30">
      <c r="A25" s="19" t="s">
        <v>50</v>
      </c>
      <c r="B25" s="20" t="s">
        <v>99</v>
      </c>
      <c r="C25" s="21" t="s">
        <v>100</v>
      </c>
      <c r="D25" s="21" t="s">
        <v>101</v>
      </c>
      <c r="E25" s="22" t="s">
        <v>5</v>
      </c>
      <c r="F25" s="23">
        <v>0.33</v>
      </c>
      <c r="G25" s="24" t="s">
        <v>4</v>
      </c>
      <c r="H25" s="29">
        <v>11412050</v>
      </c>
      <c r="I25" s="26">
        <f t="shared" si="0"/>
        <v>5706025</v>
      </c>
      <c r="J25" s="26">
        <f t="shared" si="1"/>
        <v>4564820</v>
      </c>
      <c r="K25" s="27">
        <f t="shared" si="2"/>
        <v>1141205</v>
      </c>
      <c r="L25" s="28"/>
      <c r="M25" s="28"/>
    </row>
    <row r="26" spans="1:13" ht="30">
      <c r="A26" s="19" t="s">
        <v>51</v>
      </c>
      <c r="B26" s="20" t="s">
        <v>102</v>
      </c>
      <c r="C26" s="21" t="s">
        <v>103</v>
      </c>
      <c r="D26" s="21" t="s">
        <v>104</v>
      </c>
      <c r="E26" s="22" t="s">
        <v>5</v>
      </c>
      <c r="F26" s="23">
        <v>0.29</v>
      </c>
      <c r="G26" s="24" t="s">
        <v>4</v>
      </c>
      <c r="H26" s="29">
        <v>9964400</v>
      </c>
      <c r="I26" s="26">
        <f t="shared" si="0"/>
        <v>4982200</v>
      </c>
      <c r="J26" s="26">
        <f t="shared" si="1"/>
        <v>3985760</v>
      </c>
      <c r="K26" s="27">
        <f t="shared" si="2"/>
        <v>996440</v>
      </c>
      <c r="L26" s="28"/>
      <c r="M26" s="28"/>
    </row>
    <row r="27" spans="1:13" ht="30">
      <c r="A27" s="19" t="s">
        <v>52</v>
      </c>
      <c r="B27" s="20" t="s">
        <v>79</v>
      </c>
      <c r="C27" s="21" t="s">
        <v>105</v>
      </c>
      <c r="D27" s="21" t="s">
        <v>106</v>
      </c>
      <c r="E27" s="22" t="s">
        <v>5</v>
      </c>
      <c r="F27" s="23">
        <v>0.597</v>
      </c>
      <c r="G27" s="24" t="s">
        <v>4</v>
      </c>
      <c r="H27" s="29">
        <v>12336876</v>
      </c>
      <c r="I27" s="26">
        <f t="shared" si="0"/>
        <v>6168438</v>
      </c>
      <c r="J27" s="26">
        <f t="shared" si="1"/>
        <v>4934750</v>
      </c>
      <c r="K27" s="27">
        <f t="shared" si="2"/>
        <v>1233688</v>
      </c>
      <c r="L27" s="28"/>
      <c r="M27" s="28"/>
    </row>
    <row r="28" spans="1:13" ht="30">
      <c r="A28" s="19" t="s">
        <v>53</v>
      </c>
      <c r="B28" s="20" t="s">
        <v>80</v>
      </c>
      <c r="C28" s="21" t="s">
        <v>107</v>
      </c>
      <c r="D28" s="21" t="s">
        <v>108</v>
      </c>
      <c r="E28" s="22" t="s">
        <v>5</v>
      </c>
      <c r="F28" s="23">
        <v>0.405</v>
      </c>
      <c r="G28" s="24" t="s">
        <v>4</v>
      </c>
      <c r="H28" s="29">
        <v>6898113</v>
      </c>
      <c r="I28" s="26">
        <f t="shared" si="0"/>
        <v>3449057</v>
      </c>
      <c r="J28" s="26">
        <f t="shared" si="1"/>
        <v>2759245</v>
      </c>
      <c r="K28" s="27">
        <f t="shared" si="2"/>
        <v>689811</v>
      </c>
      <c r="L28" s="28"/>
      <c r="M28" s="28"/>
    </row>
    <row r="29" spans="1:13" ht="30">
      <c r="A29" s="19" t="s">
        <v>54</v>
      </c>
      <c r="B29" s="20" t="s">
        <v>109</v>
      </c>
      <c r="C29" s="21" t="s">
        <v>110</v>
      </c>
      <c r="D29" s="21" t="s">
        <v>111</v>
      </c>
      <c r="E29" s="22" t="s">
        <v>5</v>
      </c>
      <c r="F29" s="23">
        <v>0.483</v>
      </c>
      <c r="G29" s="24" t="s">
        <v>4</v>
      </c>
      <c r="H29" s="29">
        <v>14703972</v>
      </c>
      <c r="I29" s="26">
        <f t="shared" si="0"/>
        <v>7351986</v>
      </c>
      <c r="J29" s="26">
        <f t="shared" si="1"/>
        <v>5881589</v>
      </c>
      <c r="K29" s="27">
        <f t="shared" si="2"/>
        <v>1470397</v>
      </c>
      <c r="L29" s="28"/>
      <c r="M29" s="28"/>
    </row>
    <row r="30" spans="1:13" ht="30">
      <c r="A30" s="19" t="s">
        <v>55</v>
      </c>
      <c r="B30" s="20" t="s">
        <v>81</v>
      </c>
      <c r="C30" s="21" t="s">
        <v>112</v>
      </c>
      <c r="D30" s="21" t="s">
        <v>113</v>
      </c>
      <c r="E30" s="22" t="s">
        <v>5</v>
      </c>
      <c r="F30" s="23">
        <v>0.277</v>
      </c>
      <c r="G30" s="24" t="s">
        <v>4</v>
      </c>
      <c r="H30" s="29">
        <v>7709182</v>
      </c>
      <c r="I30" s="26">
        <f t="shared" si="0"/>
        <v>3854591</v>
      </c>
      <c r="J30" s="26">
        <f t="shared" si="1"/>
        <v>3083673</v>
      </c>
      <c r="K30" s="27">
        <f t="shared" si="2"/>
        <v>770918</v>
      </c>
      <c r="L30" s="28"/>
      <c r="M30" s="28"/>
    </row>
    <row r="31" spans="1:13" ht="46.5" customHeight="1">
      <c r="A31" s="19" t="s">
        <v>56</v>
      </c>
      <c r="B31" s="20" t="s">
        <v>84</v>
      </c>
      <c r="C31" s="21" t="s">
        <v>114</v>
      </c>
      <c r="D31" s="21" t="s">
        <v>115</v>
      </c>
      <c r="E31" s="22" t="s">
        <v>5</v>
      </c>
      <c r="F31" s="23"/>
      <c r="G31" s="24" t="s">
        <v>4</v>
      </c>
      <c r="H31" s="32">
        <v>106918708.97</v>
      </c>
      <c r="I31" s="33">
        <f>ROUND(H31*50%,0)-52</f>
        <v>53459302</v>
      </c>
      <c r="J31" s="33">
        <f>ROUND(H31*40%,0)</f>
        <v>42767484</v>
      </c>
      <c r="K31" s="32">
        <f>H31-I31-J31</f>
        <v>10691922.969999999</v>
      </c>
      <c r="L31" s="28"/>
      <c r="M31" s="28"/>
    </row>
    <row r="32" spans="1:13" ht="31.5" customHeight="1">
      <c r="A32" s="19" t="s">
        <v>57</v>
      </c>
      <c r="B32" s="20" t="s">
        <v>116</v>
      </c>
      <c r="C32" s="21" t="s">
        <v>117</v>
      </c>
      <c r="D32" s="21" t="s">
        <v>118</v>
      </c>
      <c r="E32" s="22" t="s">
        <v>5</v>
      </c>
      <c r="F32" s="23">
        <v>0.54</v>
      </c>
      <c r="G32" s="24" t="s">
        <v>4</v>
      </c>
      <c r="H32" s="34">
        <v>25272487</v>
      </c>
      <c r="I32" s="35">
        <f>ROUND(H32*50%,0)</f>
        <v>12636244</v>
      </c>
      <c r="J32" s="35">
        <f>ROUND(H32*40%,0)</f>
        <v>10108995</v>
      </c>
      <c r="K32" s="36">
        <f>ROUND(H32*10%,0)-1</f>
        <v>2527248</v>
      </c>
      <c r="L32" s="28"/>
      <c r="M32" s="28"/>
    </row>
    <row r="33" spans="1:13" ht="31.5" customHeight="1">
      <c r="A33" s="19" t="s">
        <v>58</v>
      </c>
      <c r="B33" s="20" t="s">
        <v>119</v>
      </c>
      <c r="C33" s="21" t="s">
        <v>120</v>
      </c>
      <c r="D33" s="21" t="s">
        <v>121</v>
      </c>
      <c r="E33" s="22" t="s">
        <v>5</v>
      </c>
      <c r="F33" s="23">
        <v>0.404</v>
      </c>
      <c r="G33" s="24" t="s">
        <v>4</v>
      </c>
      <c r="H33" s="34">
        <v>4929718</v>
      </c>
      <c r="I33" s="35">
        <f>ROUND(H33*50%,0)</f>
        <v>2464859</v>
      </c>
      <c r="J33" s="35">
        <f>ROUND(H33*40%,0)</f>
        <v>1971887</v>
      </c>
      <c r="K33" s="36">
        <f>ROUND(H33*10%,0)</f>
        <v>492972</v>
      </c>
      <c r="L33" s="28"/>
      <c r="M33" s="28"/>
    </row>
    <row r="34" spans="1:13" ht="46.5" customHeight="1">
      <c r="A34" s="37" t="s">
        <v>59</v>
      </c>
      <c r="B34" s="20" t="s">
        <v>122</v>
      </c>
      <c r="C34" s="21" t="s">
        <v>123</v>
      </c>
      <c r="D34" s="21" t="s">
        <v>124</v>
      </c>
      <c r="E34" s="22" t="s">
        <v>5</v>
      </c>
      <c r="F34" s="23">
        <v>0.4</v>
      </c>
      <c r="G34" s="24" t="s">
        <v>4</v>
      </c>
      <c r="H34" s="34">
        <v>6717094</v>
      </c>
      <c r="I34" s="35">
        <f>ROUND(H34*50%,0)</f>
        <v>3358547</v>
      </c>
      <c r="J34" s="35">
        <f>ROUND(H34*40%,0)</f>
        <v>2686838</v>
      </c>
      <c r="K34" s="36">
        <f>ROUND(H34*10%,0)</f>
        <v>671709</v>
      </c>
      <c r="L34" s="28"/>
      <c r="M34" s="28"/>
    </row>
    <row r="35" spans="1:14" ht="56.25" customHeight="1">
      <c r="A35" s="92" t="s">
        <v>60</v>
      </c>
      <c r="B35" s="95" t="s">
        <v>125</v>
      </c>
      <c r="C35" s="21" t="s">
        <v>9</v>
      </c>
      <c r="D35" s="21" t="s">
        <v>74</v>
      </c>
      <c r="E35" s="96" t="s">
        <v>6</v>
      </c>
      <c r="F35" s="110">
        <v>2.369</v>
      </c>
      <c r="G35" s="111" t="s">
        <v>4</v>
      </c>
      <c r="H35" s="112">
        <v>385511100</v>
      </c>
      <c r="I35" s="106">
        <f>ROUND(H35*50%,0)+50</f>
        <v>192755600</v>
      </c>
      <c r="J35" s="106">
        <f>ROUND(H35*40%,0)-40</f>
        <v>154204400</v>
      </c>
      <c r="K35" s="108">
        <f>H35-I35-J35</f>
        <v>38551100</v>
      </c>
      <c r="L35" s="28"/>
      <c r="M35" s="38"/>
      <c r="N35" s="38"/>
    </row>
    <row r="36" spans="1:14" ht="56.25" customHeight="1">
      <c r="A36" s="93"/>
      <c r="B36" s="95"/>
      <c r="C36" s="21" t="s">
        <v>74</v>
      </c>
      <c r="D36" s="21" t="s">
        <v>75</v>
      </c>
      <c r="E36" s="96"/>
      <c r="F36" s="110"/>
      <c r="G36" s="111"/>
      <c r="H36" s="112"/>
      <c r="I36" s="107"/>
      <c r="J36" s="107"/>
      <c r="K36" s="109"/>
      <c r="L36" s="28"/>
      <c r="M36" s="38"/>
      <c r="N36" s="38"/>
    </row>
    <row r="37" spans="1:14" ht="56.25" customHeight="1">
      <c r="A37" s="94"/>
      <c r="B37" s="95"/>
      <c r="C37" s="21" t="s">
        <v>126</v>
      </c>
      <c r="D37" s="21" t="s">
        <v>73</v>
      </c>
      <c r="E37" s="96"/>
      <c r="F37" s="110"/>
      <c r="G37" s="111"/>
      <c r="H37" s="112"/>
      <c r="I37" s="107"/>
      <c r="J37" s="107"/>
      <c r="K37" s="109"/>
      <c r="L37" s="28"/>
      <c r="M37" s="38"/>
      <c r="N37" s="38"/>
    </row>
    <row r="38" spans="1:13" ht="51" customHeight="1">
      <c r="A38" s="19" t="s">
        <v>61</v>
      </c>
      <c r="B38" s="20" t="s">
        <v>127</v>
      </c>
      <c r="C38" s="21" t="s">
        <v>128</v>
      </c>
      <c r="D38" s="21" t="s">
        <v>129</v>
      </c>
      <c r="E38" s="22" t="s">
        <v>6</v>
      </c>
      <c r="F38" s="23"/>
      <c r="G38" s="24" t="s">
        <v>4</v>
      </c>
      <c r="H38" s="25">
        <v>200000000</v>
      </c>
      <c r="I38" s="26">
        <f>ROUND(H38*50%,0)</f>
        <v>100000000</v>
      </c>
      <c r="J38" s="26">
        <f>ROUND(H38*40%,0)</f>
        <v>80000000</v>
      </c>
      <c r="K38" s="27">
        <f>ROUND(H38*10%,0)</f>
        <v>20000000</v>
      </c>
      <c r="L38" s="28"/>
      <c r="M38" s="28"/>
    </row>
    <row r="39" spans="1:13" ht="21.75" customHeight="1">
      <c r="A39" s="19"/>
      <c r="B39" s="20"/>
      <c r="C39" s="21"/>
      <c r="D39" s="21"/>
      <c r="E39" s="22"/>
      <c r="F39" s="23"/>
      <c r="G39" s="24"/>
      <c r="H39" s="25"/>
      <c r="I39" s="26"/>
      <c r="J39" s="26"/>
      <c r="K39" s="27"/>
      <c r="L39" s="28"/>
      <c r="M39" s="28"/>
    </row>
    <row r="40" spans="1:13" ht="30" customHeight="1">
      <c r="A40" s="88" t="s">
        <v>34</v>
      </c>
      <c r="B40" s="89"/>
      <c r="C40" s="90"/>
      <c r="D40" s="90"/>
      <c r="E40" s="90"/>
      <c r="F40" s="90"/>
      <c r="G40" s="90"/>
      <c r="H40" s="40">
        <f>SUM(H41:H43)</f>
        <v>1175123600</v>
      </c>
      <c r="I40" s="40">
        <f>SUM(I41:I43)</f>
        <v>587561800</v>
      </c>
      <c r="J40" s="40">
        <f>SUM(J41:J43)</f>
        <v>470049400</v>
      </c>
      <c r="K40" s="41">
        <f>SUM(K41:K43)</f>
        <v>117512400</v>
      </c>
      <c r="L40" s="28"/>
      <c r="M40" s="28"/>
    </row>
    <row r="41" spans="1:13" ht="17.25" customHeight="1">
      <c r="A41" s="88" t="s">
        <v>36</v>
      </c>
      <c r="B41" s="89"/>
      <c r="C41" s="89" t="s">
        <v>5</v>
      </c>
      <c r="D41" s="89"/>
      <c r="E41" s="89"/>
      <c r="F41" s="42">
        <f>F19+F20+F21+F23+F25+F26+F27+F28+F29+F30+F31+F32+F33+F34</f>
        <v>6.735</v>
      </c>
      <c r="G41" s="39" t="s">
        <v>4</v>
      </c>
      <c r="H41" s="40">
        <f>H19+H20+H21+H23+H25+H26+H27+H28+H29+H30+H31+H32+H33+H34</f>
        <v>393221006.45</v>
      </c>
      <c r="I41" s="40">
        <f>I19+I20+I21+I23+I25+I26+I27+I28+I29+I30+I31+I32+I33+I34</f>
        <v>196610453</v>
      </c>
      <c r="J41" s="40">
        <f>J19+J20+J21+J23+J25+J26+J27+J28+J29+J30+J31+J32+J33+J34</f>
        <v>157288403</v>
      </c>
      <c r="K41" s="41">
        <f>K19+K20+K21+K23+K25+K26+K27+K28+K29+K30+K31+K32+K33+K34</f>
        <v>39322150.45</v>
      </c>
      <c r="L41" s="28"/>
      <c r="M41" s="28"/>
    </row>
    <row r="42" spans="1:11" ht="16.5" customHeight="1">
      <c r="A42" s="88"/>
      <c r="B42" s="89"/>
      <c r="C42" s="91" t="s">
        <v>82</v>
      </c>
      <c r="D42" s="91"/>
      <c r="E42" s="91"/>
      <c r="F42" s="43">
        <f>F18+F22+F24</f>
        <v>271.6</v>
      </c>
      <c r="G42" s="39" t="s">
        <v>89</v>
      </c>
      <c r="H42" s="40">
        <f>H18+H22+H24</f>
        <v>196391493.55</v>
      </c>
      <c r="I42" s="40">
        <f>I18+I22+I24</f>
        <v>98195747</v>
      </c>
      <c r="J42" s="40">
        <f>J18+J22+J24</f>
        <v>78556597</v>
      </c>
      <c r="K42" s="41">
        <f>K18+K22+K24</f>
        <v>19639149.549999997</v>
      </c>
    </row>
    <row r="43" spans="1:11" ht="16.5" customHeight="1">
      <c r="A43" s="88"/>
      <c r="B43" s="89"/>
      <c r="C43" s="89" t="s">
        <v>6</v>
      </c>
      <c r="D43" s="89"/>
      <c r="E43" s="89"/>
      <c r="F43" s="42">
        <f>F35</f>
        <v>2.369</v>
      </c>
      <c r="G43" s="39" t="s">
        <v>4</v>
      </c>
      <c r="H43" s="40">
        <f>H35+H38</f>
        <v>585511100</v>
      </c>
      <c r="I43" s="40">
        <f>I35+I38</f>
        <v>292755600</v>
      </c>
      <c r="J43" s="40">
        <f>J35+J38</f>
        <v>234204400</v>
      </c>
      <c r="K43" s="41">
        <f>K35+K38</f>
        <v>58551100</v>
      </c>
    </row>
    <row r="44" spans="1:11" ht="15">
      <c r="A44" s="85" t="s">
        <v>0</v>
      </c>
      <c r="B44" s="86"/>
      <c r="C44" s="86"/>
      <c r="D44" s="86"/>
      <c r="E44" s="86"/>
      <c r="F44" s="86"/>
      <c r="G44" s="86"/>
      <c r="H44" s="86"/>
      <c r="I44" s="86"/>
      <c r="J44" s="86"/>
      <c r="K44" s="87"/>
    </row>
    <row r="45" spans="1:11" ht="45.75" customHeight="1">
      <c r="A45" s="76" t="s">
        <v>26</v>
      </c>
      <c r="B45" s="74" t="s">
        <v>71</v>
      </c>
      <c r="C45" s="68" t="s">
        <v>140</v>
      </c>
      <c r="D45" s="68" t="s">
        <v>141</v>
      </c>
      <c r="E45" s="69" t="s">
        <v>5</v>
      </c>
      <c r="F45" s="70">
        <v>1.53</v>
      </c>
      <c r="G45" s="71" t="s">
        <v>4</v>
      </c>
      <c r="H45" s="72">
        <v>46219417.46</v>
      </c>
      <c r="I45" s="73">
        <v>23109708.73</v>
      </c>
      <c r="J45" s="75">
        <v>20798737.857</v>
      </c>
      <c r="K45" s="79">
        <v>2310970.873</v>
      </c>
    </row>
    <row r="46" spans="1:11" ht="46.5" customHeight="1">
      <c r="A46" s="77" t="s">
        <v>27</v>
      </c>
      <c r="B46" s="74" t="s">
        <v>45</v>
      </c>
      <c r="C46" s="68" t="s">
        <v>62</v>
      </c>
      <c r="D46" s="68" t="s">
        <v>142</v>
      </c>
      <c r="E46" s="69" t="s">
        <v>5</v>
      </c>
      <c r="F46" s="70">
        <v>1.944</v>
      </c>
      <c r="G46" s="71" t="s">
        <v>4</v>
      </c>
      <c r="H46" s="72">
        <v>28139249.77</v>
      </c>
      <c r="I46" s="72">
        <v>14069624.88</v>
      </c>
      <c r="J46" s="75">
        <v>12662662.3965</v>
      </c>
      <c r="K46" s="80">
        <v>1406962.4885</v>
      </c>
    </row>
    <row r="47" spans="1:11" ht="36.75" customHeight="1">
      <c r="A47" s="77" t="s">
        <v>28</v>
      </c>
      <c r="B47" s="74" t="s">
        <v>45</v>
      </c>
      <c r="C47" s="68" t="s">
        <v>143</v>
      </c>
      <c r="D47" s="68" t="s">
        <v>72</v>
      </c>
      <c r="E47" s="69" t="s">
        <v>5</v>
      </c>
      <c r="F47" s="70">
        <v>0.459</v>
      </c>
      <c r="G47" s="71" t="s">
        <v>4</v>
      </c>
      <c r="H47" s="72">
        <v>6274642.81</v>
      </c>
      <c r="I47" s="72">
        <v>3137321.405</v>
      </c>
      <c r="J47" s="75">
        <v>2823589.2655</v>
      </c>
      <c r="K47" s="80">
        <v>313732.1405</v>
      </c>
    </row>
    <row r="48" spans="1:11" ht="36.75" customHeight="1">
      <c r="A48" s="77" t="s">
        <v>29</v>
      </c>
      <c r="B48" s="74" t="s">
        <v>45</v>
      </c>
      <c r="C48" s="68" t="s">
        <v>144</v>
      </c>
      <c r="D48" s="68" t="s">
        <v>145</v>
      </c>
      <c r="E48" s="69" t="s">
        <v>5</v>
      </c>
      <c r="F48" s="70">
        <v>0.609</v>
      </c>
      <c r="G48" s="71" t="s">
        <v>4</v>
      </c>
      <c r="H48" s="72">
        <v>12186302.88</v>
      </c>
      <c r="I48" s="72">
        <v>6093151.44</v>
      </c>
      <c r="J48" s="75">
        <v>5483836.296</v>
      </c>
      <c r="K48" s="80">
        <v>609315.1440000001</v>
      </c>
    </row>
    <row r="49" spans="1:11" ht="36.75" customHeight="1">
      <c r="A49" s="77" t="s">
        <v>47</v>
      </c>
      <c r="B49" s="74" t="s">
        <v>146</v>
      </c>
      <c r="C49" s="68" t="s">
        <v>147</v>
      </c>
      <c r="D49" s="68" t="s">
        <v>148</v>
      </c>
      <c r="E49" s="69" t="s">
        <v>5</v>
      </c>
      <c r="F49" s="70">
        <v>0.41500000000000004</v>
      </c>
      <c r="G49" s="71" t="s">
        <v>4</v>
      </c>
      <c r="H49" s="72">
        <v>16000000</v>
      </c>
      <c r="I49" s="72">
        <v>8000000</v>
      </c>
      <c r="J49" s="75">
        <v>7200000</v>
      </c>
      <c r="K49" s="80">
        <v>800000</v>
      </c>
    </row>
    <row r="50" spans="1:11" ht="36.75" customHeight="1">
      <c r="A50" s="78" t="s">
        <v>48</v>
      </c>
      <c r="B50" s="74" t="s">
        <v>149</v>
      </c>
      <c r="C50" s="68" t="s">
        <v>150</v>
      </c>
      <c r="D50" s="68" t="s">
        <v>151</v>
      </c>
      <c r="E50" s="69" t="s">
        <v>5</v>
      </c>
      <c r="F50" s="70">
        <v>0.66</v>
      </c>
      <c r="G50" s="71" t="s">
        <v>4</v>
      </c>
      <c r="H50" s="72">
        <v>15980387.08</v>
      </c>
      <c r="I50" s="72">
        <v>7990193.54</v>
      </c>
      <c r="J50" s="75">
        <v>7191174.18</v>
      </c>
      <c r="K50" s="81">
        <v>799019.35</v>
      </c>
    </row>
    <row r="51" spans="1:14" ht="28.5" customHeight="1">
      <c r="A51" s="88" t="s">
        <v>37</v>
      </c>
      <c r="B51" s="89"/>
      <c r="C51" s="90"/>
      <c r="D51" s="90"/>
      <c r="E51" s="90"/>
      <c r="F51" s="90"/>
      <c r="G51" s="90"/>
      <c r="H51" s="40">
        <f>H52</f>
        <v>124800000</v>
      </c>
      <c r="I51" s="40">
        <f>I52</f>
        <v>62399999.995</v>
      </c>
      <c r="J51" s="40">
        <f>J52</f>
        <v>56159999.995</v>
      </c>
      <c r="K51" s="41">
        <f>K52</f>
        <v>6239999.996</v>
      </c>
      <c r="N51" s="28"/>
    </row>
    <row r="52" spans="1:11" ht="30" customHeight="1">
      <c r="A52" s="88" t="s">
        <v>38</v>
      </c>
      <c r="B52" s="89"/>
      <c r="C52" s="89" t="s">
        <v>5</v>
      </c>
      <c r="D52" s="89"/>
      <c r="E52" s="89"/>
      <c r="F52" s="42">
        <f>SUM(F45:F50)</f>
        <v>5.617</v>
      </c>
      <c r="G52" s="39" t="s">
        <v>4</v>
      </c>
      <c r="H52" s="40">
        <f>SUM(H45:H50)</f>
        <v>124800000</v>
      </c>
      <c r="I52" s="40">
        <f>SUM(I45:I50)</f>
        <v>62399999.995</v>
      </c>
      <c r="J52" s="40">
        <f>SUM(J45:J50)</f>
        <v>56159999.995</v>
      </c>
      <c r="K52" s="41">
        <f>SUM(K45:K50)</f>
        <v>6239999.996</v>
      </c>
    </row>
    <row r="53" spans="1:11" ht="15" customHeight="1">
      <c r="A53" s="85" t="s">
        <v>1</v>
      </c>
      <c r="B53" s="86"/>
      <c r="C53" s="86"/>
      <c r="D53" s="86"/>
      <c r="E53" s="86"/>
      <c r="F53" s="86"/>
      <c r="G53" s="86"/>
      <c r="H53" s="86"/>
      <c r="I53" s="86"/>
      <c r="J53" s="86"/>
      <c r="K53" s="87"/>
    </row>
    <row r="54" spans="1:11" ht="60">
      <c r="A54" s="19" t="s">
        <v>26</v>
      </c>
      <c r="B54" s="20" t="s">
        <v>130</v>
      </c>
      <c r="C54" s="21" t="s">
        <v>7</v>
      </c>
      <c r="D54" s="21" t="s">
        <v>68</v>
      </c>
      <c r="E54" s="67" t="s">
        <v>5</v>
      </c>
      <c r="F54" s="23">
        <v>1.7</v>
      </c>
      <c r="G54" s="24" t="s">
        <v>4</v>
      </c>
      <c r="H54" s="65">
        <f>SUM(I54:K54)</f>
        <v>5745014.199999999</v>
      </c>
      <c r="I54" s="65">
        <v>2872507.1</v>
      </c>
      <c r="J54" s="65">
        <v>2728881.75</v>
      </c>
      <c r="K54" s="66">
        <v>143625.35</v>
      </c>
    </row>
    <row r="55" spans="1:11" ht="30">
      <c r="A55" s="19" t="s">
        <v>27</v>
      </c>
      <c r="B55" s="20" t="s">
        <v>131</v>
      </c>
      <c r="C55" s="21" t="s">
        <v>69</v>
      </c>
      <c r="D55" s="21" t="s">
        <v>70</v>
      </c>
      <c r="E55" s="67" t="s">
        <v>5</v>
      </c>
      <c r="F55" s="23">
        <v>2.2</v>
      </c>
      <c r="G55" s="24" t="s">
        <v>4</v>
      </c>
      <c r="H55" s="25">
        <f>SUM(I55:K55)</f>
        <v>10836408.400000002</v>
      </c>
      <c r="I55" s="25">
        <v>5418204.2</v>
      </c>
      <c r="J55" s="25">
        <v>5147293.99</v>
      </c>
      <c r="K55" s="29">
        <v>270910.21</v>
      </c>
    </row>
    <row r="56" spans="1:68" ht="63">
      <c r="A56" s="61">
        <v>3</v>
      </c>
      <c r="B56" s="60" t="s">
        <v>134</v>
      </c>
      <c r="C56" s="62" t="s">
        <v>135</v>
      </c>
      <c r="D56" s="62" t="s">
        <v>136</v>
      </c>
      <c r="E56" s="17" t="s">
        <v>5</v>
      </c>
      <c r="F56" s="63">
        <v>0.946</v>
      </c>
      <c r="G56" s="64" t="s">
        <v>4</v>
      </c>
      <c r="H56" s="65">
        <f>SUM(I56:K56)</f>
        <v>4918577.4</v>
      </c>
      <c r="I56" s="65">
        <v>2459288.7</v>
      </c>
      <c r="J56" s="65">
        <v>2336324.26</v>
      </c>
      <c r="K56" s="66">
        <v>122964.44</v>
      </c>
      <c r="L56" s="84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</row>
    <row r="57" spans="1:11" ht="29.25" customHeight="1">
      <c r="A57" s="88" t="s">
        <v>10</v>
      </c>
      <c r="B57" s="89"/>
      <c r="C57" s="90"/>
      <c r="D57" s="90"/>
      <c r="E57" s="90"/>
      <c r="F57" s="90"/>
      <c r="G57" s="90"/>
      <c r="H57" s="40">
        <f>H58</f>
        <v>21500000</v>
      </c>
      <c r="I57" s="40">
        <f>I58</f>
        <v>10750000</v>
      </c>
      <c r="J57" s="40">
        <f>J58</f>
        <v>10212500</v>
      </c>
      <c r="K57" s="41">
        <f>K58</f>
        <v>537500</v>
      </c>
    </row>
    <row r="58" spans="1:11" ht="29.25" customHeight="1">
      <c r="A58" s="88" t="s">
        <v>11</v>
      </c>
      <c r="B58" s="89"/>
      <c r="C58" s="89" t="s">
        <v>5</v>
      </c>
      <c r="D58" s="89"/>
      <c r="E58" s="89"/>
      <c r="F58" s="42">
        <f>F54+F55+F56</f>
        <v>4.846</v>
      </c>
      <c r="G58" s="39" t="s">
        <v>4</v>
      </c>
      <c r="H58" s="42">
        <f>H54+H55+H56</f>
        <v>21500000</v>
      </c>
      <c r="I58" s="42">
        <f>I54+I55+I56</f>
        <v>10750000</v>
      </c>
      <c r="J58" s="42">
        <f>J54+J55+J56</f>
        <v>10212500</v>
      </c>
      <c r="K58" s="82">
        <f>K54+K55+K56</f>
        <v>537500</v>
      </c>
    </row>
    <row r="59" spans="1:11" ht="15" customHeight="1">
      <c r="A59" s="85" t="s">
        <v>2</v>
      </c>
      <c r="B59" s="86"/>
      <c r="C59" s="86"/>
      <c r="D59" s="86"/>
      <c r="E59" s="86"/>
      <c r="F59" s="86"/>
      <c r="G59" s="86"/>
      <c r="H59" s="86"/>
      <c r="I59" s="86"/>
      <c r="J59" s="86"/>
      <c r="K59" s="87"/>
    </row>
    <row r="60" spans="1:11" ht="45">
      <c r="A60" s="59" t="s">
        <v>26</v>
      </c>
      <c r="B60" s="58" t="s">
        <v>132</v>
      </c>
      <c r="C60" s="57" t="s">
        <v>7</v>
      </c>
      <c r="D60" s="57" t="s">
        <v>65</v>
      </c>
      <c r="E60" s="56" t="s">
        <v>5</v>
      </c>
      <c r="F60" s="55">
        <v>1.55</v>
      </c>
      <c r="G60" s="56" t="s">
        <v>4</v>
      </c>
      <c r="H60" s="54">
        <v>11700000</v>
      </c>
      <c r="I60" s="54">
        <v>5850000</v>
      </c>
      <c r="J60" s="54">
        <v>5557500</v>
      </c>
      <c r="K60" s="53">
        <v>292500</v>
      </c>
    </row>
    <row r="61" spans="1:11" ht="30">
      <c r="A61" s="59" t="s">
        <v>27</v>
      </c>
      <c r="B61" s="58" t="s">
        <v>137</v>
      </c>
      <c r="C61" s="56" t="s">
        <v>66</v>
      </c>
      <c r="D61" s="56" t="s">
        <v>67</v>
      </c>
      <c r="E61" s="56" t="s">
        <v>5</v>
      </c>
      <c r="F61" s="55">
        <v>2.2</v>
      </c>
      <c r="G61" s="56" t="s">
        <v>4</v>
      </c>
      <c r="H61" s="54">
        <v>10835110</v>
      </c>
      <c r="I61" s="54">
        <v>5417555</v>
      </c>
      <c r="J61" s="54">
        <v>5146677.25</v>
      </c>
      <c r="K61" s="53">
        <v>270877.75</v>
      </c>
    </row>
    <row r="62" spans="1:11" ht="45">
      <c r="A62" s="59" t="s">
        <v>28</v>
      </c>
      <c r="B62" s="58" t="s">
        <v>138</v>
      </c>
      <c r="C62" s="57" t="s">
        <v>7</v>
      </c>
      <c r="D62" s="56" t="s">
        <v>139</v>
      </c>
      <c r="E62" s="56" t="s">
        <v>5</v>
      </c>
      <c r="F62" s="55">
        <v>1</v>
      </c>
      <c r="G62" s="56" t="s">
        <v>4</v>
      </c>
      <c r="H62" s="54">
        <v>16041290</v>
      </c>
      <c r="I62" s="54">
        <v>8020645</v>
      </c>
      <c r="J62" s="54">
        <v>7619622.75</v>
      </c>
      <c r="K62" s="53">
        <v>401022.25</v>
      </c>
    </row>
    <row r="63" spans="1:11" ht="30" customHeight="1">
      <c r="A63" s="88" t="s">
        <v>12</v>
      </c>
      <c r="B63" s="89"/>
      <c r="C63" s="90"/>
      <c r="D63" s="90"/>
      <c r="E63" s="90"/>
      <c r="F63" s="90"/>
      <c r="G63" s="90"/>
      <c r="H63" s="40">
        <f>SUM(H64:H64)</f>
        <v>38576400</v>
      </c>
      <c r="I63" s="40">
        <f>SUM(I64:I64)</f>
        <v>19288200</v>
      </c>
      <c r="J63" s="40">
        <f>SUM(J64:J64)</f>
        <v>18323800</v>
      </c>
      <c r="K63" s="41">
        <f>SUM(K64:K64)</f>
        <v>964400</v>
      </c>
    </row>
    <row r="64" spans="1:68" s="45" customFormat="1" ht="31.5" customHeight="1">
      <c r="A64" s="88" t="s">
        <v>13</v>
      </c>
      <c r="B64" s="89"/>
      <c r="C64" s="89" t="s">
        <v>5</v>
      </c>
      <c r="D64" s="89"/>
      <c r="E64" s="89"/>
      <c r="F64" s="42">
        <f>F60+F61+F62</f>
        <v>4.75</v>
      </c>
      <c r="G64" s="39" t="s">
        <v>4</v>
      </c>
      <c r="H64" s="42">
        <f>H60+H61+H62</f>
        <v>38576400</v>
      </c>
      <c r="I64" s="42">
        <f>I60+I61+I62</f>
        <v>19288200</v>
      </c>
      <c r="J64" s="42">
        <f>J60+J61+J62</f>
        <v>18323800</v>
      </c>
      <c r="K64" s="82">
        <f>K60+K61+K62</f>
        <v>964400</v>
      </c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I64" s="44"/>
      <c r="AJ64" s="44"/>
      <c r="AK64" s="44"/>
      <c r="AL64" s="44"/>
      <c r="AM64" s="44"/>
      <c r="AN64" s="44"/>
      <c r="AO64" s="44"/>
      <c r="AP64" s="44"/>
      <c r="AQ64" s="44"/>
      <c r="AR64" s="44"/>
      <c r="AS64" s="44"/>
      <c r="AT64" s="44"/>
      <c r="AU64" s="44"/>
      <c r="AV64" s="44"/>
      <c r="AW64" s="44"/>
      <c r="AX64" s="44"/>
      <c r="AY64" s="44"/>
      <c r="AZ64" s="44"/>
      <c r="BA64" s="44"/>
      <c r="BB64" s="44"/>
      <c r="BC64" s="44"/>
      <c r="BD64" s="44"/>
      <c r="BE64" s="44"/>
      <c r="BF64" s="44"/>
      <c r="BG64" s="44"/>
      <c r="BH64" s="44"/>
      <c r="BI64" s="44"/>
      <c r="BJ64" s="44"/>
      <c r="BK64" s="44"/>
      <c r="BL64" s="44"/>
      <c r="BM64" s="44"/>
      <c r="BN64" s="44"/>
      <c r="BO64" s="44"/>
      <c r="BP64" s="44"/>
    </row>
    <row r="65" spans="1:11" ht="30" customHeight="1">
      <c r="A65" s="88" t="s">
        <v>15</v>
      </c>
      <c r="B65" s="89"/>
      <c r="C65" s="90"/>
      <c r="D65" s="90"/>
      <c r="E65" s="90"/>
      <c r="F65" s="90"/>
      <c r="G65" s="90"/>
      <c r="H65" s="40">
        <f>SUM(H66:H68)</f>
        <v>1360000000</v>
      </c>
      <c r="I65" s="40">
        <f>SUM(I66:I68)</f>
        <v>679999999.995</v>
      </c>
      <c r="J65" s="40">
        <f>SUM(J66:J68)</f>
        <v>554745699.995</v>
      </c>
      <c r="K65" s="41">
        <f>SUM(K66:K68)</f>
        <v>125254299.99599999</v>
      </c>
    </row>
    <row r="66" spans="1:11" ht="15.75" customHeight="1">
      <c r="A66" s="88" t="s">
        <v>14</v>
      </c>
      <c r="B66" s="89"/>
      <c r="C66" s="89" t="s">
        <v>5</v>
      </c>
      <c r="D66" s="89"/>
      <c r="E66" s="89"/>
      <c r="F66" s="42">
        <f>F41+F52+F58+F64</f>
        <v>21.948</v>
      </c>
      <c r="G66" s="39" t="s">
        <v>4</v>
      </c>
      <c r="H66" s="40">
        <f>H41+H52+H58+H64</f>
        <v>578097406.45</v>
      </c>
      <c r="I66" s="40">
        <f>I41+I52+I58+I64</f>
        <v>289048652.995</v>
      </c>
      <c r="J66" s="40">
        <f>J41+J52+J58+J64</f>
        <v>241984702.995</v>
      </c>
      <c r="K66" s="40">
        <f>K41+K52+K58+K64</f>
        <v>47064050.446</v>
      </c>
    </row>
    <row r="67" spans="1:11" ht="15">
      <c r="A67" s="88"/>
      <c r="B67" s="89"/>
      <c r="C67" s="91" t="s">
        <v>82</v>
      </c>
      <c r="D67" s="91"/>
      <c r="E67" s="91"/>
      <c r="F67" s="43">
        <f>F42</f>
        <v>271.6</v>
      </c>
      <c r="G67" s="39" t="s">
        <v>133</v>
      </c>
      <c r="H67" s="40">
        <f>H42</f>
        <v>196391493.55</v>
      </c>
      <c r="I67" s="40">
        <f aca="true" t="shared" si="3" ref="I67:K68">I42</f>
        <v>98195747</v>
      </c>
      <c r="J67" s="40">
        <f t="shared" si="3"/>
        <v>78556597</v>
      </c>
      <c r="K67" s="40">
        <f t="shared" si="3"/>
        <v>19639149.549999997</v>
      </c>
    </row>
    <row r="68" spans="1:11" ht="16.5" customHeight="1">
      <c r="A68" s="88"/>
      <c r="B68" s="89"/>
      <c r="C68" s="89" t="s">
        <v>6</v>
      </c>
      <c r="D68" s="89"/>
      <c r="E68" s="89"/>
      <c r="F68" s="42">
        <f>F43</f>
        <v>2.369</v>
      </c>
      <c r="G68" s="39" t="s">
        <v>4</v>
      </c>
      <c r="H68" s="40">
        <f>H43</f>
        <v>585511100</v>
      </c>
      <c r="I68" s="40">
        <f t="shared" si="3"/>
        <v>292755600</v>
      </c>
      <c r="J68" s="40">
        <f t="shared" si="3"/>
        <v>234204400</v>
      </c>
      <c r="K68" s="40">
        <f t="shared" si="3"/>
        <v>58551100</v>
      </c>
    </row>
    <row r="69" spans="1:11" ht="15">
      <c r="A69" s="46"/>
      <c r="B69" s="46"/>
      <c r="C69" s="46"/>
      <c r="D69" s="46"/>
      <c r="E69" s="47"/>
      <c r="F69" s="47"/>
      <c r="G69" s="47"/>
      <c r="H69" s="47"/>
      <c r="I69" s="47"/>
      <c r="J69" s="47"/>
      <c r="K69" s="47"/>
    </row>
    <row r="70" spans="1:11" ht="15">
      <c r="A70" s="46"/>
      <c r="B70" s="46"/>
      <c r="C70" s="114"/>
      <c r="D70" s="114"/>
      <c r="E70" s="114"/>
      <c r="F70" s="48"/>
      <c r="G70" s="48"/>
      <c r="H70" s="49"/>
      <c r="I70" s="49"/>
      <c r="J70" s="49"/>
      <c r="K70" s="49"/>
    </row>
    <row r="71" spans="1:11" ht="15" customHeight="1">
      <c r="A71" s="115" t="s">
        <v>44</v>
      </c>
      <c r="B71" s="115"/>
      <c r="C71" s="115"/>
      <c r="D71" s="115"/>
      <c r="E71" s="115"/>
      <c r="F71" s="115"/>
      <c r="G71" s="115"/>
      <c r="H71" s="115"/>
      <c r="I71" s="115"/>
      <c r="J71" s="115"/>
      <c r="K71" s="115"/>
    </row>
    <row r="72" spans="1:11" ht="15" customHeight="1">
      <c r="A72" s="46"/>
      <c r="B72" s="46"/>
      <c r="C72" s="113"/>
      <c r="D72" s="113"/>
      <c r="E72" s="113"/>
      <c r="F72" s="48"/>
      <c r="G72" s="48"/>
      <c r="H72" s="49"/>
      <c r="I72" s="49"/>
      <c r="J72" s="49"/>
      <c r="K72" s="49"/>
    </row>
    <row r="73" spans="1:11" ht="15">
      <c r="A73" s="46"/>
      <c r="B73" s="46"/>
      <c r="C73" s="46"/>
      <c r="D73" s="46"/>
      <c r="E73" s="47"/>
      <c r="F73" s="47"/>
      <c r="G73" s="47"/>
      <c r="H73" s="47"/>
      <c r="I73" s="47"/>
      <c r="J73" s="47"/>
      <c r="K73" s="47"/>
    </row>
    <row r="74" spans="1:11" ht="15">
      <c r="A74" s="46"/>
      <c r="B74" s="46"/>
      <c r="C74" s="114"/>
      <c r="D74" s="114"/>
      <c r="E74" s="114"/>
      <c r="F74" s="48"/>
      <c r="G74" s="48"/>
      <c r="H74" s="49"/>
      <c r="I74" s="49"/>
      <c r="J74" s="49"/>
      <c r="K74" s="49"/>
    </row>
    <row r="75" spans="1:11" ht="15" customHeight="1">
      <c r="A75" s="46"/>
      <c r="B75" s="46"/>
      <c r="C75" s="113"/>
      <c r="D75" s="113"/>
      <c r="E75" s="113"/>
      <c r="F75" s="48"/>
      <c r="G75" s="48"/>
      <c r="H75" s="49"/>
      <c r="I75" s="49"/>
      <c r="J75" s="49"/>
      <c r="K75" s="49"/>
    </row>
    <row r="76" spans="1:11" ht="15" customHeight="1">
      <c r="A76" s="46"/>
      <c r="B76" s="46"/>
      <c r="C76" s="113"/>
      <c r="D76" s="113"/>
      <c r="E76" s="113"/>
      <c r="F76" s="48"/>
      <c r="G76" s="48"/>
      <c r="H76" s="49"/>
      <c r="I76" s="49"/>
      <c r="J76" s="49"/>
      <c r="K76" s="49"/>
    </row>
    <row r="77" spans="1:11" ht="15">
      <c r="A77" s="9"/>
      <c r="B77" s="9"/>
      <c r="C77" s="9"/>
      <c r="D77" s="9"/>
      <c r="E77" s="9"/>
      <c r="F77" s="9"/>
      <c r="G77" s="9"/>
      <c r="H77" s="50"/>
      <c r="I77" s="50"/>
      <c r="J77" s="50"/>
      <c r="K77" s="50"/>
    </row>
    <row r="78" spans="1:11" ht="1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</row>
    <row r="79" spans="1:11" ht="1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</row>
    <row r="80" spans="1:11" ht="15">
      <c r="A80" s="9"/>
      <c r="B80" s="9"/>
      <c r="C80" s="9"/>
      <c r="D80" s="9"/>
      <c r="E80" s="9"/>
      <c r="F80" s="9"/>
      <c r="G80" s="9"/>
      <c r="H80" s="51"/>
      <c r="I80" s="51"/>
      <c r="J80" s="51"/>
      <c r="K80" s="51"/>
    </row>
    <row r="81" spans="1:11" ht="1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</row>
    <row r="82" spans="1:11" ht="1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</row>
    <row r="83" spans="1:11" ht="1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</row>
    <row r="84" spans="1:11" ht="1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</row>
    <row r="85" spans="1:11" ht="1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</row>
    <row r="86" spans="1:11" ht="1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</row>
    <row r="87" spans="1:11" ht="1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</row>
    <row r="88" spans="1:11" ht="1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</row>
    <row r="89" spans="1:11" ht="1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</row>
    <row r="90" spans="1:11" ht="1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</row>
    <row r="91" spans="1:11" ht="1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</row>
    <row r="92" spans="1:11" ht="1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</row>
    <row r="93" spans="1:11" ht="1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</row>
    <row r="94" spans="1:11" ht="1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</row>
    <row r="95" spans="1:11" ht="1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</row>
    <row r="96" spans="1:11" ht="1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</row>
    <row r="97" spans="1:11" ht="1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</row>
    <row r="98" spans="1:11" ht="15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</row>
    <row r="99" spans="1:11" ht="1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</row>
    <row r="100" spans="1:11" ht="1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</row>
    <row r="101" spans="1:11" ht="1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</row>
    <row r="102" spans="1:11" ht="1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</row>
    <row r="103" spans="1:11" ht="15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</row>
    <row r="104" spans="1:11" ht="1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</row>
    <row r="105" spans="1:11" ht="1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</row>
    <row r="106" spans="1:11" ht="1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</row>
    <row r="107" spans="1:11" ht="1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</row>
    <row r="108" spans="1:11" ht="15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</row>
    <row r="109" spans="1:11" ht="15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</row>
    <row r="110" spans="1:11" ht="15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</row>
    <row r="111" spans="1:11" ht="1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</row>
    <row r="112" spans="1:11" ht="1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</row>
    <row r="113" spans="1:11" ht="1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</row>
    <row r="114" spans="1:11" ht="1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</row>
    <row r="115" spans="1:11" ht="1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</row>
    <row r="116" spans="1:11" ht="15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</row>
    <row r="117" spans="1:11" ht="15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</row>
    <row r="118" spans="1:11" ht="15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</row>
    <row r="119" spans="1:11" ht="15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</row>
    <row r="120" spans="1:11" ht="15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</row>
    <row r="121" spans="1:11" ht="15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</row>
    <row r="122" spans="1:11" ht="15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</row>
    <row r="123" spans="1:11" ht="15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</row>
    <row r="124" spans="1:11" ht="15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</row>
    <row r="125" spans="1:11" ht="15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</row>
    <row r="126" spans="1:11" ht="15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</row>
    <row r="127" spans="1:11" ht="15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</row>
    <row r="128" spans="1:11" ht="15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</row>
    <row r="129" spans="1:11" ht="15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</row>
    <row r="130" spans="1:11" ht="15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</row>
    <row r="131" spans="1:11" ht="15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</row>
    <row r="132" spans="1:11" ht="15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</row>
    <row r="133" spans="1:11" ht="15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</row>
    <row r="134" spans="1:11" ht="15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</row>
    <row r="135" spans="1:11" ht="1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</row>
    <row r="136" spans="1:11" ht="15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</row>
    <row r="137" spans="1:11" ht="15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</row>
    <row r="138" spans="1:11" ht="15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</row>
    <row r="139" spans="1:11" ht="15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</row>
    <row r="140" spans="1:11" ht="15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</row>
    <row r="141" spans="1:11" ht="15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</row>
    <row r="142" spans="1:11" ht="15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</row>
    <row r="143" spans="1:11" ht="15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</row>
    <row r="144" spans="1:11" ht="15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</row>
    <row r="145" spans="1:11" ht="15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</row>
    <row r="146" spans="1:11" ht="15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</row>
    <row r="147" spans="1:11" ht="15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</row>
    <row r="148" spans="1:11" ht="15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</row>
    <row r="149" spans="1:11" ht="15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</row>
    <row r="150" spans="1:11" ht="15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</row>
    <row r="151" spans="1:11" ht="15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</row>
    <row r="152" spans="1:11" ht="15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</row>
    <row r="153" spans="1:11" ht="15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</row>
    <row r="154" spans="1:11" ht="15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</row>
    <row r="155" spans="1:11" ht="15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</row>
    <row r="156" spans="1:11" ht="15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</row>
    <row r="157" spans="1:11" ht="15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</row>
    <row r="158" spans="1:11" ht="15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</row>
    <row r="159" spans="1:11" ht="15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</row>
    <row r="160" spans="1:11" ht="15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</row>
    <row r="161" spans="1:11" ht="15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</row>
    <row r="162" spans="1:11" ht="15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</row>
    <row r="163" spans="1:11" ht="15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</row>
    <row r="164" spans="1:11" ht="15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</row>
    <row r="165" spans="1:11" ht="15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</row>
    <row r="166" spans="1:11" ht="15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</row>
    <row r="167" spans="1:11" ht="15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</row>
    <row r="168" spans="1:11" ht="15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</row>
    <row r="169" spans="1:11" ht="15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</row>
    <row r="170" spans="1:11" ht="15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</row>
    <row r="171" spans="1:11" ht="15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</row>
    <row r="172" spans="1:11" ht="15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</row>
    <row r="173" spans="1:11" ht="15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</row>
    <row r="174" spans="1:11" ht="15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</row>
    <row r="175" spans="1:11" ht="15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</row>
    <row r="176" spans="1:11" ht="15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</row>
    <row r="177" spans="1:11" ht="15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</row>
    <row r="178" spans="1:11" ht="15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</row>
    <row r="179" spans="1:11" ht="15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</row>
    <row r="180" spans="1:11" ht="15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</row>
    <row r="181" spans="1:11" ht="15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</row>
    <row r="182" spans="1:11" ht="15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</row>
    <row r="183" spans="1:11" ht="15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</row>
    <row r="184" spans="1:11" ht="15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</row>
    <row r="185" spans="1:11" ht="15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</row>
    <row r="186" spans="1:11" ht="15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</row>
    <row r="187" spans="1:11" ht="15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</row>
    <row r="188" spans="1:11" ht="15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</row>
    <row r="189" spans="1:11" ht="15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</row>
    <row r="190" spans="1:11" ht="15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</row>
    <row r="191" spans="1:11" ht="15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</row>
    <row r="192" spans="1:11" ht="15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</row>
    <row r="193" spans="1:11" ht="15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</row>
    <row r="194" spans="1:11" ht="15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</row>
    <row r="195" spans="1:11" ht="15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</row>
    <row r="196" spans="1:11" ht="15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</row>
    <row r="197" spans="1:11" ht="15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</row>
    <row r="198" spans="1:11" ht="15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</row>
    <row r="199" spans="1:11" ht="15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</row>
    <row r="200" spans="1:11" ht="15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</row>
    <row r="201" spans="1:11" ht="15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</row>
    <row r="202" spans="1:11" ht="15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</row>
    <row r="203" spans="1:11" ht="15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</row>
    <row r="204" spans="1:11" ht="15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</row>
    <row r="205" spans="1:11" ht="15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</row>
    <row r="206" spans="1:11" ht="15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</row>
    <row r="207" spans="1:11" ht="15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</row>
    <row r="208" spans="1:11" ht="15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</row>
    <row r="209" spans="1:11" ht="15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</row>
    <row r="210" spans="1:11" ht="15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</row>
    <row r="211" spans="1:11" ht="15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9"/>
    </row>
    <row r="212" spans="1:11" ht="15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</row>
    <row r="213" spans="1:11" ht="15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</row>
    <row r="214" spans="1:11" ht="15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</row>
    <row r="215" spans="1:11" ht="15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</row>
    <row r="216" spans="1:11" ht="15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</row>
    <row r="217" spans="1:11" ht="15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</row>
    <row r="218" spans="1:11" ht="15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</row>
    <row r="219" spans="1:11" ht="15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9"/>
    </row>
    <row r="220" spans="1:11" ht="15">
      <c r="A220" s="9"/>
      <c r="B220" s="9"/>
      <c r="C220" s="9"/>
      <c r="D220" s="9"/>
      <c r="E220" s="9"/>
      <c r="F220" s="9"/>
      <c r="G220" s="9"/>
      <c r="H220" s="9"/>
      <c r="I220" s="9"/>
      <c r="J220" s="9"/>
      <c r="K220" s="9"/>
    </row>
    <row r="221" spans="1:11" ht="15">
      <c r="A221" s="9"/>
      <c r="B221" s="9"/>
      <c r="C221" s="9"/>
      <c r="D221" s="9"/>
      <c r="E221" s="9"/>
      <c r="F221" s="9"/>
      <c r="G221" s="9"/>
      <c r="H221" s="9"/>
      <c r="I221" s="9"/>
      <c r="J221" s="9"/>
      <c r="K221" s="9"/>
    </row>
    <row r="222" spans="1:11" ht="15">
      <c r="A222" s="9"/>
      <c r="B222" s="9"/>
      <c r="C222" s="9"/>
      <c r="D222" s="9"/>
      <c r="E222" s="9"/>
      <c r="F222" s="9"/>
      <c r="G222" s="9"/>
      <c r="H222" s="9"/>
      <c r="I222" s="9"/>
      <c r="J222" s="9"/>
      <c r="K222" s="9"/>
    </row>
    <row r="223" spans="1:11" ht="15">
      <c r="A223" s="9"/>
      <c r="B223" s="9"/>
      <c r="C223" s="9"/>
      <c r="D223" s="9"/>
      <c r="E223" s="9"/>
      <c r="F223" s="9"/>
      <c r="G223" s="9"/>
      <c r="H223" s="9"/>
      <c r="I223" s="9"/>
      <c r="J223" s="9"/>
      <c r="K223" s="9"/>
    </row>
    <row r="224" spans="1:11" ht="15">
      <c r="A224" s="9"/>
      <c r="B224" s="9"/>
      <c r="C224" s="9"/>
      <c r="D224" s="9"/>
      <c r="E224" s="9"/>
      <c r="F224" s="9"/>
      <c r="G224" s="9"/>
      <c r="H224" s="9"/>
      <c r="I224" s="9"/>
      <c r="J224" s="9"/>
      <c r="K224" s="9"/>
    </row>
    <row r="225" spans="1:11" ht="15">
      <c r="A225" s="9"/>
      <c r="B225" s="9"/>
      <c r="C225" s="9"/>
      <c r="D225" s="9"/>
      <c r="E225" s="9"/>
      <c r="F225" s="9"/>
      <c r="G225" s="9"/>
      <c r="H225" s="9"/>
      <c r="I225" s="9"/>
      <c r="J225" s="9"/>
      <c r="K225" s="9"/>
    </row>
    <row r="226" spans="1:11" ht="15">
      <c r="A226" s="9"/>
      <c r="B226" s="9"/>
      <c r="C226" s="9"/>
      <c r="D226" s="9"/>
      <c r="E226" s="9"/>
      <c r="F226" s="9"/>
      <c r="G226" s="9"/>
      <c r="H226" s="9"/>
      <c r="I226" s="9"/>
      <c r="J226" s="9"/>
      <c r="K226" s="9"/>
    </row>
    <row r="227" spans="1:11" ht="15">
      <c r="A227" s="9"/>
      <c r="B227" s="9"/>
      <c r="C227" s="9"/>
      <c r="D227" s="9"/>
      <c r="E227" s="9"/>
      <c r="F227" s="9"/>
      <c r="G227" s="9"/>
      <c r="H227" s="9"/>
      <c r="I227" s="9"/>
      <c r="J227" s="9"/>
      <c r="K227" s="9"/>
    </row>
    <row r="228" spans="1:11" ht="15">
      <c r="A228" s="9"/>
      <c r="B228" s="9"/>
      <c r="C228" s="9"/>
      <c r="D228" s="9"/>
      <c r="E228" s="9"/>
      <c r="F228" s="9"/>
      <c r="G228" s="9"/>
      <c r="H228" s="9"/>
      <c r="I228" s="9"/>
      <c r="J228" s="9"/>
      <c r="K228" s="9"/>
    </row>
    <row r="229" spans="1:11" ht="15">
      <c r="A229" s="9"/>
      <c r="B229" s="9"/>
      <c r="C229" s="9"/>
      <c r="D229" s="9"/>
      <c r="E229" s="9"/>
      <c r="F229" s="9"/>
      <c r="G229" s="9"/>
      <c r="H229" s="9"/>
      <c r="I229" s="9"/>
      <c r="J229" s="9"/>
      <c r="K229" s="9"/>
    </row>
    <row r="230" spans="1:11" ht="15">
      <c r="A230" s="9"/>
      <c r="B230" s="9"/>
      <c r="C230" s="9"/>
      <c r="D230" s="9"/>
      <c r="E230" s="9"/>
      <c r="F230" s="9"/>
      <c r="G230" s="9"/>
      <c r="H230" s="9"/>
      <c r="I230" s="9"/>
      <c r="J230" s="9"/>
      <c r="K230" s="9"/>
    </row>
    <row r="231" spans="1:11" ht="15">
      <c r="A231" s="9"/>
      <c r="B231" s="9"/>
      <c r="C231" s="9"/>
      <c r="D231" s="9"/>
      <c r="E231" s="9"/>
      <c r="F231" s="9"/>
      <c r="G231" s="9"/>
      <c r="H231" s="9"/>
      <c r="I231" s="9"/>
      <c r="J231" s="9"/>
      <c r="K231" s="9"/>
    </row>
    <row r="232" spans="1:11" ht="15">
      <c r="A232" s="9"/>
      <c r="B232" s="9"/>
      <c r="C232" s="9"/>
      <c r="D232" s="9"/>
      <c r="E232" s="9"/>
      <c r="F232" s="9"/>
      <c r="G232" s="9"/>
      <c r="H232" s="9"/>
      <c r="I232" s="9"/>
      <c r="J232" s="9"/>
      <c r="K232" s="9"/>
    </row>
    <row r="233" spans="1:11" ht="15">
      <c r="A233" s="9"/>
      <c r="B233" s="9"/>
      <c r="C233" s="9"/>
      <c r="D233" s="9"/>
      <c r="E233" s="9"/>
      <c r="F233" s="9"/>
      <c r="G233" s="9"/>
      <c r="H233" s="9"/>
      <c r="I233" s="9"/>
      <c r="J233" s="9"/>
      <c r="K233" s="9"/>
    </row>
    <row r="234" spans="1:11" ht="15">
      <c r="A234" s="9"/>
      <c r="B234" s="9"/>
      <c r="C234" s="9"/>
      <c r="D234" s="9"/>
      <c r="E234" s="9"/>
      <c r="F234" s="9"/>
      <c r="G234" s="9"/>
      <c r="H234" s="9"/>
      <c r="I234" s="9"/>
      <c r="J234" s="9"/>
      <c r="K234" s="9"/>
    </row>
    <row r="235" spans="1:11" ht="15">
      <c r="A235" s="9"/>
      <c r="B235" s="9"/>
      <c r="C235" s="9"/>
      <c r="D235" s="9"/>
      <c r="E235" s="9"/>
      <c r="F235" s="9"/>
      <c r="G235" s="9"/>
      <c r="H235" s="9"/>
      <c r="I235" s="9"/>
      <c r="J235" s="9"/>
      <c r="K235" s="9"/>
    </row>
    <row r="236" spans="1:11" ht="15">
      <c r="A236" s="9"/>
      <c r="B236" s="9"/>
      <c r="C236" s="9"/>
      <c r="D236" s="9"/>
      <c r="E236" s="9"/>
      <c r="F236" s="9"/>
      <c r="G236" s="9"/>
      <c r="H236" s="9"/>
      <c r="I236" s="9"/>
      <c r="J236" s="9"/>
      <c r="K236" s="9"/>
    </row>
    <row r="237" spans="1:11" ht="15">
      <c r="A237" s="9"/>
      <c r="B237" s="9"/>
      <c r="C237" s="9"/>
      <c r="D237" s="9"/>
      <c r="E237" s="9"/>
      <c r="F237" s="9"/>
      <c r="G237" s="9"/>
      <c r="H237" s="9"/>
      <c r="I237" s="9"/>
      <c r="J237" s="9"/>
      <c r="K237" s="9"/>
    </row>
    <row r="238" spans="1:11" ht="15">
      <c r="A238" s="9"/>
      <c r="B238" s="9"/>
      <c r="C238" s="9"/>
      <c r="D238" s="9"/>
      <c r="E238" s="9"/>
      <c r="F238" s="9"/>
      <c r="G238" s="9"/>
      <c r="H238" s="9"/>
      <c r="I238" s="9"/>
      <c r="J238" s="9"/>
      <c r="K238" s="9"/>
    </row>
    <row r="239" spans="1:11" ht="15">
      <c r="A239" s="9"/>
      <c r="B239" s="9"/>
      <c r="C239" s="9"/>
      <c r="D239" s="9"/>
      <c r="E239" s="9"/>
      <c r="F239" s="9"/>
      <c r="G239" s="9"/>
      <c r="H239" s="9"/>
      <c r="I239" s="9"/>
      <c r="J239" s="9"/>
      <c r="K239" s="9"/>
    </row>
    <row r="240" spans="1:11" ht="15">
      <c r="A240" s="9"/>
      <c r="B240" s="9"/>
      <c r="C240" s="9"/>
      <c r="D240" s="9"/>
      <c r="E240" s="9"/>
      <c r="F240" s="9"/>
      <c r="G240" s="9"/>
      <c r="H240" s="9"/>
      <c r="I240" s="9"/>
      <c r="J240" s="9"/>
      <c r="K240" s="9"/>
    </row>
    <row r="241" spans="1:11" ht="15">
      <c r="A241" s="9"/>
      <c r="B241" s="9"/>
      <c r="C241" s="9"/>
      <c r="D241" s="9"/>
      <c r="E241" s="9"/>
      <c r="F241" s="9"/>
      <c r="G241" s="9"/>
      <c r="H241" s="9"/>
      <c r="I241" s="9"/>
      <c r="J241" s="9"/>
      <c r="K241" s="9"/>
    </row>
    <row r="242" spans="1:11" ht="15">
      <c r="A242" s="9"/>
      <c r="B242" s="9"/>
      <c r="C242" s="9"/>
      <c r="D242" s="9"/>
      <c r="E242" s="9"/>
      <c r="F242" s="9"/>
      <c r="G242" s="9"/>
      <c r="H242" s="9"/>
      <c r="I242" s="9"/>
      <c r="J242" s="9"/>
      <c r="K242" s="9"/>
    </row>
    <row r="243" spans="1:11" ht="15">
      <c r="A243" s="9"/>
      <c r="B243" s="9"/>
      <c r="C243" s="9"/>
      <c r="D243" s="9"/>
      <c r="E243" s="9"/>
      <c r="F243" s="9"/>
      <c r="G243" s="9"/>
      <c r="H243" s="9"/>
      <c r="I243" s="9"/>
      <c r="J243" s="9"/>
      <c r="K243" s="9"/>
    </row>
    <row r="244" spans="1:11" ht="15">
      <c r="A244" s="9"/>
      <c r="B244" s="9"/>
      <c r="C244" s="9"/>
      <c r="D244" s="9"/>
      <c r="E244" s="9"/>
      <c r="F244" s="9"/>
      <c r="G244" s="9"/>
      <c r="H244" s="9"/>
      <c r="I244" s="9"/>
      <c r="J244" s="9"/>
      <c r="K244" s="9"/>
    </row>
    <row r="245" spans="1:11" ht="15">
      <c r="A245" s="9"/>
      <c r="B245" s="9"/>
      <c r="C245" s="9"/>
      <c r="D245" s="9"/>
      <c r="E245" s="9"/>
      <c r="F245" s="9"/>
      <c r="G245" s="9"/>
      <c r="H245" s="9"/>
      <c r="I245" s="9"/>
      <c r="J245" s="9"/>
      <c r="K245" s="9"/>
    </row>
    <row r="246" spans="1:11" ht="15">
      <c r="A246" s="9"/>
      <c r="B246" s="9"/>
      <c r="C246" s="9"/>
      <c r="D246" s="9"/>
      <c r="E246" s="9"/>
      <c r="F246" s="9"/>
      <c r="G246" s="9"/>
      <c r="H246" s="9"/>
      <c r="I246" s="9"/>
      <c r="J246" s="9"/>
      <c r="K246" s="9"/>
    </row>
    <row r="247" spans="1:11" ht="15">
      <c r="A247" s="9"/>
      <c r="B247" s="9"/>
      <c r="C247" s="9"/>
      <c r="D247" s="9"/>
      <c r="E247" s="9"/>
      <c r="F247" s="9"/>
      <c r="G247" s="9"/>
      <c r="H247" s="9"/>
      <c r="I247" s="9"/>
      <c r="J247" s="9"/>
      <c r="K247" s="9"/>
    </row>
    <row r="248" spans="1:11" ht="15">
      <c r="A248" s="9"/>
      <c r="B248" s="9"/>
      <c r="C248" s="9"/>
      <c r="D248" s="9"/>
      <c r="E248" s="9"/>
      <c r="F248" s="9"/>
      <c r="G248" s="9"/>
      <c r="H248" s="9"/>
      <c r="I248" s="9"/>
      <c r="J248" s="9"/>
      <c r="K248" s="9"/>
    </row>
    <row r="249" spans="1:11" ht="15">
      <c r="A249" s="9"/>
      <c r="B249" s="9"/>
      <c r="C249" s="9"/>
      <c r="D249" s="9"/>
      <c r="E249" s="9"/>
      <c r="F249" s="9"/>
      <c r="G249" s="9"/>
      <c r="H249" s="9"/>
      <c r="I249" s="9"/>
      <c r="J249" s="9"/>
      <c r="K249" s="9"/>
    </row>
    <row r="250" spans="1:11" ht="15">
      <c r="A250" s="9"/>
      <c r="B250" s="9"/>
      <c r="C250" s="9"/>
      <c r="D250" s="9"/>
      <c r="E250" s="9"/>
      <c r="F250" s="9"/>
      <c r="G250" s="9"/>
      <c r="H250" s="9"/>
      <c r="I250" s="9"/>
      <c r="J250" s="9"/>
      <c r="K250" s="9"/>
    </row>
    <row r="251" spans="1:11" ht="15">
      <c r="A251" s="9"/>
      <c r="B251" s="9"/>
      <c r="C251" s="9"/>
      <c r="D251" s="9"/>
      <c r="E251" s="9"/>
      <c r="F251" s="9"/>
      <c r="G251" s="9"/>
      <c r="H251" s="9"/>
      <c r="I251" s="9"/>
      <c r="J251" s="9"/>
      <c r="K251" s="9"/>
    </row>
    <row r="252" spans="1:11" ht="15">
      <c r="A252" s="9"/>
      <c r="B252" s="9"/>
      <c r="C252" s="9"/>
      <c r="D252" s="9"/>
      <c r="E252" s="9"/>
      <c r="F252" s="9"/>
      <c r="G252" s="9"/>
      <c r="H252" s="9"/>
      <c r="I252" s="9"/>
      <c r="J252" s="9"/>
      <c r="K252" s="9"/>
    </row>
    <row r="253" spans="1:11" ht="15">
      <c r="A253" s="9"/>
      <c r="B253" s="9"/>
      <c r="C253" s="9"/>
      <c r="D253" s="9"/>
      <c r="E253" s="9"/>
      <c r="F253" s="9"/>
      <c r="G253" s="9"/>
      <c r="H253" s="9"/>
      <c r="I253" s="9"/>
      <c r="J253" s="9"/>
      <c r="K253" s="9"/>
    </row>
    <row r="254" spans="1:11" ht="15">
      <c r="A254" s="9"/>
      <c r="B254" s="9"/>
      <c r="C254" s="9"/>
      <c r="D254" s="9"/>
      <c r="E254" s="9"/>
      <c r="F254" s="9"/>
      <c r="G254" s="9"/>
      <c r="H254" s="9"/>
      <c r="I254" s="9"/>
      <c r="J254" s="9"/>
      <c r="K254" s="9"/>
    </row>
    <row r="255" spans="1:11" ht="15">
      <c r="A255" s="9"/>
      <c r="B255" s="9"/>
      <c r="C255" s="9"/>
      <c r="D255" s="9"/>
      <c r="E255" s="9"/>
      <c r="F255" s="9"/>
      <c r="G255" s="9"/>
      <c r="H255" s="9"/>
      <c r="I255" s="9"/>
      <c r="J255" s="9"/>
      <c r="K255" s="9"/>
    </row>
    <row r="256" spans="1:11" ht="15">
      <c r="A256" s="9"/>
      <c r="B256" s="9"/>
      <c r="C256" s="9"/>
      <c r="D256" s="9"/>
      <c r="E256" s="9"/>
      <c r="F256" s="9"/>
      <c r="G256" s="9"/>
      <c r="H256" s="9"/>
      <c r="I256" s="9"/>
      <c r="J256" s="9"/>
      <c r="K256" s="9"/>
    </row>
    <row r="257" spans="1:11" ht="15">
      <c r="A257" s="9"/>
      <c r="B257" s="9"/>
      <c r="C257" s="9"/>
      <c r="D257" s="9"/>
      <c r="E257" s="9"/>
      <c r="F257" s="9"/>
      <c r="G257" s="9"/>
      <c r="H257" s="9"/>
      <c r="I257" s="9"/>
      <c r="J257" s="9"/>
      <c r="K257" s="9"/>
    </row>
    <row r="258" spans="1:11" ht="15">
      <c r="A258" s="9"/>
      <c r="B258" s="9"/>
      <c r="C258" s="9"/>
      <c r="D258" s="9"/>
      <c r="E258" s="9"/>
      <c r="F258" s="9"/>
      <c r="G258" s="9"/>
      <c r="H258" s="9"/>
      <c r="I258" s="9"/>
      <c r="J258" s="9"/>
      <c r="K258" s="9"/>
    </row>
    <row r="259" spans="1:11" ht="15">
      <c r="A259" s="9"/>
      <c r="B259" s="9"/>
      <c r="C259" s="9"/>
      <c r="D259" s="9"/>
      <c r="E259" s="9"/>
      <c r="F259" s="9"/>
      <c r="G259" s="9"/>
      <c r="H259" s="9"/>
      <c r="I259" s="9"/>
      <c r="J259" s="9"/>
      <c r="K259" s="9"/>
    </row>
    <row r="260" spans="1:11" ht="15">
      <c r="A260" s="9"/>
      <c r="B260" s="9"/>
      <c r="C260" s="9"/>
      <c r="D260" s="9"/>
      <c r="E260" s="9"/>
      <c r="F260" s="9"/>
      <c r="G260" s="9"/>
      <c r="H260" s="9"/>
      <c r="I260" s="9"/>
      <c r="J260" s="9"/>
      <c r="K260" s="9"/>
    </row>
    <row r="261" spans="1:11" ht="15">
      <c r="A261" s="9"/>
      <c r="B261" s="9"/>
      <c r="C261" s="9"/>
      <c r="D261" s="9"/>
      <c r="E261" s="9"/>
      <c r="F261" s="9"/>
      <c r="G261" s="9"/>
      <c r="H261" s="9"/>
      <c r="I261" s="9"/>
      <c r="J261" s="9"/>
      <c r="K261" s="9"/>
    </row>
    <row r="262" spans="1:11" ht="15">
      <c r="A262" s="9"/>
      <c r="B262" s="9"/>
      <c r="C262" s="9"/>
      <c r="D262" s="9"/>
      <c r="E262" s="9"/>
      <c r="F262" s="9"/>
      <c r="G262" s="9"/>
      <c r="H262" s="9"/>
      <c r="I262" s="9"/>
      <c r="J262" s="9"/>
      <c r="K262" s="9"/>
    </row>
    <row r="263" spans="1:11" ht="15">
      <c r="A263" s="9"/>
      <c r="B263" s="9"/>
      <c r="C263" s="9"/>
      <c r="D263" s="9"/>
      <c r="E263" s="9"/>
      <c r="F263" s="9"/>
      <c r="G263" s="9"/>
      <c r="H263" s="9"/>
      <c r="I263" s="9"/>
      <c r="J263" s="9"/>
      <c r="K263" s="9"/>
    </row>
    <row r="264" spans="1:11" ht="15">
      <c r="A264" s="9"/>
      <c r="B264" s="9"/>
      <c r="C264" s="9"/>
      <c r="D264" s="9"/>
      <c r="E264" s="9"/>
      <c r="F264" s="9"/>
      <c r="G264" s="9"/>
      <c r="H264" s="9"/>
      <c r="I264" s="9"/>
      <c r="J264" s="9"/>
      <c r="K264" s="9"/>
    </row>
    <row r="265" spans="1:11" ht="15">
      <c r="A265" s="9"/>
      <c r="B265" s="9"/>
      <c r="C265" s="9"/>
      <c r="D265" s="9"/>
      <c r="E265" s="9"/>
      <c r="F265" s="9"/>
      <c r="G265" s="9"/>
      <c r="H265" s="9"/>
      <c r="I265" s="9"/>
      <c r="J265" s="9"/>
      <c r="K265" s="9"/>
    </row>
    <row r="266" spans="1:11" ht="15">
      <c r="A266" s="9"/>
      <c r="B266" s="9"/>
      <c r="C266" s="9"/>
      <c r="D266" s="9"/>
      <c r="E266" s="9"/>
      <c r="F266" s="9"/>
      <c r="G266" s="9"/>
      <c r="H266" s="9"/>
      <c r="I266" s="9"/>
      <c r="J266" s="9"/>
      <c r="K266" s="9"/>
    </row>
    <row r="267" spans="1:11" ht="15">
      <c r="A267" s="9"/>
      <c r="B267" s="9"/>
      <c r="C267" s="9"/>
      <c r="D267" s="9"/>
      <c r="E267" s="9"/>
      <c r="F267" s="9"/>
      <c r="G267" s="9"/>
      <c r="H267" s="9"/>
      <c r="I267" s="9"/>
      <c r="J267" s="9"/>
      <c r="K267" s="9"/>
    </row>
    <row r="268" spans="1:11" ht="15">
      <c r="A268" s="9"/>
      <c r="B268" s="9"/>
      <c r="C268" s="9"/>
      <c r="D268" s="9"/>
      <c r="E268" s="9"/>
      <c r="F268" s="9"/>
      <c r="G268" s="9"/>
      <c r="H268" s="9"/>
      <c r="I268" s="9"/>
      <c r="J268" s="9"/>
      <c r="K268" s="9"/>
    </row>
    <row r="269" spans="1:11" ht="15">
      <c r="A269" s="9"/>
      <c r="B269" s="9"/>
      <c r="C269" s="9"/>
      <c r="D269" s="9"/>
      <c r="E269" s="9"/>
      <c r="F269" s="9"/>
      <c r="G269" s="9"/>
      <c r="H269" s="9"/>
      <c r="I269" s="9"/>
      <c r="J269" s="9"/>
      <c r="K269" s="9"/>
    </row>
    <row r="270" spans="1:11" ht="15">
      <c r="A270" s="9"/>
      <c r="B270" s="9"/>
      <c r="C270" s="9"/>
      <c r="D270" s="9"/>
      <c r="E270" s="9"/>
      <c r="F270" s="9"/>
      <c r="G270" s="9"/>
      <c r="H270" s="9"/>
      <c r="I270" s="9"/>
      <c r="J270" s="9"/>
      <c r="K270" s="9"/>
    </row>
    <row r="271" spans="1:11" ht="15">
      <c r="A271" s="9"/>
      <c r="B271" s="9"/>
      <c r="C271" s="9"/>
      <c r="D271" s="9"/>
      <c r="E271" s="9"/>
      <c r="F271" s="9"/>
      <c r="G271" s="9"/>
      <c r="H271" s="9"/>
      <c r="I271" s="9"/>
      <c r="J271" s="9"/>
      <c r="K271" s="9"/>
    </row>
    <row r="272" spans="1:11" ht="15">
      <c r="A272" s="9"/>
      <c r="B272" s="9"/>
      <c r="C272" s="9"/>
      <c r="D272" s="9"/>
      <c r="E272" s="9"/>
      <c r="F272" s="9"/>
      <c r="G272" s="9"/>
      <c r="H272" s="9"/>
      <c r="I272" s="9"/>
      <c r="J272" s="9"/>
      <c r="K272" s="9"/>
    </row>
    <row r="273" spans="1:11" ht="15">
      <c r="A273" s="9"/>
      <c r="B273" s="9"/>
      <c r="C273" s="9"/>
      <c r="D273" s="9"/>
      <c r="E273" s="9"/>
      <c r="F273" s="9"/>
      <c r="G273" s="9"/>
      <c r="H273" s="9"/>
      <c r="I273" s="9"/>
      <c r="J273" s="9"/>
      <c r="K273" s="9"/>
    </row>
    <row r="274" spans="1:11" ht="15">
      <c r="A274" s="9"/>
      <c r="B274" s="9"/>
      <c r="C274" s="9"/>
      <c r="D274" s="9"/>
      <c r="E274" s="9"/>
      <c r="F274" s="9"/>
      <c r="G274" s="9"/>
      <c r="H274" s="9"/>
      <c r="I274" s="9"/>
      <c r="J274" s="9"/>
      <c r="K274" s="9"/>
    </row>
    <row r="275" spans="1:11" ht="15">
      <c r="A275" s="9"/>
      <c r="B275" s="9"/>
      <c r="C275" s="9"/>
      <c r="D275" s="9"/>
      <c r="E275" s="9"/>
      <c r="F275" s="9"/>
      <c r="G275" s="9"/>
      <c r="H275" s="9"/>
      <c r="I275" s="9"/>
      <c r="J275" s="9"/>
      <c r="K275" s="9"/>
    </row>
    <row r="276" spans="1:11" ht="15">
      <c r="A276" s="9"/>
      <c r="B276" s="9"/>
      <c r="C276" s="9"/>
      <c r="D276" s="9"/>
      <c r="E276" s="9"/>
      <c r="F276" s="9"/>
      <c r="G276" s="9"/>
      <c r="H276" s="9"/>
      <c r="I276" s="9"/>
      <c r="J276" s="9"/>
      <c r="K276" s="9"/>
    </row>
    <row r="277" spans="1:11" ht="15">
      <c r="A277" s="9"/>
      <c r="B277" s="9"/>
      <c r="C277" s="9"/>
      <c r="D277" s="9"/>
      <c r="E277" s="9"/>
      <c r="F277" s="9"/>
      <c r="G277" s="9"/>
      <c r="H277" s="9"/>
      <c r="I277" s="9"/>
      <c r="J277" s="9"/>
      <c r="K277" s="9"/>
    </row>
    <row r="278" spans="1:11" ht="15">
      <c r="A278" s="9"/>
      <c r="B278" s="9"/>
      <c r="C278" s="9"/>
      <c r="D278" s="9"/>
      <c r="E278" s="9"/>
      <c r="F278" s="9"/>
      <c r="G278" s="9"/>
      <c r="H278" s="9"/>
      <c r="I278" s="9"/>
      <c r="J278" s="9"/>
      <c r="K278" s="9"/>
    </row>
    <row r="279" spans="1:11" ht="15">
      <c r="A279" s="9"/>
      <c r="B279" s="9"/>
      <c r="C279" s="9"/>
      <c r="D279" s="9"/>
      <c r="E279" s="9"/>
      <c r="F279" s="9"/>
      <c r="G279" s="9"/>
      <c r="H279" s="9"/>
      <c r="I279" s="9"/>
      <c r="J279" s="9"/>
      <c r="K279" s="9"/>
    </row>
    <row r="280" spans="1:11" ht="15">
      <c r="A280" s="9"/>
      <c r="B280" s="9"/>
      <c r="C280" s="9"/>
      <c r="D280" s="9"/>
      <c r="E280" s="9"/>
      <c r="F280" s="9"/>
      <c r="G280" s="9"/>
      <c r="H280" s="9"/>
      <c r="I280" s="9"/>
      <c r="J280" s="9"/>
      <c r="K280" s="9"/>
    </row>
    <row r="281" spans="1:11" ht="15">
      <c r="A281" s="9"/>
      <c r="B281" s="9"/>
      <c r="C281" s="9"/>
      <c r="D281" s="9"/>
      <c r="E281" s="9"/>
      <c r="F281" s="9"/>
      <c r="G281" s="9"/>
      <c r="H281" s="9"/>
      <c r="I281" s="9"/>
      <c r="J281" s="9"/>
      <c r="K281" s="9"/>
    </row>
    <row r="282" spans="1:11" ht="15">
      <c r="A282" s="9"/>
      <c r="B282" s="9"/>
      <c r="C282" s="9"/>
      <c r="D282" s="9"/>
      <c r="E282" s="9"/>
      <c r="F282" s="9"/>
      <c r="G282" s="9"/>
      <c r="H282" s="9"/>
      <c r="I282" s="9"/>
      <c r="J282" s="9"/>
      <c r="K282" s="9"/>
    </row>
    <row r="283" spans="1:11" ht="15">
      <c r="A283" s="9"/>
      <c r="B283" s="9"/>
      <c r="C283" s="9"/>
      <c r="D283" s="9"/>
      <c r="E283" s="9"/>
      <c r="F283" s="9"/>
      <c r="G283" s="9"/>
      <c r="H283" s="9"/>
      <c r="I283" s="9"/>
      <c r="J283" s="9"/>
      <c r="K283" s="9"/>
    </row>
    <row r="284" spans="1:11" ht="15">
      <c r="A284" s="9"/>
      <c r="B284" s="9"/>
      <c r="C284" s="9"/>
      <c r="D284" s="9"/>
      <c r="E284" s="9"/>
      <c r="F284" s="9"/>
      <c r="G284" s="9"/>
      <c r="H284" s="9"/>
      <c r="I284" s="9"/>
      <c r="J284" s="9"/>
      <c r="K284" s="9"/>
    </row>
    <row r="285" spans="1:11" ht="15">
      <c r="A285" s="9"/>
      <c r="B285" s="9"/>
      <c r="C285" s="9"/>
      <c r="D285" s="9"/>
      <c r="E285" s="9"/>
      <c r="F285" s="9"/>
      <c r="G285" s="9"/>
      <c r="H285" s="9"/>
      <c r="I285" s="9"/>
      <c r="J285" s="9"/>
      <c r="K285" s="9"/>
    </row>
    <row r="286" spans="1:11" ht="15">
      <c r="A286" s="9"/>
      <c r="B286" s="9"/>
      <c r="C286" s="9"/>
      <c r="D286" s="9"/>
      <c r="E286" s="9"/>
      <c r="F286" s="9"/>
      <c r="G286" s="9"/>
      <c r="H286" s="9"/>
      <c r="I286" s="9"/>
      <c r="J286" s="9"/>
      <c r="K286" s="9"/>
    </row>
    <row r="287" spans="1:11" ht="15">
      <c r="A287" s="9"/>
      <c r="B287" s="9"/>
      <c r="C287" s="9"/>
      <c r="D287" s="9"/>
      <c r="E287" s="9"/>
      <c r="F287" s="9"/>
      <c r="G287" s="9"/>
      <c r="H287" s="9"/>
      <c r="I287" s="9"/>
      <c r="J287" s="9"/>
      <c r="K287" s="9"/>
    </row>
    <row r="288" spans="1:11" ht="15">
      <c r="A288" s="9"/>
      <c r="B288" s="9"/>
      <c r="C288" s="9"/>
      <c r="D288" s="9"/>
      <c r="E288" s="9"/>
      <c r="F288" s="9"/>
      <c r="G288" s="9"/>
      <c r="H288" s="9"/>
      <c r="I288" s="9"/>
      <c r="J288" s="9"/>
      <c r="K288" s="9"/>
    </row>
    <row r="289" spans="1:11" ht="15">
      <c r="A289" s="9"/>
      <c r="B289" s="9"/>
      <c r="C289" s="9"/>
      <c r="D289" s="9"/>
      <c r="E289" s="9"/>
      <c r="F289" s="9"/>
      <c r="G289" s="9"/>
      <c r="H289" s="9"/>
      <c r="I289" s="9"/>
      <c r="J289" s="9"/>
      <c r="K289" s="9"/>
    </row>
    <row r="290" spans="1:11" ht="15">
      <c r="A290" s="9"/>
      <c r="B290" s="9"/>
      <c r="C290" s="9"/>
      <c r="D290" s="9"/>
      <c r="E290" s="9"/>
      <c r="F290" s="9"/>
      <c r="G290" s="9"/>
      <c r="H290" s="9"/>
      <c r="I290" s="9"/>
      <c r="J290" s="9"/>
      <c r="K290" s="9"/>
    </row>
    <row r="291" spans="1:11" ht="15">
      <c r="A291" s="9"/>
      <c r="B291" s="9"/>
      <c r="C291" s="9"/>
      <c r="D291" s="9"/>
      <c r="E291" s="9"/>
      <c r="F291" s="9"/>
      <c r="G291" s="9"/>
      <c r="H291" s="9"/>
      <c r="I291" s="9"/>
      <c r="J291" s="9"/>
      <c r="K291" s="9"/>
    </row>
    <row r="292" spans="1:11" ht="15">
      <c r="A292" s="9"/>
      <c r="B292" s="9"/>
      <c r="C292" s="9"/>
      <c r="D292" s="9"/>
      <c r="E292" s="9"/>
      <c r="F292" s="9"/>
      <c r="G292" s="9"/>
      <c r="H292" s="9"/>
      <c r="I292" s="9"/>
      <c r="J292" s="9"/>
      <c r="K292" s="9"/>
    </row>
    <row r="293" spans="1:11" ht="15">
      <c r="A293" s="9"/>
      <c r="B293" s="9"/>
      <c r="C293" s="9"/>
      <c r="D293" s="9"/>
      <c r="E293" s="9"/>
      <c r="F293" s="9"/>
      <c r="G293" s="9"/>
      <c r="H293" s="9"/>
      <c r="I293" s="9"/>
      <c r="J293" s="9"/>
      <c r="K293" s="9"/>
    </row>
    <row r="294" spans="1:11" ht="15">
      <c r="A294" s="9"/>
      <c r="B294" s="9"/>
      <c r="C294" s="9"/>
      <c r="D294" s="9"/>
      <c r="E294" s="9"/>
      <c r="F294" s="9"/>
      <c r="G294" s="9"/>
      <c r="H294" s="9"/>
      <c r="I294" s="9"/>
      <c r="J294" s="9"/>
      <c r="K294" s="9"/>
    </row>
    <row r="295" spans="1:11" ht="15">
      <c r="A295" s="9"/>
      <c r="B295" s="9"/>
      <c r="C295" s="9"/>
      <c r="D295" s="9"/>
      <c r="E295" s="9"/>
      <c r="F295" s="9"/>
      <c r="G295" s="9"/>
      <c r="H295" s="9"/>
      <c r="I295" s="9"/>
      <c r="J295" s="9"/>
      <c r="K295" s="9"/>
    </row>
    <row r="296" spans="1:11" ht="15">
      <c r="A296" s="9"/>
      <c r="B296" s="9"/>
      <c r="C296" s="9"/>
      <c r="D296" s="9"/>
      <c r="E296" s="9"/>
      <c r="F296" s="9"/>
      <c r="G296" s="9"/>
      <c r="H296" s="9"/>
      <c r="I296" s="9"/>
      <c r="J296" s="9"/>
      <c r="K296" s="9"/>
    </row>
    <row r="297" spans="1:11" ht="15">
      <c r="A297" s="9"/>
      <c r="B297" s="9"/>
      <c r="C297" s="9"/>
      <c r="D297" s="9"/>
      <c r="E297" s="9"/>
      <c r="F297" s="9"/>
      <c r="G297" s="9"/>
      <c r="H297" s="9"/>
      <c r="I297" s="9"/>
      <c r="J297" s="9"/>
      <c r="K297" s="9"/>
    </row>
    <row r="298" spans="1:11" ht="15">
      <c r="A298" s="9"/>
      <c r="B298" s="9"/>
      <c r="C298" s="9"/>
      <c r="D298" s="9"/>
      <c r="E298" s="9"/>
      <c r="F298" s="9"/>
      <c r="G298" s="9"/>
      <c r="H298" s="9"/>
      <c r="I298" s="9"/>
      <c r="J298" s="9"/>
      <c r="K298" s="9"/>
    </row>
    <row r="299" spans="1:11" ht="15">
      <c r="A299" s="9"/>
      <c r="B299" s="9"/>
      <c r="C299" s="9"/>
      <c r="D299" s="9"/>
      <c r="E299" s="9"/>
      <c r="F299" s="9"/>
      <c r="G299" s="9"/>
      <c r="H299" s="9"/>
      <c r="I299" s="9"/>
      <c r="J299" s="9"/>
      <c r="K299" s="9"/>
    </row>
    <row r="300" spans="1:11" ht="15">
      <c r="A300" s="9"/>
      <c r="B300" s="9"/>
      <c r="C300" s="9"/>
      <c r="D300" s="9"/>
      <c r="E300" s="9"/>
      <c r="F300" s="9"/>
      <c r="G300" s="9"/>
      <c r="H300" s="9"/>
      <c r="I300" s="9"/>
      <c r="J300" s="9"/>
      <c r="K300" s="9"/>
    </row>
    <row r="301" spans="1:11" ht="15">
      <c r="A301" s="9"/>
      <c r="B301" s="9"/>
      <c r="C301" s="9"/>
      <c r="D301" s="9"/>
      <c r="E301" s="9"/>
      <c r="F301" s="9"/>
      <c r="G301" s="9"/>
      <c r="H301" s="9"/>
      <c r="I301" s="9"/>
      <c r="J301" s="9"/>
      <c r="K301" s="9"/>
    </row>
    <row r="302" spans="1:11" ht="15">
      <c r="A302" s="9"/>
      <c r="B302" s="9"/>
      <c r="C302" s="9"/>
      <c r="D302" s="9"/>
      <c r="E302" s="9"/>
      <c r="F302" s="9"/>
      <c r="G302" s="9"/>
      <c r="H302" s="9"/>
      <c r="I302" s="9"/>
      <c r="J302" s="9"/>
      <c r="K302" s="9"/>
    </row>
    <row r="303" spans="1:11" ht="15">
      <c r="A303" s="9"/>
      <c r="B303" s="9"/>
      <c r="C303" s="9"/>
      <c r="D303" s="9"/>
      <c r="E303" s="9"/>
      <c r="F303" s="9"/>
      <c r="G303" s="9"/>
      <c r="H303" s="9"/>
      <c r="I303" s="9"/>
      <c r="J303" s="9"/>
      <c r="K303" s="9"/>
    </row>
    <row r="304" spans="1:11" ht="15">
      <c r="A304" s="9"/>
      <c r="B304" s="9"/>
      <c r="C304" s="9"/>
      <c r="D304" s="9"/>
      <c r="E304" s="9"/>
      <c r="F304" s="9"/>
      <c r="G304" s="9"/>
      <c r="H304" s="9"/>
      <c r="I304" s="9"/>
      <c r="J304" s="9"/>
      <c r="K304" s="9"/>
    </row>
    <row r="305" spans="1:11" ht="15">
      <c r="A305" s="9"/>
      <c r="B305" s="9"/>
      <c r="C305" s="9"/>
      <c r="D305" s="9"/>
      <c r="E305" s="9"/>
      <c r="F305" s="9"/>
      <c r="G305" s="9"/>
      <c r="H305" s="9"/>
      <c r="I305" s="9"/>
      <c r="J305" s="9"/>
      <c r="K305" s="9"/>
    </row>
    <row r="306" spans="1:11" ht="15">
      <c r="A306" s="9"/>
      <c r="B306" s="9"/>
      <c r="C306" s="9"/>
      <c r="D306" s="9"/>
      <c r="E306" s="9"/>
      <c r="F306" s="9"/>
      <c r="G306" s="9"/>
      <c r="H306" s="9"/>
      <c r="I306" s="9"/>
      <c r="J306" s="9"/>
      <c r="K306" s="9"/>
    </row>
    <row r="307" spans="1:11" ht="15">
      <c r="A307" s="9"/>
      <c r="B307" s="9"/>
      <c r="C307" s="9"/>
      <c r="D307" s="9"/>
      <c r="E307" s="9"/>
      <c r="F307" s="9"/>
      <c r="G307" s="9"/>
      <c r="H307" s="9"/>
      <c r="I307" s="9"/>
      <c r="J307" s="9"/>
      <c r="K307" s="9"/>
    </row>
    <row r="308" spans="1:11" ht="15">
      <c r="A308" s="9"/>
      <c r="B308" s="9"/>
      <c r="C308" s="9"/>
      <c r="D308" s="9"/>
      <c r="E308" s="9"/>
      <c r="F308" s="9"/>
      <c r="G308" s="9"/>
      <c r="H308" s="9"/>
      <c r="I308" s="9"/>
      <c r="J308" s="9"/>
      <c r="K308" s="9"/>
    </row>
    <row r="309" spans="1:11" ht="15">
      <c r="A309" s="9"/>
      <c r="B309" s="9"/>
      <c r="C309" s="9"/>
      <c r="D309" s="9"/>
      <c r="E309" s="9"/>
      <c r="F309" s="9"/>
      <c r="G309" s="9"/>
      <c r="H309" s="9"/>
      <c r="I309" s="9"/>
      <c r="J309" s="9"/>
      <c r="K309" s="9"/>
    </row>
    <row r="310" spans="1:11" ht="15">
      <c r="A310" s="9"/>
      <c r="B310" s="9"/>
      <c r="C310" s="9"/>
      <c r="D310" s="9"/>
      <c r="E310" s="9"/>
      <c r="F310" s="9"/>
      <c r="G310" s="9"/>
      <c r="H310" s="9"/>
      <c r="I310" s="9"/>
      <c r="J310" s="9"/>
      <c r="K310" s="9"/>
    </row>
    <row r="311" spans="1:11" ht="15">
      <c r="A311" s="9"/>
      <c r="B311" s="9"/>
      <c r="C311" s="9"/>
      <c r="D311" s="9"/>
      <c r="E311" s="9"/>
      <c r="F311" s="9"/>
      <c r="G311" s="9"/>
      <c r="H311" s="9"/>
      <c r="I311" s="9"/>
      <c r="J311" s="9"/>
      <c r="K311" s="9"/>
    </row>
    <row r="312" spans="1:11" ht="15">
      <c r="A312" s="9"/>
      <c r="B312" s="9"/>
      <c r="C312" s="9"/>
      <c r="D312" s="9"/>
      <c r="E312" s="9"/>
      <c r="F312" s="9"/>
      <c r="G312" s="9"/>
      <c r="H312" s="9"/>
      <c r="I312" s="9"/>
      <c r="J312" s="9"/>
      <c r="K312" s="9"/>
    </row>
    <row r="313" spans="1:11" ht="15">
      <c r="A313" s="9"/>
      <c r="B313" s="9"/>
      <c r="C313" s="9"/>
      <c r="D313" s="9"/>
      <c r="E313" s="9"/>
      <c r="F313" s="9"/>
      <c r="G313" s="9"/>
      <c r="H313" s="9"/>
      <c r="I313" s="9"/>
      <c r="J313" s="9"/>
      <c r="K313" s="9"/>
    </row>
    <row r="314" spans="1:11" ht="15">
      <c r="A314" s="9"/>
      <c r="B314" s="9"/>
      <c r="C314" s="9"/>
      <c r="D314" s="9"/>
      <c r="E314" s="9"/>
      <c r="F314" s="9"/>
      <c r="G314" s="9"/>
      <c r="H314" s="9"/>
      <c r="I314" s="9"/>
      <c r="J314" s="9"/>
      <c r="K314" s="9"/>
    </row>
    <row r="315" spans="1:11" ht="15">
      <c r="A315" s="9"/>
      <c r="B315" s="9"/>
      <c r="C315" s="9"/>
      <c r="D315" s="9"/>
      <c r="E315" s="9"/>
      <c r="F315" s="9"/>
      <c r="G315" s="9"/>
      <c r="H315" s="9"/>
      <c r="I315" s="9"/>
      <c r="J315" s="9"/>
      <c r="K315" s="9"/>
    </row>
    <row r="316" spans="1:11" ht="15">
      <c r="A316" s="9"/>
      <c r="B316" s="9"/>
      <c r="C316" s="9"/>
      <c r="D316" s="9"/>
      <c r="E316" s="9"/>
      <c r="F316" s="9"/>
      <c r="G316" s="9"/>
      <c r="H316" s="9"/>
      <c r="I316" s="9"/>
      <c r="J316" s="9"/>
      <c r="K316" s="9"/>
    </row>
    <row r="317" spans="1:11" ht="15">
      <c r="A317" s="9"/>
      <c r="B317" s="9"/>
      <c r="C317" s="9"/>
      <c r="D317" s="9"/>
      <c r="E317" s="9"/>
      <c r="F317" s="9"/>
      <c r="G317" s="9"/>
      <c r="H317" s="9"/>
      <c r="I317" s="9"/>
      <c r="J317" s="9"/>
      <c r="K317" s="9"/>
    </row>
    <row r="318" spans="1:11" ht="15">
      <c r="A318" s="9"/>
      <c r="B318" s="9"/>
      <c r="C318" s="9"/>
      <c r="D318" s="9"/>
      <c r="E318" s="9"/>
      <c r="F318" s="9"/>
      <c r="G318" s="9"/>
      <c r="H318" s="9"/>
      <c r="I318" s="9"/>
      <c r="J318" s="9"/>
      <c r="K318" s="9"/>
    </row>
    <row r="319" spans="1:11" ht="15">
      <c r="A319" s="9"/>
      <c r="B319" s="9"/>
      <c r="C319" s="9"/>
      <c r="D319" s="9"/>
      <c r="E319" s="9"/>
      <c r="F319" s="9"/>
      <c r="G319" s="9"/>
      <c r="H319" s="9"/>
      <c r="I319" s="9"/>
      <c r="J319" s="9"/>
      <c r="K319" s="9"/>
    </row>
    <row r="320" spans="1:11" ht="15">
      <c r="A320" s="9"/>
      <c r="B320" s="9"/>
      <c r="C320" s="9"/>
      <c r="D320" s="9"/>
      <c r="E320" s="9"/>
      <c r="F320" s="9"/>
      <c r="G320" s="9"/>
      <c r="H320" s="9"/>
      <c r="I320" s="9"/>
      <c r="J320" s="9"/>
      <c r="K320" s="9"/>
    </row>
    <row r="321" spans="1:11" ht="15">
      <c r="A321" s="9"/>
      <c r="B321" s="9"/>
      <c r="C321" s="9"/>
      <c r="D321" s="9"/>
      <c r="E321" s="9"/>
      <c r="F321" s="9"/>
      <c r="G321" s="9"/>
      <c r="H321" s="9"/>
      <c r="I321" s="9"/>
      <c r="J321" s="9"/>
      <c r="K321" s="9"/>
    </row>
    <row r="322" spans="1:11" ht="15">
      <c r="A322" s="9"/>
      <c r="B322" s="9"/>
      <c r="C322" s="9"/>
      <c r="D322" s="9"/>
      <c r="E322" s="9"/>
      <c r="F322" s="9"/>
      <c r="G322" s="9"/>
      <c r="H322" s="9"/>
      <c r="I322" s="9"/>
      <c r="J322" s="9"/>
      <c r="K322" s="9"/>
    </row>
    <row r="323" spans="1:11" ht="15">
      <c r="A323" s="9"/>
      <c r="B323" s="9"/>
      <c r="C323" s="9"/>
      <c r="D323" s="9"/>
      <c r="E323" s="9"/>
      <c r="F323" s="9"/>
      <c r="G323" s="9"/>
      <c r="H323" s="9"/>
      <c r="I323" s="9"/>
      <c r="J323" s="9"/>
      <c r="K323" s="9"/>
    </row>
    <row r="324" spans="1:11" ht="15">
      <c r="A324" s="9"/>
      <c r="B324" s="9"/>
      <c r="C324" s="9"/>
      <c r="D324" s="9"/>
      <c r="E324" s="9"/>
      <c r="F324" s="9"/>
      <c r="G324" s="9"/>
      <c r="H324" s="9"/>
      <c r="I324" s="9"/>
      <c r="J324" s="9"/>
      <c r="K324" s="9"/>
    </row>
    <row r="325" spans="1:11" ht="15">
      <c r="A325" s="9"/>
      <c r="B325" s="9"/>
      <c r="C325" s="9"/>
      <c r="D325" s="9"/>
      <c r="E325" s="9"/>
      <c r="F325" s="9"/>
      <c r="G325" s="9"/>
      <c r="H325" s="9"/>
      <c r="I325" s="9"/>
      <c r="J325" s="9"/>
      <c r="K325" s="9"/>
    </row>
    <row r="326" spans="1:11" ht="15">
      <c r="A326" s="9"/>
      <c r="B326" s="9"/>
      <c r="C326" s="9"/>
      <c r="D326" s="9"/>
      <c r="E326" s="9"/>
      <c r="F326" s="9"/>
      <c r="G326" s="9"/>
      <c r="H326" s="9"/>
      <c r="I326" s="9"/>
      <c r="J326" s="9"/>
      <c r="K326" s="9"/>
    </row>
    <row r="327" spans="1:11" ht="15">
      <c r="A327" s="9"/>
      <c r="B327" s="9"/>
      <c r="C327" s="9"/>
      <c r="D327" s="9"/>
      <c r="E327" s="9"/>
      <c r="F327" s="9"/>
      <c r="G327" s="9"/>
      <c r="H327" s="9"/>
      <c r="I327" s="9"/>
      <c r="J327" s="9"/>
      <c r="K327" s="9"/>
    </row>
    <row r="328" spans="1:11" ht="15">
      <c r="A328" s="9"/>
      <c r="B328" s="9"/>
      <c r="C328" s="9"/>
      <c r="D328" s="9"/>
      <c r="E328" s="9"/>
      <c r="F328" s="9"/>
      <c r="G328" s="9"/>
      <c r="H328" s="9"/>
      <c r="I328" s="9"/>
      <c r="J328" s="9"/>
      <c r="K328" s="9"/>
    </row>
    <row r="329" spans="1:11" ht="15">
      <c r="A329" s="9"/>
      <c r="B329" s="9"/>
      <c r="C329" s="9"/>
      <c r="D329" s="9"/>
      <c r="E329" s="9"/>
      <c r="F329" s="9"/>
      <c r="G329" s="9"/>
      <c r="H329" s="9"/>
      <c r="I329" s="9"/>
      <c r="J329" s="9"/>
      <c r="K329" s="9"/>
    </row>
    <row r="330" spans="1:11" ht="15">
      <c r="A330" s="9"/>
      <c r="B330" s="9"/>
      <c r="C330" s="9"/>
      <c r="D330" s="9"/>
      <c r="E330" s="9"/>
      <c r="F330" s="9"/>
      <c r="G330" s="9"/>
      <c r="H330" s="9"/>
      <c r="I330" s="9"/>
      <c r="J330" s="9"/>
      <c r="K330" s="9"/>
    </row>
    <row r="331" spans="1:11" ht="15">
      <c r="A331" s="9"/>
      <c r="B331" s="9"/>
      <c r="C331" s="9"/>
      <c r="D331" s="9"/>
      <c r="E331" s="9"/>
      <c r="F331" s="9"/>
      <c r="G331" s="9"/>
      <c r="H331" s="9"/>
      <c r="I331" s="9"/>
      <c r="J331" s="9"/>
      <c r="K331" s="9"/>
    </row>
    <row r="332" spans="1:11" ht="15">
      <c r="A332" s="9"/>
      <c r="B332" s="9"/>
      <c r="C332" s="9"/>
      <c r="D332" s="9"/>
      <c r="E332" s="9"/>
      <c r="F332" s="9"/>
      <c r="G332" s="9"/>
      <c r="H332" s="9"/>
      <c r="I332" s="9"/>
      <c r="J332" s="9"/>
      <c r="K332" s="9"/>
    </row>
    <row r="333" spans="1:11" ht="15">
      <c r="A333" s="9"/>
      <c r="B333" s="9"/>
      <c r="C333" s="9"/>
      <c r="D333" s="9"/>
      <c r="E333" s="9"/>
      <c r="F333" s="9"/>
      <c r="G333" s="9"/>
      <c r="H333" s="9"/>
      <c r="I333" s="9"/>
      <c r="J333" s="9"/>
      <c r="K333" s="9"/>
    </row>
    <row r="334" spans="1:11" ht="15">
      <c r="A334" s="9"/>
      <c r="B334" s="9"/>
      <c r="C334" s="9"/>
      <c r="D334" s="9"/>
      <c r="E334" s="9"/>
      <c r="F334" s="9"/>
      <c r="G334" s="9"/>
      <c r="H334" s="9"/>
      <c r="I334" s="9"/>
      <c r="J334" s="9"/>
      <c r="K334" s="9"/>
    </row>
    <row r="335" spans="1:11" ht="15">
      <c r="A335" s="9"/>
      <c r="B335" s="9"/>
      <c r="C335" s="9"/>
      <c r="D335" s="9"/>
      <c r="E335" s="9"/>
      <c r="F335" s="9"/>
      <c r="G335" s="9"/>
      <c r="H335" s="9"/>
      <c r="I335" s="9"/>
      <c r="J335" s="9"/>
      <c r="K335" s="9"/>
    </row>
    <row r="336" spans="1:11" ht="15">
      <c r="A336" s="9"/>
      <c r="B336" s="9"/>
      <c r="C336" s="9"/>
      <c r="D336" s="9"/>
      <c r="E336" s="9"/>
      <c r="F336" s="9"/>
      <c r="G336" s="9"/>
      <c r="H336" s="9"/>
      <c r="I336" s="9"/>
      <c r="J336" s="9"/>
      <c r="K336" s="9"/>
    </row>
    <row r="337" spans="1:11" ht="15">
      <c r="A337" s="9"/>
      <c r="B337" s="9"/>
      <c r="C337" s="9"/>
      <c r="D337" s="9"/>
      <c r="E337" s="9"/>
      <c r="F337" s="9"/>
      <c r="G337" s="9"/>
      <c r="H337" s="9"/>
      <c r="I337" s="9"/>
      <c r="J337" s="9"/>
      <c r="K337" s="9"/>
    </row>
    <row r="338" spans="1:11" ht="15">
      <c r="A338" s="9"/>
      <c r="B338" s="9"/>
      <c r="C338" s="9"/>
      <c r="D338" s="9"/>
      <c r="E338" s="9"/>
      <c r="F338" s="9"/>
      <c r="G338" s="9"/>
      <c r="H338" s="9"/>
      <c r="I338" s="9"/>
      <c r="J338" s="9"/>
      <c r="K338" s="9"/>
    </row>
    <row r="339" spans="1:11" ht="15">
      <c r="A339" s="9"/>
      <c r="B339" s="9"/>
      <c r="C339" s="9"/>
      <c r="D339" s="9"/>
      <c r="E339" s="9"/>
      <c r="F339" s="9"/>
      <c r="G339" s="9"/>
      <c r="H339" s="9"/>
      <c r="I339" s="9"/>
      <c r="J339" s="9"/>
      <c r="K339" s="9"/>
    </row>
    <row r="340" spans="1:11" ht="15">
      <c r="A340" s="9"/>
      <c r="B340" s="9"/>
      <c r="C340" s="9"/>
      <c r="D340" s="9"/>
      <c r="E340" s="9"/>
      <c r="F340" s="9"/>
      <c r="G340" s="9"/>
      <c r="H340" s="9"/>
      <c r="I340" s="9"/>
      <c r="J340" s="9"/>
      <c r="K340" s="9"/>
    </row>
    <row r="341" spans="1:11" ht="15">
      <c r="A341" s="9"/>
      <c r="B341" s="9"/>
      <c r="C341" s="9"/>
      <c r="D341" s="9"/>
      <c r="E341" s="9"/>
      <c r="F341" s="9"/>
      <c r="G341" s="9"/>
      <c r="H341" s="9"/>
      <c r="I341" s="9"/>
      <c r="J341" s="9"/>
      <c r="K341" s="9"/>
    </row>
    <row r="342" spans="1:11" ht="15">
      <c r="A342" s="9"/>
      <c r="B342" s="9"/>
      <c r="C342" s="9"/>
      <c r="D342" s="9"/>
      <c r="E342" s="9"/>
      <c r="F342" s="9"/>
      <c r="G342" s="9"/>
      <c r="H342" s="9"/>
      <c r="I342" s="9"/>
      <c r="J342" s="9"/>
      <c r="K342" s="9"/>
    </row>
    <row r="343" spans="1:11" ht="15">
      <c r="A343" s="9"/>
      <c r="B343" s="9"/>
      <c r="C343" s="9"/>
      <c r="D343" s="9"/>
      <c r="E343" s="9"/>
      <c r="F343" s="9"/>
      <c r="G343" s="9"/>
      <c r="H343" s="9"/>
      <c r="I343" s="9"/>
      <c r="J343" s="9"/>
      <c r="K343" s="9"/>
    </row>
    <row r="344" spans="1:11" ht="15">
      <c r="A344" s="9"/>
      <c r="B344" s="9"/>
      <c r="C344" s="9"/>
      <c r="D344" s="9"/>
      <c r="E344" s="9"/>
      <c r="F344" s="9"/>
      <c r="G344" s="9"/>
      <c r="H344" s="9"/>
      <c r="I344" s="9"/>
      <c r="J344" s="9"/>
      <c r="K344" s="9"/>
    </row>
    <row r="345" spans="1:11" ht="15">
      <c r="A345" s="9"/>
      <c r="B345" s="9"/>
      <c r="C345" s="9"/>
      <c r="D345" s="9"/>
      <c r="E345" s="9"/>
      <c r="F345" s="9"/>
      <c r="G345" s="9"/>
      <c r="H345" s="9"/>
      <c r="I345" s="9"/>
      <c r="J345" s="9"/>
      <c r="K345" s="9"/>
    </row>
    <row r="346" spans="1:11" ht="15">
      <c r="A346" s="9"/>
      <c r="B346" s="9"/>
      <c r="C346" s="9"/>
      <c r="D346" s="9"/>
      <c r="E346" s="9"/>
      <c r="F346" s="9"/>
      <c r="G346" s="9"/>
      <c r="H346" s="9"/>
      <c r="I346" s="9"/>
      <c r="J346" s="9"/>
      <c r="K346" s="9"/>
    </row>
    <row r="347" spans="1:11" ht="15">
      <c r="A347" s="9"/>
      <c r="B347" s="9"/>
      <c r="C347" s="9"/>
      <c r="D347" s="9"/>
      <c r="E347" s="9"/>
      <c r="F347" s="9"/>
      <c r="G347" s="9"/>
      <c r="H347" s="9"/>
      <c r="I347" s="9"/>
      <c r="J347" s="9"/>
      <c r="K347" s="9"/>
    </row>
    <row r="348" spans="1:11" ht="15">
      <c r="A348" s="9"/>
      <c r="B348" s="9"/>
      <c r="C348" s="9"/>
      <c r="D348" s="9"/>
      <c r="E348" s="9"/>
      <c r="F348" s="9"/>
      <c r="G348" s="9"/>
      <c r="H348" s="9"/>
      <c r="I348" s="9"/>
      <c r="J348" s="9"/>
      <c r="K348" s="9"/>
    </row>
    <row r="349" spans="1:11" ht="15">
      <c r="A349" s="9"/>
      <c r="B349" s="9"/>
      <c r="C349" s="9"/>
      <c r="D349" s="9"/>
      <c r="E349" s="9"/>
      <c r="F349" s="9"/>
      <c r="G349" s="9"/>
      <c r="H349" s="9"/>
      <c r="I349" s="9"/>
      <c r="J349" s="9"/>
      <c r="K349" s="9"/>
    </row>
    <row r="350" spans="1:11" ht="15">
      <c r="A350" s="9"/>
      <c r="B350" s="9"/>
      <c r="C350" s="9"/>
      <c r="D350" s="9"/>
      <c r="E350" s="9"/>
      <c r="F350" s="9"/>
      <c r="G350" s="9"/>
      <c r="H350" s="9"/>
      <c r="I350" s="9"/>
      <c r="J350" s="9"/>
      <c r="K350" s="9"/>
    </row>
    <row r="351" spans="1:11" ht="15">
      <c r="A351" s="9"/>
      <c r="B351" s="9"/>
      <c r="C351" s="9"/>
      <c r="D351" s="9"/>
      <c r="E351" s="9"/>
      <c r="F351" s="9"/>
      <c r="G351" s="9"/>
      <c r="H351" s="9"/>
      <c r="I351" s="9"/>
      <c r="J351" s="9"/>
      <c r="K351" s="9"/>
    </row>
    <row r="352" spans="1:11" ht="15">
      <c r="A352" s="9"/>
      <c r="B352" s="9"/>
      <c r="C352" s="9"/>
      <c r="D352" s="9"/>
      <c r="E352" s="9"/>
      <c r="F352" s="9"/>
      <c r="G352" s="9"/>
      <c r="H352" s="9"/>
      <c r="I352" s="9"/>
      <c r="J352" s="9"/>
      <c r="K352" s="9"/>
    </row>
    <row r="353" spans="1:11" ht="15">
      <c r="A353" s="9"/>
      <c r="B353" s="9"/>
      <c r="C353" s="9"/>
      <c r="D353" s="9"/>
      <c r="E353" s="9"/>
      <c r="F353" s="9"/>
      <c r="G353" s="9"/>
      <c r="H353" s="9"/>
      <c r="I353" s="9"/>
      <c r="J353" s="9"/>
      <c r="K353" s="9"/>
    </row>
    <row r="354" spans="1:11" ht="15">
      <c r="A354" s="9"/>
      <c r="B354" s="9"/>
      <c r="C354" s="9"/>
      <c r="D354" s="9"/>
      <c r="E354" s="9"/>
      <c r="F354" s="9"/>
      <c r="G354" s="9"/>
      <c r="H354" s="9"/>
      <c r="I354" s="9"/>
      <c r="J354" s="9"/>
      <c r="K354" s="9"/>
    </row>
    <row r="355" spans="1:11" ht="15">
      <c r="A355" s="9"/>
      <c r="B355" s="9"/>
      <c r="C355" s="9"/>
      <c r="D355" s="9"/>
      <c r="E355" s="9"/>
      <c r="F355" s="9"/>
      <c r="G355" s="9"/>
      <c r="H355" s="9"/>
      <c r="I355" s="9"/>
      <c r="J355" s="9"/>
      <c r="K355" s="9"/>
    </row>
    <row r="356" spans="1:11" ht="15">
      <c r="A356" s="9"/>
      <c r="B356" s="9"/>
      <c r="C356" s="9"/>
      <c r="D356" s="9"/>
      <c r="E356" s="9"/>
      <c r="F356" s="9"/>
      <c r="G356" s="9"/>
      <c r="H356" s="9"/>
      <c r="I356" s="9"/>
      <c r="J356" s="9"/>
      <c r="K356" s="9"/>
    </row>
    <row r="357" spans="1:11" ht="15">
      <c r="A357" s="9"/>
      <c r="B357" s="9"/>
      <c r="C357" s="9"/>
      <c r="D357" s="9"/>
      <c r="E357" s="9"/>
      <c r="F357" s="9"/>
      <c r="G357" s="9"/>
      <c r="H357" s="9"/>
      <c r="I357" s="9"/>
      <c r="J357" s="9"/>
      <c r="K357" s="9"/>
    </row>
    <row r="358" spans="1:11" ht="15">
      <c r="A358" s="9"/>
      <c r="B358" s="9"/>
      <c r="C358" s="9"/>
      <c r="D358" s="9"/>
      <c r="E358" s="9"/>
      <c r="F358" s="9"/>
      <c r="G358" s="9"/>
      <c r="H358" s="9"/>
      <c r="I358" s="9"/>
      <c r="J358" s="9"/>
      <c r="K358" s="9"/>
    </row>
    <row r="359" spans="1:11" ht="15">
      <c r="A359" s="9"/>
      <c r="B359" s="9"/>
      <c r="C359" s="9"/>
      <c r="D359" s="9"/>
      <c r="E359" s="9"/>
      <c r="F359" s="9"/>
      <c r="G359" s="9"/>
      <c r="H359" s="9"/>
      <c r="I359" s="9"/>
      <c r="J359" s="9"/>
      <c r="K359" s="9"/>
    </row>
    <row r="360" spans="1:11" ht="15">
      <c r="A360" s="9"/>
      <c r="B360" s="9"/>
      <c r="C360" s="9"/>
      <c r="D360" s="9"/>
      <c r="E360" s="9"/>
      <c r="F360" s="9"/>
      <c r="G360" s="9"/>
      <c r="H360" s="9"/>
      <c r="I360" s="9"/>
      <c r="J360" s="9"/>
      <c r="K360" s="9"/>
    </row>
    <row r="361" spans="1:11" ht="15">
      <c r="A361" s="9"/>
      <c r="B361" s="9"/>
      <c r="C361" s="9"/>
      <c r="D361" s="9"/>
      <c r="E361" s="9"/>
      <c r="F361" s="9"/>
      <c r="G361" s="9"/>
      <c r="H361" s="9"/>
      <c r="I361" s="9"/>
      <c r="J361" s="9"/>
      <c r="K361" s="9"/>
    </row>
    <row r="362" spans="1:11" ht="15">
      <c r="A362" s="9"/>
      <c r="B362" s="9"/>
      <c r="C362" s="9"/>
      <c r="D362" s="9"/>
      <c r="E362" s="9"/>
      <c r="F362" s="9"/>
      <c r="G362" s="9"/>
      <c r="H362" s="9"/>
      <c r="I362" s="9"/>
      <c r="J362" s="9"/>
      <c r="K362" s="9"/>
    </row>
    <row r="363" spans="1:11" ht="15">
      <c r="A363" s="9"/>
      <c r="B363" s="9"/>
      <c r="C363" s="9"/>
      <c r="D363" s="9"/>
      <c r="E363" s="9"/>
      <c r="F363" s="9"/>
      <c r="G363" s="9"/>
      <c r="H363" s="9"/>
      <c r="I363" s="9"/>
      <c r="J363" s="9"/>
      <c r="K363" s="9"/>
    </row>
    <row r="364" spans="1:11" ht="15">
      <c r="A364" s="9"/>
      <c r="B364" s="9"/>
      <c r="C364" s="9"/>
      <c r="D364" s="9"/>
      <c r="E364" s="9"/>
      <c r="F364" s="9"/>
      <c r="G364" s="9"/>
      <c r="H364" s="9"/>
      <c r="I364" s="9"/>
      <c r="J364" s="9"/>
      <c r="K364" s="9"/>
    </row>
    <row r="365" spans="1:11" ht="15">
      <c r="A365" s="9"/>
      <c r="B365" s="9"/>
      <c r="C365" s="9"/>
      <c r="D365" s="9"/>
      <c r="E365" s="9"/>
      <c r="F365" s="9"/>
      <c r="G365" s="9"/>
      <c r="H365" s="9"/>
      <c r="I365" s="9"/>
      <c r="J365" s="9"/>
      <c r="K365" s="9"/>
    </row>
    <row r="366" spans="1:11" ht="15">
      <c r="A366" s="9"/>
      <c r="B366" s="9"/>
      <c r="C366" s="9"/>
      <c r="D366" s="9"/>
      <c r="E366" s="9"/>
      <c r="F366" s="9"/>
      <c r="G366" s="9"/>
      <c r="H366" s="9"/>
      <c r="I366" s="9"/>
      <c r="J366" s="9"/>
      <c r="K366" s="9"/>
    </row>
    <row r="367" spans="1:11" ht="15">
      <c r="A367" s="9"/>
      <c r="B367" s="9"/>
      <c r="C367" s="9"/>
      <c r="D367" s="9"/>
      <c r="E367" s="9"/>
      <c r="F367" s="9"/>
      <c r="G367" s="9"/>
      <c r="H367" s="9"/>
      <c r="I367" s="9"/>
      <c r="J367" s="9"/>
      <c r="K367" s="9"/>
    </row>
    <row r="368" spans="1:11" ht="15">
      <c r="A368" s="9"/>
      <c r="B368" s="9"/>
      <c r="C368" s="9"/>
      <c r="D368" s="9"/>
      <c r="E368" s="9"/>
      <c r="F368" s="9"/>
      <c r="G368" s="9"/>
      <c r="H368" s="9"/>
      <c r="I368" s="9"/>
      <c r="J368" s="9"/>
      <c r="K368" s="9"/>
    </row>
    <row r="369" spans="1:11" ht="15">
      <c r="A369" s="9"/>
      <c r="B369" s="9"/>
      <c r="C369" s="9"/>
      <c r="D369" s="9"/>
      <c r="E369" s="9"/>
      <c r="F369" s="9"/>
      <c r="G369" s="9"/>
      <c r="H369" s="9"/>
      <c r="I369" s="9"/>
      <c r="J369" s="9"/>
      <c r="K369" s="9"/>
    </row>
    <row r="370" spans="1:11" ht="15">
      <c r="A370" s="9"/>
      <c r="B370" s="9"/>
      <c r="C370" s="9"/>
      <c r="D370" s="9"/>
      <c r="E370" s="9"/>
      <c r="F370" s="9"/>
      <c r="G370" s="9"/>
      <c r="H370" s="9"/>
      <c r="I370" s="9"/>
      <c r="J370" s="9"/>
      <c r="K370" s="9"/>
    </row>
    <row r="371" spans="1:11" ht="15">
      <c r="A371" s="9"/>
      <c r="B371" s="9"/>
      <c r="C371" s="9"/>
      <c r="D371" s="9"/>
      <c r="E371" s="9"/>
      <c r="F371" s="9"/>
      <c r="G371" s="9"/>
      <c r="H371" s="9"/>
      <c r="I371" s="9"/>
      <c r="J371" s="9"/>
      <c r="K371" s="9"/>
    </row>
    <row r="372" spans="1:11" ht="15">
      <c r="A372" s="9"/>
      <c r="B372" s="9"/>
      <c r="C372" s="9"/>
      <c r="D372" s="9"/>
      <c r="E372" s="9"/>
      <c r="F372" s="9"/>
      <c r="G372" s="9"/>
      <c r="H372" s="9"/>
      <c r="I372" s="9"/>
      <c r="J372" s="9"/>
      <c r="K372" s="9"/>
    </row>
    <row r="373" spans="1:11" ht="15">
      <c r="A373" s="9"/>
      <c r="B373" s="9"/>
      <c r="C373" s="9"/>
      <c r="D373" s="9"/>
      <c r="E373" s="9"/>
      <c r="F373" s="9"/>
      <c r="G373" s="9"/>
      <c r="H373" s="9"/>
      <c r="I373" s="9"/>
      <c r="J373" s="9"/>
      <c r="K373" s="9"/>
    </row>
    <row r="374" spans="1:11" ht="15">
      <c r="A374" s="9"/>
      <c r="B374" s="9"/>
      <c r="C374" s="9"/>
      <c r="D374" s="9"/>
      <c r="E374" s="9"/>
      <c r="F374" s="9"/>
      <c r="G374" s="9"/>
      <c r="H374" s="9"/>
      <c r="I374" s="9"/>
      <c r="J374" s="9"/>
      <c r="K374" s="9"/>
    </row>
    <row r="375" spans="1:11" ht="15">
      <c r="A375" s="9"/>
      <c r="B375" s="9"/>
      <c r="C375" s="9"/>
      <c r="D375" s="9"/>
      <c r="E375" s="9"/>
      <c r="F375" s="9"/>
      <c r="G375" s="9"/>
      <c r="H375" s="9"/>
      <c r="I375" s="9"/>
      <c r="J375" s="9"/>
      <c r="K375" s="9"/>
    </row>
    <row r="376" spans="1:11" ht="15">
      <c r="A376" s="9"/>
      <c r="B376" s="9"/>
      <c r="C376" s="9"/>
      <c r="D376" s="9"/>
      <c r="E376" s="9"/>
      <c r="F376" s="9"/>
      <c r="G376" s="9"/>
      <c r="H376" s="9"/>
      <c r="I376" s="9"/>
      <c r="J376" s="9"/>
      <c r="K376" s="9"/>
    </row>
    <row r="377" spans="1:11" ht="15">
      <c r="A377" s="9"/>
      <c r="B377" s="9"/>
      <c r="C377" s="9"/>
      <c r="D377" s="9"/>
      <c r="E377" s="9"/>
      <c r="F377" s="9"/>
      <c r="G377" s="9"/>
      <c r="H377" s="9"/>
      <c r="I377" s="9"/>
      <c r="J377" s="9"/>
      <c r="K377" s="9"/>
    </row>
    <row r="378" spans="1:11" ht="15">
      <c r="A378" s="9"/>
      <c r="B378" s="9"/>
      <c r="C378" s="9"/>
      <c r="D378" s="9"/>
      <c r="E378" s="9"/>
      <c r="F378" s="9"/>
      <c r="G378" s="9"/>
      <c r="H378" s="9"/>
      <c r="I378" s="9"/>
      <c r="J378" s="9"/>
      <c r="K378" s="9"/>
    </row>
    <row r="379" spans="1:11" ht="15">
      <c r="A379" s="9"/>
      <c r="B379" s="9"/>
      <c r="C379" s="9"/>
      <c r="D379" s="9"/>
      <c r="E379" s="9"/>
      <c r="F379" s="9"/>
      <c r="G379" s="9"/>
      <c r="H379" s="9"/>
      <c r="I379" s="9"/>
      <c r="J379" s="9"/>
      <c r="K379" s="9"/>
    </row>
    <row r="380" spans="1:11" ht="15">
      <c r="A380" s="9"/>
      <c r="B380" s="9"/>
      <c r="C380" s="9"/>
      <c r="D380" s="9"/>
      <c r="E380" s="9"/>
      <c r="F380" s="9"/>
      <c r="G380" s="9"/>
      <c r="H380" s="9"/>
      <c r="I380" s="9"/>
      <c r="J380" s="9"/>
      <c r="K380" s="9"/>
    </row>
    <row r="381" spans="1:11" ht="15">
      <c r="A381" s="9"/>
      <c r="B381" s="9"/>
      <c r="C381" s="9"/>
      <c r="D381" s="9"/>
      <c r="E381" s="9"/>
      <c r="F381" s="9"/>
      <c r="G381" s="9"/>
      <c r="H381" s="9"/>
      <c r="I381" s="9"/>
      <c r="J381" s="9"/>
      <c r="K381" s="9"/>
    </row>
    <row r="382" spans="1:11" ht="15">
      <c r="A382" s="9"/>
      <c r="B382" s="9"/>
      <c r="C382" s="9"/>
      <c r="D382" s="9"/>
      <c r="E382" s="9"/>
      <c r="F382" s="9"/>
      <c r="G382" s="9"/>
      <c r="H382" s="9"/>
      <c r="I382" s="9"/>
      <c r="J382" s="9"/>
      <c r="K382" s="9"/>
    </row>
    <row r="383" spans="1:11" ht="15">
      <c r="A383" s="9"/>
      <c r="B383" s="9"/>
      <c r="C383" s="9"/>
      <c r="D383" s="9"/>
      <c r="E383" s="9"/>
      <c r="F383" s="9"/>
      <c r="G383" s="9"/>
      <c r="H383" s="9"/>
      <c r="I383" s="9"/>
      <c r="J383" s="9"/>
      <c r="K383" s="9"/>
    </row>
    <row r="384" spans="1:11" ht="15">
      <c r="A384" s="9"/>
      <c r="B384" s="9"/>
      <c r="C384" s="9"/>
      <c r="D384" s="9"/>
      <c r="E384" s="9"/>
      <c r="F384" s="9"/>
      <c r="G384" s="9"/>
      <c r="H384" s="9"/>
      <c r="I384" s="9"/>
      <c r="J384" s="9"/>
      <c r="K384" s="9"/>
    </row>
    <row r="385" spans="1:11" ht="15">
      <c r="A385" s="9"/>
      <c r="B385" s="9"/>
      <c r="C385" s="9"/>
      <c r="D385" s="9"/>
      <c r="E385" s="9"/>
      <c r="F385" s="9"/>
      <c r="G385" s="9"/>
      <c r="H385" s="9"/>
      <c r="I385" s="9"/>
      <c r="J385" s="9"/>
      <c r="K385" s="9"/>
    </row>
    <row r="386" spans="1:11" ht="15">
      <c r="A386" s="9"/>
      <c r="B386" s="9"/>
      <c r="C386" s="9"/>
      <c r="D386" s="9"/>
      <c r="E386" s="9"/>
      <c r="F386" s="9"/>
      <c r="G386" s="9"/>
      <c r="H386" s="9"/>
      <c r="I386" s="9"/>
      <c r="J386" s="9"/>
      <c r="K386" s="9"/>
    </row>
    <row r="387" spans="1:11" ht="15">
      <c r="A387" s="9"/>
      <c r="B387" s="9"/>
      <c r="C387" s="9"/>
      <c r="D387" s="9"/>
      <c r="E387" s="9"/>
      <c r="F387" s="9"/>
      <c r="G387" s="9"/>
      <c r="H387" s="9"/>
      <c r="I387" s="9"/>
      <c r="J387" s="9"/>
      <c r="K387" s="9"/>
    </row>
    <row r="388" spans="1:11" ht="15">
      <c r="A388" s="9"/>
      <c r="B388" s="9"/>
      <c r="C388" s="9"/>
      <c r="D388" s="9"/>
      <c r="E388" s="9"/>
      <c r="F388" s="9"/>
      <c r="G388" s="9"/>
      <c r="H388" s="9"/>
      <c r="I388" s="9"/>
      <c r="J388" s="9"/>
      <c r="K388" s="9"/>
    </row>
    <row r="389" spans="1:11" ht="15">
      <c r="A389" s="9"/>
      <c r="B389" s="9"/>
      <c r="C389" s="9"/>
      <c r="D389" s="9"/>
      <c r="E389" s="9"/>
      <c r="F389" s="9"/>
      <c r="G389" s="9"/>
      <c r="H389" s="9"/>
      <c r="I389" s="9"/>
      <c r="J389" s="9"/>
      <c r="K389" s="9"/>
    </row>
    <row r="390" spans="1:11" ht="15">
      <c r="A390" s="9"/>
      <c r="B390" s="9"/>
      <c r="C390" s="9"/>
      <c r="D390" s="9"/>
      <c r="E390" s="9"/>
      <c r="F390" s="9"/>
      <c r="G390" s="9"/>
      <c r="H390" s="9"/>
      <c r="I390" s="9"/>
      <c r="J390" s="9"/>
      <c r="K390" s="9"/>
    </row>
    <row r="391" spans="1:11" ht="15">
      <c r="A391" s="9"/>
      <c r="B391" s="9"/>
      <c r="C391" s="9"/>
      <c r="D391" s="9"/>
      <c r="E391" s="9"/>
      <c r="F391" s="9"/>
      <c r="G391" s="9"/>
      <c r="H391" s="9"/>
      <c r="I391" s="9"/>
      <c r="J391" s="9"/>
      <c r="K391" s="9"/>
    </row>
    <row r="392" spans="1:11" ht="15">
      <c r="A392" s="9"/>
      <c r="B392" s="9"/>
      <c r="C392" s="9"/>
      <c r="D392" s="9"/>
      <c r="E392" s="9"/>
      <c r="F392" s="9"/>
      <c r="G392" s="9"/>
      <c r="H392" s="9"/>
      <c r="I392" s="9"/>
      <c r="J392" s="9"/>
      <c r="K392" s="9"/>
    </row>
    <row r="393" spans="1:11" ht="15">
      <c r="A393" s="9"/>
      <c r="B393" s="9"/>
      <c r="C393" s="9"/>
      <c r="D393" s="9"/>
      <c r="E393" s="9"/>
      <c r="F393" s="9"/>
      <c r="G393" s="9"/>
      <c r="H393" s="9"/>
      <c r="I393" s="9"/>
      <c r="J393" s="9"/>
      <c r="K393" s="9"/>
    </row>
    <row r="394" spans="1:11" ht="15">
      <c r="A394" s="9"/>
      <c r="B394" s="9"/>
      <c r="C394" s="9"/>
      <c r="D394" s="9"/>
      <c r="E394" s="9"/>
      <c r="F394" s="9"/>
      <c r="G394" s="9"/>
      <c r="H394" s="9"/>
      <c r="I394" s="9"/>
      <c r="J394" s="9"/>
      <c r="K394" s="9"/>
    </row>
    <row r="395" spans="1:11" ht="15">
      <c r="A395" s="9"/>
      <c r="B395" s="9"/>
      <c r="C395" s="9"/>
      <c r="D395" s="9"/>
      <c r="E395" s="9"/>
      <c r="F395" s="9"/>
      <c r="G395" s="9"/>
      <c r="H395" s="9"/>
      <c r="I395" s="9"/>
      <c r="J395" s="9"/>
      <c r="K395" s="9"/>
    </row>
    <row r="396" spans="1:11" ht="15">
      <c r="A396" s="9"/>
      <c r="B396" s="9"/>
      <c r="C396" s="9"/>
      <c r="D396" s="9"/>
      <c r="E396" s="9"/>
      <c r="F396" s="9"/>
      <c r="G396" s="9"/>
      <c r="H396" s="9"/>
      <c r="I396" s="9"/>
      <c r="J396" s="9"/>
      <c r="K396" s="9"/>
    </row>
    <row r="397" spans="1:11" ht="15">
      <c r="A397" s="9"/>
      <c r="B397" s="9"/>
      <c r="C397" s="9"/>
      <c r="D397" s="9"/>
      <c r="E397" s="9"/>
      <c r="F397" s="9"/>
      <c r="G397" s="9"/>
      <c r="H397" s="9"/>
      <c r="I397" s="9"/>
      <c r="J397" s="9"/>
      <c r="K397" s="9"/>
    </row>
    <row r="398" spans="1:11" ht="15">
      <c r="A398" s="9"/>
      <c r="B398" s="9"/>
      <c r="C398" s="9"/>
      <c r="D398" s="9"/>
      <c r="E398" s="9"/>
      <c r="F398" s="9"/>
      <c r="G398" s="9"/>
      <c r="H398" s="9"/>
      <c r="I398" s="9"/>
      <c r="J398" s="9"/>
      <c r="K398" s="9"/>
    </row>
    <row r="399" spans="1:11" ht="15">
      <c r="A399" s="9"/>
      <c r="B399" s="9"/>
      <c r="C399" s="9"/>
      <c r="D399" s="9"/>
      <c r="E399" s="9"/>
      <c r="F399" s="9"/>
      <c r="G399" s="9"/>
      <c r="H399" s="9"/>
      <c r="I399" s="9"/>
      <c r="J399" s="9"/>
      <c r="K399" s="9"/>
    </row>
    <row r="400" spans="1:11" ht="15">
      <c r="A400" s="9"/>
      <c r="B400" s="9"/>
      <c r="C400" s="9"/>
      <c r="D400" s="9"/>
      <c r="E400" s="9"/>
      <c r="F400" s="9"/>
      <c r="G400" s="9"/>
      <c r="H400" s="9"/>
      <c r="I400" s="9"/>
      <c r="J400" s="9"/>
      <c r="K400" s="9"/>
    </row>
    <row r="401" spans="1:11" ht="15">
      <c r="A401" s="9"/>
      <c r="B401" s="9"/>
      <c r="C401" s="9"/>
      <c r="D401" s="9"/>
      <c r="E401" s="9"/>
      <c r="F401" s="9"/>
      <c r="G401" s="9"/>
      <c r="H401" s="9"/>
      <c r="I401" s="9"/>
      <c r="J401" s="9"/>
      <c r="K401" s="9"/>
    </row>
    <row r="402" spans="1:11" ht="15">
      <c r="A402" s="9"/>
      <c r="B402" s="9"/>
      <c r="C402" s="9"/>
      <c r="D402" s="9"/>
      <c r="E402" s="9"/>
      <c r="F402" s="9"/>
      <c r="G402" s="9"/>
      <c r="H402" s="9"/>
      <c r="I402" s="9"/>
      <c r="J402" s="9"/>
      <c r="K402" s="9"/>
    </row>
    <row r="403" spans="1:11" ht="15">
      <c r="A403" s="9"/>
      <c r="B403" s="9"/>
      <c r="C403" s="9"/>
      <c r="D403" s="9"/>
      <c r="E403" s="9"/>
      <c r="F403" s="9"/>
      <c r="G403" s="9"/>
      <c r="H403" s="9"/>
      <c r="I403" s="9"/>
      <c r="J403" s="9"/>
      <c r="K403" s="9"/>
    </row>
    <row r="404" spans="1:11" ht="15">
      <c r="A404" s="9"/>
      <c r="B404" s="9"/>
      <c r="C404" s="9"/>
      <c r="D404" s="9"/>
      <c r="E404" s="9"/>
      <c r="F404" s="9"/>
      <c r="G404" s="9"/>
      <c r="H404" s="9"/>
      <c r="I404" s="9"/>
      <c r="J404" s="9"/>
      <c r="K404" s="9"/>
    </row>
    <row r="405" spans="1:11" ht="15">
      <c r="A405" s="9"/>
      <c r="B405" s="9"/>
      <c r="C405" s="9"/>
      <c r="D405" s="9"/>
      <c r="E405" s="9"/>
      <c r="F405" s="9"/>
      <c r="G405" s="9"/>
      <c r="H405" s="9"/>
      <c r="I405" s="9"/>
      <c r="J405" s="9"/>
      <c r="K405" s="9"/>
    </row>
    <row r="406" spans="1:11" ht="15">
      <c r="A406" s="9"/>
      <c r="B406" s="9"/>
      <c r="C406" s="9"/>
      <c r="D406" s="9"/>
      <c r="E406" s="9"/>
      <c r="F406" s="9"/>
      <c r="G406" s="9"/>
      <c r="H406" s="9"/>
      <c r="I406" s="9"/>
      <c r="J406" s="9"/>
      <c r="K406" s="9"/>
    </row>
    <row r="407" spans="1:11" ht="15">
      <c r="A407" s="9"/>
      <c r="B407" s="9"/>
      <c r="C407" s="9"/>
      <c r="D407" s="9"/>
      <c r="E407" s="9"/>
      <c r="F407" s="9"/>
      <c r="G407" s="9"/>
      <c r="H407" s="9"/>
      <c r="I407" s="9"/>
      <c r="J407" s="9"/>
      <c r="K407" s="9"/>
    </row>
    <row r="408" spans="1:11" ht="15">
      <c r="A408" s="9"/>
      <c r="B408" s="9"/>
      <c r="C408" s="9"/>
      <c r="D408" s="9"/>
      <c r="E408" s="9"/>
      <c r="F408" s="9"/>
      <c r="G408" s="9"/>
      <c r="H408" s="9"/>
      <c r="I408" s="9"/>
      <c r="J408" s="9"/>
      <c r="K408" s="9"/>
    </row>
  </sheetData>
  <sheetProtection/>
  <mergeCells count="56">
    <mergeCell ref="G35:G37"/>
    <mergeCell ref="H35:H37"/>
    <mergeCell ref="C72:E72"/>
    <mergeCell ref="C66:E66"/>
    <mergeCell ref="C76:E76"/>
    <mergeCell ref="C74:E74"/>
    <mergeCell ref="C65:G65"/>
    <mergeCell ref="A71:K71"/>
    <mergeCell ref="C75:E75"/>
    <mergeCell ref="C70:E70"/>
    <mergeCell ref="F12:G14"/>
    <mergeCell ref="I12:K14"/>
    <mergeCell ref="H12:H15"/>
    <mergeCell ref="A17:K17"/>
    <mergeCell ref="A40:B40"/>
    <mergeCell ref="C40:G40"/>
    <mergeCell ref="I35:I37"/>
    <mergeCell ref="J35:J37"/>
    <mergeCell ref="K35:K37"/>
    <mergeCell ref="F35:F37"/>
    <mergeCell ref="I2:K2"/>
    <mergeCell ref="A10:K10"/>
    <mergeCell ref="A12:A15"/>
    <mergeCell ref="B12:B15"/>
    <mergeCell ref="I3:K3"/>
    <mergeCell ref="I4:K4"/>
    <mergeCell ref="I6:K6"/>
    <mergeCell ref="A9:K9"/>
    <mergeCell ref="C12:D14"/>
    <mergeCell ref="E12:E15"/>
    <mergeCell ref="A41:B43"/>
    <mergeCell ref="A44:K44"/>
    <mergeCell ref="A51:B51"/>
    <mergeCell ref="C51:G51"/>
    <mergeCell ref="A35:A37"/>
    <mergeCell ref="B35:B37"/>
    <mergeCell ref="E35:E37"/>
    <mergeCell ref="C41:E41"/>
    <mergeCell ref="C42:E42"/>
    <mergeCell ref="C43:E43"/>
    <mergeCell ref="A52:B52"/>
    <mergeCell ref="C52:E52"/>
    <mergeCell ref="A53:K53"/>
    <mergeCell ref="A57:B57"/>
    <mergeCell ref="C57:G57"/>
    <mergeCell ref="A58:B58"/>
    <mergeCell ref="C58:E58"/>
    <mergeCell ref="A59:K59"/>
    <mergeCell ref="A63:B63"/>
    <mergeCell ref="C63:G63"/>
    <mergeCell ref="A64:B64"/>
    <mergeCell ref="C64:E64"/>
    <mergeCell ref="A66:B68"/>
    <mergeCell ref="C67:E67"/>
    <mergeCell ref="C68:E68"/>
    <mergeCell ref="A65:B65"/>
  </mergeCells>
  <printOptions/>
  <pageMargins left="0.7086614173228347" right="0.5118110236220472" top="0.7480314960629921" bottom="0.7480314960629921" header="0.31496062992125984" footer="0.31496062992125984"/>
  <pageSetup fitToHeight="0" horizontalDpi="600" verticalDpi="600" orientation="landscape" paperSize="9" scale="63" r:id="rId1"/>
  <headerFooter>
    <oddHeader>&amp;C&amp;P</oddHeader>
  </headerFooter>
  <rowBreaks count="1" manualBreakCount="1">
    <brk id="47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Полуэктова Евгения Анатольевна</dc:creator>
  <cp:keywords/>
  <dc:description/>
  <cp:lastModifiedBy>Минтранс ЧР Петрова Наталия</cp:lastModifiedBy>
  <cp:lastPrinted>2020-03-06T13:32:15Z</cp:lastPrinted>
  <dcterms:created xsi:type="dcterms:W3CDTF">2018-08-07T10:42:28Z</dcterms:created>
  <dcterms:modified xsi:type="dcterms:W3CDTF">2020-03-12T13:17:17Z</dcterms:modified>
  <cp:category/>
  <cp:version/>
  <cp:contentType/>
  <cp:contentStatus/>
</cp:coreProperties>
</file>