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95" windowWidth="15480" windowHeight="6990"/>
  </bookViews>
  <sheets>
    <sheet name="01.07.2018" sheetId="22" r:id="rId1"/>
  </sheets>
  <definedNames>
    <definedName name="_xlnm.Print_Titles" localSheetId="0">'01.07.2018'!$5:$7</definedName>
    <definedName name="_xlnm.Print_Area" localSheetId="0">'01.07.2018'!$A$1:$E$818</definedName>
  </definedNames>
  <calcPr calcId="145621"/>
</workbook>
</file>

<file path=xl/calcChain.xml><?xml version="1.0" encoding="utf-8"?>
<calcChain xmlns="http://schemas.openxmlformats.org/spreadsheetml/2006/main">
  <c r="E356" i="22" l="1"/>
  <c r="E357" i="22"/>
  <c r="E317" i="22"/>
  <c r="E282" i="22"/>
  <c r="E332" i="22" l="1"/>
  <c r="C329" i="22"/>
  <c r="C186" i="22"/>
  <c r="C204" i="22"/>
  <c r="E207" i="22"/>
  <c r="C746" i="22" l="1"/>
  <c r="D748" i="22"/>
  <c r="D747" i="22"/>
  <c r="C748" i="22"/>
  <c r="C747" i="22"/>
  <c r="D749" i="22"/>
  <c r="D541" i="22"/>
  <c r="D543" i="22"/>
  <c r="D542" i="22"/>
  <c r="D539" i="22" s="1"/>
  <c r="D531" i="22"/>
  <c r="D532" i="22"/>
  <c r="D533" i="22"/>
  <c r="D518" i="22" s="1"/>
  <c r="E547" i="22"/>
  <c r="D544" i="22"/>
  <c r="E544" i="22" s="1"/>
  <c r="C544" i="22"/>
  <c r="C543" i="22"/>
  <c r="C542" i="22"/>
  <c r="C517" i="22" s="1"/>
  <c r="C541" i="22"/>
  <c r="D313" i="22"/>
  <c r="D312" i="22"/>
  <c r="D638" i="22"/>
  <c r="D637" i="22"/>
  <c r="D636" i="22"/>
  <c r="D634" i="22" s="1"/>
  <c r="D383" i="22"/>
  <c r="D382" i="22"/>
  <c r="D381" i="22"/>
  <c r="C383" i="22"/>
  <c r="C382" i="22"/>
  <c r="C381" i="22"/>
  <c r="D394" i="22"/>
  <c r="E394" i="22" s="1"/>
  <c r="C394" i="22"/>
  <c r="E397" i="22"/>
  <c r="D328" i="22"/>
  <c r="D327" i="22"/>
  <c r="D326" i="22"/>
  <c r="C328" i="22"/>
  <c r="C327" i="22"/>
  <c r="C326" i="22"/>
  <c r="E362" i="22"/>
  <c r="D359" i="22"/>
  <c r="C359" i="22"/>
  <c r="D417" i="22"/>
  <c r="C417" i="22"/>
  <c r="D416" i="22"/>
  <c r="C416" i="22"/>
  <c r="D428" i="22"/>
  <c r="D427" i="22"/>
  <c r="D426" i="22"/>
  <c r="C428" i="22"/>
  <c r="C427" i="22"/>
  <c r="C426" i="22"/>
  <c r="D454" i="22"/>
  <c r="C454" i="22"/>
  <c r="E454" i="22"/>
  <c r="E457" i="22"/>
  <c r="E818" i="22"/>
  <c r="E817" i="22"/>
  <c r="E816" i="22"/>
  <c r="D814" i="22"/>
  <c r="C814" i="22"/>
  <c r="D813" i="22"/>
  <c r="C813" i="22"/>
  <c r="D812" i="22"/>
  <c r="D807" i="22" s="1"/>
  <c r="C812" i="22"/>
  <c r="C807" i="22" s="1"/>
  <c r="D811" i="22"/>
  <c r="D806" i="22" s="1"/>
  <c r="C811" i="22"/>
  <c r="C806" i="22" s="1"/>
  <c r="E803" i="22"/>
  <c r="D799" i="22"/>
  <c r="C799" i="22"/>
  <c r="D798" i="22"/>
  <c r="C798" i="22"/>
  <c r="D797" i="22"/>
  <c r="D794" i="22" s="1"/>
  <c r="C797" i="22"/>
  <c r="D796" i="22"/>
  <c r="C796" i="22"/>
  <c r="E793" i="22"/>
  <c r="D789" i="22"/>
  <c r="C789" i="22"/>
  <c r="D788" i="22"/>
  <c r="C788" i="22"/>
  <c r="D787" i="22"/>
  <c r="D784" i="22" s="1"/>
  <c r="C787" i="22"/>
  <c r="D786" i="22"/>
  <c r="C786" i="22"/>
  <c r="E783" i="22"/>
  <c r="D779" i="22"/>
  <c r="C779" i="22"/>
  <c r="D778" i="22"/>
  <c r="C778" i="22"/>
  <c r="D777" i="22"/>
  <c r="C777" i="22"/>
  <c r="D776" i="22"/>
  <c r="D774" i="22" s="1"/>
  <c r="C776" i="22"/>
  <c r="E773" i="22"/>
  <c r="D769" i="22"/>
  <c r="C769" i="22"/>
  <c r="E768" i="22"/>
  <c r="D764" i="22"/>
  <c r="C764" i="22"/>
  <c r="D763" i="22"/>
  <c r="C763" i="22"/>
  <c r="D762" i="22"/>
  <c r="C762" i="22"/>
  <c r="D761" i="22"/>
  <c r="D756" i="22" s="1"/>
  <c r="C761" i="22"/>
  <c r="C756" i="22" s="1"/>
  <c r="E753" i="22"/>
  <c r="E752" i="22"/>
  <c r="C749" i="22"/>
  <c r="D746" i="22"/>
  <c r="E741" i="22"/>
  <c r="D739" i="22"/>
  <c r="C739" i="22"/>
  <c r="E736" i="22"/>
  <c r="D734" i="22"/>
  <c r="E734" i="22" s="1"/>
  <c r="C734" i="22"/>
  <c r="D733" i="22"/>
  <c r="C733" i="22"/>
  <c r="D732" i="22"/>
  <c r="C732" i="22"/>
  <c r="D731" i="22"/>
  <c r="C731" i="22"/>
  <c r="E728" i="22"/>
  <c r="D724" i="22"/>
  <c r="C724" i="22"/>
  <c r="E724" i="22" s="1"/>
  <c r="D723" i="22"/>
  <c r="C723" i="22"/>
  <c r="D722" i="22"/>
  <c r="C722" i="22"/>
  <c r="D721" i="22"/>
  <c r="C721" i="22"/>
  <c r="C719" i="22" s="1"/>
  <c r="E713" i="22"/>
  <c r="D709" i="22"/>
  <c r="C709" i="22"/>
  <c r="D708" i="22"/>
  <c r="D704" i="22" s="1"/>
  <c r="C708" i="22"/>
  <c r="E703" i="22"/>
  <c r="E702" i="22"/>
  <c r="D699" i="22"/>
  <c r="C699" i="22"/>
  <c r="D698" i="22"/>
  <c r="C698" i="22"/>
  <c r="D697" i="22"/>
  <c r="C697" i="22"/>
  <c r="D696" i="22"/>
  <c r="C696" i="22"/>
  <c r="E693" i="22"/>
  <c r="D689" i="22"/>
  <c r="C689" i="22"/>
  <c r="E688" i="22"/>
  <c r="D684" i="22"/>
  <c r="C684" i="22"/>
  <c r="E683" i="22"/>
  <c r="D679" i="22"/>
  <c r="E679" i="22" s="1"/>
  <c r="C679" i="22"/>
  <c r="D678" i="22"/>
  <c r="C678" i="22"/>
  <c r="D677" i="22"/>
  <c r="C677" i="22"/>
  <c r="D676" i="22"/>
  <c r="D674" i="22" s="1"/>
  <c r="C676" i="22"/>
  <c r="C674" i="22" s="1"/>
  <c r="E673" i="22"/>
  <c r="D669" i="22"/>
  <c r="C669" i="22"/>
  <c r="E668" i="22"/>
  <c r="D664" i="22"/>
  <c r="C664" i="22"/>
  <c r="D663" i="22"/>
  <c r="C663" i="22"/>
  <c r="D662" i="22"/>
  <c r="C662" i="22"/>
  <c r="D661" i="22"/>
  <c r="D656" i="22" s="1"/>
  <c r="C661" i="22"/>
  <c r="E653" i="22"/>
  <c r="D649" i="22"/>
  <c r="C649" i="22"/>
  <c r="D648" i="22"/>
  <c r="C648" i="22"/>
  <c r="D647" i="22"/>
  <c r="D646" i="22"/>
  <c r="C644" i="22"/>
  <c r="E642" i="22"/>
  <c r="E641" i="22"/>
  <c r="D639" i="22"/>
  <c r="C639" i="22"/>
  <c r="C638" i="22"/>
  <c r="C637" i="22"/>
  <c r="E637" i="22" s="1"/>
  <c r="C636" i="22"/>
  <c r="C634" i="22" s="1"/>
  <c r="E633" i="22"/>
  <c r="D629" i="22"/>
  <c r="C629" i="22"/>
  <c r="D628" i="22"/>
  <c r="C628" i="22"/>
  <c r="D627" i="22"/>
  <c r="C627" i="22"/>
  <c r="D626" i="22"/>
  <c r="C626" i="22"/>
  <c r="E623" i="22"/>
  <c r="D619" i="22"/>
  <c r="C619" i="22"/>
  <c r="E618" i="22"/>
  <c r="D614" i="22"/>
  <c r="C614" i="22"/>
  <c r="E614" i="22" s="1"/>
  <c r="E613" i="22"/>
  <c r="D609" i="22"/>
  <c r="C609" i="22"/>
  <c r="E608" i="22"/>
  <c r="D608" i="22"/>
  <c r="C608" i="22"/>
  <c r="D607" i="22"/>
  <c r="C607" i="22"/>
  <c r="C602" i="22" s="1"/>
  <c r="D606" i="22"/>
  <c r="C606" i="22"/>
  <c r="E598" i="22"/>
  <c r="E597" i="22"/>
  <c r="E596" i="22"/>
  <c r="D594" i="22"/>
  <c r="C594" i="22"/>
  <c r="D593" i="22"/>
  <c r="E593" i="22" s="1"/>
  <c r="C593" i="22"/>
  <c r="D592" i="22"/>
  <c r="C592" i="22"/>
  <c r="D591" i="22"/>
  <c r="C591" i="22"/>
  <c r="E588" i="22"/>
  <c r="D584" i="22"/>
  <c r="E584" i="22" s="1"/>
  <c r="C584" i="22"/>
  <c r="D583" i="22"/>
  <c r="C583" i="22"/>
  <c r="D582" i="22"/>
  <c r="C582" i="22"/>
  <c r="D581" i="22"/>
  <c r="C581" i="22"/>
  <c r="C579" i="22" s="1"/>
  <c r="E578" i="22"/>
  <c r="D574" i="22"/>
  <c r="C574" i="22"/>
  <c r="E573" i="22"/>
  <c r="D569" i="22"/>
  <c r="C569" i="22"/>
  <c r="D568" i="22"/>
  <c r="C568" i="22"/>
  <c r="D567" i="22"/>
  <c r="C567" i="22"/>
  <c r="D566" i="22"/>
  <c r="C566" i="22"/>
  <c r="E563" i="22"/>
  <c r="D559" i="22"/>
  <c r="C559" i="22"/>
  <c r="D558" i="22"/>
  <c r="C558" i="22"/>
  <c r="D557" i="22"/>
  <c r="C557" i="22"/>
  <c r="D556" i="22"/>
  <c r="C556" i="22"/>
  <c r="C554" i="22" s="1"/>
  <c r="E538" i="22"/>
  <c r="D534" i="22"/>
  <c r="C534" i="22"/>
  <c r="C533" i="22"/>
  <c r="C529" i="22" s="1"/>
  <c r="C532" i="22"/>
  <c r="C531" i="22"/>
  <c r="D524" i="22"/>
  <c r="C524" i="22"/>
  <c r="D523" i="22"/>
  <c r="C523" i="22"/>
  <c r="C518" i="22" s="1"/>
  <c r="D522" i="22"/>
  <c r="D517" i="22" s="1"/>
  <c r="C522" i="22"/>
  <c r="D521" i="22"/>
  <c r="D516" i="22" s="1"/>
  <c r="C521" i="22"/>
  <c r="C516" i="22" s="1"/>
  <c r="E513" i="22"/>
  <c r="E512" i="22"/>
  <c r="D509" i="22"/>
  <c r="C509" i="22"/>
  <c r="D508" i="22"/>
  <c r="D503" i="22" s="1"/>
  <c r="C508" i="22"/>
  <c r="D507" i="22"/>
  <c r="C507" i="22"/>
  <c r="D506" i="22"/>
  <c r="C506" i="22"/>
  <c r="C501" i="22" s="1"/>
  <c r="D502" i="22"/>
  <c r="C502" i="22"/>
  <c r="E498" i="22"/>
  <c r="D494" i="22"/>
  <c r="C494" i="22"/>
  <c r="D493" i="22"/>
  <c r="C493" i="22"/>
  <c r="D492" i="22"/>
  <c r="C492" i="22"/>
  <c r="D491" i="22"/>
  <c r="C491" i="22"/>
  <c r="C489" i="22" s="1"/>
  <c r="E488" i="22"/>
  <c r="D484" i="22"/>
  <c r="C484" i="22"/>
  <c r="D483" i="22"/>
  <c r="C483" i="22"/>
  <c r="D482" i="22"/>
  <c r="C482" i="22"/>
  <c r="D481" i="22"/>
  <c r="C481" i="22"/>
  <c r="E478" i="22"/>
  <c r="D474" i="22"/>
  <c r="C474" i="22"/>
  <c r="D473" i="22"/>
  <c r="C473" i="22"/>
  <c r="D472" i="22"/>
  <c r="C472" i="22"/>
  <c r="D471" i="22"/>
  <c r="C471" i="22"/>
  <c r="E468" i="22"/>
  <c r="E467" i="22"/>
  <c r="D464" i="22"/>
  <c r="C464" i="22"/>
  <c r="C463" i="22"/>
  <c r="D462" i="22"/>
  <c r="E462" i="22" s="1"/>
  <c r="C462" i="22"/>
  <c r="D461" i="22"/>
  <c r="C461" i="22"/>
  <c r="C459" i="22" s="1"/>
  <c r="E453" i="22"/>
  <c r="D449" i="22"/>
  <c r="C449" i="22"/>
  <c r="E449" i="22" s="1"/>
  <c r="E448" i="22"/>
  <c r="D444" i="22"/>
  <c r="C444" i="22"/>
  <c r="E443" i="22"/>
  <c r="D439" i="22"/>
  <c r="C439" i="22"/>
  <c r="E438" i="22"/>
  <c r="D434" i="22"/>
  <c r="C434" i="22"/>
  <c r="E433" i="22"/>
  <c r="D429" i="22"/>
  <c r="C429" i="22"/>
  <c r="E423" i="22"/>
  <c r="D419" i="22"/>
  <c r="E419" i="22" s="1"/>
  <c r="C419" i="22"/>
  <c r="D418" i="22"/>
  <c r="C418" i="22"/>
  <c r="E408" i="22"/>
  <c r="E407" i="22"/>
  <c r="D404" i="22"/>
  <c r="C404" i="22"/>
  <c r="D403" i="22"/>
  <c r="E403" i="22" s="1"/>
  <c r="C403" i="22"/>
  <c r="D402" i="22"/>
  <c r="C402" i="22"/>
  <c r="D401" i="22"/>
  <c r="C401" i="22"/>
  <c r="E393" i="22"/>
  <c r="E392" i="22"/>
  <c r="E391" i="22"/>
  <c r="D389" i="22"/>
  <c r="C389" i="22"/>
  <c r="E388" i="22"/>
  <c r="E387" i="22"/>
  <c r="D384" i="22"/>
  <c r="C384" i="22"/>
  <c r="E378" i="22"/>
  <c r="D374" i="22"/>
  <c r="C374" i="22"/>
  <c r="E373" i="22"/>
  <c r="D369" i="22"/>
  <c r="C369" i="22"/>
  <c r="D368" i="22"/>
  <c r="C368" i="22"/>
  <c r="D367" i="22"/>
  <c r="C367" i="22"/>
  <c r="D366" i="22"/>
  <c r="C366" i="22"/>
  <c r="E358" i="22"/>
  <c r="D354" i="22"/>
  <c r="C354" i="22"/>
  <c r="E353" i="22"/>
  <c r="E352" i="22"/>
  <c r="E351" i="22"/>
  <c r="D349" i="22"/>
  <c r="C349" i="22"/>
  <c r="E349" i="22" s="1"/>
  <c r="E348" i="22"/>
  <c r="D344" i="22"/>
  <c r="E344" i="22" s="1"/>
  <c r="C344" i="22"/>
  <c r="E343" i="22"/>
  <c r="E339" i="22"/>
  <c r="D339" i="22"/>
  <c r="C339" i="22"/>
  <c r="E337" i="22"/>
  <c r="D334" i="22"/>
  <c r="C334" i="22"/>
  <c r="E333" i="22"/>
  <c r="D329" i="22"/>
  <c r="E318" i="22"/>
  <c r="D314" i="22"/>
  <c r="C314" i="22"/>
  <c r="C313" i="22"/>
  <c r="C312" i="22"/>
  <c r="D311" i="22"/>
  <c r="C311" i="22"/>
  <c r="E308" i="22"/>
  <c r="D304" i="22"/>
  <c r="C304" i="22"/>
  <c r="D303" i="22"/>
  <c r="C303" i="22"/>
  <c r="D302" i="22"/>
  <c r="C302" i="22"/>
  <c r="C301" i="22" s="1"/>
  <c r="E293" i="22"/>
  <c r="D289" i="22"/>
  <c r="C289" i="22"/>
  <c r="D288" i="22"/>
  <c r="E288" i="22" s="1"/>
  <c r="C288" i="22"/>
  <c r="D287" i="22"/>
  <c r="C287" i="22"/>
  <c r="D286" i="22"/>
  <c r="C286" i="22"/>
  <c r="E283" i="22"/>
  <c r="D279" i="22"/>
  <c r="E279" i="22" s="1"/>
  <c r="C279" i="22"/>
  <c r="D278" i="22"/>
  <c r="C278" i="22"/>
  <c r="D277" i="22"/>
  <c r="C277" i="22"/>
  <c r="D276" i="22"/>
  <c r="C276" i="22"/>
  <c r="E273" i="22"/>
  <c r="D269" i="22"/>
  <c r="E269" i="22" s="1"/>
  <c r="C269" i="22"/>
  <c r="E268" i="22"/>
  <c r="D264" i="22"/>
  <c r="C264" i="22"/>
  <c r="D263" i="22"/>
  <c r="C263" i="22"/>
  <c r="D262" i="22"/>
  <c r="C262" i="22"/>
  <c r="D261" i="22"/>
  <c r="C261" i="22"/>
  <c r="C259" i="22" s="1"/>
  <c r="E253" i="22"/>
  <c r="D249" i="22"/>
  <c r="E249" i="22" s="1"/>
  <c r="C249" i="22"/>
  <c r="D248" i="22"/>
  <c r="C248" i="22"/>
  <c r="D247" i="22"/>
  <c r="C247" i="22"/>
  <c r="D246" i="22"/>
  <c r="C246" i="22"/>
  <c r="C244" i="22" s="1"/>
  <c r="E243" i="22"/>
  <c r="E242" i="22"/>
  <c r="E241" i="22"/>
  <c r="D239" i="22"/>
  <c r="C239" i="22"/>
  <c r="E238" i="22"/>
  <c r="D234" i="22"/>
  <c r="C234" i="22"/>
  <c r="D233" i="22"/>
  <c r="C233" i="22"/>
  <c r="D232" i="22"/>
  <c r="C232" i="22"/>
  <c r="D231" i="22"/>
  <c r="C231" i="22"/>
  <c r="E228" i="22"/>
  <c r="D224" i="22"/>
  <c r="C224" i="22"/>
  <c r="E223" i="22"/>
  <c r="D219" i="22"/>
  <c r="C219" i="22"/>
  <c r="E218" i="22"/>
  <c r="D214" i="22"/>
  <c r="C214" i="22"/>
  <c r="E213" i="22"/>
  <c r="D209" i="22"/>
  <c r="E209" i="22" s="1"/>
  <c r="C209" i="22"/>
  <c r="E208" i="22"/>
  <c r="D204" i="22"/>
  <c r="E203" i="22"/>
  <c r="D199" i="22"/>
  <c r="C199" i="22"/>
  <c r="E198" i="22"/>
  <c r="D194" i="22"/>
  <c r="C194" i="22"/>
  <c r="E193" i="22"/>
  <c r="E192" i="22"/>
  <c r="E191" i="22"/>
  <c r="D189" i="22"/>
  <c r="C189" i="22"/>
  <c r="D188" i="22"/>
  <c r="C188" i="22"/>
  <c r="D187" i="22"/>
  <c r="C187" i="22"/>
  <c r="D186" i="22"/>
  <c r="E178" i="22"/>
  <c r="D174" i="22"/>
  <c r="C174" i="22"/>
  <c r="D173" i="22"/>
  <c r="C173" i="22"/>
  <c r="D172" i="22"/>
  <c r="C172" i="22"/>
  <c r="D171" i="22"/>
  <c r="C171" i="22"/>
  <c r="E167" i="22"/>
  <c r="E166" i="22"/>
  <c r="D164" i="22"/>
  <c r="C164" i="22"/>
  <c r="D159" i="22"/>
  <c r="C159" i="22"/>
  <c r="D154" i="22"/>
  <c r="C154" i="22"/>
  <c r="D153" i="22"/>
  <c r="C153" i="22"/>
  <c r="D152" i="22"/>
  <c r="C152" i="22"/>
  <c r="D151" i="22"/>
  <c r="C151" i="22"/>
  <c r="E148" i="22"/>
  <c r="D144" i="22"/>
  <c r="E144" i="22" s="1"/>
  <c r="C144" i="22"/>
  <c r="E143" i="22"/>
  <c r="E142" i="22"/>
  <c r="D139" i="22"/>
  <c r="C139" i="22"/>
  <c r="D138" i="22"/>
  <c r="C138" i="22"/>
  <c r="D137" i="22"/>
  <c r="C137" i="22"/>
  <c r="D136" i="22"/>
  <c r="C136" i="22"/>
  <c r="E128" i="22"/>
  <c r="D124" i="22"/>
  <c r="C124" i="22"/>
  <c r="D123" i="22"/>
  <c r="C123" i="22"/>
  <c r="D122" i="22"/>
  <c r="C122" i="22"/>
  <c r="D121" i="22"/>
  <c r="C121" i="22"/>
  <c r="E118" i="22"/>
  <c r="D114" i="22"/>
  <c r="C114" i="22"/>
  <c r="D113" i="22"/>
  <c r="C113" i="22"/>
  <c r="D112" i="22"/>
  <c r="C112" i="22"/>
  <c r="D111" i="22"/>
  <c r="C111" i="22"/>
  <c r="E108" i="22"/>
  <c r="D104" i="22"/>
  <c r="C104" i="22"/>
  <c r="D103" i="22"/>
  <c r="C103" i="22"/>
  <c r="D102" i="22"/>
  <c r="C102" i="22"/>
  <c r="D101" i="22"/>
  <c r="C101" i="22"/>
  <c r="E97" i="22"/>
  <c r="E96" i="22"/>
  <c r="D94" i="22"/>
  <c r="C94" i="22"/>
  <c r="E94" i="22" s="1"/>
  <c r="D93" i="22"/>
  <c r="C93" i="22"/>
  <c r="D92" i="22"/>
  <c r="C92" i="22"/>
  <c r="D91" i="22"/>
  <c r="C91" i="22"/>
  <c r="D84" i="22"/>
  <c r="C84" i="22"/>
  <c r="D83" i="22"/>
  <c r="C83" i="22"/>
  <c r="D82" i="22"/>
  <c r="C82" i="22"/>
  <c r="D81" i="22"/>
  <c r="C81" i="22"/>
  <c r="E78" i="22"/>
  <c r="D74" i="22"/>
  <c r="C74" i="22"/>
  <c r="E73" i="22"/>
  <c r="E72" i="22"/>
  <c r="E71" i="22"/>
  <c r="D69" i="22"/>
  <c r="E69" i="22" s="1"/>
  <c r="C69" i="22"/>
  <c r="E68" i="22"/>
  <c r="D64" i="22"/>
  <c r="C64" i="22"/>
  <c r="D63" i="22"/>
  <c r="C63" i="22"/>
  <c r="D62" i="22"/>
  <c r="C62" i="22"/>
  <c r="D61" i="22"/>
  <c r="C61" i="22"/>
  <c r="E58" i="22"/>
  <c r="E54" i="22"/>
  <c r="D54" i="22"/>
  <c r="C54" i="22"/>
  <c r="D53" i="22"/>
  <c r="C53" i="22"/>
  <c r="D52" i="22"/>
  <c r="C52" i="22"/>
  <c r="D51" i="22"/>
  <c r="C51" i="22"/>
  <c r="E48" i="22"/>
  <c r="E47" i="22"/>
  <c r="E46" i="22"/>
  <c r="D44" i="22"/>
  <c r="E44" i="22" s="1"/>
  <c r="C44" i="22"/>
  <c r="D43" i="22"/>
  <c r="C43" i="22"/>
  <c r="D42" i="22"/>
  <c r="C42" i="22"/>
  <c r="D41" i="22"/>
  <c r="C41" i="22"/>
  <c r="D34" i="22"/>
  <c r="E34" i="22" s="1"/>
  <c r="C34" i="22"/>
  <c r="E33" i="22"/>
  <c r="D29" i="22"/>
  <c r="C29" i="22"/>
  <c r="E28" i="22"/>
  <c r="E27" i="22"/>
  <c r="D24" i="22"/>
  <c r="C24" i="22"/>
  <c r="D23" i="22"/>
  <c r="C23" i="22"/>
  <c r="D22" i="22"/>
  <c r="C22" i="22"/>
  <c r="D21" i="22"/>
  <c r="C21" i="22"/>
  <c r="E402" i="22" l="1"/>
  <c r="C604" i="22"/>
  <c r="E689" i="22"/>
  <c r="E794" i="22"/>
  <c r="E799" i="22"/>
  <c r="C809" i="22"/>
  <c r="C19" i="22"/>
  <c r="E84" i="22"/>
  <c r="E159" i="22"/>
  <c r="E174" i="22"/>
  <c r="E189" i="22"/>
  <c r="E444" i="22"/>
  <c r="E473" i="22"/>
  <c r="E507" i="22"/>
  <c r="E534" i="22"/>
  <c r="D579" i="22"/>
  <c r="E579" i="22" s="1"/>
  <c r="E628" i="22"/>
  <c r="E684" i="22"/>
  <c r="C794" i="22"/>
  <c r="E798" i="22"/>
  <c r="E359" i="22"/>
  <c r="E24" i="22"/>
  <c r="E64" i="22"/>
  <c r="E404" i="22"/>
  <c r="E678" i="22"/>
  <c r="E749" i="22"/>
  <c r="C79" i="22"/>
  <c r="E104" i="22"/>
  <c r="E154" i="22"/>
  <c r="C299" i="22"/>
  <c r="E369" i="22"/>
  <c r="C469" i="22"/>
  <c r="E619" i="22"/>
  <c r="E814" i="22"/>
  <c r="C539" i="22"/>
  <c r="E539" i="22" s="1"/>
  <c r="C718" i="22"/>
  <c r="C744" i="22"/>
  <c r="E329" i="22"/>
  <c r="E698" i="22"/>
  <c r="D529" i="22"/>
  <c r="E529" i="22" s="1"/>
  <c r="E533" i="22"/>
  <c r="D297" i="22"/>
  <c r="E312" i="22"/>
  <c r="E493" i="22"/>
  <c r="D519" i="22"/>
  <c r="E523" i="22"/>
  <c r="D309" i="22"/>
  <c r="C131" i="22"/>
  <c r="E139" i="22"/>
  <c r="E594" i="22"/>
  <c r="C553" i="22"/>
  <c r="E559" i="22"/>
  <c r="E502" i="22"/>
  <c r="D604" i="22"/>
  <c r="E609" i="22"/>
  <c r="D716" i="22"/>
  <c r="E334" i="22"/>
  <c r="E374" i="22"/>
  <c r="D229" i="22"/>
  <c r="E239" i="22"/>
  <c r="E61" i="22"/>
  <c r="E674" i="22"/>
  <c r="E29" i="22"/>
  <c r="E114" i="22"/>
  <c r="E164" i="22"/>
  <c r="C258" i="22"/>
  <c r="E354" i="22"/>
  <c r="E474" i="22"/>
  <c r="E494" i="22"/>
  <c r="E636" i="22"/>
  <c r="D644" i="22"/>
  <c r="D658" i="22"/>
  <c r="E41" i="22"/>
  <c r="E124" i="22"/>
  <c r="C132" i="22"/>
  <c r="E263" i="22"/>
  <c r="C399" i="22"/>
  <c r="E418" i="22"/>
  <c r="E439" i="22"/>
  <c r="E464" i="22"/>
  <c r="D489" i="22"/>
  <c r="E489" i="22" s="1"/>
  <c r="E518" i="22"/>
  <c r="C552" i="22"/>
  <c r="D564" i="22"/>
  <c r="E583" i="22"/>
  <c r="C657" i="22"/>
  <c r="E699" i="22"/>
  <c r="D719" i="22"/>
  <c r="E719" i="22" s="1"/>
  <c r="D744" i="22"/>
  <c r="E748" i="22"/>
  <c r="C774" i="22"/>
  <c r="E779" i="22"/>
  <c r="C784" i="22"/>
  <c r="E784" i="22" s="1"/>
  <c r="E788" i="22"/>
  <c r="C808" i="22"/>
  <c r="E199" i="22"/>
  <c r="E219" i="22"/>
  <c r="E248" i="22"/>
  <c r="E304" i="22"/>
  <c r="E314" i="22"/>
  <c r="D412" i="22"/>
  <c r="D553" i="22"/>
  <c r="E553" i="22" s="1"/>
  <c r="C119" i="22"/>
  <c r="E389" i="22"/>
  <c r="E434" i="22"/>
  <c r="D469" i="22"/>
  <c r="E469" i="22" s="1"/>
  <c r="C479" i="22"/>
  <c r="E483" i="22"/>
  <c r="C504" i="22"/>
  <c r="E524" i="22"/>
  <c r="C564" i="22"/>
  <c r="E568" i="22"/>
  <c r="D601" i="22"/>
  <c r="D603" i="22"/>
  <c r="E634" i="22"/>
  <c r="C694" i="22"/>
  <c r="E747" i="22"/>
  <c r="C183" i="22"/>
  <c r="D109" i="22"/>
  <c r="D182" i="22"/>
  <c r="E313" i="22"/>
  <c r="D322" i="22"/>
  <c r="D49" i="22"/>
  <c r="D134" i="22"/>
  <c r="D244" i="22"/>
  <c r="E244" i="22" s="1"/>
  <c r="C274" i="22"/>
  <c r="D79" i="22"/>
  <c r="E233" i="22"/>
  <c r="D256" i="22"/>
  <c r="C99" i="22"/>
  <c r="D132" i="22"/>
  <c r="D184" i="22"/>
  <c r="E232" i="22"/>
  <c r="D59" i="22"/>
  <c r="D17" i="22"/>
  <c r="E92" i="22"/>
  <c r="C324" i="22"/>
  <c r="D364" i="22"/>
  <c r="D424" i="22"/>
  <c r="C169" i="22"/>
  <c r="E186" i="22"/>
  <c r="D183" i="22"/>
  <c r="C256" i="22"/>
  <c r="D274" i="22"/>
  <c r="E278" i="22"/>
  <c r="C309" i="22"/>
  <c r="E383" i="22"/>
  <c r="E43" i="22"/>
  <c r="D89" i="22"/>
  <c r="C109" i="22"/>
  <c r="E109" i="22" s="1"/>
  <c r="C182" i="22"/>
  <c r="D257" i="22"/>
  <c r="C364" i="22"/>
  <c r="E382" i="22"/>
  <c r="E123" i="22"/>
  <c r="C298" i="22"/>
  <c r="D19" i="22"/>
  <c r="E19" i="22" s="1"/>
  <c r="D18" i="22"/>
  <c r="C49" i="22"/>
  <c r="E49" i="22" s="1"/>
  <c r="D133" i="22"/>
  <c r="D131" i="22"/>
  <c r="E131" i="22" s="1"/>
  <c r="C296" i="22"/>
  <c r="D301" i="22"/>
  <c r="D299" i="22" s="1"/>
  <c r="E299" i="22" s="1"/>
  <c r="C322" i="22"/>
  <c r="D459" i="22"/>
  <c r="E459" i="22" s="1"/>
  <c r="D16" i="22"/>
  <c r="C39" i="22"/>
  <c r="E53" i="22"/>
  <c r="E63" i="22"/>
  <c r="E91" i="22"/>
  <c r="D99" i="22"/>
  <c r="E103" i="22"/>
  <c r="D119" i="22"/>
  <c r="C133" i="22"/>
  <c r="C229" i="22"/>
  <c r="D284" i="22"/>
  <c r="C297" i="22"/>
  <c r="E297" i="22" s="1"/>
  <c r="E327" i="22"/>
  <c r="C323" i="22"/>
  <c r="C16" i="22"/>
  <c r="C18" i="22"/>
  <c r="C59" i="22"/>
  <c r="E62" i="22"/>
  <c r="E113" i="22"/>
  <c r="E173" i="22"/>
  <c r="C184" i="22"/>
  <c r="E187" i="22"/>
  <c r="E368" i="22"/>
  <c r="E428" i="22"/>
  <c r="E429" i="22"/>
  <c r="D479" i="22"/>
  <c r="E479" i="22" s="1"/>
  <c r="D758" i="22"/>
  <c r="E764" i="22"/>
  <c r="E778" i="22"/>
  <c r="D298" i="22"/>
  <c r="E303" i="22"/>
  <c r="E326" i="22"/>
  <c r="D324" i="22"/>
  <c r="D321" i="22"/>
  <c r="D323" i="22"/>
  <c r="E328" i="22"/>
  <c r="C411" i="22"/>
  <c r="D729" i="22"/>
  <c r="D717" i="22"/>
  <c r="D808" i="22"/>
  <c r="D809" i="22"/>
  <c r="E809" i="22" s="1"/>
  <c r="E23" i="22"/>
  <c r="E42" i="22"/>
  <c r="E74" i="22"/>
  <c r="E138" i="22"/>
  <c r="C149" i="22"/>
  <c r="E152" i="22"/>
  <c r="C181" i="22"/>
  <c r="E188" i="22"/>
  <c r="E194" i="22"/>
  <c r="E214" i="22"/>
  <c r="E264" i="22"/>
  <c r="D411" i="22"/>
  <c r="D414" i="22"/>
  <c r="D589" i="22"/>
  <c r="E592" i="22"/>
  <c r="E604" i="22"/>
  <c r="D624" i="22"/>
  <c r="D602" i="22"/>
  <c r="E602" i="22" s="1"/>
  <c r="E629" i="22"/>
  <c r="C656" i="22"/>
  <c r="C659" i="22"/>
  <c r="E663" i="22"/>
  <c r="C658" i="22"/>
  <c r="E731" i="22"/>
  <c r="C716" i="22"/>
  <c r="C729" i="22"/>
  <c r="C757" i="22"/>
  <c r="E774" i="22"/>
  <c r="E813" i="22"/>
  <c r="C17" i="22"/>
  <c r="C89" i="22"/>
  <c r="C134" i="22"/>
  <c r="E137" i="22"/>
  <c r="D258" i="22"/>
  <c r="C379" i="22"/>
  <c r="C321" i="22"/>
  <c r="D413" i="22"/>
  <c r="C519" i="22"/>
  <c r="C514" i="22"/>
  <c r="D551" i="22"/>
  <c r="D554" i="22"/>
  <c r="E554" i="22" s="1"/>
  <c r="E591" i="22"/>
  <c r="C589" i="22"/>
  <c r="C551" i="22"/>
  <c r="D694" i="22"/>
  <c r="E697" i="22"/>
  <c r="D759" i="22"/>
  <c r="D757" i="22"/>
  <c r="D754" i="22" s="1"/>
  <c r="D39" i="22"/>
  <c r="D149" i="22"/>
  <c r="E151" i="22"/>
  <c r="D169" i="22"/>
  <c r="E204" i="22"/>
  <c r="E224" i="22"/>
  <c r="D181" i="22"/>
  <c r="E231" i="22"/>
  <c r="E234" i="22"/>
  <c r="D259" i="22"/>
  <c r="E259" i="22" s="1"/>
  <c r="C257" i="22"/>
  <c r="C284" i="22"/>
  <c r="E289" i="22"/>
  <c r="D399" i="22"/>
  <c r="C424" i="22"/>
  <c r="C412" i="22"/>
  <c r="E509" i="22"/>
  <c r="E558" i="22"/>
  <c r="E574" i="22"/>
  <c r="E601" i="22"/>
  <c r="E708" i="22"/>
  <c r="C704" i="22"/>
  <c r="E704" i="22" s="1"/>
  <c r="E763" i="22"/>
  <c r="C758" i="22"/>
  <c r="E758" i="22" s="1"/>
  <c r="D379" i="22"/>
  <c r="E384" i="22"/>
  <c r="E484" i="22"/>
  <c r="D504" i="22"/>
  <c r="E504" i="22" s="1"/>
  <c r="D501" i="22"/>
  <c r="D499" i="22" s="1"/>
  <c r="E508" i="22"/>
  <c r="C503" i="22"/>
  <c r="E503" i="22" s="1"/>
  <c r="E569" i="22"/>
  <c r="C601" i="22"/>
  <c r="C624" i="22"/>
  <c r="E639" i="22"/>
  <c r="E644" i="22"/>
  <c r="E669" i="22"/>
  <c r="D718" i="22"/>
  <c r="E789" i="22"/>
  <c r="C804" i="22"/>
  <c r="C413" i="22"/>
  <c r="E463" i="22"/>
  <c r="D552" i="22"/>
  <c r="C603" i="22"/>
  <c r="E649" i="22"/>
  <c r="D659" i="22"/>
  <c r="E659" i="22" s="1"/>
  <c r="D657" i="22"/>
  <c r="E664" i="22"/>
  <c r="E709" i="22"/>
  <c r="C717" i="22"/>
  <c r="E723" i="22"/>
  <c r="E739" i="22"/>
  <c r="C759" i="22"/>
  <c r="E769" i="22"/>
  <c r="D11" i="22" l="1"/>
  <c r="E603" i="22"/>
  <c r="E808" i="22"/>
  <c r="E79" i="22"/>
  <c r="E718" i="22"/>
  <c r="D12" i="22"/>
  <c r="E658" i="22"/>
  <c r="E519" i="22"/>
  <c r="E364" i="22"/>
  <c r="D514" i="22"/>
  <c r="E514" i="22" s="1"/>
  <c r="E149" i="22"/>
  <c r="C549" i="22"/>
  <c r="D599" i="22"/>
  <c r="E729" i="22"/>
  <c r="E744" i="22"/>
  <c r="E258" i="22"/>
  <c r="E134" i="22"/>
  <c r="E132" i="22"/>
  <c r="C129" i="22"/>
  <c r="E182" i="22"/>
  <c r="E183" i="22"/>
  <c r="E694" i="22"/>
  <c r="E564" i="22"/>
  <c r="D654" i="22"/>
  <c r="E424" i="22"/>
  <c r="C254" i="22"/>
  <c r="C179" i="22"/>
  <c r="E119" i="22"/>
  <c r="E309" i="22"/>
  <c r="E399" i="22"/>
  <c r="E284" i="22"/>
  <c r="E322" i="22"/>
  <c r="E59" i="22"/>
  <c r="E99" i="22"/>
  <c r="E274" i="22"/>
  <c r="D14" i="22"/>
  <c r="E17" i="22"/>
  <c r="E133" i="22"/>
  <c r="D254" i="22"/>
  <c r="E324" i="22"/>
  <c r="E184" i="22"/>
  <c r="E89" i="22"/>
  <c r="D129" i="22"/>
  <c r="E129" i="22" s="1"/>
  <c r="E169" i="22"/>
  <c r="C319" i="22"/>
  <c r="E323" i="22"/>
  <c r="E229" i="22"/>
  <c r="E298" i="22"/>
  <c r="E379" i="22"/>
  <c r="C14" i="22"/>
  <c r="E18" i="22"/>
  <c r="E16" i="22"/>
  <c r="C294" i="22"/>
  <c r="D296" i="22"/>
  <c r="D294" i="22" s="1"/>
  <c r="E39" i="22"/>
  <c r="E413" i="22"/>
  <c r="C12" i="22"/>
  <c r="E716" i="22"/>
  <c r="C714" i="22"/>
  <c r="E624" i="22"/>
  <c r="C409" i="22"/>
  <c r="C599" i="22"/>
  <c r="C754" i="22"/>
  <c r="E754" i="22" s="1"/>
  <c r="C11" i="22"/>
  <c r="C654" i="22"/>
  <c r="D804" i="22"/>
  <c r="E804" i="22" s="1"/>
  <c r="E599" i="22"/>
  <c r="D409" i="22"/>
  <c r="D714" i="22"/>
  <c r="C499" i="22"/>
  <c r="E499" i="22" s="1"/>
  <c r="D179" i="22"/>
  <c r="E181" i="22"/>
  <c r="E759" i="22"/>
  <c r="D549" i="22"/>
  <c r="E549" i="22" s="1"/>
  <c r="E589" i="22"/>
  <c r="E717" i="22"/>
  <c r="C414" i="22"/>
  <c r="E414" i="22" s="1"/>
  <c r="E321" i="22"/>
  <c r="D319" i="22"/>
  <c r="C10" i="22"/>
  <c r="D10" i="22" l="1"/>
  <c r="D8" i="22" s="1"/>
  <c r="E179" i="22"/>
  <c r="E11" i="22"/>
  <c r="E714" i="22"/>
  <c r="E254" i="22"/>
  <c r="E654" i="22"/>
  <c r="E14" i="22"/>
  <c r="E319" i="22"/>
  <c r="E294" i="22"/>
  <c r="E12" i="22"/>
  <c r="E10" i="22"/>
  <c r="C8" i="22"/>
  <c r="E409" i="22"/>
  <c r="E8" i="22" l="1"/>
</calcChain>
</file>

<file path=xl/sharedStrings.xml><?xml version="1.0" encoding="utf-8"?>
<sst xmlns="http://schemas.openxmlformats.org/spreadsheetml/2006/main" count="888" uniqueCount="236">
  <si>
    <t>№ п/п</t>
  </si>
  <si>
    <t>Наименование программ, подпрограмм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</si>
  <si>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</si>
  <si>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</si>
  <si>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</si>
  <si>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</si>
  <si>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</si>
  <si>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</si>
  <si>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</si>
  <si>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</si>
  <si>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</si>
  <si>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</si>
  <si>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</si>
  <si>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</si>
  <si>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</si>
  <si>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</si>
  <si>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</si>
  <si>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</si>
  <si>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</si>
  <si>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</si>
  <si>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</si>
  <si>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</si>
  <si>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</si>
  <si>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</si>
  <si>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</si>
  <si>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</si>
  <si>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</si>
  <si>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</si>
  <si>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</si>
  <si>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</si>
  <si>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</si>
  <si>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</si>
  <si>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</si>
  <si>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</si>
  <si>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</si>
  <si>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</si>
  <si>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</si>
  <si>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</si>
  <si>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</si>
  <si>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</si>
  <si>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</si>
  <si>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</si>
  <si>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</si>
  <si>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</si>
  <si>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</si>
  <si>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</si>
  <si>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</si>
  <si>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</si>
  <si>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</si>
  <si>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</si>
  <si>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</si>
  <si>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</si>
  <si>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</si>
  <si>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</si>
  <si>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</si>
  <si>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</si>
  <si>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</si>
  <si>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</si>
  <si>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</si>
  <si>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</si>
  <si>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</si>
  <si>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</si>
  <si>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</si>
  <si>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</si>
  <si>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</si>
  <si>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</si>
  <si>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</si>
  <si>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</si>
  <si>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</si>
  <si>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</si>
  <si>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</si>
  <si>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</si>
  <si>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</si>
  <si>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</si>
  <si>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</si>
  <si>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</si>
  <si>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</si>
  <si>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</si>
  <si>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</si>
  <si>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</si>
  <si>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</si>
  <si>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</si>
  <si>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</si>
  <si>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</si>
  <si>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</si>
  <si>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</si>
  <si>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</si>
  <si>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</si>
  <si>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</si>
  <si>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</si>
  <si>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</si>
  <si>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</si>
  <si>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</si>
  <si>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</si>
  <si>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</si>
  <si>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</si>
  <si>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</si>
  <si>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</si>
  <si>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</si>
  <si>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</si>
  <si>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</si>
  <si>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</si>
  <si>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</si>
  <si>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</si>
  <si>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</si>
  <si>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</si>
  <si>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</si>
  <si>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</si>
  <si>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</si>
  <si>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</si>
  <si>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</si>
  <si>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</si>
  <si>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</si>
  <si>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</si>
  <si>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</si>
  <si>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</si>
  <si>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</si>
  <si>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</si>
  <si>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</si>
  <si>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</si>
  <si>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</si>
  <si>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</si>
  <si>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</si>
  <si>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</si>
  <si>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</si>
  <si>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</si>
  <si>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</si>
  <si>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</si>
  <si>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</si>
  <si>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</si>
  <si>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</si>
  <si>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</si>
  <si>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</si>
  <si>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</si>
  <si>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</si>
  <si>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"Социальная поддержка граждан города Чебоксары" 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</si>
  <si>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</si>
  <si>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</si>
  <si>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</si>
  <si>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</si>
  <si>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</si>
  <si>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</si>
  <si>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</si>
  <si>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</si>
  <si>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</si>
  <si>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</si>
  <si>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</si>
  <si>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</si>
  <si>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</si>
  <si>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</si>
  <si>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</si>
  <si>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</si>
  <si>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</si>
  <si>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</si>
  <si>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</si>
  <si>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</si>
  <si>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</si>
  <si>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</si>
  <si>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</si>
  <si>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</si>
  <si>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</si>
  <si>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</si>
  <si>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</si>
  <si>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</si>
  <si>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</si>
  <si>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</si>
  <si>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</si>
  <si>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</si>
  <si>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</si>
  <si>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</si>
  <si>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</si>
  <si>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</si>
  <si>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</si>
  <si>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</si>
  <si>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</si>
  <si>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</si>
  <si>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</si>
  <si>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</si>
  <si>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</si>
  <si>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</si>
  <si>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</si>
  <si>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</si>
  <si>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</si>
  <si>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</si>
  <si>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</si>
  <si>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</si>
  <si>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</si>
  <si>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</si>
  <si>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</si>
  <si>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12.4.</t>
  </si>
  <si>
    <t>Основное мероприятие "Мероприятия  в области содействия занятости населения в городе Чебоксары"</t>
  </si>
  <si>
    <t xml:space="preserve">%              исполнения           </t>
  </si>
  <si>
    <t xml:space="preserve">Уточненный план                   на 2018 год                         </t>
  </si>
  <si>
    <t>(в рублях)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</si>
  <si>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</si>
  <si>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"Реализация отдельных мероприятий приоритетного проекта "Ипотека и арендное жилье"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</si>
  <si>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</si>
  <si>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</si>
  <si>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</si>
  <si>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10.4.</t>
  </si>
  <si>
    <t>Подпрограмма комплексного развития транспортной инфраструктуры Чебоксарской агломерации в рамках приоритетного направления стратегического развития Российской Федерации "Безопасные и качественные дороги" до 2018 года и на период до 2025 года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</si>
  <si>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</si>
  <si>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15.</t>
  </si>
  <si>
    <t>15.1.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</si>
  <si>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</si>
  <si>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</t>
  </si>
  <si>
    <t>Основное мероприятие "Формирование комфортной городской среды"</t>
  </si>
  <si>
    <t>5.2.</t>
  </si>
  <si>
    <t>Подпрограмма "Обеспечение защиты населения от безработицы и содействие в трудоустройстве"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</si>
  <si>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</si>
  <si>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"Подпрограмма комплексного развития транспортной инфраструктуры Чебоксарской агломерации"</t>
  </si>
  <si>
    <t>Основное мероприятие "Энергоэффективность в жилищно-коммунальном хозяйстве, коммунальной энергетике и жилищном фонде"</t>
  </si>
  <si>
    <t>7.5.</t>
  </si>
  <si>
    <t xml:space="preserve">Подпрограмма "Профилактика незаконного потребления наркотических средств и психотропных веществ, наркомании в городе Чебоксары" </t>
  </si>
  <si>
    <t>Основное мероприятие "Совершенствование организационно-правового и ресурсного обеспечения антинаркотической деятельности"</t>
  </si>
  <si>
    <t xml:space="preserve">Муниципальная программа города Чебоксары "Развитие образования" </t>
  </si>
  <si>
    <t>Основное мероприятие "Обеспечение поддержки деятельности социально ориентированных некоммерческих организаций на местном уровне"</t>
  </si>
  <si>
    <t>2.3.</t>
  </si>
  <si>
    <t>Подпрограмма "Поддержка социально ориентированных некоммерческих организаций в городе Чебоксары" муниципальной программы города Чебоксары "Социальная поддержка граждан города Чебоксары"</t>
  </si>
  <si>
    <t>Основное мероприятие "Создание благоприятных условий жизнедеятельности ветеранам, гражданам пожилого возраста, инвалидам"</t>
  </si>
  <si>
    <t>Основное мероприятие "Капитальный ремонт зданий муниципальных общеобразовательных организаций, имеющих износ 50 процентов и выше"</t>
  </si>
  <si>
    <t>7.6.</t>
  </si>
  <si>
    <t xml:space="preserve">Подпрограмма "Построение (развитие) аппаратно-программного комплекса "Безопасный город" на территории города Чебоксары" </t>
  </si>
  <si>
    <t xml:space="preserve"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города Чебоксары" </t>
  </si>
  <si>
    <t>Основное мероприятие "Профилактика и предупреждение бытовой преступности, а также преступлений, совершенных в состоянии алкогольного и наркотического опьянения"</t>
  </si>
  <si>
    <t>Подпрограмма "Повышение эффективности бюджетных расходов" муниципальной программы "Управление общественными финансами и муниципальным долгом"</t>
  </si>
  <si>
    <t>Повышение качества управления муниципальными финансами</t>
  </si>
  <si>
    <t>12.5.</t>
  </si>
  <si>
    <t>Кассовый расход на 01.07.2018 года</t>
  </si>
  <si>
    <t>Основное мероприятие "Дальнейшее развитие многоуровневой системы профилактики правонарушений"</t>
  </si>
  <si>
    <t>Основное мероприятие "Реализация проектов и мероприятий по инновационному развитию системы образования"</t>
  </si>
  <si>
    <t>Основное мероприятие "Капитальный ремонт зданий муниципальных общеобразовательных организаций города Чебоксары, муниципальных общеобразовательных организаций с целью создания новых мест"</t>
  </si>
  <si>
    <t>9.3.</t>
  </si>
  <si>
    <t>Подпрограмма "Совершенствование системы управления экономическим развитием"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</si>
  <si>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 создания новых рабочих мест"</t>
  </si>
  <si>
    <t>Расходы, формируемые в рамках программ, по городу Чебоксары по состоянию на 01.07.2018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</si>
</sst>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</cellStyleXfs>
  <cellXfs count="53">
    <xf numFmtId="0" fontId="0" fillId="15" borderId="0" xfId="0"/>
    <xf numFmtId="0" fontId="2" fillId="15" borderId="0" xfId="0" applyFont="1" applyFill="1"/>
    <xf numFmtId="4" fontId="2" fillId="15" borderId="0" xfId="0" applyNumberFormat="1" applyFont="1" applyFill="1"/>
    <xf numFmtId="0" fontId="2" fillId="16" borderId="0" xfId="0" applyFont="1" applyFill="1"/>
    <xf numFmtId="4" fontId="2" fillId="16" borderId="0" xfId="0" applyNumberFormat="1" applyFont="1" applyFill="1"/>
    <xf numFmtId="0" fontId="2" fillId="0" borderId="0" xfId="0" applyFont="1" applyFill="1"/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/>
    <xf numFmtId="4" fontId="10" fillId="15" borderId="0" xfId="0" applyNumberFormat="1" applyFont="1" applyFill="1"/>
    <xf numFmtId="49" fontId="12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shrinkToFit="1"/>
    </xf>
    <xf numFmtId="164" fontId="13" fillId="17" borderId="2" xfId="0" applyNumberFormat="1" applyFont="1" applyFill="1" applyBorder="1" applyAlignment="1">
      <alignment horizontal="right" vertical="top" wrapText="1"/>
    </xf>
    <xf numFmtId="49" fontId="12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vertical="top" wrapText="1"/>
    </xf>
    <xf numFmtId="4" fontId="13" fillId="17" borderId="2" xfId="0" applyNumberFormat="1" applyFont="1" applyFill="1" applyBorder="1" applyAlignment="1">
      <alignment horizontal="right" wrapText="1"/>
    </xf>
    <xf numFmtId="2" fontId="13" fillId="17" borderId="2" xfId="0" applyNumberFormat="1" applyFont="1" applyFill="1" applyBorder="1" applyAlignment="1">
      <alignment horizontal="center" vertical="top"/>
    </xf>
    <xf numFmtId="0" fontId="13" fillId="17" borderId="2" xfId="0" applyFont="1" applyFill="1" applyBorder="1" applyAlignment="1">
      <alignment horizontal="justify" vertical="top" wrapText="1"/>
    </xf>
    <xf numFmtId="4" fontId="13" fillId="17" borderId="2" xfId="0" applyNumberFormat="1" applyFont="1" applyFill="1" applyBorder="1" applyAlignment="1">
      <alignment horizontal="right" vertical="top" shrinkToFit="1"/>
    </xf>
    <xf numFmtId="0" fontId="12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shrinkToFit="1"/>
    </xf>
    <xf numFmtId="164" fontId="12" fillId="17" borderId="2" xfId="0" applyNumberFormat="1" applyFont="1" applyFill="1" applyBorder="1" applyAlignment="1">
      <alignment horizontal="right" vertical="top" wrapText="1"/>
    </xf>
    <xf numFmtId="0" fontId="14" fillId="17" borderId="2" xfId="0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vertical="top" wrapText="1"/>
    </xf>
    <xf numFmtId="49" fontId="13" fillId="17" borderId="2" xfId="0" applyNumberFormat="1" applyFont="1" applyFill="1" applyBorder="1" applyAlignment="1">
      <alignment horizontal="center" vertical="top"/>
    </xf>
    <xf numFmtId="0" fontId="14" fillId="17" borderId="2" xfId="0" applyNumberFormat="1" applyFont="1" applyFill="1" applyBorder="1" applyAlignment="1">
      <alignment horizontal="justify" vertical="top" wrapText="1"/>
    </xf>
    <xf numFmtId="4" fontId="12" fillId="17" borderId="2" xfId="0" applyNumberFormat="1" applyFont="1" applyFill="1" applyBorder="1" applyAlignment="1">
      <alignment horizontal="right" shrinkToFit="1"/>
    </xf>
    <xf numFmtId="0" fontId="12" fillId="17" borderId="2" xfId="0" applyFont="1" applyFill="1" applyBorder="1" applyAlignment="1">
      <alignment horizontal="center" vertical="top"/>
    </xf>
    <xf numFmtId="0" fontId="12" fillId="17" borderId="2" xfId="0" applyNumberFormat="1" applyFont="1" applyFill="1" applyBorder="1" applyAlignment="1">
      <alignment horizontal="justify" vertical="top" wrapText="1"/>
    </xf>
    <xf numFmtId="0" fontId="14" fillId="17" borderId="2" xfId="0" applyFont="1" applyFill="1" applyBorder="1"/>
    <xf numFmtId="0" fontId="6" fillId="17" borderId="2" xfId="0" applyFont="1" applyFill="1" applyBorder="1" applyAlignment="1">
      <alignment horizontal="center" vertical="center" wrapText="1"/>
    </xf>
    <xf numFmtId="4" fontId="6" fillId="17" borderId="2" xfId="0" applyNumberFormat="1" applyFont="1" applyFill="1" applyBorder="1" applyAlignment="1">
      <alignment horizontal="right" wrapText="1"/>
    </xf>
    <xf numFmtId="164" fontId="6" fillId="17" borderId="2" xfId="0" applyNumberFormat="1" applyFont="1" applyFill="1" applyBorder="1" applyAlignment="1">
      <alignment horizontal="right" vertical="top" wrapText="1"/>
    </xf>
    <xf numFmtId="0" fontId="2" fillId="17" borderId="0" xfId="0" applyFont="1" applyFill="1"/>
    <xf numFmtId="0" fontId="11" fillId="17" borderId="0" xfId="0" applyFont="1" applyFill="1"/>
    <xf numFmtId="0" fontId="12" fillId="17" borderId="2" xfId="0" quotePrefix="1" applyFont="1" applyFill="1" applyBorder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center" wrapText="1"/>
    </xf>
    <xf numFmtId="0" fontId="11" fillId="17" borderId="0" xfId="0" applyFont="1" applyFill="1" applyAlignment="1"/>
    <xf numFmtId="0" fontId="11" fillId="17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vertical="center" wrapText="1"/>
    </xf>
    <xf numFmtId="0" fontId="4" fillId="15" borderId="5" xfId="0" applyFont="1" applyFill="1" applyBorder="1" applyAlignment="1">
      <alignment horizontal="right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3"/>
  <sheetViews>
    <sheetView showGridLines="0" tabSelected="1" view="pageBreakPreview" zoomScaleSheetLayoutView="100" workbookViewId="0">
      <pane ySplit="6" topLeftCell="A7" activePane="bottomLeft" state="frozen"/>
      <selection pane="bottomLeft" activeCell="C25" sqref="C25"/>
    </sheetView>
  </sheetViews>
  <sheetFormatPr defaultColWidth="9.140625" defaultRowHeight="15.75" outlineLevelRow="1"/>
  <cols>
    <col min="1" max="1" width="5.7109375" style="5" customWidth="1"/>
    <col min="2" max="2" width="70.42578125" style="5" customWidth="1"/>
    <col min="3" max="3" width="21.42578125" style="5" customWidth="1"/>
    <col min="4" max="4" width="20.28515625" style="5" customWidth="1"/>
    <col min="5" max="5" width="9.85546875" style="5" customWidth="1"/>
    <col min="6" max="6" width="22" style="1" customWidth="1"/>
    <col min="7" max="7" width="21.7109375" style="1" customWidth="1"/>
    <col min="8" max="8" width="17.28515625" style="1" customWidth="1"/>
    <col min="9" max="10" width="15.42578125" style="1" customWidth="1"/>
    <col min="11" max="16384" width="9.140625" style="1"/>
  </cols>
  <sheetData>
    <row r="2" spans="1:8" ht="37.5" customHeight="1">
      <c r="A2" s="43" t="s">
        <v>235</v>
      </c>
      <c r="B2" s="43"/>
      <c r="C2" s="43"/>
      <c r="D2" s="43"/>
      <c r="E2" s="43"/>
    </row>
    <row r="3" spans="1:8" ht="13.5" customHeight="1">
      <c r="A3" s="40"/>
      <c r="B3" s="40"/>
      <c r="C3" s="40"/>
      <c r="D3" s="40"/>
      <c r="E3" s="40"/>
    </row>
    <row r="4" spans="1:8" ht="16.5" customHeight="1">
      <c r="B4" s="44" t="s">
        <v>193</v>
      </c>
      <c r="C4" s="44"/>
      <c r="D4" s="44"/>
      <c r="E4" s="44"/>
    </row>
    <row r="5" spans="1:8" ht="12" customHeight="1">
      <c r="A5" s="45" t="s">
        <v>0</v>
      </c>
      <c r="B5" s="47" t="s">
        <v>1</v>
      </c>
      <c r="C5" s="49" t="s">
        <v>192</v>
      </c>
      <c r="D5" s="47" t="s">
        <v>228</v>
      </c>
      <c r="E5" s="51" t="s">
        <v>191</v>
      </c>
    </row>
    <row r="6" spans="1:8" ht="37.5" customHeight="1">
      <c r="A6" s="46"/>
      <c r="B6" s="48"/>
      <c r="C6" s="50"/>
      <c r="D6" s="48"/>
      <c r="E6" s="52"/>
    </row>
    <row r="7" spans="1:8">
      <c r="A7" s="6" t="s">
        <v>2</v>
      </c>
      <c r="B7" s="7">
        <v>2</v>
      </c>
      <c r="C7" s="7">
        <v>3</v>
      </c>
      <c r="D7" s="7">
        <v>4</v>
      </c>
      <c r="E7" s="7">
        <v>5</v>
      </c>
    </row>
    <row r="8" spans="1:8">
      <c r="A8" s="8"/>
      <c r="B8" s="34" t="s">
        <v>3</v>
      </c>
      <c r="C8" s="35">
        <f>C10+C11+C12</f>
        <v>12180771470.41</v>
      </c>
      <c r="D8" s="35">
        <f>D10+D11+D12</f>
        <v>4784387353.8800001</v>
      </c>
      <c r="E8" s="36">
        <f>D8/C8*100</f>
        <v>39.278196504239645</v>
      </c>
      <c r="F8" s="2"/>
      <c r="G8" s="2"/>
    </row>
    <row r="9" spans="1:8">
      <c r="A9" s="13"/>
      <c r="B9" s="14" t="s">
        <v>4</v>
      </c>
      <c r="C9" s="15"/>
      <c r="D9" s="15"/>
      <c r="E9" s="16"/>
      <c r="F9" s="2"/>
    </row>
    <row r="10" spans="1:8">
      <c r="A10" s="17"/>
      <c r="B10" s="18" t="s">
        <v>5</v>
      </c>
      <c r="C10" s="19">
        <f>C16+C131+C181+C256+C296+C321+C411+C501+C516+C551+C601+C656+C716+C756+C806</f>
        <v>3311804236.23</v>
      </c>
      <c r="D10" s="19">
        <f>D16+D131+D181+D256+D296+D321+D411+D501+D516+D551+D601+D656+D716+D756+D806</f>
        <v>485033775.06999999</v>
      </c>
      <c r="E10" s="16">
        <f>D10/C10*100</f>
        <v>14.6456052493652</v>
      </c>
      <c r="F10" s="2"/>
      <c r="G10" s="2"/>
    </row>
    <row r="11" spans="1:8">
      <c r="A11" s="17"/>
      <c r="B11" s="18" t="s">
        <v>6</v>
      </c>
      <c r="C11" s="19">
        <f>C17+C132+C182+C257+C297+C322+C412+C502+C517+C552+C602+C657+C717+C757+C812</f>
        <v>4555793834.1799994</v>
      </c>
      <c r="D11" s="19">
        <f>D17+D132+D182+D257+D297+D322+D412+D502+D517+D552+D602+D657+D717+D757+D812</f>
        <v>2262670844.2800002</v>
      </c>
      <c r="E11" s="16">
        <f>D11/C11*100</f>
        <v>49.665786614491516</v>
      </c>
      <c r="F11" s="2"/>
      <c r="G11" s="2"/>
      <c r="H11" s="2"/>
    </row>
    <row r="12" spans="1:8">
      <c r="A12" s="17"/>
      <c r="B12" s="18" t="s">
        <v>7</v>
      </c>
      <c r="C12" s="19">
        <f>C18+C133+C183+C258+C298+C323+C413+C503+C518+C553+C603+C658+C718+C758+C808</f>
        <v>4313173400</v>
      </c>
      <c r="D12" s="19">
        <f>D18+D133+D183+D258+D298+D323+D413+D503+D518+D553+D603+D658+D718+D758+D808</f>
        <v>2036682734.53</v>
      </c>
      <c r="E12" s="16">
        <f>D12/C12*100</f>
        <v>47.220052282850489</v>
      </c>
      <c r="F12" s="2"/>
      <c r="G12" s="2"/>
    </row>
    <row r="13" spans="1:8" ht="13.5" customHeight="1">
      <c r="A13" s="17"/>
      <c r="B13" s="18"/>
      <c r="C13" s="19"/>
      <c r="D13" s="19"/>
      <c r="E13" s="16"/>
      <c r="F13" s="2"/>
      <c r="G13" s="2"/>
    </row>
    <row r="14" spans="1:8" s="3" customFormat="1" ht="48" customHeight="1">
      <c r="A14" s="20" t="s">
        <v>8</v>
      </c>
      <c r="B14" s="21" t="s">
        <v>134</v>
      </c>
      <c r="C14" s="22">
        <f>C16+C17+C18</f>
        <v>1822097024.2</v>
      </c>
      <c r="D14" s="22">
        <f>D16+D17+D18</f>
        <v>415637911.64999998</v>
      </c>
      <c r="E14" s="16">
        <f>D14/C14*100</f>
        <v>22.810964845984955</v>
      </c>
      <c r="F14" s="4"/>
    </row>
    <row r="15" spans="1:8">
      <c r="A15" s="20"/>
      <c r="B15" s="23" t="s">
        <v>4</v>
      </c>
      <c r="C15" s="22"/>
      <c r="D15" s="22"/>
      <c r="E15" s="16"/>
    </row>
    <row r="16" spans="1:8">
      <c r="A16" s="20"/>
      <c r="B16" s="21" t="s">
        <v>5</v>
      </c>
      <c r="C16" s="22">
        <f t="shared" ref="C16:D18" si="0">C21+C41+C61+C91+C101+C111+C121+C51+C81</f>
        <v>731753698.70999992</v>
      </c>
      <c r="D16" s="22">
        <f t="shared" si="0"/>
        <v>4983209.1900000004</v>
      </c>
      <c r="E16" s="16">
        <f>D16/C16*100</f>
        <v>0.6809954222007818</v>
      </c>
      <c r="F16" s="2"/>
      <c r="G16" s="2"/>
    </row>
    <row r="17" spans="1:6">
      <c r="A17" s="20"/>
      <c r="B17" s="21" t="s">
        <v>6</v>
      </c>
      <c r="C17" s="22">
        <f t="shared" si="0"/>
        <v>163978813.08000001</v>
      </c>
      <c r="D17" s="22">
        <f t="shared" si="0"/>
        <v>3914795.2</v>
      </c>
      <c r="E17" s="16">
        <f>D17/C17*100</f>
        <v>2.3873786658585563</v>
      </c>
      <c r="F17" s="2"/>
    </row>
    <row r="18" spans="1:6">
      <c r="A18" s="20"/>
      <c r="B18" s="21" t="s">
        <v>7</v>
      </c>
      <c r="C18" s="22">
        <f t="shared" si="0"/>
        <v>926364512.41000009</v>
      </c>
      <c r="D18" s="22">
        <f t="shared" si="0"/>
        <v>406739907.25999999</v>
      </c>
      <c r="E18" s="16">
        <f>D18/C18*100</f>
        <v>43.907112352764734</v>
      </c>
      <c r="F18" s="2"/>
    </row>
    <row r="19" spans="1:6" ht="30" customHeight="1" outlineLevel="1">
      <c r="A19" s="17" t="s">
        <v>9</v>
      </c>
      <c r="B19" s="23" t="s">
        <v>10</v>
      </c>
      <c r="C19" s="24">
        <f>C21+C22+C23</f>
        <v>528226195.06999999</v>
      </c>
      <c r="D19" s="24">
        <f>D21+D22+D23</f>
        <v>228835250.22999999</v>
      </c>
      <c r="E19" s="25">
        <f>D19/C19*100</f>
        <v>43.321450614480597</v>
      </c>
      <c r="F19" s="2"/>
    </row>
    <row r="20" spans="1:6" outlineLevel="1">
      <c r="A20" s="17"/>
      <c r="B20" s="23" t="s">
        <v>4</v>
      </c>
      <c r="C20" s="24"/>
      <c r="D20" s="24"/>
      <c r="E20" s="25"/>
    </row>
    <row r="21" spans="1:6" outlineLevel="1">
      <c r="A21" s="17"/>
      <c r="B21" s="23" t="s">
        <v>5</v>
      </c>
      <c r="C21" s="24">
        <f>C26+C31+C36</f>
        <v>0</v>
      </c>
      <c r="D21" s="24">
        <f t="shared" ref="D21:D23" si="1">D26+D31+D36</f>
        <v>0</v>
      </c>
      <c r="E21" s="25">
        <v>0</v>
      </c>
      <c r="F21" s="2"/>
    </row>
    <row r="22" spans="1:6" outlineLevel="1">
      <c r="A22" s="17"/>
      <c r="B22" s="23" t="s">
        <v>6</v>
      </c>
      <c r="C22" s="24">
        <f>C27+C32+C37</f>
        <v>301232.61</v>
      </c>
      <c r="D22" s="24">
        <f t="shared" si="1"/>
        <v>0</v>
      </c>
      <c r="E22" s="25">
        <v>0</v>
      </c>
    </row>
    <row r="23" spans="1:6" outlineLevel="1">
      <c r="A23" s="17"/>
      <c r="B23" s="23" t="s">
        <v>7</v>
      </c>
      <c r="C23" s="24">
        <f>C28+C33+C38</f>
        <v>527924962.45999998</v>
      </c>
      <c r="D23" s="24">
        <f t="shared" si="1"/>
        <v>228835250.22999999</v>
      </c>
      <c r="E23" s="25">
        <f>D23/C23*100</f>
        <v>43.34616972148546</v>
      </c>
    </row>
    <row r="24" spans="1:6" ht="63" outlineLevel="1">
      <c r="A24" s="17"/>
      <c r="B24" s="26" t="s">
        <v>11</v>
      </c>
      <c r="C24" s="24">
        <f>C26+C27+C28</f>
        <v>45225932.609999999</v>
      </c>
      <c r="D24" s="24">
        <f t="shared" ref="D24" si="2">D26+D27+D28</f>
        <v>20774921</v>
      </c>
      <c r="E24" s="25">
        <f>D24/C24*100</f>
        <v>45.935859806695092</v>
      </c>
    </row>
    <row r="25" spans="1:6" outlineLevel="1">
      <c r="A25" s="17"/>
      <c r="B25" s="23" t="s">
        <v>4</v>
      </c>
      <c r="C25" s="24"/>
      <c r="D25" s="24"/>
      <c r="E25" s="25"/>
    </row>
    <row r="26" spans="1:6" outlineLevel="1">
      <c r="A26" s="17"/>
      <c r="B26" s="23" t="s">
        <v>5</v>
      </c>
      <c r="C26" s="24"/>
      <c r="D26" s="24"/>
      <c r="E26" s="25">
        <v>0</v>
      </c>
    </row>
    <row r="27" spans="1:6" outlineLevel="1">
      <c r="A27" s="17"/>
      <c r="B27" s="23" t="s">
        <v>6</v>
      </c>
      <c r="C27" s="24">
        <v>301232.61</v>
      </c>
      <c r="D27" s="24"/>
      <c r="E27" s="25">
        <f>D27/C27*100</f>
        <v>0</v>
      </c>
    </row>
    <row r="28" spans="1:6" outlineLevel="1">
      <c r="A28" s="17"/>
      <c r="B28" s="23" t="s">
        <v>7</v>
      </c>
      <c r="C28" s="24">
        <v>44924700</v>
      </c>
      <c r="D28" s="24">
        <v>20774921</v>
      </c>
      <c r="E28" s="25">
        <f>D28/C28*100</f>
        <v>46.243872524468721</v>
      </c>
    </row>
    <row r="29" spans="1:6" ht="31.5" outlineLevel="1">
      <c r="A29" s="17"/>
      <c r="B29" s="26" t="s">
        <v>12</v>
      </c>
      <c r="C29" s="24">
        <f>C31+C32+C33</f>
        <v>477000262.45999998</v>
      </c>
      <c r="D29" s="24">
        <f t="shared" ref="D29" si="3">D31+D32+D33</f>
        <v>208060329.22999999</v>
      </c>
      <c r="E29" s="25">
        <f>D29/C29*100</f>
        <v>43.618493658050639</v>
      </c>
    </row>
    <row r="30" spans="1:6" outlineLevel="1">
      <c r="A30" s="17"/>
      <c r="B30" s="23" t="s">
        <v>4</v>
      </c>
      <c r="C30" s="24"/>
      <c r="D30" s="24"/>
      <c r="E30" s="25"/>
    </row>
    <row r="31" spans="1:6" outlineLevel="1">
      <c r="A31" s="17"/>
      <c r="B31" s="23" t="s">
        <v>5</v>
      </c>
      <c r="C31" s="24"/>
      <c r="D31" s="24"/>
      <c r="E31" s="25">
        <v>0</v>
      </c>
      <c r="F31" s="2"/>
    </row>
    <row r="32" spans="1:6" outlineLevel="1">
      <c r="A32" s="17"/>
      <c r="B32" s="23" t="s">
        <v>6</v>
      </c>
      <c r="C32" s="24"/>
      <c r="D32" s="24"/>
      <c r="E32" s="25">
        <v>0</v>
      </c>
      <c r="F32" s="2"/>
    </row>
    <row r="33" spans="1:7" outlineLevel="1">
      <c r="A33" s="17"/>
      <c r="B33" s="23" t="s">
        <v>7</v>
      </c>
      <c r="C33" s="24">
        <v>477000262.45999998</v>
      </c>
      <c r="D33" s="24">
        <v>208060329.22999999</v>
      </c>
      <c r="E33" s="25">
        <f>D33/C33*100</f>
        <v>43.618493658050639</v>
      </c>
    </row>
    <row r="34" spans="1:7" ht="31.5" customHeight="1" outlineLevel="1">
      <c r="A34" s="17"/>
      <c r="B34" s="26" t="s">
        <v>194</v>
      </c>
      <c r="C34" s="24">
        <f>C36+C37+C38</f>
        <v>6000000</v>
      </c>
      <c r="D34" s="24">
        <f>D36+D37+D38</f>
        <v>0</v>
      </c>
      <c r="E34" s="25">
        <f>D34/C34*100</f>
        <v>0</v>
      </c>
    </row>
    <row r="35" spans="1:7" outlineLevel="1">
      <c r="A35" s="17"/>
      <c r="B35" s="23" t="s">
        <v>4</v>
      </c>
      <c r="C35" s="24"/>
      <c r="D35" s="27"/>
      <c r="E35" s="25"/>
    </row>
    <row r="36" spans="1:7" outlineLevel="1">
      <c r="A36" s="17"/>
      <c r="B36" s="23" t="s">
        <v>5</v>
      </c>
      <c r="C36" s="24"/>
      <c r="D36" s="27"/>
      <c r="E36" s="25">
        <v>0</v>
      </c>
    </row>
    <row r="37" spans="1:7" outlineLevel="1">
      <c r="A37" s="17"/>
      <c r="B37" s="23" t="s">
        <v>6</v>
      </c>
      <c r="C37" s="24"/>
      <c r="D37" s="27"/>
      <c r="E37" s="25">
        <v>0</v>
      </c>
    </row>
    <row r="38" spans="1:7" outlineLevel="1">
      <c r="A38" s="17"/>
      <c r="B38" s="23" t="s">
        <v>7</v>
      </c>
      <c r="C38" s="24">
        <v>6000000</v>
      </c>
      <c r="D38" s="27"/>
      <c r="E38" s="25">
        <v>0</v>
      </c>
    </row>
    <row r="39" spans="1:7" ht="31.5" outlineLevel="1">
      <c r="A39" s="17" t="s">
        <v>13</v>
      </c>
      <c r="B39" s="23" t="s">
        <v>14</v>
      </c>
      <c r="C39" s="24">
        <f>C41+C42+C43</f>
        <v>51705054.18</v>
      </c>
      <c r="D39" s="24">
        <f>D41+D42+D43</f>
        <v>10547740</v>
      </c>
      <c r="E39" s="25">
        <f>D39/C39*100</f>
        <v>20.399823899768709</v>
      </c>
    </row>
    <row r="40" spans="1:7" outlineLevel="1">
      <c r="A40" s="17"/>
      <c r="B40" s="23" t="s">
        <v>4</v>
      </c>
      <c r="C40" s="24"/>
      <c r="D40" s="23"/>
      <c r="E40" s="25"/>
    </row>
    <row r="41" spans="1:7" outlineLevel="1">
      <c r="A41" s="17"/>
      <c r="B41" s="23" t="s">
        <v>5</v>
      </c>
      <c r="C41" s="24">
        <f>C46</f>
        <v>24427706.789999999</v>
      </c>
      <c r="D41" s="24">
        <f t="shared" ref="D41" si="4">D46</f>
        <v>4983209.1900000004</v>
      </c>
      <c r="E41" s="25">
        <f>D41/C41*100</f>
        <v>20.399823990191265</v>
      </c>
      <c r="F41" s="2"/>
      <c r="G41" s="2"/>
    </row>
    <row r="42" spans="1:7" outlineLevel="1">
      <c r="A42" s="17"/>
      <c r="B42" s="23" t="s">
        <v>6</v>
      </c>
      <c r="C42" s="24">
        <f t="shared" ref="C42:D43" si="5">C47</f>
        <v>19117347.390000001</v>
      </c>
      <c r="D42" s="24">
        <f t="shared" si="5"/>
        <v>3899905.2</v>
      </c>
      <c r="E42" s="25">
        <f>D42/C42*100</f>
        <v>20.399823890002555</v>
      </c>
      <c r="F42" s="2"/>
    </row>
    <row r="43" spans="1:7" outlineLevel="1">
      <c r="A43" s="17"/>
      <c r="B43" s="23" t="s">
        <v>7</v>
      </c>
      <c r="C43" s="24">
        <f t="shared" si="5"/>
        <v>8160000</v>
      </c>
      <c r="D43" s="24">
        <f t="shared" si="5"/>
        <v>1664625.61</v>
      </c>
      <c r="E43" s="25">
        <f>D43/C43*100</f>
        <v>20.399823651960787</v>
      </c>
    </row>
    <row r="44" spans="1:7" ht="78.75" outlineLevel="1">
      <c r="A44" s="17"/>
      <c r="B44" s="26" t="s">
        <v>188</v>
      </c>
      <c r="C44" s="24">
        <f>C46+C47+C48</f>
        <v>51705054.18</v>
      </c>
      <c r="D44" s="24">
        <f t="shared" ref="D44" si="6">D46+D47+D48</f>
        <v>10547740</v>
      </c>
      <c r="E44" s="25">
        <f>D44/C44*100</f>
        <v>20.399823899768709</v>
      </c>
    </row>
    <row r="45" spans="1:7" outlineLevel="1">
      <c r="A45" s="17"/>
      <c r="B45" s="23" t="s">
        <v>4</v>
      </c>
      <c r="C45" s="24"/>
      <c r="D45" s="24"/>
      <c r="E45" s="25"/>
    </row>
    <row r="46" spans="1:7" outlineLevel="1">
      <c r="A46" s="17"/>
      <c r="B46" s="23" t="s">
        <v>5</v>
      </c>
      <c r="C46" s="24">
        <v>24427706.789999999</v>
      </c>
      <c r="D46" s="24">
        <v>4983209.1900000004</v>
      </c>
      <c r="E46" s="25">
        <f>D46/C46*100</f>
        <v>20.399823990191265</v>
      </c>
      <c r="F46" s="2"/>
    </row>
    <row r="47" spans="1:7" outlineLevel="1">
      <c r="A47" s="17"/>
      <c r="B47" s="23" t="s">
        <v>6</v>
      </c>
      <c r="C47" s="24">
        <v>19117347.390000001</v>
      </c>
      <c r="D47" s="24">
        <v>3899905.2</v>
      </c>
      <c r="E47" s="25">
        <f>D47/C47*100</f>
        <v>20.399823890002555</v>
      </c>
      <c r="F47" s="2"/>
    </row>
    <row r="48" spans="1:7" outlineLevel="1">
      <c r="A48" s="17"/>
      <c r="B48" s="23" t="s">
        <v>7</v>
      </c>
      <c r="C48" s="24">
        <v>8160000</v>
      </c>
      <c r="D48" s="24">
        <v>1664625.61</v>
      </c>
      <c r="E48" s="25">
        <f>D48/C48*100</f>
        <v>20.399823651960787</v>
      </c>
    </row>
    <row r="49" spans="1:5" outlineLevel="1">
      <c r="A49" s="17" t="s">
        <v>15</v>
      </c>
      <c r="B49" s="23" t="s">
        <v>16</v>
      </c>
      <c r="C49" s="24">
        <f>C51+C52+C53</f>
        <v>494200</v>
      </c>
      <c r="D49" s="24">
        <f t="shared" ref="D49" si="7">D51+D52+D53</f>
        <v>44126.35</v>
      </c>
      <c r="E49" s="25">
        <f>D49/C49*100</f>
        <v>8.9288445973290163</v>
      </c>
    </row>
    <row r="50" spans="1:5" outlineLevel="1">
      <c r="A50" s="17"/>
      <c r="B50" s="23" t="s">
        <v>4</v>
      </c>
      <c r="C50" s="24"/>
      <c r="D50" s="24"/>
      <c r="E50" s="25"/>
    </row>
    <row r="51" spans="1:5" outlineLevel="1">
      <c r="A51" s="17"/>
      <c r="B51" s="23" t="s">
        <v>5</v>
      </c>
      <c r="C51" s="24">
        <f>C56</f>
        <v>0</v>
      </c>
      <c r="D51" s="24">
        <f t="shared" ref="D51:D53" si="8">D56</f>
        <v>0</v>
      </c>
      <c r="E51" s="25">
        <v>0</v>
      </c>
    </row>
    <row r="52" spans="1:5" outlineLevel="1">
      <c r="A52" s="17"/>
      <c r="B52" s="23" t="s">
        <v>6</v>
      </c>
      <c r="C52" s="24">
        <f t="shared" ref="C52:C53" si="9">C57</f>
        <v>0</v>
      </c>
      <c r="D52" s="24">
        <f t="shared" si="8"/>
        <v>0</v>
      </c>
      <c r="E52" s="25">
        <v>0</v>
      </c>
    </row>
    <row r="53" spans="1:5" outlineLevel="1">
      <c r="A53" s="17"/>
      <c r="B53" s="23" t="s">
        <v>7</v>
      </c>
      <c r="C53" s="24">
        <f t="shared" si="9"/>
        <v>494200</v>
      </c>
      <c r="D53" s="24">
        <f t="shared" si="8"/>
        <v>44126.35</v>
      </c>
      <c r="E53" s="25">
        <f>D53/C53*100</f>
        <v>8.9288445973290163</v>
      </c>
    </row>
    <row r="54" spans="1:5" ht="47.25" outlineLevel="1">
      <c r="A54" s="17"/>
      <c r="B54" s="26" t="s">
        <v>211</v>
      </c>
      <c r="C54" s="24">
        <f>C56+C57+C58</f>
        <v>494200</v>
      </c>
      <c r="D54" s="24">
        <f>D56+D57+D58</f>
        <v>44126.35</v>
      </c>
      <c r="E54" s="25">
        <f>D54/C54*100</f>
        <v>8.9288445973290163</v>
      </c>
    </row>
    <row r="55" spans="1:5" outlineLevel="1">
      <c r="A55" s="17"/>
      <c r="B55" s="23" t="s">
        <v>4</v>
      </c>
      <c r="C55" s="24"/>
      <c r="D55" s="24"/>
      <c r="E55" s="25"/>
    </row>
    <row r="56" spans="1:5" outlineLevel="1">
      <c r="A56" s="17"/>
      <c r="B56" s="23" t="s">
        <v>5</v>
      </c>
      <c r="C56" s="24"/>
      <c r="D56" s="24"/>
      <c r="E56" s="25">
        <v>0</v>
      </c>
    </row>
    <row r="57" spans="1:5" outlineLevel="1">
      <c r="A57" s="17"/>
      <c r="B57" s="23" t="s">
        <v>6</v>
      </c>
      <c r="C57" s="24"/>
      <c r="D57" s="24"/>
      <c r="E57" s="25">
        <v>0</v>
      </c>
    </row>
    <row r="58" spans="1:5" outlineLevel="1">
      <c r="A58" s="17"/>
      <c r="B58" s="23" t="s">
        <v>7</v>
      </c>
      <c r="C58" s="24">
        <v>494200</v>
      </c>
      <c r="D58" s="24">
        <v>44126.35</v>
      </c>
      <c r="E58" s="25">
        <f>D58/C58*100</f>
        <v>8.9288445973290163</v>
      </c>
    </row>
    <row r="59" spans="1:5" ht="17.25" customHeight="1" outlineLevel="1">
      <c r="A59" s="17" t="s">
        <v>17</v>
      </c>
      <c r="B59" s="23" t="s">
        <v>18</v>
      </c>
      <c r="C59" s="24">
        <f>C61+C62+C63</f>
        <v>948218227</v>
      </c>
      <c r="D59" s="24">
        <f t="shared" ref="D59" si="10">D61+D62+D63</f>
        <v>68137917.150000006</v>
      </c>
      <c r="E59" s="25">
        <f>D59/C59*100</f>
        <v>7.1858898310335899</v>
      </c>
    </row>
    <row r="60" spans="1:5" outlineLevel="1">
      <c r="A60" s="17"/>
      <c r="B60" s="23" t="s">
        <v>4</v>
      </c>
      <c r="C60" s="24"/>
      <c r="D60" s="24"/>
      <c r="E60" s="25"/>
    </row>
    <row r="61" spans="1:5" outlineLevel="1">
      <c r="A61" s="17"/>
      <c r="B61" s="23" t="s">
        <v>5</v>
      </c>
      <c r="C61" s="24">
        <f>C66+C71+C76</f>
        <v>679159920</v>
      </c>
      <c r="D61" s="24">
        <f t="shared" ref="D61:D63" si="11">D66+D71+D76</f>
        <v>0</v>
      </c>
      <c r="E61" s="25">
        <f>D61/C61*100</f>
        <v>0</v>
      </c>
    </row>
    <row r="62" spans="1:5" outlineLevel="1">
      <c r="A62" s="17"/>
      <c r="B62" s="23" t="s">
        <v>6</v>
      </c>
      <c r="C62" s="24">
        <f t="shared" ref="C62:C63" si="12">C67+C72+C77</f>
        <v>140928607</v>
      </c>
      <c r="D62" s="24">
        <f t="shared" si="11"/>
        <v>14890</v>
      </c>
      <c r="E62" s="25">
        <f>D62/C62*100</f>
        <v>1.0565633420331757E-2</v>
      </c>
    </row>
    <row r="63" spans="1:5" outlineLevel="1">
      <c r="A63" s="17"/>
      <c r="B63" s="23" t="s">
        <v>7</v>
      </c>
      <c r="C63" s="24">
        <f t="shared" si="12"/>
        <v>128129700</v>
      </c>
      <c r="D63" s="24">
        <f t="shared" si="11"/>
        <v>68123027.150000006</v>
      </c>
      <c r="E63" s="25">
        <f>D63/C63*100</f>
        <v>53.167241591918192</v>
      </c>
    </row>
    <row r="64" spans="1:5" ht="31.5" outlineLevel="1">
      <c r="A64" s="17"/>
      <c r="B64" s="26" t="s">
        <v>19</v>
      </c>
      <c r="C64" s="24">
        <f>C66+C67+C68</f>
        <v>7289500</v>
      </c>
      <c r="D64" s="24">
        <f>D66+D67+D68</f>
        <v>3246027.72</v>
      </c>
      <c r="E64" s="25">
        <f>D64/C64*100</f>
        <v>44.530183414500314</v>
      </c>
    </row>
    <row r="65" spans="1:7" outlineLevel="1">
      <c r="A65" s="17"/>
      <c r="B65" s="23" t="s">
        <v>4</v>
      </c>
      <c r="C65" s="24"/>
      <c r="D65" s="24"/>
      <c r="E65" s="25"/>
    </row>
    <row r="66" spans="1:7" outlineLevel="1">
      <c r="A66" s="17"/>
      <c r="B66" s="23" t="s">
        <v>5</v>
      </c>
      <c r="C66" s="24"/>
      <c r="D66" s="24"/>
      <c r="E66" s="25">
        <v>0</v>
      </c>
    </row>
    <row r="67" spans="1:7" outlineLevel="1">
      <c r="A67" s="17"/>
      <c r="B67" s="23" t="s">
        <v>6</v>
      </c>
      <c r="C67" s="24"/>
      <c r="D67" s="24"/>
      <c r="E67" s="25">
        <v>0</v>
      </c>
    </row>
    <row r="68" spans="1:7" outlineLevel="1">
      <c r="A68" s="17"/>
      <c r="B68" s="23" t="s">
        <v>7</v>
      </c>
      <c r="C68" s="24">
        <v>7289500</v>
      </c>
      <c r="D68" s="24">
        <v>3246027.72</v>
      </c>
      <c r="E68" s="25">
        <f>D68/C68*100</f>
        <v>44.530183414500314</v>
      </c>
    </row>
    <row r="69" spans="1:7" ht="31.5" outlineLevel="1">
      <c r="A69" s="17"/>
      <c r="B69" s="26" t="s">
        <v>195</v>
      </c>
      <c r="C69" s="24">
        <f>C71+C72+C73</f>
        <v>867851527</v>
      </c>
      <c r="D69" s="24">
        <f>D71+D72+D73</f>
        <v>474856.93</v>
      </c>
      <c r="E69" s="25">
        <f>D69/C69*100</f>
        <v>5.4716378922727869E-2</v>
      </c>
    </row>
    <row r="70" spans="1:7" outlineLevel="1">
      <c r="A70" s="17"/>
      <c r="B70" s="23" t="s">
        <v>4</v>
      </c>
      <c r="C70" s="24"/>
      <c r="D70" s="24"/>
      <c r="E70" s="25"/>
    </row>
    <row r="71" spans="1:7" outlineLevel="1">
      <c r="A71" s="17"/>
      <c r="B71" s="23" t="s">
        <v>5</v>
      </c>
      <c r="C71" s="24">
        <v>679159920</v>
      </c>
      <c r="D71" s="24"/>
      <c r="E71" s="25">
        <f>D71/C71*100</f>
        <v>0</v>
      </c>
      <c r="F71" s="2"/>
    </row>
    <row r="72" spans="1:7" outlineLevel="1">
      <c r="A72" s="17"/>
      <c r="B72" s="23" t="s">
        <v>6</v>
      </c>
      <c r="C72" s="24">
        <v>140928607</v>
      </c>
      <c r="D72" s="24">
        <v>14890</v>
      </c>
      <c r="E72" s="25">
        <f>D72/C72*100</f>
        <v>1.0565633420331757E-2</v>
      </c>
    </row>
    <row r="73" spans="1:7" outlineLevel="1">
      <c r="A73" s="17"/>
      <c r="B73" s="23" t="s">
        <v>7</v>
      </c>
      <c r="C73" s="24">
        <v>47763000</v>
      </c>
      <c r="D73" s="24">
        <v>459966.93</v>
      </c>
      <c r="E73" s="25">
        <f>D73/C73*100</f>
        <v>0.96301934551849755</v>
      </c>
    </row>
    <row r="74" spans="1:7" ht="32.25" customHeight="1" outlineLevel="1">
      <c r="A74" s="17"/>
      <c r="B74" s="26" t="s">
        <v>20</v>
      </c>
      <c r="C74" s="24">
        <f>C76+C77+C78</f>
        <v>73077200</v>
      </c>
      <c r="D74" s="24">
        <f t="shared" ref="D74" si="13">D76+D77+D78</f>
        <v>64417032.5</v>
      </c>
      <c r="E74" s="25">
        <f>D74/C74*100</f>
        <v>88.149289381640244</v>
      </c>
    </row>
    <row r="75" spans="1:7" outlineLevel="1">
      <c r="A75" s="17"/>
      <c r="B75" s="23" t="s">
        <v>4</v>
      </c>
      <c r="C75" s="24"/>
      <c r="D75" s="24"/>
      <c r="E75" s="25"/>
    </row>
    <row r="76" spans="1:7" outlineLevel="1">
      <c r="A76" s="17"/>
      <c r="B76" s="23" t="s">
        <v>5</v>
      </c>
      <c r="C76" s="24"/>
      <c r="D76" s="24"/>
      <c r="E76" s="25">
        <v>0</v>
      </c>
      <c r="F76" s="2"/>
      <c r="G76" s="2"/>
    </row>
    <row r="77" spans="1:7" outlineLevel="1">
      <c r="A77" s="17"/>
      <c r="B77" s="23" t="s">
        <v>6</v>
      </c>
      <c r="C77" s="24"/>
      <c r="D77" s="24"/>
      <c r="E77" s="25">
        <v>0</v>
      </c>
      <c r="F77" s="2"/>
    </row>
    <row r="78" spans="1:7" outlineLevel="1">
      <c r="A78" s="17"/>
      <c r="B78" s="23" t="s">
        <v>7</v>
      </c>
      <c r="C78" s="24">
        <v>73077200</v>
      </c>
      <c r="D78" s="24">
        <v>64417032.5</v>
      </c>
      <c r="E78" s="25">
        <f>D78/C78*100</f>
        <v>88.149289381640244</v>
      </c>
      <c r="F78" s="2"/>
      <c r="G78" s="2"/>
    </row>
    <row r="79" spans="1:7" ht="16.5" customHeight="1" outlineLevel="1">
      <c r="A79" s="17" t="s">
        <v>21</v>
      </c>
      <c r="B79" s="23" t="s">
        <v>180</v>
      </c>
      <c r="C79" s="24">
        <f>C81+C82+C83</f>
        <v>18400000</v>
      </c>
      <c r="D79" s="24">
        <f t="shared" ref="D79" si="14">D81+D82+D83</f>
        <v>0</v>
      </c>
      <c r="E79" s="25">
        <f>D79/C79*100</f>
        <v>0</v>
      </c>
    </row>
    <row r="80" spans="1:7" outlineLevel="1">
      <c r="A80" s="17"/>
      <c r="B80" s="23" t="s">
        <v>4</v>
      </c>
      <c r="C80" s="24"/>
      <c r="D80" s="24"/>
      <c r="E80" s="25"/>
    </row>
    <row r="81" spans="1:7" outlineLevel="1">
      <c r="A81" s="17"/>
      <c r="B81" s="23" t="s">
        <v>5</v>
      </c>
      <c r="C81" s="24">
        <f>C86</f>
        <v>0</v>
      </c>
      <c r="D81" s="24">
        <f t="shared" ref="D81:D82" si="15">D86</f>
        <v>0</v>
      </c>
      <c r="E81" s="25">
        <v>0</v>
      </c>
    </row>
    <row r="82" spans="1:7" outlineLevel="1">
      <c r="A82" s="17"/>
      <c r="B82" s="23" t="s">
        <v>6</v>
      </c>
      <c r="C82" s="24">
        <f t="shared" ref="C82" si="16">C87</f>
        <v>0</v>
      </c>
      <c r="D82" s="24">
        <f t="shared" si="15"/>
        <v>0</v>
      </c>
      <c r="E82" s="25">
        <v>0</v>
      </c>
    </row>
    <row r="83" spans="1:7" outlineLevel="1">
      <c r="A83" s="17"/>
      <c r="B83" s="23" t="s">
        <v>7</v>
      </c>
      <c r="C83" s="24">
        <f>C88</f>
        <v>18400000</v>
      </c>
      <c r="D83" s="24">
        <f>D88</f>
        <v>0</v>
      </c>
      <c r="E83" s="25">
        <v>0</v>
      </c>
    </row>
    <row r="84" spans="1:7" ht="63" outlineLevel="1">
      <c r="A84" s="17"/>
      <c r="B84" s="26" t="s">
        <v>181</v>
      </c>
      <c r="C84" s="24">
        <f>C86+C87+C88</f>
        <v>18400000</v>
      </c>
      <c r="D84" s="24">
        <f>D86+D87+D88</f>
        <v>0</v>
      </c>
      <c r="E84" s="25">
        <f>D84/C84*100</f>
        <v>0</v>
      </c>
    </row>
    <row r="85" spans="1:7" outlineLevel="1">
      <c r="A85" s="17"/>
      <c r="B85" s="23" t="s">
        <v>4</v>
      </c>
      <c r="C85" s="24"/>
      <c r="D85" s="24"/>
      <c r="E85" s="25"/>
    </row>
    <row r="86" spans="1:7" outlineLevel="1">
      <c r="A86" s="17"/>
      <c r="B86" s="23" t="s">
        <v>5</v>
      </c>
      <c r="C86" s="24"/>
      <c r="D86" s="24"/>
      <c r="E86" s="25">
        <v>0</v>
      </c>
    </row>
    <row r="87" spans="1:7" outlineLevel="1">
      <c r="A87" s="17"/>
      <c r="B87" s="23" t="s">
        <v>6</v>
      </c>
      <c r="C87" s="24"/>
      <c r="D87" s="24"/>
      <c r="E87" s="25">
        <v>0</v>
      </c>
    </row>
    <row r="88" spans="1:7" outlineLevel="1">
      <c r="A88" s="17"/>
      <c r="B88" s="23" t="s">
        <v>7</v>
      </c>
      <c r="C88" s="24">
        <v>18400000</v>
      </c>
      <c r="D88" s="24"/>
      <c r="E88" s="25">
        <v>0</v>
      </c>
    </row>
    <row r="89" spans="1:7" ht="50.25" customHeight="1" outlineLevel="1">
      <c r="A89" s="17" t="s">
        <v>24</v>
      </c>
      <c r="B89" s="23" t="s">
        <v>22</v>
      </c>
      <c r="C89" s="24">
        <f>C91+C92+C93</f>
        <v>31797698</v>
      </c>
      <c r="D89" s="24">
        <f t="shared" ref="D89" si="17">D91+D92+D93</f>
        <v>0</v>
      </c>
      <c r="E89" s="25">
        <f>D89/C89*100</f>
        <v>0</v>
      </c>
    </row>
    <row r="90" spans="1:7" outlineLevel="1">
      <c r="A90" s="17"/>
      <c r="B90" s="23" t="s">
        <v>4</v>
      </c>
      <c r="C90" s="24"/>
      <c r="D90" s="24"/>
      <c r="E90" s="25"/>
    </row>
    <row r="91" spans="1:7" outlineLevel="1">
      <c r="A91" s="17"/>
      <c r="B91" s="23" t="s">
        <v>5</v>
      </c>
      <c r="C91" s="24">
        <f>C96</f>
        <v>28166071.920000002</v>
      </c>
      <c r="D91" s="24">
        <f t="shared" ref="D91:D93" si="18">D96</f>
        <v>0</v>
      </c>
      <c r="E91" s="25">
        <f>D91/C91*100</f>
        <v>0</v>
      </c>
      <c r="F91" s="2"/>
      <c r="G91" s="2"/>
    </row>
    <row r="92" spans="1:7" outlineLevel="1">
      <c r="A92" s="17"/>
      <c r="B92" s="23" t="s">
        <v>6</v>
      </c>
      <c r="C92" s="24">
        <f t="shared" ref="C92:C93" si="19">C97</f>
        <v>3631626.08</v>
      </c>
      <c r="D92" s="24">
        <f t="shared" si="18"/>
        <v>0</v>
      </c>
      <c r="E92" s="25">
        <f>D92/C92*100</f>
        <v>0</v>
      </c>
    </row>
    <row r="93" spans="1:7" outlineLevel="1">
      <c r="A93" s="17"/>
      <c r="B93" s="23" t="s">
        <v>7</v>
      </c>
      <c r="C93" s="24">
        <f t="shared" si="19"/>
        <v>0</v>
      </c>
      <c r="D93" s="24">
        <f t="shared" si="18"/>
        <v>0</v>
      </c>
      <c r="E93" s="25">
        <v>0</v>
      </c>
    </row>
    <row r="94" spans="1:7" ht="63" customHeight="1" outlineLevel="1">
      <c r="A94" s="17"/>
      <c r="B94" s="26" t="s">
        <v>23</v>
      </c>
      <c r="C94" s="24">
        <f>C96+C97+C98</f>
        <v>31797698</v>
      </c>
      <c r="D94" s="24">
        <f>D96+D97+D98</f>
        <v>0</v>
      </c>
      <c r="E94" s="25">
        <f>D94/C94*100</f>
        <v>0</v>
      </c>
    </row>
    <row r="95" spans="1:7" outlineLevel="1">
      <c r="A95" s="17"/>
      <c r="B95" s="23" t="s">
        <v>4</v>
      </c>
      <c r="C95" s="24"/>
      <c r="D95" s="24"/>
      <c r="E95" s="25"/>
    </row>
    <row r="96" spans="1:7" outlineLevel="1">
      <c r="A96" s="17"/>
      <c r="B96" s="23" t="s">
        <v>5</v>
      </c>
      <c r="C96" s="24">
        <v>28166071.920000002</v>
      </c>
      <c r="D96" s="24"/>
      <c r="E96" s="25">
        <f>D96/C96*100</f>
        <v>0</v>
      </c>
      <c r="F96" s="2"/>
    </row>
    <row r="97" spans="1:7" outlineLevel="1">
      <c r="A97" s="17"/>
      <c r="B97" s="23" t="s">
        <v>6</v>
      </c>
      <c r="C97" s="24">
        <v>3631626.08</v>
      </c>
      <c r="D97" s="24"/>
      <c r="E97" s="25">
        <f>D97/C97*100</f>
        <v>0</v>
      </c>
    </row>
    <row r="98" spans="1:7" outlineLevel="1">
      <c r="A98" s="17"/>
      <c r="B98" s="23" t="s">
        <v>7</v>
      </c>
      <c r="C98" s="24"/>
      <c r="D98" s="24"/>
      <c r="E98" s="25">
        <v>0</v>
      </c>
    </row>
    <row r="99" spans="1:7" ht="16.5" customHeight="1" outlineLevel="1">
      <c r="A99" s="17" t="s">
        <v>27</v>
      </c>
      <c r="B99" s="23" t="s">
        <v>25</v>
      </c>
      <c r="C99" s="24">
        <f>C101+C102+C103</f>
        <v>46031200</v>
      </c>
      <c r="D99" s="24">
        <f t="shared" ref="D99" si="20">D101+D102+D103</f>
        <v>478175</v>
      </c>
      <c r="E99" s="25">
        <f>D99/C99*100</f>
        <v>1.0388062879090703</v>
      </c>
    </row>
    <row r="100" spans="1:7" outlineLevel="1">
      <c r="A100" s="17"/>
      <c r="B100" s="23" t="s">
        <v>4</v>
      </c>
      <c r="C100" s="24"/>
      <c r="D100" s="24"/>
      <c r="E100" s="25"/>
    </row>
    <row r="101" spans="1:7" outlineLevel="1">
      <c r="A101" s="17"/>
      <c r="B101" s="23" t="s">
        <v>5</v>
      </c>
      <c r="C101" s="24">
        <f t="shared" ref="C101:D103" si="21">C106</f>
        <v>0</v>
      </c>
      <c r="D101" s="24">
        <f t="shared" si="21"/>
        <v>0</v>
      </c>
      <c r="E101" s="25">
        <v>0</v>
      </c>
    </row>
    <row r="102" spans="1:7" outlineLevel="1">
      <c r="A102" s="17"/>
      <c r="B102" s="23" t="s">
        <v>6</v>
      </c>
      <c r="C102" s="24">
        <f t="shared" si="21"/>
        <v>0</v>
      </c>
      <c r="D102" s="24">
        <f t="shared" si="21"/>
        <v>0</v>
      </c>
      <c r="E102" s="25">
        <v>0</v>
      </c>
    </row>
    <row r="103" spans="1:7" outlineLevel="1">
      <c r="A103" s="17"/>
      <c r="B103" s="23" t="s">
        <v>7</v>
      </c>
      <c r="C103" s="24">
        <f t="shared" si="21"/>
        <v>46031200</v>
      </c>
      <c r="D103" s="24">
        <f t="shared" si="21"/>
        <v>478175</v>
      </c>
      <c r="E103" s="25">
        <f>D103/C103*100</f>
        <v>1.0388062879090703</v>
      </c>
    </row>
    <row r="104" spans="1:7" ht="31.5" outlineLevel="1">
      <c r="A104" s="17"/>
      <c r="B104" s="26" t="s">
        <v>26</v>
      </c>
      <c r="C104" s="24">
        <f>C106+C107+C108</f>
        <v>46031200</v>
      </c>
      <c r="D104" s="24">
        <f>D106+D107+D108</f>
        <v>478175</v>
      </c>
      <c r="E104" s="25">
        <f>D104/C104*100</f>
        <v>1.0388062879090703</v>
      </c>
    </row>
    <row r="105" spans="1:7" outlineLevel="1">
      <c r="A105" s="17"/>
      <c r="B105" s="23" t="s">
        <v>4</v>
      </c>
      <c r="C105" s="24"/>
      <c r="D105" s="24"/>
      <c r="E105" s="25"/>
    </row>
    <row r="106" spans="1:7" outlineLevel="1">
      <c r="A106" s="17"/>
      <c r="B106" s="23" t="s">
        <v>5</v>
      </c>
      <c r="C106" s="24"/>
      <c r="D106" s="24"/>
      <c r="E106" s="25">
        <v>0</v>
      </c>
    </row>
    <row r="107" spans="1:7" outlineLevel="1">
      <c r="A107" s="17"/>
      <c r="B107" s="23" t="s">
        <v>6</v>
      </c>
      <c r="C107" s="24"/>
      <c r="D107" s="24"/>
      <c r="E107" s="25">
        <v>0</v>
      </c>
    </row>
    <row r="108" spans="1:7" outlineLevel="1">
      <c r="A108" s="17"/>
      <c r="B108" s="23" t="s">
        <v>7</v>
      </c>
      <c r="C108" s="24">
        <v>46031200</v>
      </c>
      <c r="D108" s="24">
        <v>478175</v>
      </c>
      <c r="E108" s="25">
        <f>D108/C108*100</f>
        <v>1.0388062879090703</v>
      </c>
    </row>
    <row r="109" spans="1:7" ht="33.75" customHeight="1" outlineLevel="1">
      <c r="A109" s="17" t="s">
        <v>29</v>
      </c>
      <c r="B109" s="23" t="s">
        <v>28</v>
      </c>
      <c r="C109" s="24">
        <f>C111+C112+C113</f>
        <v>80131049.950000003</v>
      </c>
      <c r="D109" s="24">
        <f t="shared" ref="D109" si="22">D111+D112+D113</f>
        <v>53392324.950000003</v>
      </c>
      <c r="E109" s="25">
        <f>D109/C109*100</f>
        <v>66.631255903068322</v>
      </c>
    </row>
    <row r="110" spans="1:7" outlineLevel="1">
      <c r="A110" s="17"/>
      <c r="B110" s="23" t="s">
        <v>4</v>
      </c>
      <c r="C110" s="24"/>
      <c r="D110" s="24"/>
      <c r="E110" s="25"/>
    </row>
    <row r="111" spans="1:7" outlineLevel="1">
      <c r="A111" s="17"/>
      <c r="B111" s="23" t="s">
        <v>5</v>
      </c>
      <c r="C111" s="24">
        <f>C116</f>
        <v>0</v>
      </c>
      <c r="D111" s="24">
        <f t="shared" ref="D111:D113" si="23">D116</f>
        <v>0</v>
      </c>
      <c r="E111" s="25">
        <v>0</v>
      </c>
    </row>
    <row r="112" spans="1:7" outlineLevel="1">
      <c r="A112" s="17"/>
      <c r="B112" s="23" t="s">
        <v>6</v>
      </c>
      <c r="C112" s="24">
        <f t="shared" ref="C112:C113" si="24">C117</f>
        <v>0</v>
      </c>
      <c r="D112" s="24">
        <f t="shared" si="23"/>
        <v>0</v>
      </c>
      <c r="E112" s="25">
        <v>0</v>
      </c>
      <c r="F112" s="2"/>
      <c r="G112" s="2"/>
    </row>
    <row r="113" spans="1:7" outlineLevel="1">
      <c r="A113" s="17"/>
      <c r="B113" s="23" t="s">
        <v>7</v>
      </c>
      <c r="C113" s="24">
        <f t="shared" si="24"/>
        <v>80131049.950000003</v>
      </c>
      <c r="D113" s="24">
        <f t="shared" si="23"/>
        <v>53392324.950000003</v>
      </c>
      <c r="E113" s="25">
        <f>D113/C113*100</f>
        <v>66.631255903068322</v>
      </c>
    </row>
    <row r="114" spans="1:7" ht="47.25" outlineLevel="1">
      <c r="A114" s="17"/>
      <c r="B114" s="26" t="s">
        <v>182</v>
      </c>
      <c r="C114" s="24">
        <f>C116+C117+C118</f>
        <v>80131049.950000003</v>
      </c>
      <c r="D114" s="24">
        <f t="shared" ref="D114" si="25">D116+D117+D118</f>
        <v>53392324.950000003</v>
      </c>
      <c r="E114" s="25">
        <f>D114/C114*100</f>
        <v>66.631255903068322</v>
      </c>
      <c r="F114" s="2"/>
    </row>
    <row r="115" spans="1:7" outlineLevel="1">
      <c r="A115" s="17"/>
      <c r="B115" s="23" t="s">
        <v>4</v>
      </c>
      <c r="C115" s="24"/>
      <c r="D115" s="24"/>
      <c r="E115" s="25"/>
      <c r="F115" s="2"/>
    </row>
    <row r="116" spans="1:7" outlineLevel="1">
      <c r="A116" s="17"/>
      <c r="B116" s="23" t="s">
        <v>5</v>
      </c>
      <c r="C116" s="24"/>
      <c r="D116" s="24"/>
      <c r="E116" s="25">
        <v>0</v>
      </c>
    </row>
    <row r="117" spans="1:7" outlineLevel="1">
      <c r="A117" s="17"/>
      <c r="B117" s="23" t="s">
        <v>6</v>
      </c>
      <c r="C117" s="24"/>
      <c r="D117" s="24"/>
      <c r="E117" s="25">
        <v>0</v>
      </c>
      <c r="F117" s="2"/>
    </row>
    <row r="118" spans="1:7" outlineLevel="1">
      <c r="A118" s="17"/>
      <c r="B118" s="23" t="s">
        <v>7</v>
      </c>
      <c r="C118" s="24">
        <v>80131049.950000003</v>
      </c>
      <c r="D118" s="24">
        <v>53392324.950000003</v>
      </c>
      <c r="E118" s="25">
        <f>D118/C118*100</f>
        <v>66.631255903068322</v>
      </c>
      <c r="F118" s="2"/>
      <c r="G118" s="2"/>
    </row>
    <row r="119" spans="1:7" ht="47.25" outlineLevel="1">
      <c r="A119" s="17" t="s">
        <v>183</v>
      </c>
      <c r="B119" s="23" t="s">
        <v>171</v>
      </c>
      <c r="C119" s="24">
        <f>C121+C122+C123</f>
        <v>117093400</v>
      </c>
      <c r="D119" s="24">
        <f t="shared" ref="D119" si="26">D121+D122+D123</f>
        <v>54202377.969999999</v>
      </c>
      <c r="E119" s="25">
        <f>D119/C119*100</f>
        <v>46.289866012943513</v>
      </c>
    </row>
    <row r="120" spans="1:7" outlineLevel="1">
      <c r="A120" s="17"/>
      <c r="B120" s="23" t="s">
        <v>4</v>
      </c>
      <c r="C120" s="24"/>
      <c r="D120" s="24"/>
      <c r="E120" s="25"/>
    </row>
    <row r="121" spans="1:7" outlineLevel="1">
      <c r="A121" s="17"/>
      <c r="B121" s="23" t="s">
        <v>5</v>
      </c>
      <c r="C121" s="24">
        <f>C126</f>
        <v>0</v>
      </c>
      <c r="D121" s="24">
        <f t="shared" ref="D121:D123" si="27">D126</f>
        <v>0</v>
      </c>
      <c r="E121" s="25">
        <v>0</v>
      </c>
    </row>
    <row r="122" spans="1:7" outlineLevel="1">
      <c r="A122" s="17"/>
      <c r="B122" s="23" t="s">
        <v>6</v>
      </c>
      <c r="C122" s="24">
        <f t="shared" ref="C122" si="28">C127</f>
        <v>0</v>
      </c>
      <c r="D122" s="24">
        <f t="shared" si="27"/>
        <v>0</v>
      </c>
      <c r="E122" s="25">
        <v>0</v>
      </c>
    </row>
    <row r="123" spans="1:7" outlineLevel="1">
      <c r="A123" s="17"/>
      <c r="B123" s="23" t="s">
        <v>7</v>
      </c>
      <c r="C123" s="24">
        <f>C128</f>
        <v>117093400</v>
      </c>
      <c r="D123" s="24">
        <f t="shared" si="27"/>
        <v>54202377.969999999</v>
      </c>
      <c r="E123" s="25">
        <f>D123/C123*100</f>
        <v>46.289866012943513</v>
      </c>
    </row>
    <row r="124" spans="1:7" outlineLevel="1">
      <c r="A124" s="17"/>
      <c r="B124" s="26" t="s">
        <v>30</v>
      </c>
      <c r="C124" s="24">
        <f>C126+C127+C128</f>
        <v>117093400</v>
      </c>
      <c r="D124" s="24">
        <f t="shared" ref="D124" si="29">D126+D127+D128</f>
        <v>54202377.969999999</v>
      </c>
      <c r="E124" s="25">
        <f>D124/C124*100</f>
        <v>46.289866012943513</v>
      </c>
    </row>
    <row r="125" spans="1:7" outlineLevel="1">
      <c r="A125" s="17"/>
      <c r="B125" s="23" t="s">
        <v>4</v>
      </c>
      <c r="C125" s="24"/>
      <c r="D125" s="24"/>
      <c r="E125" s="25"/>
    </row>
    <row r="126" spans="1:7" outlineLevel="1">
      <c r="A126" s="17"/>
      <c r="B126" s="23" t="s">
        <v>5</v>
      </c>
      <c r="C126" s="24"/>
      <c r="D126" s="24"/>
      <c r="E126" s="25">
        <v>0</v>
      </c>
    </row>
    <row r="127" spans="1:7" outlineLevel="1">
      <c r="A127" s="17"/>
      <c r="B127" s="23" t="s">
        <v>6</v>
      </c>
      <c r="C127" s="24"/>
      <c r="D127" s="24"/>
      <c r="E127" s="25">
        <v>0</v>
      </c>
    </row>
    <row r="128" spans="1:7" outlineLevel="1">
      <c r="A128" s="17"/>
      <c r="B128" s="23" t="s">
        <v>7</v>
      </c>
      <c r="C128" s="24">
        <v>117093400</v>
      </c>
      <c r="D128" s="24">
        <v>54202377.969999999</v>
      </c>
      <c r="E128" s="25">
        <f>D128/C128*100</f>
        <v>46.289866012943513</v>
      </c>
    </row>
    <row r="129" spans="1:7" s="3" customFormat="1" ht="31.5">
      <c r="A129" s="28" t="s">
        <v>31</v>
      </c>
      <c r="B129" s="21" t="s">
        <v>135</v>
      </c>
      <c r="C129" s="22">
        <f>C131+C132+C133</f>
        <v>13221619</v>
      </c>
      <c r="D129" s="22">
        <f>D131+D132+D133</f>
        <v>3855836.5700000003</v>
      </c>
      <c r="E129" s="16">
        <f>D129/C129*100</f>
        <v>29.163119660307867</v>
      </c>
    </row>
    <row r="130" spans="1:7">
      <c r="A130" s="28"/>
      <c r="B130" s="23" t="s">
        <v>4</v>
      </c>
      <c r="C130" s="22"/>
      <c r="D130" s="22"/>
      <c r="E130" s="16"/>
    </row>
    <row r="131" spans="1:7">
      <c r="A131" s="28"/>
      <c r="B131" s="21" t="s">
        <v>5</v>
      </c>
      <c r="C131" s="22">
        <f>C136+C151+C171</f>
        <v>3388500</v>
      </c>
      <c r="D131" s="22">
        <f>D136+D151+D171</f>
        <v>0</v>
      </c>
      <c r="E131" s="16">
        <f>D131/C131*100</f>
        <v>0</v>
      </c>
      <c r="F131" s="2"/>
      <c r="G131" s="2"/>
    </row>
    <row r="132" spans="1:7">
      <c r="A132" s="28"/>
      <c r="B132" s="21" t="s">
        <v>6</v>
      </c>
      <c r="C132" s="22">
        <f>C137+C152+C177</f>
        <v>1871300</v>
      </c>
      <c r="D132" s="22">
        <f>D137+D152+D177</f>
        <v>503860.5</v>
      </c>
      <c r="E132" s="16">
        <f>D132/C132*100</f>
        <v>26.925693368246673</v>
      </c>
      <c r="F132" s="2"/>
    </row>
    <row r="133" spans="1:7">
      <c r="A133" s="28"/>
      <c r="B133" s="21" t="s">
        <v>7</v>
      </c>
      <c r="C133" s="22">
        <f>C138+C153+C173</f>
        <v>7961819</v>
      </c>
      <c r="D133" s="22">
        <f>D138+D153+D178</f>
        <v>3351976.0700000003</v>
      </c>
      <c r="E133" s="16">
        <f>D133/C133*100</f>
        <v>42.100631400939918</v>
      </c>
    </row>
    <row r="134" spans="1:7" ht="15" customHeight="1" outlineLevel="1">
      <c r="A134" s="17" t="s">
        <v>32</v>
      </c>
      <c r="B134" s="23" t="s">
        <v>33</v>
      </c>
      <c r="C134" s="24">
        <f>C136+C137+C138</f>
        <v>4542500</v>
      </c>
      <c r="D134" s="24">
        <f t="shared" ref="D134" si="30">D136+D137+D138</f>
        <v>2576542.25</v>
      </c>
      <c r="E134" s="25">
        <f>D134/C134*100</f>
        <v>56.720798018712159</v>
      </c>
    </row>
    <row r="135" spans="1:7" outlineLevel="1">
      <c r="A135" s="17"/>
      <c r="B135" s="23" t="s">
        <v>4</v>
      </c>
      <c r="C135" s="24"/>
      <c r="D135" s="24"/>
      <c r="E135" s="25"/>
    </row>
    <row r="136" spans="1:7" outlineLevel="1">
      <c r="A136" s="17"/>
      <c r="B136" s="23" t="s">
        <v>5</v>
      </c>
      <c r="C136" s="24">
        <f t="shared" ref="C136:D138" si="31">C141+C146</f>
        <v>0</v>
      </c>
      <c r="D136" s="24">
        <f t="shared" si="31"/>
        <v>0</v>
      </c>
      <c r="E136" s="25">
        <v>0</v>
      </c>
    </row>
    <row r="137" spans="1:7" outlineLevel="1">
      <c r="A137" s="17"/>
      <c r="B137" s="23" t="s">
        <v>6</v>
      </c>
      <c r="C137" s="24">
        <f t="shared" si="31"/>
        <v>1164100</v>
      </c>
      <c r="D137" s="24">
        <f t="shared" si="31"/>
        <v>503860.5</v>
      </c>
      <c r="E137" s="25">
        <f>D137/C137*100</f>
        <v>43.283266042436217</v>
      </c>
    </row>
    <row r="138" spans="1:7" outlineLevel="1">
      <c r="A138" s="17"/>
      <c r="B138" s="23" t="s">
        <v>7</v>
      </c>
      <c r="C138" s="24">
        <f t="shared" si="31"/>
        <v>3378400</v>
      </c>
      <c r="D138" s="24">
        <f t="shared" si="31"/>
        <v>2072681.75</v>
      </c>
      <c r="E138" s="25">
        <f>D138/C138*100</f>
        <v>61.350987153682212</v>
      </c>
    </row>
    <row r="139" spans="1:7" ht="47.25" outlineLevel="1">
      <c r="A139" s="17"/>
      <c r="B139" s="26" t="s">
        <v>34</v>
      </c>
      <c r="C139" s="24">
        <f>C141+C142+C143</f>
        <v>4056000</v>
      </c>
      <c r="D139" s="24">
        <f t="shared" ref="D139" si="32">D141+D142+D143</f>
        <v>2576542.25</v>
      </c>
      <c r="E139" s="25">
        <f>D139/C139*100</f>
        <v>63.524217209072972</v>
      </c>
      <c r="F139" s="2"/>
    </row>
    <row r="140" spans="1:7" outlineLevel="1">
      <c r="A140" s="17"/>
      <c r="B140" s="23" t="s">
        <v>4</v>
      </c>
      <c r="C140" s="24"/>
      <c r="D140" s="24"/>
      <c r="E140" s="25"/>
      <c r="F140" s="2"/>
    </row>
    <row r="141" spans="1:7" outlineLevel="1">
      <c r="A141" s="17"/>
      <c r="B141" s="23" t="s">
        <v>5</v>
      </c>
      <c r="C141" s="24"/>
      <c r="D141" s="24"/>
      <c r="E141" s="25">
        <v>0</v>
      </c>
    </row>
    <row r="142" spans="1:7" outlineLevel="1">
      <c r="A142" s="17"/>
      <c r="B142" s="23" t="s">
        <v>6</v>
      </c>
      <c r="C142" s="24">
        <v>1164100</v>
      </c>
      <c r="D142" s="24">
        <v>503860.5</v>
      </c>
      <c r="E142" s="25">
        <f>D142/C142*100</f>
        <v>43.283266042436217</v>
      </c>
      <c r="F142" s="2"/>
    </row>
    <row r="143" spans="1:7" outlineLevel="1">
      <c r="A143" s="17"/>
      <c r="B143" s="23" t="s">
        <v>7</v>
      </c>
      <c r="C143" s="24">
        <v>2891900</v>
      </c>
      <c r="D143" s="24">
        <v>2072681.75</v>
      </c>
      <c r="E143" s="25">
        <f>D143/C143*100</f>
        <v>71.671971714097992</v>
      </c>
    </row>
    <row r="144" spans="1:7" ht="47.25" outlineLevel="1">
      <c r="A144" s="17"/>
      <c r="B144" s="26" t="s">
        <v>219</v>
      </c>
      <c r="C144" s="24">
        <f>C146+C147+C148</f>
        <v>486500</v>
      </c>
      <c r="D144" s="24">
        <f>D146+D147+D148</f>
        <v>0</v>
      </c>
      <c r="E144" s="25">
        <f t="shared" ref="E144:E148" si="33">D144/C144*100</f>
        <v>0</v>
      </c>
    </row>
    <row r="145" spans="1:5" outlineLevel="1">
      <c r="A145" s="17"/>
      <c r="B145" s="23" t="s">
        <v>4</v>
      </c>
      <c r="C145" s="24"/>
      <c r="D145" s="24"/>
      <c r="E145" s="25"/>
    </row>
    <row r="146" spans="1:5" outlineLevel="1">
      <c r="A146" s="17"/>
      <c r="B146" s="23" t="s">
        <v>5</v>
      </c>
      <c r="C146" s="24"/>
      <c r="D146" s="24"/>
      <c r="E146" s="25">
        <v>0</v>
      </c>
    </row>
    <row r="147" spans="1:5" outlineLevel="1">
      <c r="A147" s="17"/>
      <c r="B147" s="23" t="s">
        <v>6</v>
      </c>
      <c r="C147" s="24"/>
      <c r="D147" s="24"/>
      <c r="E147" s="25">
        <v>0</v>
      </c>
    </row>
    <row r="148" spans="1:5" outlineLevel="1">
      <c r="A148" s="17"/>
      <c r="B148" s="23" t="s">
        <v>7</v>
      </c>
      <c r="C148" s="24">
        <v>486500</v>
      </c>
      <c r="D148" s="24"/>
      <c r="E148" s="25">
        <f t="shared" si="33"/>
        <v>0</v>
      </c>
    </row>
    <row r="149" spans="1:5" outlineLevel="1">
      <c r="A149" s="17" t="s">
        <v>177</v>
      </c>
      <c r="B149" s="23" t="s">
        <v>35</v>
      </c>
      <c r="C149" s="24">
        <f>C151+C152+C153</f>
        <v>6142119</v>
      </c>
      <c r="D149" s="24">
        <f t="shared" ref="D149" si="34">D151+D152+D153</f>
        <v>0</v>
      </c>
      <c r="E149" s="25">
        <f>D149/C149*100</f>
        <v>0</v>
      </c>
    </row>
    <row r="150" spans="1:5" outlineLevel="1">
      <c r="A150" s="17"/>
      <c r="B150" s="23" t="s">
        <v>4</v>
      </c>
      <c r="C150" s="24"/>
      <c r="D150" s="24"/>
      <c r="E150" s="25"/>
    </row>
    <row r="151" spans="1:5" outlineLevel="1">
      <c r="A151" s="17"/>
      <c r="B151" s="23" t="s">
        <v>5</v>
      </c>
      <c r="C151" s="24">
        <f>C156+C161+C166</f>
        <v>3388500</v>
      </c>
      <c r="D151" s="24">
        <f t="shared" ref="D151:D153" si="35">D161+D166</f>
        <v>0</v>
      </c>
      <c r="E151" s="25">
        <f>D151/C151*100</f>
        <v>0</v>
      </c>
    </row>
    <row r="152" spans="1:5" outlineLevel="1">
      <c r="A152" s="17"/>
      <c r="B152" s="23" t="s">
        <v>6</v>
      </c>
      <c r="C152" s="24">
        <f>C157+C162+C167</f>
        <v>707200</v>
      </c>
      <c r="D152" s="24">
        <f t="shared" si="35"/>
        <v>0</v>
      </c>
      <c r="E152" s="25">
        <f>D152/C152*100</f>
        <v>0</v>
      </c>
    </row>
    <row r="153" spans="1:5" outlineLevel="1">
      <c r="A153" s="17"/>
      <c r="B153" s="23" t="s">
        <v>7</v>
      </c>
      <c r="C153" s="24">
        <f>C158+C163+C168</f>
        <v>2046419</v>
      </c>
      <c r="D153" s="24">
        <f t="shared" si="35"/>
        <v>0</v>
      </c>
      <c r="E153" s="25">
        <v>0</v>
      </c>
    </row>
    <row r="154" spans="1:5" ht="63" outlineLevel="1">
      <c r="A154" s="17"/>
      <c r="B154" s="26" t="s">
        <v>196</v>
      </c>
      <c r="C154" s="24">
        <f>C156+C157+C158</f>
        <v>571429</v>
      </c>
      <c r="D154" s="24">
        <f>D156+D157+D158</f>
        <v>0</v>
      </c>
      <c r="E154" s="25">
        <f>D154/C154*100</f>
        <v>0</v>
      </c>
    </row>
    <row r="155" spans="1:5" outlineLevel="1">
      <c r="A155" s="17"/>
      <c r="B155" s="23" t="s">
        <v>4</v>
      </c>
      <c r="C155" s="24"/>
      <c r="D155" s="24"/>
      <c r="E155" s="25"/>
    </row>
    <row r="156" spans="1:5" outlineLevel="1">
      <c r="A156" s="17"/>
      <c r="B156" s="23" t="s">
        <v>5</v>
      </c>
      <c r="C156" s="24">
        <v>291400</v>
      </c>
      <c r="D156" s="24"/>
      <c r="E156" s="25">
        <v>0</v>
      </c>
    </row>
    <row r="157" spans="1:5" outlineLevel="1">
      <c r="A157" s="17"/>
      <c r="B157" s="23" t="s">
        <v>6</v>
      </c>
      <c r="C157" s="24">
        <v>18600</v>
      </c>
      <c r="D157" s="24"/>
      <c r="E157" s="25">
        <v>0</v>
      </c>
    </row>
    <row r="158" spans="1:5" outlineLevel="1">
      <c r="A158" s="17"/>
      <c r="B158" s="23" t="s">
        <v>7</v>
      </c>
      <c r="C158" s="24">
        <v>261429</v>
      </c>
      <c r="D158" s="24"/>
      <c r="E158" s="25">
        <v>0</v>
      </c>
    </row>
    <row r="159" spans="1:5" ht="47.25" outlineLevel="1">
      <c r="A159" s="17"/>
      <c r="B159" s="26" t="s">
        <v>36</v>
      </c>
      <c r="C159" s="24">
        <f>C161+C162+C163</f>
        <v>1703700</v>
      </c>
      <c r="D159" s="24">
        <f>D161+D162+D163</f>
        <v>0</v>
      </c>
      <c r="E159" s="25">
        <f>D159/C159*100</f>
        <v>0</v>
      </c>
    </row>
    <row r="160" spans="1:5" outlineLevel="1">
      <c r="A160" s="17"/>
      <c r="B160" s="23" t="s">
        <v>4</v>
      </c>
      <c r="C160" s="24"/>
      <c r="D160" s="24"/>
      <c r="E160" s="25"/>
    </row>
    <row r="161" spans="1:6" outlineLevel="1">
      <c r="A161" s="17"/>
      <c r="B161" s="23" t="s">
        <v>5</v>
      </c>
      <c r="C161" s="24">
        <v>1140000</v>
      </c>
      <c r="D161" s="24"/>
      <c r="E161" s="25">
        <v>0</v>
      </c>
    </row>
    <row r="162" spans="1:6" outlineLevel="1">
      <c r="A162" s="17"/>
      <c r="B162" s="23" t="s">
        <v>6</v>
      </c>
      <c r="C162" s="24">
        <v>563700</v>
      </c>
      <c r="D162" s="24"/>
      <c r="E162" s="25">
        <v>0</v>
      </c>
    </row>
    <row r="163" spans="1:6" outlineLevel="1">
      <c r="A163" s="17"/>
      <c r="B163" s="23" t="s">
        <v>7</v>
      </c>
      <c r="C163" s="24"/>
      <c r="D163" s="24"/>
      <c r="E163" s="25">
        <v>0</v>
      </c>
    </row>
    <row r="164" spans="1:6" ht="78.75" customHeight="1" outlineLevel="1">
      <c r="A164" s="17"/>
      <c r="B164" s="26" t="s">
        <v>37</v>
      </c>
      <c r="C164" s="24">
        <f>C166+C167+C168</f>
        <v>3866990</v>
      </c>
      <c r="D164" s="24">
        <f t="shared" ref="D164" si="36">D166+D167+D168</f>
        <v>0</v>
      </c>
      <c r="E164" s="25">
        <f>D164/C164*100</f>
        <v>0</v>
      </c>
    </row>
    <row r="165" spans="1:6" outlineLevel="1">
      <c r="A165" s="17"/>
      <c r="B165" s="23" t="s">
        <v>4</v>
      </c>
      <c r="C165" s="24"/>
      <c r="D165" s="24"/>
      <c r="E165" s="25"/>
    </row>
    <row r="166" spans="1:6" outlineLevel="1">
      <c r="A166" s="17"/>
      <c r="B166" s="23" t="s">
        <v>5</v>
      </c>
      <c r="C166" s="24">
        <v>1957100</v>
      </c>
      <c r="D166" s="24"/>
      <c r="E166" s="25">
        <f>D166/C166*100</f>
        <v>0</v>
      </c>
      <c r="F166" s="2"/>
    </row>
    <row r="167" spans="1:6" outlineLevel="1">
      <c r="A167" s="17"/>
      <c r="B167" s="23" t="s">
        <v>6</v>
      </c>
      <c r="C167" s="24">
        <v>124900</v>
      </c>
      <c r="D167" s="24"/>
      <c r="E167" s="25">
        <f>D167/C167*100</f>
        <v>0</v>
      </c>
    </row>
    <row r="168" spans="1:6" outlineLevel="1">
      <c r="A168" s="17"/>
      <c r="B168" s="23" t="s">
        <v>7</v>
      </c>
      <c r="C168" s="24">
        <v>1784990</v>
      </c>
      <c r="D168" s="24"/>
      <c r="E168" s="25">
        <v>0</v>
      </c>
    </row>
    <row r="169" spans="1:6" ht="63" outlineLevel="1">
      <c r="A169" s="17" t="s">
        <v>217</v>
      </c>
      <c r="B169" s="23" t="s">
        <v>218</v>
      </c>
      <c r="C169" s="24">
        <f>C171+C172+C173</f>
        <v>2537000</v>
      </c>
      <c r="D169" s="24">
        <f>D171+D172+D173</f>
        <v>1279294.32</v>
      </c>
      <c r="E169" s="25">
        <f t="shared" ref="E169:E178" si="37">D169/C169*100</f>
        <v>50.425475758770197</v>
      </c>
    </row>
    <row r="170" spans="1:6" outlineLevel="1">
      <c r="A170" s="17"/>
      <c r="B170" s="23" t="s">
        <v>4</v>
      </c>
      <c r="C170" s="24"/>
      <c r="D170" s="24"/>
      <c r="E170" s="25"/>
    </row>
    <row r="171" spans="1:6" outlineLevel="1">
      <c r="A171" s="17"/>
      <c r="B171" s="23" t="s">
        <v>5</v>
      </c>
      <c r="C171" s="24">
        <f t="shared" ref="C171:D173" si="38">C176</f>
        <v>0</v>
      </c>
      <c r="D171" s="24">
        <f t="shared" si="38"/>
        <v>0</v>
      </c>
      <c r="E171" s="25">
        <v>0</v>
      </c>
    </row>
    <row r="172" spans="1:6" outlineLevel="1">
      <c r="A172" s="17"/>
      <c r="B172" s="23" t="s">
        <v>6</v>
      </c>
      <c r="C172" s="24">
        <f t="shared" si="38"/>
        <v>0</v>
      </c>
      <c r="D172" s="24">
        <f t="shared" si="38"/>
        <v>0</v>
      </c>
      <c r="E172" s="25">
        <v>0</v>
      </c>
    </row>
    <row r="173" spans="1:6" outlineLevel="1">
      <c r="A173" s="17"/>
      <c r="B173" s="23" t="s">
        <v>7</v>
      </c>
      <c r="C173" s="24">
        <f t="shared" si="38"/>
        <v>2537000</v>
      </c>
      <c r="D173" s="24">
        <f t="shared" si="38"/>
        <v>1279294.32</v>
      </c>
      <c r="E173" s="25">
        <f t="shared" si="37"/>
        <v>50.425475758770197</v>
      </c>
    </row>
    <row r="174" spans="1:6" ht="47.25" outlineLevel="1">
      <c r="A174" s="17"/>
      <c r="B174" s="26" t="s">
        <v>216</v>
      </c>
      <c r="C174" s="24">
        <f>C176+C177+C178</f>
        <v>2537000</v>
      </c>
      <c r="D174" s="24">
        <f>D176+D177+D178</f>
        <v>1279294.32</v>
      </c>
      <c r="E174" s="25">
        <f t="shared" si="37"/>
        <v>50.425475758770197</v>
      </c>
    </row>
    <row r="175" spans="1:6" outlineLevel="1">
      <c r="A175" s="17"/>
      <c r="B175" s="23" t="s">
        <v>4</v>
      </c>
      <c r="C175" s="24"/>
      <c r="D175" s="24"/>
      <c r="E175" s="25"/>
    </row>
    <row r="176" spans="1:6" outlineLevel="1">
      <c r="A176" s="17"/>
      <c r="B176" s="23" t="s">
        <v>5</v>
      </c>
      <c r="C176" s="24"/>
      <c r="D176" s="24"/>
      <c r="E176" s="25">
        <v>0</v>
      </c>
    </row>
    <row r="177" spans="1:7" outlineLevel="1">
      <c r="A177" s="17"/>
      <c r="B177" s="23" t="s">
        <v>6</v>
      </c>
      <c r="C177" s="24"/>
      <c r="D177" s="24"/>
      <c r="E177" s="25">
        <v>0</v>
      </c>
    </row>
    <row r="178" spans="1:7" outlineLevel="1">
      <c r="A178" s="17"/>
      <c r="B178" s="23" t="s">
        <v>7</v>
      </c>
      <c r="C178" s="24">
        <v>2537000</v>
      </c>
      <c r="D178" s="24">
        <v>1279294.32</v>
      </c>
      <c r="E178" s="25">
        <f t="shared" si="37"/>
        <v>50.425475758770197</v>
      </c>
    </row>
    <row r="179" spans="1:7" s="3" customFormat="1" ht="31.5">
      <c r="A179" s="28" t="s">
        <v>38</v>
      </c>
      <c r="B179" s="21" t="s">
        <v>172</v>
      </c>
      <c r="C179" s="22">
        <f>C181+C182+C183</f>
        <v>687224206.71000004</v>
      </c>
      <c r="D179" s="22">
        <f t="shared" ref="D179" si="39">D181+D182+D183</f>
        <v>315310123.22999996</v>
      </c>
      <c r="E179" s="16">
        <f>D179/C179*100</f>
        <v>45.881696271949984</v>
      </c>
    </row>
    <row r="180" spans="1:7">
      <c r="A180" s="28"/>
      <c r="B180" s="23" t="s">
        <v>4</v>
      </c>
      <c r="C180" s="22"/>
      <c r="D180" s="22"/>
      <c r="E180" s="16"/>
    </row>
    <row r="181" spans="1:7">
      <c r="A181" s="28"/>
      <c r="B181" s="21" t="s">
        <v>5</v>
      </c>
      <c r="C181" s="22">
        <f>C186+C246+C231</f>
        <v>200154900</v>
      </c>
      <c r="D181" s="22">
        <f>+D231+D186+D246</f>
        <v>51169017.920000002</v>
      </c>
      <c r="E181" s="16">
        <f>D181/C181*100</f>
        <v>25.564709092807618</v>
      </c>
      <c r="F181" s="2"/>
      <c r="G181" s="2"/>
    </row>
    <row r="182" spans="1:7">
      <c r="A182" s="28"/>
      <c r="B182" s="21" t="s">
        <v>6</v>
      </c>
      <c r="C182" s="22">
        <f t="shared" ref="C182:D183" si="40">C187+C232+C247</f>
        <v>55350335.710000001</v>
      </c>
      <c r="D182" s="22">
        <f t="shared" si="40"/>
        <v>10414070.840000002</v>
      </c>
      <c r="E182" s="16">
        <f>D182/C182*100</f>
        <v>18.814828684261293</v>
      </c>
    </row>
    <row r="183" spans="1:7">
      <c r="A183" s="28"/>
      <c r="B183" s="21" t="s">
        <v>7</v>
      </c>
      <c r="C183" s="22">
        <f t="shared" si="40"/>
        <v>431718971</v>
      </c>
      <c r="D183" s="22">
        <f t="shared" si="40"/>
        <v>253727034.46999997</v>
      </c>
      <c r="E183" s="16">
        <f>D183/C183*100</f>
        <v>58.771342357804322</v>
      </c>
    </row>
    <row r="184" spans="1:7" s="5" customFormat="1" outlineLevel="1">
      <c r="A184" s="17" t="s">
        <v>39</v>
      </c>
      <c r="B184" s="23" t="s">
        <v>40</v>
      </c>
      <c r="C184" s="24">
        <f>C186+C187+C188</f>
        <v>405784656.70999998</v>
      </c>
      <c r="D184" s="24">
        <f t="shared" ref="D184" si="41">D186+D187+D188</f>
        <v>245060944.38999999</v>
      </c>
      <c r="E184" s="25">
        <f>D184/C184*100</f>
        <v>60.391870500203858</v>
      </c>
    </row>
    <row r="185" spans="1:7" outlineLevel="1">
      <c r="A185" s="17"/>
      <c r="B185" s="23" t="s">
        <v>4</v>
      </c>
      <c r="C185" s="24"/>
      <c r="D185" s="24"/>
      <c r="E185" s="25"/>
    </row>
    <row r="186" spans="1:7" outlineLevel="1">
      <c r="A186" s="17"/>
      <c r="B186" s="23" t="s">
        <v>5</v>
      </c>
      <c r="C186" s="24">
        <f>C191+C196+C201+C206+C211+C216+C221+C226</f>
        <v>154900</v>
      </c>
      <c r="D186" s="24">
        <f t="shared" ref="C186:D188" si="42">D191+D196+D201+D206+D211+D216+D221+D226</f>
        <v>154900</v>
      </c>
      <c r="E186" s="25">
        <f>D186/C186*100</f>
        <v>100</v>
      </c>
      <c r="F186" s="2"/>
    </row>
    <row r="187" spans="1:7" outlineLevel="1">
      <c r="A187" s="17"/>
      <c r="B187" s="23" t="s">
        <v>6</v>
      </c>
      <c r="C187" s="24">
        <f t="shared" si="42"/>
        <v>15066385.710000001</v>
      </c>
      <c r="D187" s="24">
        <f t="shared" si="42"/>
        <v>66385.710000000006</v>
      </c>
      <c r="E187" s="25">
        <f>D187/C187*100</f>
        <v>0.4406213359846341</v>
      </c>
    </row>
    <row r="188" spans="1:7" outlineLevel="1">
      <c r="A188" s="17"/>
      <c r="B188" s="23" t="s">
        <v>7</v>
      </c>
      <c r="C188" s="24">
        <f t="shared" si="42"/>
        <v>390563371</v>
      </c>
      <c r="D188" s="24">
        <f t="shared" si="42"/>
        <v>244839658.67999998</v>
      </c>
      <c r="E188" s="25">
        <f>D188/C188*100</f>
        <v>62.688843055894253</v>
      </c>
    </row>
    <row r="189" spans="1:7" outlineLevel="1">
      <c r="A189" s="17"/>
      <c r="B189" s="26" t="s">
        <v>41</v>
      </c>
      <c r="C189" s="24">
        <f>C191+C192+C193</f>
        <v>45992571.420000002</v>
      </c>
      <c r="D189" s="24">
        <f t="shared" ref="D189" si="43">D191+D192+D193</f>
        <v>23434861.420000002</v>
      </c>
      <c r="E189" s="25">
        <f>D189/C189*100</f>
        <v>50.95357945089647</v>
      </c>
      <c r="F189" s="2"/>
    </row>
    <row r="190" spans="1:7" outlineLevel="1">
      <c r="A190" s="17"/>
      <c r="B190" s="23" t="s">
        <v>4</v>
      </c>
      <c r="C190" s="24"/>
      <c r="D190" s="24"/>
      <c r="E190" s="25"/>
      <c r="F190" s="2"/>
    </row>
    <row r="191" spans="1:7" outlineLevel="1">
      <c r="A191" s="17"/>
      <c r="B191" s="23" t="s">
        <v>5</v>
      </c>
      <c r="C191" s="24">
        <v>154900</v>
      </c>
      <c r="D191" s="24">
        <v>154900</v>
      </c>
      <c r="E191" s="25">
        <f>D191/C191*100</f>
        <v>100</v>
      </c>
    </row>
    <row r="192" spans="1:7" outlineLevel="1">
      <c r="A192" s="17"/>
      <c r="B192" s="23" t="s">
        <v>6</v>
      </c>
      <c r="C192" s="24">
        <v>66385.710000000006</v>
      </c>
      <c r="D192" s="24">
        <v>66385.710000000006</v>
      </c>
      <c r="E192" s="25">
        <f>D192/C192*100</f>
        <v>100</v>
      </c>
    </row>
    <row r="193" spans="1:6" outlineLevel="1">
      <c r="A193" s="17"/>
      <c r="B193" s="23" t="s">
        <v>7</v>
      </c>
      <c r="C193" s="24">
        <v>45771285.710000001</v>
      </c>
      <c r="D193" s="24">
        <v>23213575.710000001</v>
      </c>
      <c r="E193" s="25">
        <f>D193/C193*100</f>
        <v>50.716459784585766</v>
      </c>
      <c r="F193" s="2"/>
    </row>
    <row r="194" spans="1:6" outlineLevel="1">
      <c r="A194" s="17"/>
      <c r="B194" s="26" t="s">
        <v>42</v>
      </c>
      <c r="C194" s="24">
        <f>C196+C197+C198</f>
        <v>6542700</v>
      </c>
      <c r="D194" s="24">
        <f>D196+D197+D198</f>
        <v>3462848</v>
      </c>
      <c r="E194" s="25">
        <f>D194/C194*100</f>
        <v>52.926895624130708</v>
      </c>
    </row>
    <row r="195" spans="1:6" outlineLevel="1">
      <c r="A195" s="17"/>
      <c r="B195" s="23" t="s">
        <v>4</v>
      </c>
      <c r="C195" s="24"/>
      <c r="D195" s="24"/>
      <c r="E195" s="25"/>
    </row>
    <row r="196" spans="1:6" outlineLevel="1">
      <c r="A196" s="17"/>
      <c r="B196" s="23" t="s">
        <v>5</v>
      </c>
      <c r="C196" s="24"/>
      <c r="D196" s="24"/>
      <c r="E196" s="25">
        <v>0</v>
      </c>
    </row>
    <row r="197" spans="1:6" outlineLevel="1">
      <c r="A197" s="17"/>
      <c r="B197" s="23" t="s">
        <v>6</v>
      </c>
      <c r="C197" s="24"/>
      <c r="D197" s="24"/>
      <c r="E197" s="25">
        <v>0</v>
      </c>
    </row>
    <row r="198" spans="1:6" outlineLevel="1">
      <c r="A198" s="17"/>
      <c r="B198" s="23" t="s">
        <v>7</v>
      </c>
      <c r="C198" s="24">
        <v>6542700</v>
      </c>
      <c r="D198" s="24">
        <v>3462848</v>
      </c>
      <c r="E198" s="25">
        <f>D198/C198*100</f>
        <v>52.926895624130708</v>
      </c>
    </row>
    <row r="199" spans="1:6" ht="17.25" customHeight="1" outlineLevel="1">
      <c r="A199" s="17"/>
      <c r="B199" s="26" t="s">
        <v>43</v>
      </c>
      <c r="C199" s="24">
        <f>C201+C202+C203</f>
        <v>15089600</v>
      </c>
      <c r="D199" s="24">
        <f t="shared" ref="D199" si="44">D201+D202+D203</f>
        <v>7638763</v>
      </c>
      <c r="E199" s="25">
        <f>D199/C199*100</f>
        <v>50.622700402926526</v>
      </c>
    </row>
    <row r="200" spans="1:6" outlineLevel="1">
      <c r="A200" s="17"/>
      <c r="B200" s="23" t="s">
        <v>4</v>
      </c>
      <c r="C200" s="24"/>
      <c r="D200" s="24"/>
      <c r="E200" s="25"/>
    </row>
    <row r="201" spans="1:6" outlineLevel="1">
      <c r="A201" s="17"/>
      <c r="B201" s="23" t="s">
        <v>5</v>
      </c>
      <c r="C201" s="24"/>
      <c r="D201" s="24"/>
      <c r="E201" s="25">
        <v>0</v>
      </c>
    </row>
    <row r="202" spans="1:6" outlineLevel="1">
      <c r="A202" s="17"/>
      <c r="B202" s="23" t="s">
        <v>6</v>
      </c>
      <c r="C202" s="24"/>
      <c r="D202" s="24"/>
      <c r="E202" s="25">
        <v>0</v>
      </c>
    </row>
    <row r="203" spans="1:6" outlineLevel="1">
      <c r="A203" s="17"/>
      <c r="B203" s="23" t="s">
        <v>7</v>
      </c>
      <c r="C203" s="24">
        <v>15089600</v>
      </c>
      <c r="D203" s="24">
        <v>7638763</v>
      </c>
      <c r="E203" s="25">
        <f>D203/C203*100</f>
        <v>50.622700402926526</v>
      </c>
    </row>
    <row r="204" spans="1:6" ht="31.5" outlineLevel="1">
      <c r="A204" s="17"/>
      <c r="B204" s="26" t="s">
        <v>44</v>
      </c>
      <c r="C204" s="24">
        <f>C206+C207+C208</f>
        <v>182584302.16</v>
      </c>
      <c r="D204" s="24">
        <f>D206+D207+D208</f>
        <v>124938579.45999999</v>
      </c>
      <c r="E204" s="25">
        <f>D204/C204*100</f>
        <v>68.42788672517716</v>
      </c>
    </row>
    <row r="205" spans="1:6" outlineLevel="1">
      <c r="A205" s="17"/>
      <c r="B205" s="23" t="s">
        <v>4</v>
      </c>
      <c r="C205" s="24"/>
      <c r="D205" s="24"/>
      <c r="E205" s="25"/>
    </row>
    <row r="206" spans="1:6" outlineLevel="1">
      <c r="A206" s="17"/>
      <c r="B206" s="23" t="s">
        <v>5</v>
      </c>
      <c r="C206" s="24"/>
      <c r="D206" s="24"/>
      <c r="E206" s="25">
        <v>0</v>
      </c>
    </row>
    <row r="207" spans="1:6" outlineLevel="1">
      <c r="A207" s="17"/>
      <c r="B207" s="23" t="s">
        <v>6</v>
      </c>
      <c r="C207" s="24">
        <v>15000000</v>
      </c>
      <c r="D207" s="24"/>
      <c r="E207" s="25">
        <f t="shared" ref="E207" si="45">D207/C207*100</f>
        <v>0</v>
      </c>
    </row>
    <row r="208" spans="1:6" outlineLevel="1">
      <c r="A208" s="17"/>
      <c r="B208" s="23" t="s">
        <v>7</v>
      </c>
      <c r="C208" s="24">
        <v>167584302.16</v>
      </c>
      <c r="D208" s="24">
        <v>124938579.45999999</v>
      </c>
      <c r="E208" s="25">
        <f>D208/C208*100</f>
        <v>74.552674594017603</v>
      </c>
    </row>
    <row r="209" spans="1:6" ht="32.450000000000003" customHeight="1" outlineLevel="1">
      <c r="A209" s="17"/>
      <c r="B209" s="26" t="s">
        <v>45</v>
      </c>
      <c r="C209" s="24">
        <f>C211+C212+C213</f>
        <v>57170300</v>
      </c>
      <c r="D209" s="24">
        <f>D211+D212+D213</f>
        <v>30229978</v>
      </c>
      <c r="E209" s="25">
        <f>D209/C209*100</f>
        <v>52.877067288434731</v>
      </c>
    </row>
    <row r="210" spans="1:6" outlineLevel="1">
      <c r="A210" s="17"/>
      <c r="B210" s="23" t="s">
        <v>4</v>
      </c>
      <c r="C210" s="24"/>
      <c r="D210" s="24"/>
      <c r="E210" s="25"/>
    </row>
    <row r="211" spans="1:6" outlineLevel="1">
      <c r="A211" s="17"/>
      <c r="B211" s="23" t="s">
        <v>5</v>
      </c>
      <c r="C211" s="24"/>
      <c r="D211" s="24"/>
      <c r="E211" s="25">
        <v>0</v>
      </c>
    </row>
    <row r="212" spans="1:6" outlineLevel="1">
      <c r="A212" s="17"/>
      <c r="B212" s="23" t="s">
        <v>6</v>
      </c>
      <c r="C212" s="24"/>
      <c r="D212" s="24"/>
      <c r="E212" s="25">
        <v>0</v>
      </c>
    </row>
    <row r="213" spans="1:6" outlineLevel="1">
      <c r="A213" s="17"/>
      <c r="B213" s="23" t="s">
        <v>7</v>
      </c>
      <c r="C213" s="24">
        <v>57170300</v>
      </c>
      <c r="D213" s="24">
        <v>30229978</v>
      </c>
      <c r="E213" s="25">
        <f>D213/C213*100</f>
        <v>52.877067288434731</v>
      </c>
    </row>
    <row r="214" spans="1:6" ht="31.5" outlineLevel="1">
      <c r="A214" s="17"/>
      <c r="B214" s="26" t="s">
        <v>46</v>
      </c>
      <c r="C214" s="24">
        <f>C216+C217+C218</f>
        <v>45560800</v>
      </c>
      <c r="D214" s="24">
        <f>D216+D217+D218</f>
        <v>31200454.969999999</v>
      </c>
      <c r="E214" s="25">
        <f>D214/C214*100</f>
        <v>68.480919935558632</v>
      </c>
    </row>
    <row r="215" spans="1:6" outlineLevel="1">
      <c r="A215" s="17"/>
      <c r="B215" s="23" t="s">
        <v>4</v>
      </c>
      <c r="C215" s="24"/>
      <c r="D215" s="24"/>
      <c r="E215" s="25"/>
    </row>
    <row r="216" spans="1:6" outlineLevel="1">
      <c r="A216" s="17"/>
      <c r="B216" s="23" t="s">
        <v>5</v>
      </c>
      <c r="C216" s="24"/>
      <c r="D216" s="24"/>
      <c r="E216" s="25">
        <v>0</v>
      </c>
    </row>
    <row r="217" spans="1:6" outlineLevel="1">
      <c r="A217" s="17"/>
      <c r="B217" s="23" t="s">
        <v>6</v>
      </c>
      <c r="C217" s="24"/>
      <c r="D217" s="24"/>
      <c r="E217" s="25">
        <v>0</v>
      </c>
    </row>
    <row r="218" spans="1:6" outlineLevel="1">
      <c r="A218" s="17"/>
      <c r="B218" s="23" t="s">
        <v>7</v>
      </c>
      <c r="C218" s="24">
        <v>45560800</v>
      </c>
      <c r="D218" s="24">
        <v>31200454.969999999</v>
      </c>
      <c r="E218" s="25">
        <f>D218/C218*100</f>
        <v>68.480919935558632</v>
      </c>
    </row>
    <row r="219" spans="1:6" ht="33" customHeight="1" outlineLevel="1">
      <c r="A219" s="17"/>
      <c r="B219" s="26" t="s">
        <v>47</v>
      </c>
      <c r="C219" s="24">
        <f>C221+C222+C223</f>
        <v>15990583.130000001</v>
      </c>
      <c r="D219" s="24">
        <f>D221+D222+D223</f>
        <v>6042129.54</v>
      </c>
      <c r="E219" s="25">
        <f>D219/C219*100</f>
        <v>37.785548474866651</v>
      </c>
    </row>
    <row r="220" spans="1:6" outlineLevel="1">
      <c r="A220" s="17"/>
      <c r="B220" s="23" t="s">
        <v>4</v>
      </c>
      <c r="C220" s="24"/>
      <c r="D220" s="24"/>
      <c r="E220" s="25"/>
    </row>
    <row r="221" spans="1:6" outlineLevel="1">
      <c r="A221" s="17"/>
      <c r="B221" s="23" t="s">
        <v>5</v>
      </c>
      <c r="C221" s="24"/>
      <c r="D221" s="24"/>
      <c r="E221" s="25">
        <v>0</v>
      </c>
    </row>
    <row r="222" spans="1:6" outlineLevel="1">
      <c r="A222" s="17"/>
      <c r="B222" s="23" t="s">
        <v>6</v>
      </c>
      <c r="C222" s="24"/>
      <c r="D222" s="24"/>
      <c r="E222" s="25">
        <v>0</v>
      </c>
      <c r="F222" s="2"/>
    </row>
    <row r="223" spans="1:6" outlineLevel="1">
      <c r="A223" s="17"/>
      <c r="B223" s="23" t="s">
        <v>7</v>
      </c>
      <c r="C223" s="24">
        <v>15990583.130000001</v>
      </c>
      <c r="D223" s="24">
        <v>6042129.54</v>
      </c>
      <c r="E223" s="25">
        <f>D223/C223*100</f>
        <v>37.785548474866651</v>
      </c>
    </row>
    <row r="224" spans="1:6" ht="33" customHeight="1" outlineLevel="1">
      <c r="A224" s="17"/>
      <c r="B224" s="26" t="s">
        <v>197</v>
      </c>
      <c r="C224" s="24">
        <f>C226+C227+C228</f>
        <v>36853800</v>
      </c>
      <c r="D224" s="24">
        <f>D226+D227+D228</f>
        <v>18113330</v>
      </c>
      <c r="E224" s="25">
        <f>D224/C224*100</f>
        <v>49.149151512191416</v>
      </c>
    </row>
    <row r="225" spans="1:6" outlineLevel="1">
      <c r="A225" s="17"/>
      <c r="B225" s="23" t="s">
        <v>4</v>
      </c>
      <c r="C225" s="24"/>
      <c r="D225" s="24"/>
      <c r="E225" s="25"/>
    </row>
    <row r="226" spans="1:6" outlineLevel="1">
      <c r="A226" s="17"/>
      <c r="B226" s="23" t="s">
        <v>5</v>
      </c>
      <c r="C226" s="24"/>
      <c r="D226" s="24"/>
      <c r="E226" s="25">
        <v>0</v>
      </c>
    </row>
    <row r="227" spans="1:6" outlineLevel="1">
      <c r="A227" s="17"/>
      <c r="B227" s="23" t="s">
        <v>6</v>
      </c>
      <c r="C227" s="24"/>
      <c r="D227" s="24"/>
      <c r="E227" s="25">
        <v>0</v>
      </c>
    </row>
    <row r="228" spans="1:6" outlineLevel="1">
      <c r="A228" s="17"/>
      <c r="B228" s="23" t="s">
        <v>7</v>
      </c>
      <c r="C228" s="24">
        <v>36853800</v>
      </c>
      <c r="D228" s="24">
        <v>18113330</v>
      </c>
      <c r="E228" s="25">
        <f>D228/C228*100</f>
        <v>49.149151512191416</v>
      </c>
    </row>
    <row r="229" spans="1:6" outlineLevel="1">
      <c r="A229" s="17" t="s">
        <v>48</v>
      </c>
      <c r="B229" s="23" t="s">
        <v>49</v>
      </c>
      <c r="C229" s="24">
        <f>C231+C232+C233</f>
        <v>279316950</v>
      </c>
      <c r="D229" s="24">
        <f>D231+D232+D233</f>
        <v>69521856.400000006</v>
      </c>
      <c r="E229" s="25">
        <f>D229/C229*100</f>
        <v>24.889952578960926</v>
      </c>
    </row>
    <row r="230" spans="1:6" outlineLevel="1">
      <c r="A230" s="17"/>
      <c r="B230" s="23" t="s">
        <v>4</v>
      </c>
      <c r="C230" s="24"/>
      <c r="D230" s="24"/>
      <c r="E230" s="25"/>
      <c r="F230" s="2"/>
    </row>
    <row r="231" spans="1:6" outlineLevel="1">
      <c r="A231" s="17"/>
      <c r="B231" s="23" t="s">
        <v>5</v>
      </c>
      <c r="C231" s="24">
        <f>C241+C236</f>
        <v>200000000</v>
      </c>
      <c r="D231" s="24">
        <f t="shared" ref="D231" si="46">D241+D236</f>
        <v>51014117.920000002</v>
      </c>
      <c r="E231" s="25">
        <f>D231/C231*100</f>
        <v>25.507058960000002</v>
      </c>
      <c r="F231" s="2"/>
    </row>
    <row r="232" spans="1:6" outlineLevel="1">
      <c r="A232" s="17"/>
      <c r="B232" s="23" t="s">
        <v>6</v>
      </c>
      <c r="C232" s="24">
        <f t="shared" ref="C232:D233" si="47">C242+C237</f>
        <v>40283950</v>
      </c>
      <c r="D232" s="24">
        <f t="shared" si="47"/>
        <v>10347685.130000001</v>
      </c>
      <c r="E232" s="25">
        <f>D232/C232*100</f>
        <v>25.686868169581189</v>
      </c>
    </row>
    <row r="233" spans="1:6" outlineLevel="1">
      <c r="A233" s="17"/>
      <c r="B233" s="23" t="s">
        <v>7</v>
      </c>
      <c r="C233" s="24">
        <f t="shared" si="47"/>
        <v>39033000</v>
      </c>
      <c r="D233" s="24">
        <f t="shared" si="47"/>
        <v>8160053.3499999996</v>
      </c>
      <c r="E233" s="25">
        <f>D233/C233*100</f>
        <v>20.905524428048061</v>
      </c>
    </row>
    <row r="234" spans="1:6" ht="31.5" outlineLevel="1">
      <c r="A234" s="17"/>
      <c r="B234" s="26" t="s">
        <v>50</v>
      </c>
      <c r="C234" s="24">
        <f>C236+C237+C238</f>
        <v>5000000</v>
      </c>
      <c r="D234" s="24">
        <f>D236+D237+D238</f>
        <v>2500000</v>
      </c>
      <c r="E234" s="25">
        <f>D234/C234*100</f>
        <v>50</v>
      </c>
    </row>
    <row r="235" spans="1:6" outlineLevel="1">
      <c r="A235" s="17"/>
      <c r="B235" s="23" t="s">
        <v>4</v>
      </c>
      <c r="C235" s="24"/>
      <c r="D235" s="24"/>
      <c r="E235" s="25"/>
    </row>
    <row r="236" spans="1:6" outlineLevel="1">
      <c r="A236" s="17"/>
      <c r="B236" s="23" t="s">
        <v>5</v>
      </c>
      <c r="C236" s="24"/>
      <c r="D236" s="24"/>
      <c r="E236" s="25">
        <v>0</v>
      </c>
    </row>
    <row r="237" spans="1:6" outlineLevel="1">
      <c r="A237" s="17"/>
      <c r="B237" s="23" t="s">
        <v>6</v>
      </c>
      <c r="C237" s="24"/>
      <c r="D237" s="24"/>
      <c r="E237" s="25">
        <v>0</v>
      </c>
    </row>
    <row r="238" spans="1:6" outlineLevel="1">
      <c r="A238" s="17"/>
      <c r="B238" s="23" t="s">
        <v>7</v>
      </c>
      <c r="C238" s="24">
        <v>5000000</v>
      </c>
      <c r="D238" s="24">
        <v>2500000</v>
      </c>
      <c r="E238" s="25">
        <f>D238/C238*100</f>
        <v>50</v>
      </c>
    </row>
    <row r="239" spans="1:6" ht="31.5" outlineLevel="1">
      <c r="A239" s="17"/>
      <c r="B239" s="26" t="s">
        <v>51</v>
      </c>
      <c r="C239" s="24">
        <f>C241+C242+C243</f>
        <v>274316950</v>
      </c>
      <c r="D239" s="24">
        <f t="shared" ref="D239" si="48">D241+D242+D243</f>
        <v>67021856.400000006</v>
      </c>
      <c r="E239" s="25">
        <f>D239/C239*100</f>
        <v>24.432269460563777</v>
      </c>
      <c r="F239" s="2"/>
    </row>
    <row r="240" spans="1:6" outlineLevel="1">
      <c r="A240" s="17"/>
      <c r="B240" s="23" t="s">
        <v>4</v>
      </c>
      <c r="C240" s="24"/>
      <c r="D240" s="24"/>
      <c r="E240" s="25"/>
    </row>
    <row r="241" spans="1:7" outlineLevel="1">
      <c r="A241" s="17"/>
      <c r="B241" s="23" t="s">
        <v>5</v>
      </c>
      <c r="C241" s="24">
        <v>200000000</v>
      </c>
      <c r="D241" s="24">
        <v>51014117.920000002</v>
      </c>
      <c r="E241" s="25">
        <f>D241/C241*100</f>
        <v>25.507058960000002</v>
      </c>
      <c r="F241" s="2"/>
    </row>
    <row r="242" spans="1:7" outlineLevel="1">
      <c r="A242" s="17"/>
      <c r="B242" s="23" t="s">
        <v>6</v>
      </c>
      <c r="C242" s="24">
        <v>40283950</v>
      </c>
      <c r="D242" s="24">
        <v>10347685.130000001</v>
      </c>
      <c r="E242" s="25">
        <f>D242/C242*100</f>
        <v>25.686868169581189</v>
      </c>
      <c r="F242" s="2"/>
    </row>
    <row r="243" spans="1:7" outlineLevel="1">
      <c r="A243" s="17"/>
      <c r="B243" s="23" t="s">
        <v>7</v>
      </c>
      <c r="C243" s="24">
        <v>34033000</v>
      </c>
      <c r="D243" s="24">
        <v>5660053.3499999996</v>
      </c>
      <c r="E243" s="25">
        <f>D243/C243*100</f>
        <v>16.631073810713129</v>
      </c>
    </row>
    <row r="244" spans="1:7" ht="31.5" outlineLevel="1">
      <c r="A244" s="17" t="s">
        <v>52</v>
      </c>
      <c r="B244" s="23" t="s">
        <v>173</v>
      </c>
      <c r="C244" s="24">
        <f>C246+C247+C248</f>
        <v>2122600</v>
      </c>
      <c r="D244" s="24">
        <f t="shared" ref="D244" si="49">D246+D247+D248</f>
        <v>727322.44</v>
      </c>
      <c r="E244" s="25">
        <f>D244/C244*100</f>
        <v>34.265638368039191</v>
      </c>
    </row>
    <row r="245" spans="1:7" outlineLevel="1">
      <c r="A245" s="17"/>
      <c r="B245" s="23" t="s">
        <v>4</v>
      </c>
      <c r="C245" s="24"/>
      <c r="D245" s="24"/>
      <c r="E245" s="25"/>
    </row>
    <row r="246" spans="1:7" outlineLevel="1">
      <c r="A246" s="17"/>
      <c r="B246" s="23" t="s">
        <v>5</v>
      </c>
      <c r="C246" s="24">
        <f>C251</f>
        <v>0</v>
      </c>
      <c r="D246" s="24">
        <f t="shared" ref="D246:D248" si="50">D251</f>
        <v>0</v>
      </c>
      <c r="E246" s="25">
        <v>0</v>
      </c>
    </row>
    <row r="247" spans="1:7" outlineLevel="1">
      <c r="A247" s="17"/>
      <c r="B247" s="23" t="s">
        <v>6</v>
      </c>
      <c r="C247" s="24">
        <f t="shared" ref="C247" si="51">C252</f>
        <v>0</v>
      </c>
      <c r="D247" s="24">
        <f t="shared" si="50"/>
        <v>0</v>
      </c>
      <c r="E247" s="25">
        <v>0</v>
      </c>
    </row>
    <row r="248" spans="1:7" outlineLevel="1">
      <c r="A248" s="17"/>
      <c r="B248" s="23" t="s">
        <v>7</v>
      </c>
      <c r="C248" s="24">
        <f>C253</f>
        <v>2122600</v>
      </c>
      <c r="D248" s="24">
        <f t="shared" si="50"/>
        <v>727322.44</v>
      </c>
      <c r="E248" s="25">
        <f>D248/C248*100</f>
        <v>34.265638368039191</v>
      </c>
    </row>
    <row r="249" spans="1:7" outlineLevel="1">
      <c r="A249" s="17"/>
      <c r="B249" s="26" t="s">
        <v>30</v>
      </c>
      <c r="C249" s="24">
        <f>C251+C252+C253</f>
        <v>2122600</v>
      </c>
      <c r="D249" s="24">
        <f>D251+D252+D253</f>
        <v>727322.44</v>
      </c>
      <c r="E249" s="25">
        <f>D249/C249*100</f>
        <v>34.265638368039191</v>
      </c>
    </row>
    <row r="250" spans="1:7" outlineLevel="1">
      <c r="A250" s="17"/>
      <c r="B250" s="23" t="s">
        <v>4</v>
      </c>
      <c r="C250" s="24"/>
      <c r="D250" s="24"/>
      <c r="E250" s="25"/>
    </row>
    <row r="251" spans="1:7" outlineLevel="1">
      <c r="A251" s="17"/>
      <c r="B251" s="23" t="s">
        <v>5</v>
      </c>
      <c r="C251" s="24"/>
      <c r="D251" s="24"/>
      <c r="E251" s="25">
        <v>0</v>
      </c>
    </row>
    <row r="252" spans="1:7" outlineLevel="1">
      <c r="A252" s="17"/>
      <c r="B252" s="23" t="s">
        <v>6</v>
      </c>
      <c r="C252" s="24"/>
      <c r="D252" s="24"/>
      <c r="E252" s="25">
        <v>0</v>
      </c>
    </row>
    <row r="253" spans="1:7" outlineLevel="1">
      <c r="A253" s="17"/>
      <c r="B253" s="23" t="s">
        <v>7</v>
      </c>
      <c r="C253" s="24">
        <v>2122600</v>
      </c>
      <c r="D253" s="24">
        <v>727322.44</v>
      </c>
      <c r="E253" s="25">
        <f>D253/C253*100</f>
        <v>34.265638368039191</v>
      </c>
    </row>
    <row r="254" spans="1:7" s="3" customFormat="1" ht="31.5">
      <c r="A254" s="28" t="s">
        <v>53</v>
      </c>
      <c r="B254" s="21" t="s">
        <v>136</v>
      </c>
      <c r="C254" s="22">
        <f>C256+C257+C258</f>
        <v>269482447.31999999</v>
      </c>
      <c r="D254" s="22">
        <f t="shared" ref="D254" si="52">D256+D257+D258</f>
        <v>163194646.66999999</v>
      </c>
      <c r="E254" s="16">
        <f>D254/C254*100</f>
        <v>60.558544088109997</v>
      </c>
    </row>
    <row r="255" spans="1:7">
      <c r="A255" s="28"/>
      <c r="B255" s="23" t="s">
        <v>4</v>
      </c>
      <c r="C255" s="22"/>
      <c r="D255" s="22"/>
      <c r="E255" s="16"/>
    </row>
    <row r="256" spans="1:7">
      <c r="A256" s="28"/>
      <c r="B256" s="21" t="s">
        <v>5</v>
      </c>
      <c r="C256" s="22">
        <f t="shared" ref="C256:D258" si="53">C261+C276+C286</f>
        <v>0</v>
      </c>
      <c r="D256" s="22">
        <f t="shared" si="53"/>
        <v>0</v>
      </c>
      <c r="E256" s="16">
        <v>0</v>
      </c>
      <c r="F256" s="2"/>
      <c r="G256" s="2"/>
    </row>
    <row r="257" spans="1:7">
      <c r="A257" s="28"/>
      <c r="B257" s="21" t="s">
        <v>6</v>
      </c>
      <c r="C257" s="22">
        <f t="shared" si="53"/>
        <v>20000000</v>
      </c>
      <c r="D257" s="22">
        <f t="shared" si="53"/>
        <v>0</v>
      </c>
      <c r="E257" s="16">
        <v>0</v>
      </c>
    </row>
    <row r="258" spans="1:7">
      <c r="A258" s="28"/>
      <c r="B258" s="21" t="s">
        <v>7</v>
      </c>
      <c r="C258" s="22">
        <f t="shared" si="53"/>
        <v>249482447.31999999</v>
      </c>
      <c r="D258" s="22">
        <f t="shared" si="53"/>
        <v>163194646.66999999</v>
      </c>
      <c r="E258" s="16">
        <f>D258/C258*100</f>
        <v>65.413277937215966</v>
      </c>
    </row>
    <row r="259" spans="1:7" ht="17.25" customHeight="1" outlineLevel="1">
      <c r="A259" s="17" t="s">
        <v>54</v>
      </c>
      <c r="B259" s="23" t="s">
        <v>55</v>
      </c>
      <c r="C259" s="24">
        <f>C261+C262+C263</f>
        <v>48115847.32</v>
      </c>
      <c r="D259" s="24">
        <f t="shared" ref="D259" si="54">D261+D262+D263</f>
        <v>30797377.469999999</v>
      </c>
      <c r="E259" s="25">
        <f>D259/C259*100</f>
        <v>64.006723741511777</v>
      </c>
    </row>
    <row r="260" spans="1:7" outlineLevel="1">
      <c r="A260" s="17"/>
      <c r="B260" s="23" t="s">
        <v>4</v>
      </c>
      <c r="C260" s="24"/>
      <c r="D260" s="24"/>
      <c r="E260" s="25"/>
    </row>
    <row r="261" spans="1:7" outlineLevel="1">
      <c r="A261" s="17"/>
      <c r="B261" s="23" t="s">
        <v>5</v>
      </c>
      <c r="C261" s="24">
        <f>C266+C271</f>
        <v>0</v>
      </c>
      <c r="D261" s="24">
        <f t="shared" ref="D261:D263" si="55">D266+D271</f>
        <v>0</v>
      </c>
      <c r="E261" s="25">
        <v>0</v>
      </c>
      <c r="F261" s="2"/>
    </row>
    <row r="262" spans="1:7" outlineLevel="1">
      <c r="A262" s="17"/>
      <c r="B262" s="23" t="s">
        <v>6</v>
      </c>
      <c r="C262" s="24">
        <f t="shared" ref="C262" si="56">C267+C272</f>
        <v>0</v>
      </c>
      <c r="D262" s="24">
        <f t="shared" si="55"/>
        <v>0</v>
      </c>
      <c r="E262" s="25">
        <v>0</v>
      </c>
      <c r="F262" s="2"/>
    </row>
    <row r="263" spans="1:7" outlineLevel="1">
      <c r="A263" s="17"/>
      <c r="B263" s="23" t="s">
        <v>7</v>
      </c>
      <c r="C263" s="24">
        <f>C268+C273</f>
        <v>48115847.32</v>
      </c>
      <c r="D263" s="24">
        <f t="shared" si="55"/>
        <v>30797377.469999999</v>
      </c>
      <c r="E263" s="25">
        <f>D263/C263*100</f>
        <v>64.006723741511777</v>
      </c>
    </row>
    <row r="264" spans="1:7" ht="31.5" outlineLevel="1">
      <c r="A264" s="17"/>
      <c r="B264" s="26" t="s">
        <v>56</v>
      </c>
      <c r="C264" s="24">
        <f>C266+C267+C268</f>
        <v>44705847.32</v>
      </c>
      <c r="D264" s="24">
        <f>D266+D267+D268</f>
        <v>27756192.32</v>
      </c>
      <c r="E264" s="25">
        <f>D264/C264*100</f>
        <v>62.086268315918367</v>
      </c>
    </row>
    <row r="265" spans="1:7" outlineLevel="1">
      <c r="A265" s="17"/>
      <c r="B265" s="23" t="s">
        <v>4</v>
      </c>
      <c r="C265" s="24"/>
      <c r="D265" s="24"/>
      <c r="E265" s="25"/>
    </row>
    <row r="266" spans="1:7" outlineLevel="1">
      <c r="A266" s="17"/>
      <c r="B266" s="23" t="s">
        <v>5</v>
      </c>
      <c r="C266" s="24"/>
      <c r="D266" s="24"/>
      <c r="E266" s="25">
        <v>0</v>
      </c>
    </row>
    <row r="267" spans="1:7" outlineLevel="1">
      <c r="A267" s="17"/>
      <c r="B267" s="23" t="s">
        <v>6</v>
      </c>
      <c r="C267" s="24"/>
      <c r="D267" s="24"/>
      <c r="E267" s="25">
        <v>0</v>
      </c>
    </row>
    <row r="268" spans="1:7" outlineLevel="1">
      <c r="A268" s="17"/>
      <c r="B268" s="23" t="s">
        <v>7</v>
      </c>
      <c r="C268" s="24">
        <v>44705847.32</v>
      </c>
      <c r="D268" s="24">
        <v>27756192.32</v>
      </c>
      <c r="E268" s="25">
        <f>D268/C268*100</f>
        <v>62.086268315918367</v>
      </c>
    </row>
    <row r="269" spans="1:7" ht="47.25" outlineLevel="1">
      <c r="A269" s="17"/>
      <c r="B269" s="26" t="s">
        <v>57</v>
      </c>
      <c r="C269" s="24">
        <f>C271+C272+C273</f>
        <v>3410000</v>
      </c>
      <c r="D269" s="24">
        <f t="shared" ref="D269" si="57">D271+D272+D273</f>
        <v>3041185.15</v>
      </c>
      <c r="E269" s="25">
        <f>D269/C269*100</f>
        <v>89.184315249266859</v>
      </c>
      <c r="F269" s="2"/>
    </row>
    <row r="270" spans="1:7" outlineLevel="1">
      <c r="A270" s="17"/>
      <c r="B270" s="23" t="s">
        <v>4</v>
      </c>
      <c r="C270" s="24"/>
      <c r="D270" s="24"/>
      <c r="E270" s="25"/>
      <c r="F270" s="2"/>
    </row>
    <row r="271" spans="1:7" outlineLevel="1">
      <c r="A271" s="17"/>
      <c r="B271" s="23" t="s">
        <v>5</v>
      </c>
      <c r="C271" s="24"/>
      <c r="D271" s="24"/>
      <c r="E271" s="25">
        <v>0</v>
      </c>
      <c r="F271" s="2"/>
      <c r="G271" s="2"/>
    </row>
    <row r="272" spans="1:7" outlineLevel="1">
      <c r="A272" s="17"/>
      <c r="B272" s="23" t="s">
        <v>6</v>
      </c>
      <c r="C272" s="24"/>
      <c r="D272" s="24"/>
      <c r="E272" s="25">
        <v>0</v>
      </c>
    </row>
    <row r="273" spans="1:5" outlineLevel="1">
      <c r="A273" s="17"/>
      <c r="B273" s="23" t="s">
        <v>7</v>
      </c>
      <c r="C273" s="24">
        <v>3410000</v>
      </c>
      <c r="D273" s="24">
        <v>3041185.15</v>
      </c>
      <c r="E273" s="25">
        <f>D273/C273*100</f>
        <v>89.184315249266859</v>
      </c>
    </row>
    <row r="274" spans="1:5" ht="31.5" outlineLevel="1">
      <c r="A274" s="17" t="s">
        <v>58</v>
      </c>
      <c r="B274" s="23" t="s">
        <v>59</v>
      </c>
      <c r="C274" s="24">
        <f>C276+C277+C278</f>
        <v>206752500</v>
      </c>
      <c r="D274" s="24">
        <f t="shared" ref="D274" si="58">D276+D277+D278</f>
        <v>124646219.69</v>
      </c>
      <c r="E274" s="25">
        <f>D274/C274*100</f>
        <v>60.287648125173817</v>
      </c>
    </row>
    <row r="275" spans="1:5" outlineLevel="1">
      <c r="A275" s="17"/>
      <c r="B275" s="23" t="s">
        <v>4</v>
      </c>
      <c r="C275" s="24"/>
      <c r="D275" s="24"/>
      <c r="E275" s="25"/>
    </row>
    <row r="276" spans="1:5" outlineLevel="1">
      <c r="A276" s="17"/>
      <c r="B276" s="23" t="s">
        <v>5</v>
      </c>
      <c r="C276" s="24">
        <f t="shared" ref="C276:D278" si="59">C281</f>
        <v>0</v>
      </c>
      <c r="D276" s="24">
        <f t="shared" si="59"/>
        <v>0</v>
      </c>
      <c r="E276" s="25">
        <v>0</v>
      </c>
    </row>
    <row r="277" spans="1:5" outlineLevel="1">
      <c r="A277" s="17"/>
      <c r="B277" s="23" t="s">
        <v>6</v>
      </c>
      <c r="C277" s="24">
        <f t="shared" si="59"/>
        <v>20000000</v>
      </c>
      <c r="D277" s="24">
        <f t="shared" si="59"/>
        <v>0</v>
      </c>
      <c r="E277" s="25">
        <v>0</v>
      </c>
    </row>
    <row r="278" spans="1:5" outlineLevel="1">
      <c r="A278" s="17"/>
      <c r="B278" s="23" t="s">
        <v>7</v>
      </c>
      <c r="C278" s="24">
        <f t="shared" si="59"/>
        <v>186752500</v>
      </c>
      <c r="D278" s="24">
        <f t="shared" si="59"/>
        <v>124646219.69</v>
      </c>
      <c r="E278" s="25">
        <f>D278/C278*100</f>
        <v>66.74407019450878</v>
      </c>
    </row>
    <row r="279" spans="1:5" ht="32.450000000000003" customHeight="1" outlineLevel="1">
      <c r="A279" s="17"/>
      <c r="B279" s="26" t="s">
        <v>60</v>
      </c>
      <c r="C279" s="24">
        <f>C281+C282+C283</f>
        <v>206752500</v>
      </c>
      <c r="D279" s="24">
        <f>D281+D282+D283</f>
        <v>124646219.69</v>
      </c>
      <c r="E279" s="25">
        <f>D279/C279*100</f>
        <v>60.287648125173817</v>
      </c>
    </row>
    <row r="280" spans="1:5" outlineLevel="1">
      <c r="A280" s="17"/>
      <c r="B280" s="23" t="s">
        <v>4</v>
      </c>
      <c r="C280" s="24"/>
      <c r="D280" s="24"/>
      <c r="E280" s="25"/>
    </row>
    <row r="281" spans="1:5" outlineLevel="1">
      <c r="A281" s="17"/>
      <c r="B281" s="23" t="s">
        <v>5</v>
      </c>
      <c r="C281" s="24"/>
      <c r="D281" s="24"/>
      <c r="E281" s="25">
        <v>0</v>
      </c>
    </row>
    <row r="282" spans="1:5" outlineLevel="1">
      <c r="A282" s="17"/>
      <c r="B282" s="23" t="s">
        <v>6</v>
      </c>
      <c r="C282" s="24">
        <v>20000000</v>
      </c>
      <c r="D282" s="24"/>
      <c r="E282" s="25">
        <f t="shared" ref="E282" si="60">D282/C282*100</f>
        <v>0</v>
      </c>
    </row>
    <row r="283" spans="1:5" outlineLevel="1">
      <c r="A283" s="17"/>
      <c r="B283" s="23" t="s">
        <v>7</v>
      </c>
      <c r="C283" s="24">
        <v>186752500</v>
      </c>
      <c r="D283" s="24">
        <v>124646219.69</v>
      </c>
      <c r="E283" s="25">
        <f>D283/C283*100</f>
        <v>66.74407019450878</v>
      </c>
    </row>
    <row r="284" spans="1:5" ht="49.5" customHeight="1" outlineLevel="1">
      <c r="A284" s="17" t="s">
        <v>61</v>
      </c>
      <c r="B284" s="23" t="s">
        <v>137</v>
      </c>
      <c r="C284" s="24">
        <f>C286+C287+C288</f>
        <v>14614100</v>
      </c>
      <c r="D284" s="24">
        <f t="shared" ref="D284" si="61">D286+D287+D288</f>
        <v>7751049.5099999998</v>
      </c>
      <c r="E284" s="25">
        <f>D284/C284*100</f>
        <v>53.038158422345539</v>
      </c>
    </row>
    <row r="285" spans="1:5" outlineLevel="1">
      <c r="A285" s="17"/>
      <c r="B285" s="23" t="s">
        <v>4</v>
      </c>
      <c r="C285" s="24"/>
      <c r="D285" s="24"/>
      <c r="E285" s="25"/>
    </row>
    <row r="286" spans="1:5" outlineLevel="1">
      <c r="A286" s="17"/>
      <c r="B286" s="23" t="s">
        <v>5</v>
      </c>
      <c r="C286" s="24">
        <f>C291</f>
        <v>0</v>
      </c>
      <c r="D286" s="24">
        <f t="shared" ref="D286:D288" si="62">D291</f>
        <v>0</v>
      </c>
      <c r="E286" s="25">
        <v>0</v>
      </c>
    </row>
    <row r="287" spans="1:5" outlineLevel="1">
      <c r="A287" s="17"/>
      <c r="B287" s="23" t="s">
        <v>6</v>
      </c>
      <c r="C287" s="24">
        <f t="shared" ref="C287" si="63">C292</f>
        <v>0</v>
      </c>
      <c r="D287" s="24">
        <f t="shared" si="62"/>
        <v>0</v>
      </c>
      <c r="E287" s="25">
        <v>0</v>
      </c>
    </row>
    <row r="288" spans="1:5" outlineLevel="1">
      <c r="A288" s="17"/>
      <c r="B288" s="23" t="s">
        <v>7</v>
      </c>
      <c r="C288" s="24">
        <f>C293</f>
        <v>14614100</v>
      </c>
      <c r="D288" s="24">
        <f t="shared" si="62"/>
        <v>7751049.5099999998</v>
      </c>
      <c r="E288" s="25">
        <f>D288/C288*100</f>
        <v>53.038158422345539</v>
      </c>
    </row>
    <row r="289" spans="1:5" outlineLevel="1">
      <c r="A289" s="17"/>
      <c r="B289" s="26" t="s">
        <v>30</v>
      </c>
      <c r="C289" s="24">
        <f>C291+C292+C293</f>
        <v>14614100</v>
      </c>
      <c r="D289" s="24">
        <f>D291+D292+D293</f>
        <v>7751049.5099999998</v>
      </c>
      <c r="E289" s="25">
        <f>D289/C289*100</f>
        <v>53.038158422345539</v>
      </c>
    </row>
    <row r="290" spans="1:5" outlineLevel="1">
      <c r="A290" s="17"/>
      <c r="B290" s="23" t="s">
        <v>4</v>
      </c>
      <c r="C290" s="24"/>
      <c r="D290" s="24"/>
      <c r="E290" s="25"/>
    </row>
    <row r="291" spans="1:5" outlineLevel="1">
      <c r="A291" s="17"/>
      <c r="B291" s="23" t="s">
        <v>5</v>
      </c>
      <c r="C291" s="24"/>
      <c r="D291" s="24"/>
      <c r="E291" s="25">
        <v>0</v>
      </c>
    </row>
    <row r="292" spans="1:5" outlineLevel="1">
      <c r="A292" s="17"/>
      <c r="B292" s="23" t="s">
        <v>6</v>
      </c>
      <c r="C292" s="24"/>
      <c r="D292" s="24"/>
      <c r="E292" s="25">
        <v>0</v>
      </c>
    </row>
    <row r="293" spans="1:5" outlineLevel="1">
      <c r="A293" s="17"/>
      <c r="B293" s="23" t="s">
        <v>7</v>
      </c>
      <c r="C293" s="24">
        <v>14614100</v>
      </c>
      <c r="D293" s="24">
        <v>7751049.5099999998</v>
      </c>
      <c r="E293" s="25">
        <f>D293/C293*100</f>
        <v>53.038158422345539</v>
      </c>
    </row>
    <row r="294" spans="1:5" s="3" customFormat="1" ht="31.5">
      <c r="A294" s="28" t="s">
        <v>62</v>
      </c>
      <c r="B294" s="21" t="s">
        <v>174</v>
      </c>
      <c r="C294" s="22">
        <f>C296+C297+C298</f>
        <v>1260000</v>
      </c>
      <c r="D294" s="22">
        <f t="shared" ref="D294" si="64">D296+D297+D298</f>
        <v>132541.49</v>
      </c>
      <c r="E294" s="16">
        <f>D294/C294*100</f>
        <v>10.519165873015872</v>
      </c>
    </row>
    <row r="295" spans="1:5">
      <c r="A295" s="28"/>
      <c r="B295" s="23" t="s">
        <v>4</v>
      </c>
      <c r="C295" s="22"/>
      <c r="D295" s="22"/>
      <c r="E295" s="16"/>
    </row>
    <row r="296" spans="1:5">
      <c r="A296" s="28"/>
      <c r="B296" s="21" t="s">
        <v>5</v>
      </c>
      <c r="C296" s="22">
        <f>C301+C311</f>
        <v>0</v>
      </c>
      <c r="D296" s="22">
        <f t="shared" ref="D296:D298" si="65">D301+D311</f>
        <v>0</v>
      </c>
      <c r="E296" s="16">
        <v>0</v>
      </c>
    </row>
    <row r="297" spans="1:5">
      <c r="A297" s="28"/>
      <c r="B297" s="21" t="s">
        <v>6</v>
      </c>
      <c r="C297" s="22">
        <f>C302+C312</f>
        <v>310000</v>
      </c>
      <c r="D297" s="22">
        <f t="shared" si="65"/>
        <v>132541.49</v>
      </c>
      <c r="E297" s="16">
        <f>D297/C297*100</f>
        <v>42.755319354838704</v>
      </c>
    </row>
    <row r="298" spans="1:5">
      <c r="A298" s="28"/>
      <c r="B298" s="21" t="s">
        <v>7</v>
      </c>
      <c r="C298" s="22">
        <f>C303+C313</f>
        <v>950000</v>
      </c>
      <c r="D298" s="22">
        <f t="shared" si="65"/>
        <v>0</v>
      </c>
      <c r="E298" s="16">
        <f>D298/C298*100</f>
        <v>0</v>
      </c>
    </row>
    <row r="299" spans="1:5" ht="31.5">
      <c r="A299" s="17" t="s">
        <v>63</v>
      </c>
      <c r="B299" s="23" t="s">
        <v>208</v>
      </c>
      <c r="C299" s="24">
        <f>C301+C302+C303</f>
        <v>800000</v>
      </c>
      <c r="D299" s="24">
        <f t="shared" ref="D299" si="66">D301+D302+D303</f>
        <v>0</v>
      </c>
      <c r="E299" s="25">
        <f>D299/C299*100</f>
        <v>0</v>
      </c>
    </row>
    <row r="300" spans="1:5">
      <c r="A300" s="28"/>
      <c r="B300" s="23" t="s">
        <v>4</v>
      </c>
      <c r="C300" s="22"/>
      <c r="D300" s="22"/>
      <c r="E300" s="16"/>
    </row>
    <row r="301" spans="1:5">
      <c r="A301" s="28"/>
      <c r="B301" s="23" t="s">
        <v>5</v>
      </c>
      <c r="C301" s="24">
        <f>C302</f>
        <v>0</v>
      </c>
      <c r="D301" s="24">
        <f t="shared" ref="D301" si="67">D302</f>
        <v>0</v>
      </c>
      <c r="E301" s="25">
        <v>0</v>
      </c>
    </row>
    <row r="302" spans="1:5">
      <c r="A302" s="28"/>
      <c r="B302" s="23" t="s">
        <v>6</v>
      </c>
      <c r="C302" s="24">
        <f>C307</f>
        <v>0</v>
      </c>
      <c r="D302" s="24">
        <f t="shared" ref="D302:D303" si="68">D307</f>
        <v>0</v>
      </c>
      <c r="E302" s="25">
        <v>0</v>
      </c>
    </row>
    <row r="303" spans="1:5">
      <c r="A303" s="28"/>
      <c r="B303" s="23" t="s">
        <v>7</v>
      </c>
      <c r="C303" s="24">
        <f>C308</f>
        <v>800000</v>
      </c>
      <c r="D303" s="24">
        <f t="shared" si="68"/>
        <v>0</v>
      </c>
      <c r="E303" s="25">
        <f>D303/C303*100</f>
        <v>0</v>
      </c>
    </row>
    <row r="304" spans="1:5" ht="31.5">
      <c r="A304" s="28"/>
      <c r="B304" s="26" t="s">
        <v>190</v>
      </c>
      <c r="C304" s="24">
        <f>C306+C307+C308</f>
        <v>800000</v>
      </c>
      <c r="D304" s="24">
        <f t="shared" ref="D304" si="69">D306+D307+D308</f>
        <v>0</v>
      </c>
      <c r="E304" s="25">
        <f>D304/C304*100</f>
        <v>0</v>
      </c>
    </row>
    <row r="305" spans="1:8">
      <c r="A305" s="28"/>
      <c r="B305" s="23" t="s">
        <v>4</v>
      </c>
      <c r="C305" s="24"/>
      <c r="D305" s="24"/>
      <c r="E305" s="25"/>
    </row>
    <row r="306" spans="1:8">
      <c r="A306" s="28"/>
      <c r="B306" s="23" t="s">
        <v>5</v>
      </c>
      <c r="C306" s="24"/>
      <c r="D306" s="24"/>
      <c r="E306" s="25">
        <v>0</v>
      </c>
    </row>
    <row r="307" spans="1:8">
      <c r="A307" s="28"/>
      <c r="B307" s="23" t="s">
        <v>6</v>
      </c>
      <c r="C307" s="24"/>
      <c r="D307" s="24"/>
      <c r="E307" s="25">
        <v>0</v>
      </c>
    </row>
    <row r="308" spans="1:8">
      <c r="A308" s="28"/>
      <c r="B308" s="23" t="s">
        <v>7</v>
      </c>
      <c r="C308" s="24">
        <v>800000</v>
      </c>
      <c r="D308" s="24"/>
      <c r="E308" s="25">
        <f>D308/C308*100</f>
        <v>0</v>
      </c>
    </row>
    <row r="309" spans="1:8" ht="31.5" outlineLevel="1">
      <c r="A309" s="17" t="s">
        <v>207</v>
      </c>
      <c r="B309" s="23" t="s">
        <v>138</v>
      </c>
      <c r="C309" s="24">
        <f>C311+C312+C313</f>
        <v>460000</v>
      </c>
      <c r="D309" s="24">
        <f>D311+D312+D313</f>
        <v>132541.49</v>
      </c>
      <c r="E309" s="25">
        <f>D309/C309*100</f>
        <v>28.813367391304347</v>
      </c>
    </row>
    <row r="310" spans="1:8" outlineLevel="1">
      <c r="A310" s="17"/>
      <c r="B310" s="23" t="s">
        <v>4</v>
      </c>
      <c r="C310" s="22"/>
      <c r="D310" s="22"/>
      <c r="E310" s="25"/>
    </row>
    <row r="311" spans="1:8" outlineLevel="1">
      <c r="A311" s="17"/>
      <c r="B311" s="23" t="s">
        <v>5</v>
      </c>
      <c r="C311" s="24">
        <f t="shared" ref="C311:D313" si="70">C316</f>
        <v>0</v>
      </c>
      <c r="D311" s="24">
        <f t="shared" si="70"/>
        <v>0</v>
      </c>
      <c r="E311" s="25">
        <v>0</v>
      </c>
    </row>
    <row r="312" spans="1:8" outlineLevel="1">
      <c r="A312" s="17"/>
      <c r="B312" s="23" t="s">
        <v>6</v>
      </c>
      <c r="C312" s="24">
        <f t="shared" si="70"/>
        <v>310000</v>
      </c>
      <c r="D312" s="24">
        <f t="shared" si="70"/>
        <v>132541.49</v>
      </c>
      <c r="E312" s="25">
        <f>D312/C312*100</f>
        <v>42.755319354838704</v>
      </c>
      <c r="G312" s="2"/>
    </row>
    <row r="313" spans="1:8" outlineLevel="1">
      <c r="A313" s="17"/>
      <c r="B313" s="23" t="s">
        <v>7</v>
      </c>
      <c r="C313" s="24">
        <f t="shared" si="70"/>
        <v>150000</v>
      </c>
      <c r="D313" s="24">
        <f t="shared" si="70"/>
        <v>0</v>
      </c>
      <c r="E313" s="25">
        <f>D313/C313*100</f>
        <v>0</v>
      </c>
    </row>
    <row r="314" spans="1:8" ht="31.5" outlineLevel="1">
      <c r="A314" s="17"/>
      <c r="B314" s="26" t="s">
        <v>64</v>
      </c>
      <c r="C314" s="24">
        <f>C316+C317+C318</f>
        <v>460000</v>
      </c>
      <c r="D314" s="24">
        <f t="shared" ref="D314" si="71">D316+D317+D318</f>
        <v>132541.49</v>
      </c>
      <c r="E314" s="25">
        <f>D314/C314*100</f>
        <v>28.813367391304347</v>
      </c>
    </row>
    <row r="315" spans="1:8" outlineLevel="1">
      <c r="A315" s="17"/>
      <c r="B315" s="23" t="s">
        <v>4</v>
      </c>
      <c r="C315" s="24"/>
      <c r="D315" s="24"/>
      <c r="E315" s="25">
        <v>0</v>
      </c>
    </row>
    <row r="316" spans="1:8" outlineLevel="1">
      <c r="A316" s="17"/>
      <c r="B316" s="23" t="s">
        <v>5</v>
      </c>
      <c r="C316" s="24"/>
      <c r="D316" s="24"/>
      <c r="E316" s="25">
        <v>0</v>
      </c>
    </row>
    <row r="317" spans="1:8" outlineLevel="1">
      <c r="A317" s="17"/>
      <c r="B317" s="23" t="s">
        <v>6</v>
      </c>
      <c r="C317" s="24">
        <v>310000</v>
      </c>
      <c r="D317" s="24">
        <v>132541.49</v>
      </c>
      <c r="E317" s="25">
        <f>D317/C317*100</f>
        <v>42.755319354838704</v>
      </c>
    </row>
    <row r="318" spans="1:8" outlineLevel="1">
      <c r="A318" s="17"/>
      <c r="B318" s="23" t="s">
        <v>7</v>
      </c>
      <c r="C318" s="24">
        <v>150000</v>
      </c>
      <c r="D318" s="24"/>
      <c r="E318" s="25">
        <f>D318/C318*100</f>
        <v>0</v>
      </c>
    </row>
    <row r="319" spans="1:8" s="3" customFormat="1" ht="33" customHeight="1">
      <c r="A319" s="28" t="s">
        <v>65</v>
      </c>
      <c r="B319" s="21" t="s">
        <v>215</v>
      </c>
      <c r="C319" s="22">
        <f>C322+C321+C323</f>
        <v>5971006430.0100002</v>
      </c>
      <c r="D319" s="22">
        <f t="shared" ref="D319" si="72">D322+D321+D323</f>
        <v>2834731432.0899997</v>
      </c>
      <c r="E319" s="16">
        <f>D319/C319*100</f>
        <v>47.474935177473121</v>
      </c>
      <c r="F319" s="4"/>
      <c r="G319" s="4"/>
      <c r="H319" s="4"/>
    </row>
    <row r="320" spans="1:8">
      <c r="A320" s="28"/>
      <c r="B320" s="23" t="s">
        <v>4</v>
      </c>
      <c r="C320" s="22"/>
      <c r="D320" s="22"/>
      <c r="E320" s="16"/>
    </row>
    <row r="321" spans="1:7">
      <c r="A321" s="28"/>
      <c r="B321" s="21" t="s">
        <v>5</v>
      </c>
      <c r="C321" s="22">
        <f t="shared" ref="C321:D323" si="73">C326+C366+C381+C401</f>
        <v>1156451850.01</v>
      </c>
      <c r="D321" s="22">
        <f t="shared" si="73"/>
        <v>181142066.96000001</v>
      </c>
      <c r="E321" s="16">
        <f>D321/C321*100</f>
        <v>15.663606483783449</v>
      </c>
      <c r="F321" s="2"/>
      <c r="G321" s="2"/>
    </row>
    <row r="322" spans="1:7">
      <c r="A322" s="28"/>
      <c r="B322" s="21" t="s">
        <v>6</v>
      </c>
      <c r="C322" s="22">
        <f t="shared" si="73"/>
        <v>3783252510</v>
      </c>
      <c r="D322" s="22">
        <f t="shared" si="73"/>
        <v>2126340510.1400001</v>
      </c>
      <c r="E322" s="16">
        <f>D322/C322*100</f>
        <v>56.204033553657787</v>
      </c>
      <c r="G322" s="2"/>
    </row>
    <row r="323" spans="1:7">
      <c r="A323" s="28"/>
      <c r="B323" s="21" t="s">
        <v>7</v>
      </c>
      <c r="C323" s="22">
        <f t="shared" si="73"/>
        <v>1031302070</v>
      </c>
      <c r="D323" s="22">
        <f t="shared" si="73"/>
        <v>527248854.98999995</v>
      </c>
      <c r="E323" s="16">
        <f>D323/C323*100</f>
        <v>51.124580307494192</v>
      </c>
      <c r="G323" s="2"/>
    </row>
    <row r="324" spans="1:7" outlineLevel="1">
      <c r="A324" s="17" t="s">
        <v>66</v>
      </c>
      <c r="B324" s="23" t="s">
        <v>67</v>
      </c>
      <c r="C324" s="24">
        <f>C326+C327+C328</f>
        <v>5274840948.0100002</v>
      </c>
      <c r="D324" s="24">
        <f t="shared" ref="D324" si="74">D326+D327+D328</f>
        <v>2620153617.9099998</v>
      </c>
      <c r="E324" s="25">
        <f>D324/C324*100</f>
        <v>49.672656365088805</v>
      </c>
      <c r="F324" s="2"/>
      <c r="G324" s="2"/>
    </row>
    <row r="325" spans="1:7" outlineLevel="1">
      <c r="A325" s="17"/>
      <c r="B325" s="23" t="s">
        <v>4</v>
      </c>
      <c r="C325" s="24"/>
      <c r="D325" s="24"/>
      <c r="E325" s="25"/>
      <c r="F325" s="2"/>
      <c r="G325" s="2"/>
    </row>
    <row r="326" spans="1:7" outlineLevel="1">
      <c r="A326" s="17"/>
      <c r="B326" s="23" t="s">
        <v>5</v>
      </c>
      <c r="C326" s="24">
        <f t="shared" ref="C326:D328" si="75">C331+C336+C341+C346+C351+C356+C361</f>
        <v>646409650.00999999</v>
      </c>
      <c r="D326" s="24">
        <f t="shared" si="75"/>
        <v>1142070.6100000001</v>
      </c>
      <c r="E326" s="25">
        <f>D326/C326*100</f>
        <v>0.17667907804011468</v>
      </c>
      <c r="F326" s="2"/>
      <c r="G326" s="2"/>
    </row>
    <row r="327" spans="1:7" outlineLevel="1">
      <c r="A327" s="17"/>
      <c r="B327" s="23" t="s">
        <v>6</v>
      </c>
      <c r="C327" s="24">
        <f t="shared" si="75"/>
        <v>3700688110</v>
      </c>
      <c r="D327" s="24">
        <f t="shared" si="75"/>
        <v>2115458700.75</v>
      </c>
      <c r="E327" s="25">
        <f>D327/C327*100</f>
        <v>57.163928379525075</v>
      </c>
      <c r="F327" s="2"/>
      <c r="G327" s="2"/>
    </row>
    <row r="328" spans="1:7" outlineLevel="1">
      <c r="A328" s="17"/>
      <c r="B328" s="23" t="s">
        <v>7</v>
      </c>
      <c r="C328" s="24">
        <f t="shared" si="75"/>
        <v>927743188</v>
      </c>
      <c r="D328" s="24">
        <f t="shared" si="75"/>
        <v>503552846.55000001</v>
      </c>
      <c r="E328" s="25">
        <f>D328/C328*100</f>
        <v>54.277180696475249</v>
      </c>
      <c r="F328" s="2"/>
      <c r="G328" s="2"/>
    </row>
    <row r="329" spans="1:7" ht="31.5" outlineLevel="1">
      <c r="A329" s="17"/>
      <c r="B329" s="29" t="s">
        <v>71</v>
      </c>
      <c r="C329" s="24">
        <f>C331+C332+C333</f>
        <v>751167534.79999995</v>
      </c>
      <c r="D329" s="24">
        <f t="shared" ref="D329" si="76">D331+D332+D333</f>
        <v>443307077.35000002</v>
      </c>
      <c r="E329" s="25">
        <f>D329/C329*100</f>
        <v>59.015739740140859</v>
      </c>
      <c r="F329" s="2"/>
      <c r="G329" s="2"/>
    </row>
    <row r="330" spans="1:7" outlineLevel="1">
      <c r="A330" s="17"/>
      <c r="B330" s="23" t="s">
        <v>4</v>
      </c>
      <c r="C330" s="22"/>
      <c r="D330" s="22"/>
      <c r="E330" s="25"/>
      <c r="F330" s="2"/>
      <c r="G330" s="2"/>
    </row>
    <row r="331" spans="1:7" outlineLevel="1">
      <c r="A331" s="17"/>
      <c r="B331" s="23" t="s">
        <v>5</v>
      </c>
      <c r="C331" s="22"/>
      <c r="D331" s="22"/>
      <c r="E331" s="25">
        <v>0</v>
      </c>
      <c r="F331" s="2"/>
      <c r="G331" s="2"/>
    </row>
    <row r="332" spans="1:7" outlineLevel="1">
      <c r="A332" s="17"/>
      <c r="B332" s="23" t="s">
        <v>6</v>
      </c>
      <c r="C332" s="24">
        <v>4000000</v>
      </c>
      <c r="D332" s="24"/>
      <c r="E332" s="25">
        <f t="shared" ref="E332" si="77">D332/C332*100</f>
        <v>0</v>
      </c>
      <c r="F332" s="2"/>
      <c r="G332" s="2"/>
    </row>
    <row r="333" spans="1:7" outlineLevel="1">
      <c r="A333" s="17"/>
      <c r="B333" s="23" t="s">
        <v>7</v>
      </c>
      <c r="C333" s="24">
        <v>747167534.79999995</v>
      </c>
      <c r="D333" s="24">
        <v>443307077.35000002</v>
      </c>
      <c r="E333" s="25">
        <f>D333/C333*100</f>
        <v>59.331683551890869</v>
      </c>
      <c r="F333" s="12"/>
      <c r="G333" s="2"/>
    </row>
    <row r="334" spans="1:7" ht="47.25" outlineLevel="1">
      <c r="A334" s="17"/>
      <c r="B334" s="29" t="s">
        <v>72</v>
      </c>
      <c r="C334" s="24">
        <f>C336+C337+C338</f>
        <v>3624793200</v>
      </c>
      <c r="D334" s="24">
        <f t="shared" ref="D334" si="78">D336+D337+D338</f>
        <v>2108330756.79</v>
      </c>
      <c r="E334" s="25">
        <f>D334/C334*100</f>
        <v>58.164166628595524</v>
      </c>
      <c r="F334" s="2"/>
      <c r="G334" s="2"/>
    </row>
    <row r="335" spans="1:7" outlineLevel="1">
      <c r="A335" s="17"/>
      <c r="B335" s="23" t="s">
        <v>4</v>
      </c>
      <c r="C335" s="22"/>
      <c r="D335" s="22"/>
      <c r="E335" s="25"/>
      <c r="F335" s="2"/>
      <c r="G335" s="2"/>
    </row>
    <row r="336" spans="1:7" outlineLevel="1">
      <c r="A336" s="17"/>
      <c r="B336" s="23" t="s">
        <v>5</v>
      </c>
      <c r="C336" s="22"/>
      <c r="D336" s="22"/>
      <c r="E336" s="25">
        <v>0</v>
      </c>
      <c r="F336" s="2"/>
      <c r="G336" s="2"/>
    </row>
    <row r="337" spans="1:7" outlineLevel="1">
      <c r="A337" s="17"/>
      <c r="B337" s="23" t="s">
        <v>6</v>
      </c>
      <c r="C337" s="30">
        <v>3624793200</v>
      </c>
      <c r="D337" s="30">
        <v>2108330756.79</v>
      </c>
      <c r="E337" s="25">
        <f>D337/C337*100</f>
        <v>58.164166628595524</v>
      </c>
      <c r="F337" s="2"/>
      <c r="G337" s="2"/>
    </row>
    <row r="338" spans="1:7" outlineLevel="1">
      <c r="A338" s="17"/>
      <c r="B338" s="23" t="s">
        <v>7</v>
      </c>
      <c r="C338" s="24"/>
      <c r="D338" s="24"/>
      <c r="E338" s="25">
        <v>0</v>
      </c>
      <c r="F338" s="2"/>
      <c r="G338" s="2"/>
    </row>
    <row r="339" spans="1:7" ht="31.5" outlineLevel="1">
      <c r="A339" s="17"/>
      <c r="B339" s="29" t="s">
        <v>73</v>
      </c>
      <c r="C339" s="24">
        <f>C341+C342+C343</f>
        <v>110733653.2</v>
      </c>
      <c r="D339" s="24">
        <f>D341+D342+D343</f>
        <v>38342902.640000001</v>
      </c>
      <c r="E339" s="25">
        <f>D339/C339*100</f>
        <v>34.626241916490841</v>
      </c>
      <c r="F339" s="2"/>
      <c r="G339" s="2"/>
    </row>
    <row r="340" spans="1:7" outlineLevel="1">
      <c r="A340" s="17"/>
      <c r="B340" s="23" t="s">
        <v>4</v>
      </c>
      <c r="C340" s="22"/>
      <c r="D340" s="22"/>
      <c r="E340" s="25"/>
      <c r="F340" s="2"/>
      <c r="G340" s="2"/>
    </row>
    <row r="341" spans="1:7" outlineLevel="1">
      <c r="A341" s="17"/>
      <c r="B341" s="23" t="s">
        <v>5</v>
      </c>
      <c r="C341" s="22"/>
      <c r="D341" s="22"/>
      <c r="E341" s="25">
        <v>0</v>
      </c>
      <c r="F341" s="2"/>
      <c r="G341" s="2"/>
    </row>
    <row r="342" spans="1:7" outlineLevel="1">
      <c r="A342" s="17"/>
      <c r="B342" s="23" t="s">
        <v>6</v>
      </c>
      <c r="C342" s="22"/>
      <c r="D342" s="22"/>
      <c r="E342" s="25">
        <v>0</v>
      </c>
      <c r="F342" s="2"/>
      <c r="G342" s="2"/>
    </row>
    <row r="343" spans="1:7" s="5" customFormat="1" outlineLevel="1">
      <c r="A343" s="17"/>
      <c r="B343" s="23" t="s">
        <v>7</v>
      </c>
      <c r="C343" s="24">
        <v>110733653.2</v>
      </c>
      <c r="D343" s="24">
        <v>38342902.640000001</v>
      </c>
      <c r="E343" s="25">
        <f>D343/C343*100</f>
        <v>34.626241916490841</v>
      </c>
      <c r="F343" s="11"/>
      <c r="G343" s="11"/>
    </row>
    <row r="344" spans="1:7" ht="30" customHeight="1" outlineLevel="1">
      <c r="A344" s="17"/>
      <c r="B344" s="29" t="s">
        <v>74</v>
      </c>
      <c r="C344" s="24">
        <f>C346+C347+C348</f>
        <v>642000</v>
      </c>
      <c r="D344" s="24">
        <f t="shared" ref="D344" si="79">D346+D347+D348</f>
        <v>99000</v>
      </c>
      <c r="E344" s="25">
        <f>D344/C344*100</f>
        <v>15.420560747663551</v>
      </c>
      <c r="F344" s="2"/>
      <c r="G344" s="2"/>
    </row>
    <row r="345" spans="1:7" outlineLevel="1">
      <c r="A345" s="17"/>
      <c r="B345" s="23" t="s">
        <v>4</v>
      </c>
      <c r="C345" s="22"/>
      <c r="D345" s="22"/>
      <c r="E345" s="25"/>
      <c r="F345" s="2"/>
      <c r="G345" s="2"/>
    </row>
    <row r="346" spans="1:7" outlineLevel="1">
      <c r="A346" s="17"/>
      <c r="B346" s="23" t="s">
        <v>5</v>
      </c>
      <c r="C346" s="24"/>
      <c r="D346" s="24"/>
      <c r="E346" s="25">
        <v>0</v>
      </c>
      <c r="F346" s="2"/>
      <c r="G346" s="2"/>
    </row>
    <row r="347" spans="1:7" outlineLevel="1">
      <c r="A347" s="17"/>
      <c r="B347" s="23" t="s">
        <v>6</v>
      </c>
      <c r="C347" s="24"/>
      <c r="D347" s="24"/>
      <c r="E347" s="25">
        <v>0</v>
      </c>
      <c r="F347" s="2"/>
      <c r="G347" s="2"/>
    </row>
    <row r="348" spans="1:7" outlineLevel="1">
      <c r="A348" s="17"/>
      <c r="B348" s="23" t="s">
        <v>7</v>
      </c>
      <c r="C348" s="24">
        <v>642000</v>
      </c>
      <c r="D348" s="24">
        <v>99000</v>
      </c>
      <c r="E348" s="25">
        <f>D348/C348*100</f>
        <v>15.420560747663551</v>
      </c>
      <c r="F348" s="2"/>
      <c r="G348" s="2"/>
    </row>
    <row r="349" spans="1:7" outlineLevel="1">
      <c r="A349" s="17"/>
      <c r="B349" s="29" t="s">
        <v>68</v>
      </c>
      <c r="C349" s="24">
        <f>C351+C352+C353</f>
        <v>77539950.010000005</v>
      </c>
      <c r="D349" s="24">
        <f t="shared" ref="D349" si="80">D351+D352+D353</f>
        <v>29988681.129999999</v>
      </c>
      <c r="E349" s="25">
        <f>D349/C349*100</f>
        <v>38.675136011994447</v>
      </c>
      <c r="F349" s="2"/>
      <c r="G349" s="2"/>
    </row>
    <row r="350" spans="1:7" outlineLevel="1">
      <c r="A350" s="17"/>
      <c r="B350" s="23" t="s">
        <v>4</v>
      </c>
      <c r="C350" s="22"/>
      <c r="D350" s="22"/>
      <c r="E350" s="25"/>
      <c r="F350" s="2"/>
      <c r="G350" s="2"/>
    </row>
    <row r="351" spans="1:7" outlineLevel="1">
      <c r="A351" s="17"/>
      <c r="B351" s="23" t="s">
        <v>5</v>
      </c>
      <c r="C351" s="24">
        <v>1777250.01</v>
      </c>
      <c r="D351" s="24">
        <v>1142070.6100000001</v>
      </c>
      <c r="E351" s="25">
        <f>D351/C351*100</f>
        <v>64.260548801459848</v>
      </c>
      <c r="F351" s="2"/>
      <c r="G351" s="2"/>
    </row>
    <row r="352" spans="1:7" outlineLevel="1">
      <c r="A352" s="17"/>
      <c r="B352" s="23" t="s">
        <v>6</v>
      </c>
      <c r="C352" s="24">
        <v>16762700</v>
      </c>
      <c r="D352" s="24">
        <v>7127943.96</v>
      </c>
      <c r="E352" s="25">
        <f>D352/C352*100</f>
        <v>42.522648260721724</v>
      </c>
      <c r="F352" s="2"/>
      <c r="G352" s="2"/>
    </row>
    <row r="353" spans="1:7" outlineLevel="1">
      <c r="A353" s="17"/>
      <c r="B353" s="23" t="s">
        <v>7</v>
      </c>
      <c r="C353" s="24">
        <v>59000000</v>
      </c>
      <c r="D353" s="24">
        <v>21718666.559999999</v>
      </c>
      <c r="E353" s="25">
        <f>D353/C353*100</f>
        <v>36.811299254237284</v>
      </c>
      <c r="F353" s="2"/>
      <c r="G353" s="2"/>
    </row>
    <row r="354" spans="1:7" ht="47.25" outlineLevel="1">
      <c r="A354" s="17"/>
      <c r="B354" s="29" t="s">
        <v>75</v>
      </c>
      <c r="C354" s="24">
        <f>C356+C357+C358</f>
        <v>709666470</v>
      </c>
      <c r="D354" s="24">
        <f>D356+D357+D358</f>
        <v>85200</v>
      </c>
      <c r="E354" s="25">
        <f>D354/C354*100</f>
        <v>1.2005639776104964E-2</v>
      </c>
      <c r="F354" s="2"/>
      <c r="G354" s="2"/>
    </row>
    <row r="355" spans="1:7" outlineLevel="1">
      <c r="A355" s="17"/>
      <c r="B355" s="23" t="s">
        <v>4</v>
      </c>
      <c r="C355" s="22"/>
      <c r="D355" s="22"/>
      <c r="E355" s="25"/>
      <c r="F355" s="2"/>
      <c r="G355" s="2"/>
    </row>
    <row r="356" spans="1:7" outlineLevel="1">
      <c r="A356" s="17"/>
      <c r="B356" s="23" t="s">
        <v>5</v>
      </c>
      <c r="C356" s="24">
        <v>644632400</v>
      </c>
      <c r="D356" s="22"/>
      <c r="E356" s="25">
        <f t="shared" ref="E356:E357" si="81">D356/C356*100</f>
        <v>0</v>
      </c>
      <c r="F356" s="2"/>
      <c r="G356" s="2"/>
    </row>
    <row r="357" spans="1:7" outlineLevel="1">
      <c r="A357" s="17"/>
      <c r="B357" s="23" t="s">
        <v>6</v>
      </c>
      <c r="C357" s="24">
        <v>54834070</v>
      </c>
      <c r="D357" s="22"/>
      <c r="E357" s="25">
        <f t="shared" si="81"/>
        <v>0</v>
      </c>
      <c r="F357" s="2"/>
      <c r="G357" s="2"/>
    </row>
    <row r="358" spans="1:7" outlineLevel="1">
      <c r="A358" s="17"/>
      <c r="B358" s="23" t="s">
        <v>7</v>
      </c>
      <c r="C358" s="24">
        <v>10200000</v>
      </c>
      <c r="D358" s="24">
        <v>85200</v>
      </c>
      <c r="E358" s="25">
        <f>D358/C358*100</f>
        <v>0.83529411764705885</v>
      </c>
      <c r="F358" s="2"/>
      <c r="G358" s="2"/>
    </row>
    <row r="359" spans="1:7" ht="31.5" outlineLevel="1">
      <c r="A359" s="17"/>
      <c r="B359" s="26" t="s">
        <v>230</v>
      </c>
      <c r="C359" s="24">
        <f>C361+C362+C363</f>
        <v>298140</v>
      </c>
      <c r="D359" s="24">
        <f>D361+D362+D363</f>
        <v>0</v>
      </c>
      <c r="E359" s="25">
        <f t="shared" ref="E359:E362" si="82">D359/C359*100</f>
        <v>0</v>
      </c>
      <c r="F359" s="2"/>
      <c r="G359" s="2"/>
    </row>
    <row r="360" spans="1:7" outlineLevel="1">
      <c r="A360" s="17"/>
      <c r="B360" s="23" t="s">
        <v>4</v>
      </c>
      <c r="C360" s="24"/>
      <c r="D360" s="24"/>
      <c r="E360" s="25"/>
      <c r="F360" s="2"/>
      <c r="G360" s="2"/>
    </row>
    <row r="361" spans="1:7" outlineLevel="1">
      <c r="A361" s="17"/>
      <c r="B361" s="23" t="s">
        <v>5</v>
      </c>
      <c r="C361" s="24"/>
      <c r="D361" s="24"/>
      <c r="E361" s="25">
        <v>0</v>
      </c>
      <c r="F361" s="2"/>
      <c r="G361" s="2"/>
    </row>
    <row r="362" spans="1:7" outlineLevel="1">
      <c r="A362" s="17"/>
      <c r="B362" s="23" t="s">
        <v>6</v>
      </c>
      <c r="C362" s="24">
        <v>298140</v>
      </c>
      <c r="D362" s="24"/>
      <c r="E362" s="25">
        <f t="shared" si="82"/>
        <v>0</v>
      </c>
      <c r="F362" s="2"/>
      <c r="G362" s="2"/>
    </row>
    <row r="363" spans="1:7" outlineLevel="1">
      <c r="A363" s="17"/>
      <c r="B363" s="23" t="s">
        <v>7</v>
      </c>
      <c r="C363" s="24"/>
      <c r="D363" s="24"/>
      <c r="E363" s="25">
        <v>0</v>
      </c>
      <c r="F363" s="2"/>
      <c r="G363" s="2"/>
    </row>
    <row r="364" spans="1:7" ht="18" customHeight="1" outlineLevel="1">
      <c r="A364" s="17" t="s">
        <v>139</v>
      </c>
      <c r="B364" s="23" t="s">
        <v>77</v>
      </c>
      <c r="C364" s="24">
        <f>C366+C367+C368</f>
        <v>39775682</v>
      </c>
      <c r="D364" s="24">
        <f t="shared" ref="D364" si="83">D366+D367+D368</f>
        <v>11179135.4</v>
      </c>
      <c r="E364" s="25">
        <f>D364/C364*100</f>
        <v>28.105452472191427</v>
      </c>
    </row>
    <row r="365" spans="1:7" outlineLevel="1">
      <c r="A365" s="17"/>
      <c r="B365" s="23" t="s">
        <v>4</v>
      </c>
      <c r="C365" s="24"/>
      <c r="D365" s="24"/>
      <c r="E365" s="25"/>
    </row>
    <row r="366" spans="1:7" outlineLevel="1">
      <c r="A366" s="17"/>
      <c r="B366" s="23" t="s">
        <v>5</v>
      </c>
      <c r="C366" s="24">
        <f t="shared" ref="C366:D368" si="84">C371+C376</f>
        <v>0</v>
      </c>
      <c r="D366" s="24">
        <f t="shared" si="84"/>
        <v>0</v>
      </c>
      <c r="E366" s="25">
        <v>0</v>
      </c>
    </row>
    <row r="367" spans="1:7" outlineLevel="1">
      <c r="A367" s="17"/>
      <c r="B367" s="23" t="s">
        <v>6</v>
      </c>
      <c r="C367" s="24">
        <f t="shared" si="84"/>
        <v>0</v>
      </c>
      <c r="D367" s="24">
        <f t="shared" si="84"/>
        <v>0</v>
      </c>
      <c r="E367" s="25">
        <v>0</v>
      </c>
    </row>
    <row r="368" spans="1:7" outlineLevel="1">
      <c r="A368" s="17"/>
      <c r="B368" s="23" t="s">
        <v>7</v>
      </c>
      <c r="C368" s="24">
        <f t="shared" si="84"/>
        <v>39775682</v>
      </c>
      <c r="D368" s="24">
        <f t="shared" si="84"/>
        <v>11179135.4</v>
      </c>
      <c r="E368" s="25">
        <f>D368/C368*100</f>
        <v>28.105452472191427</v>
      </c>
    </row>
    <row r="369" spans="1:5" ht="32.25" customHeight="1" outlineLevel="1">
      <c r="A369" s="17"/>
      <c r="B369" s="29" t="s">
        <v>78</v>
      </c>
      <c r="C369" s="24">
        <f>C371+C372+C373</f>
        <v>250000</v>
      </c>
      <c r="D369" s="24">
        <f>D371+D372+D373</f>
        <v>0</v>
      </c>
      <c r="E369" s="25">
        <f>D369/C369*100</f>
        <v>0</v>
      </c>
    </row>
    <row r="370" spans="1:5" outlineLevel="1">
      <c r="A370" s="17"/>
      <c r="B370" s="23" t="s">
        <v>4</v>
      </c>
      <c r="C370" s="22"/>
      <c r="D370" s="22"/>
      <c r="E370" s="25"/>
    </row>
    <row r="371" spans="1:5" outlineLevel="1">
      <c r="A371" s="17"/>
      <c r="B371" s="23" t="s">
        <v>5</v>
      </c>
      <c r="C371" s="22"/>
      <c r="D371" s="22"/>
      <c r="E371" s="25">
        <v>0</v>
      </c>
    </row>
    <row r="372" spans="1:5" outlineLevel="1">
      <c r="A372" s="17"/>
      <c r="B372" s="23" t="s">
        <v>6</v>
      </c>
      <c r="C372" s="22"/>
      <c r="D372" s="22"/>
      <c r="E372" s="25">
        <v>0</v>
      </c>
    </row>
    <row r="373" spans="1:5" outlineLevel="1">
      <c r="A373" s="17"/>
      <c r="B373" s="23" t="s">
        <v>7</v>
      </c>
      <c r="C373" s="24">
        <v>250000</v>
      </c>
      <c r="D373" s="24"/>
      <c r="E373" s="25">
        <f>D373/C373*100</f>
        <v>0</v>
      </c>
    </row>
    <row r="374" spans="1:5" ht="16.5" customHeight="1" outlineLevel="1">
      <c r="A374" s="17"/>
      <c r="B374" s="29" t="s">
        <v>79</v>
      </c>
      <c r="C374" s="24">
        <f>C376+C377+C378</f>
        <v>39525682</v>
      </c>
      <c r="D374" s="24">
        <f>D376+D377+D378</f>
        <v>11179135.4</v>
      </c>
      <c r="E374" s="25">
        <f>D374/C374*100</f>
        <v>28.283219502702067</v>
      </c>
    </row>
    <row r="375" spans="1:5" outlineLevel="1">
      <c r="A375" s="17"/>
      <c r="B375" s="23" t="s">
        <v>4</v>
      </c>
      <c r="C375" s="22"/>
      <c r="D375" s="22"/>
      <c r="E375" s="25"/>
    </row>
    <row r="376" spans="1:5" outlineLevel="1">
      <c r="A376" s="17"/>
      <c r="B376" s="23" t="s">
        <v>5</v>
      </c>
      <c r="C376" s="22"/>
      <c r="D376" s="22"/>
      <c r="E376" s="25">
        <v>0</v>
      </c>
    </row>
    <row r="377" spans="1:5" outlineLevel="1">
      <c r="A377" s="17"/>
      <c r="B377" s="23" t="s">
        <v>6</v>
      </c>
      <c r="C377" s="22"/>
      <c r="D377" s="22"/>
      <c r="E377" s="25">
        <v>0</v>
      </c>
    </row>
    <row r="378" spans="1:5" outlineLevel="1">
      <c r="A378" s="17"/>
      <c r="B378" s="23" t="s">
        <v>7</v>
      </c>
      <c r="C378" s="24">
        <v>39525682</v>
      </c>
      <c r="D378" s="24">
        <v>11179135.4</v>
      </c>
      <c r="E378" s="25">
        <f>D378/C378*100</f>
        <v>28.283219502702067</v>
      </c>
    </row>
    <row r="379" spans="1:5" ht="48.75" customHeight="1" outlineLevel="1">
      <c r="A379" s="17" t="s">
        <v>167</v>
      </c>
      <c r="B379" s="23" t="s">
        <v>209</v>
      </c>
      <c r="C379" s="24">
        <f>C381+C382+C383</f>
        <v>634789200</v>
      </c>
      <c r="D379" s="24">
        <f>D381+D382+D383</f>
        <v>194014932.54999998</v>
      </c>
      <c r="E379" s="25">
        <f>D379/C379*100</f>
        <v>30.563678863786592</v>
      </c>
    </row>
    <row r="380" spans="1:5" outlineLevel="1">
      <c r="A380" s="17"/>
      <c r="B380" s="23" t="s">
        <v>4</v>
      </c>
      <c r="C380" s="24"/>
      <c r="D380" s="24"/>
      <c r="E380" s="25"/>
    </row>
    <row r="381" spans="1:5" outlineLevel="1">
      <c r="A381" s="17"/>
      <c r="B381" s="23" t="s">
        <v>5</v>
      </c>
      <c r="C381" s="24">
        <f t="shared" ref="C381:D383" si="85">C386+C391+C396</f>
        <v>510042200</v>
      </c>
      <c r="D381" s="24">
        <f t="shared" si="85"/>
        <v>179999996.34999999</v>
      </c>
      <c r="E381" s="25">
        <v>0</v>
      </c>
    </row>
    <row r="382" spans="1:5" outlineLevel="1">
      <c r="A382" s="17"/>
      <c r="B382" s="23" t="s">
        <v>6</v>
      </c>
      <c r="C382" s="24">
        <f t="shared" si="85"/>
        <v>70285900</v>
      </c>
      <c r="D382" s="24">
        <f t="shared" si="85"/>
        <v>5744701</v>
      </c>
      <c r="E382" s="25">
        <f>D382/C382*100</f>
        <v>8.1733334850944495</v>
      </c>
    </row>
    <row r="383" spans="1:5" outlineLevel="1">
      <c r="A383" s="17"/>
      <c r="B383" s="23" t="s">
        <v>7</v>
      </c>
      <c r="C383" s="24">
        <f t="shared" si="85"/>
        <v>54461100</v>
      </c>
      <c r="D383" s="24">
        <f t="shared" si="85"/>
        <v>8270235.2000000002</v>
      </c>
      <c r="E383" s="25">
        <f>D383/C383*100</f>
        <v>15.185582369801566</v>
      </c>
    </row>
    <row r="384" spans="1:5" ht="47.25" outlineLevel="1">
      <c r="A384" s="17"/>
      <c r="B384" s="26" t="s">
        <v>220</v>
      </c>
      <c r="C384" s="24">
        <f>C386+C387+C388</f>
        <v>11111100</v>
      </c>
      <c r="D384" s="24">
        <f t="shared" ref="D384" si="86">D386+D387+D388</f>
        <v>0</v>
      </c>
      <c r="E384" s="25">
        <f>D384/C384*100</f>
        <v>0</v>
      </c>
    </row>
    <row r="385" spans="1:5" outlineLevel="1">
      <c r="A385" s="17"/>
      <c r="B385" s="23" t="s">
        <v>4</v>
      </c>
      <c r="C385" s="24"/>
      <c r="D385" s="24"/>
      <c r="E385" s="25"/>
    </row>
    <row r="386" spans="1:5" outlineLevel="1">
      <c r="A386" s="17"/>
      <c r="B386" s="23" t="s">
        <v>5</v>
      </c>
      <c r="C386" s="24"/>
      <c r="D386" s="24"/>
      <c r="E386" s="25">
        <v>0</v>
      </c>
    </row>
    <row r="387" spans="1:5" outlineLevel="1">
      <c r="A387" s="17"/>
      <c r="B387" s="23" t="s">
        <v>6</v>
      </c>
      <c r="C387" s="24">
        <v>10000000</v>
      </c>
      <c r="D387" s="24"/>
      <c r="E387" s="25">
        <f>D387/C387*100</f>
        <v>0</v>
      </c>
    </row>
    <row r="388" spans="1:5" outlineLevel="1">
      <c r="A388" s="17"/>
      <c r="B388" s="23" t="s">
        <v>7</v>
      </c>
      <c r="C388" s="24">
        <v>1111100</v>
      </c>
      <c r="D388" s="24"/>
      <c r="E388" s="25">
        <f>D388/C388*100</f>
        <v>0</v>
      </c>
    </row>
    <row r="389" spans="1:5" ht="65.25" customHeight="1" outlineLevel="1">
      <c r="A389" s="17"/>
      <c r="B389" s="26" t="s">
        <v>198</v>
      </c>
      <c r="C389" s="24">
        <f>C391+C392+C393</f>
        <v>579670200</v>
      </c>
      <c r="D389" s="24">
        <f t="shared" ref="D389" si="87">D391+D392+D393</f>
        <v>194014932.54999998</v>
      </c>
      <c r="E389" s="25">
        <f>D389/C389*100</f>
        <v>33.46988210710159</v>
      </c>
    </row>
    <row r="390" spans="1:5" outlineLevel="1">
      <c r="A390" s="17"/>
      <c r="B390" s="23" t="s">
        <v>4</v>
      </c>
      <c r="C390" s="24"/>
      <c r="D390" s="24"/>
      <c r="E390" s="25"/>
    </row>
    <row r="391" spans="1:5" outlineLevel="1">
      <c r="A391" s="17"/>
      <c r="B391" s="23" t="s">
        <v>5</v>
      </c>
      <c r="C391" s="24">
        <v>510042200</v>
      </c>
      <c r="D391" s="24">
        <v>179999996.34999999</v>
      </c>
      <c r="E391" s="25">
        <f>D391/C391*100</f>
        <v>35.2911967578369</v>
      </c>
    </row>
    <row r="392" spans="1:5" outlineLevel="1">
      <c r="A392" s="17"/>
      <c r="B392" s="23" t="s">
        <v>6</v>
      </c>
      <c r="C392" s="24">
        <v>16278000</v>
      </c>
      <c r="D392" s="24">
        <v>5744701</v>
      </c>
      <c r="E392" s="25">
        <f>D392/C392*100</f>
        <v>35.291196707212187</v>
      </c>
    </row>
    <row r="393" spans="1:5" outlineLevel="1">
      <c r="A393" s="17"/>
      <c r="B393" s="23" t="s">
        <v>7</v>
      </c>
      <c r="C393" s="24">
        <v>53350000</v>
      </c>
      <c r="D393" s="24">
        <v>8270235.2000000002</v>
      </c>
      <c r="E393" s="25">
        <f>D393/C393*100</f>
        <v>15.501846672914715</v>
      </c>
    </row>
    <row r="394" spans="1:5" ht="47.25" customHeight="1" outlineLevel="1">
      <c r="A394" s="17"/>
      <c r="B394" s="39" t="s">
        <v>231</v>
      </c>
      <c r="C394" s="24">
        <f>C396+C397+C398</f>
        <v>44007900</v>
      </c>
      <c r="D394" s="24">
        <f>D396+D397+D398</f>
        <v>0</v>
      </c>
      <c r="E394" s="25">
        <f>D394/C394*100</f>
        <v>0</v>
      </c>
    </row>
    <row r="395" spans="1:5" outlineLevel="1">
      <c r="A395" s="17"/>
      <c r="B395" s="23" t="s">
        <v>4</v>
      </c>
      <c r="C395" s="24"/>
      <c r="D395" s="24"/>
      <c r="E395" s="25"/>
    </row>
    <row r="396" spans="1:5" outlineLevel="1">
      <c r="A396" s="17"/>
      <c r="B396" s="23" t="s">
        <v>5</v>
      </c>
      <c r="C396" s="24"/>
      <c r="D396" s="24"/>
      <c r="E396" s="25">
        <v>0</v>
      </c>
    </row>
    <row r="397" spans="1:5" outlineLevel="1">
      <c r="A397" s="17"/>
      <c r="B397" s="23" t="s">
        <v>6</v>
      </c>
      <c r="C397" s="24">
        <v>44007900</v>
      </c>
      <c r="D397" s="24"/>
      <c r="E397" s="25">
        <f>D397/C397*100</f>
        <v>0</v>
      </c>
    </row>
    <row r="398" spans="1:5" outlineLevel="1">
      <c r="A398" s="17"/>
      <c r="B398" s="23" t="s">
        <v>7</v>
      </c>
      <c r="C398" s="24"/>
      <c r="D398" s="24"/>
      <c r="E398" s="25">
        <v>0</v>
      </c>
    </row>
    <row r="399" spans="1:5" ht="31.5" outlineLevel="1">
      <c r="A399" s="17" t="s">
        <v>166</v>
      </c>
      <c r="B399" s="23" t="s">
        <v>165</v>
      </c>
      <c r="C399" s="24">
        <f>C401+C402+C403</f>
        <v>21600600</v>
      </c>
      <c r="D399" s="24">
        <f>D401+D402+D403</f>
        <v>9383746.2300000004</v>
      </c>
      <c r="E399" s="25">
        <f>D399/C399*100</f>
        <v>43.442062859365024</v>
      </c>
    </row>
    <row r="400" spans="1:5" outlineLevel="1">
      <c r="A400" s="17"/>
      <c r="B400" s="23" t="s">
        <v>4</v>
      </c>
      <c r="C400" s="24"/>
      <c r="D400" s="24"/>
      <c r="E400" s="25"/>
    </row>
    <row r="401" spans="1:6" outlineLevel="1">
      <c r="A401" s="17"/>
      <c r="B401" s="23" t="s">
        <v>5</v>
      </c>
      <c r="C401" s="24">
        <f>C406</f>
        <v>0</v>
      </c>
      <c r="D401" s="24">
        <f>D406</f>
        <v>0</v>
      </c>
      <c r="E401" s="25">
        <v>0</v>
      </c>
    </row>
    <row r="402" spans="1:6" outlineLevel="1">
      <c r="A402" s="17"/>
      <c r="B402" s="23" t="s">
        <v>6</v>
      </c>
      <c r="C402" s="24">
        <f>C407</f>
        <v>12278500</v>
      </c>
      <c r="D402" s="24">
        <f>D407</f>
        <v>5137108.3899999997</v>
      </c>
      <c r="E402" s="25">
        <f>D402/C402*100</f>
        <v>41.838240746019459</v>
      </c>
    </row>
    <row r="403" spans="1:6" outlineLevel="1">
      <c r="A403" s="17"/>
      <c r="B403" s="23" t="s">
        <v>7</v>
      </c>
      <c r="C403" s="24">
        <f>C408</f>
        <v>9322100</v>
      </c>
      <c r="D403" s="24">
        <f t="shared" ref="D403" si="88">D408</f>
        <v>4246637.84</v>
      </c>
      <c r="E403" s="25">
        <f>D403/C403*100</f>
        <v>45.554519260681602</v>
      </c>
    </row>
    <row r="404" spans="1:6" outlineLevel="1">
      <c r="A404" s="17"/>
      <c r="B404" s="26" t="s">
        <v>30</v>
      </c>
      <c r="C404" s="24">
        <f>C406+C407+C408</f>
        <v>21600600</v>
      </c>
      <c r="D404" s="24">
        <f t="shared" ref="D404" si="89">D406+D407+D408</f>
        <v>9383746.2300000004</v>
      </c>
      <c r="E404" s="25">
        <f>D404/C404*100</f>
        <v>43.442062859365024</v>
      </c>
      <c r="F404" s="2"/>
    </row>
    <row r="405" spans="1:6" outlineLevel="1">
      <c r="A405" s="17"/>
      <c r="B405" s="23" t="s">
        <v>4</v>
      </c>
      <c r="C405" s="24"/>
      <c r="D405" s="24"/>
      <c r="E405" s="25"/>
    </row>
    <row r="406" spans="1:6" outlineLevel="1">
      <c r="A406" s="17"/>
      <c r="B406" s="23" t="s">
        <v>5</v>
      </c>
      <c r="C406" s="24"/>
      <c r="D406" s="24"/>
      <c r="E406" s="25">
        <v>0</v>
      </c>
    </row>
    <row r="407" spans="1:6" outlineLevel="1">
      <c r="A407" s="17"/>
      <c r="B407" s="23" t="s">
        <v>6</v>
      </c>
      <c r="C407" s="24">
        <v>12278500</v>
      </c>
      <c r="D407" s="24">
        <v>5137108.3899999997</v>
      </c>
      <c r="E407" s="25">
        <f>D407/C407*100</f>
        <v>41.838240746019459</v>
      </c>
      <c r="F407" s="2"/>
    </row>
    <row r="408" spans="1:6" outlineLevel="1">
      <c r="A408" s="17"/>
      <c r="B408" s="23" t="s">
        <v>7</v>
      </c>
      <c r="C408" s="24">
        <v>9322100</v>
      </c>
      <c r="D408" s="24">
        <v>4246637.84</v>
      </c>
      <c r="E408" s="25">
        <f>D408/C408*100</f>
        <v>45.554519260681602</v>
      </c>
    </row>
    <row r="409" spans="1:6" s="3" customFormat="1" ht="47.25">
      <c r="A409" s="28" t="s">
        <v>69</v>
      </c>
      <c r="B409" s="21" t="s">
        <v>187</v>
      </c>
      <c r="C409" s="22">
        <f>C411+C412+C413</f>
        <v>88946645</v>
      </c>
      <c r="D409" s="22">
        <f t="shared" ref="D409" si="90">D411+D412+D413</f>
        <v>26993950.34</v>
      </c>
      <c r="E409" s="16">
        <f>D409/C409*100</f>
        <v>30.348475021177023</v>
      </c>
    </row>
    <row r="410" spans="1:6">
      <c r="A410" s="28"/>
      <c r="B410" s="23" t="s">
        <v>4</v>
      </c>
      <c r="C410" s="22"/>
      <c r="D410" s="22"/>
      <c r="E410" s="16"/>
    </row>
    <row r="411" spans="1:6">
      <c r="A411" s="28"/>
      <c r="B411" s="21" t="s">
        <v>5</v>
      </c>
      <c r="C411" s="22">
        <f>C416+C426+C461+C471+C481+C491</f>
        <v>0</v>
      </c>
      <c r="D411" s="22">
        <f>D416+D426+D461+D471+D481+D491</f>
        <v>0</v>
      </c>
      <c r="E411" s="16">
        <v>0</v>
      </c>
    </row>
    <row r="412" spans="1:6">
      <c r="A412" s="28"/>
      <c r="B412" s="21" t="s">
        <v>6</v>
      </c>
      <c r="C412" s="22">
        <f>C417+C427+C462+C472+C487+C492</f>
        <v>16751045</v>
      </c>
      <c r="D412" s="22">
        <f>D417+D427+D462+D472+D487+D492</f>
        <v>4265625</v>
      </c>
      <c r="E412" s="16">
        <v>0</v>
      </c>
    </row>
    <row r="413" spans="1:6">
      <c r="A413" s="28"/>
      <c r="B413" s="21" t="s">
        <v>7</v>
      </c>
      <c r="C413" s="22">
        <f>C418+C428+C463+C473+C488+C493</f>
        <v>72195600</v>
      </c>
      <c r="D413" s="22">
        <f>D418+D428+D463+D473+D488+D493</f>
        <v>22728325.34</v>
      </c>
      <c r="E413" s="16">
        <f>D413/C413*100</f>
        <v>31.4815935320158</v>
      </c>
    </row>
    <row r="414" spans="1:6" ht="65.25" customHeight="1" outlineLevel="1">
      <c r="A414" s="17" t="s">
        <v>70</v>
      </c>
      <c r="B414" s="23" t="s">
        <v>223</v>
      </c>
      <c r="C414" s="24">
        <f>C416+C417+C418</f>
        <v>333400</v>
      </c>
      <c r="D414" s="24">
        <f t="shared" ref="D414" si="91">D416+D417+D418</f>
        <v>0</v>
      </c>
      <c r="E414" s="25">
        <f>D414/C414*100</f>
        <v>0</v>
      </c>
    </row>
    <row r="415" spans="1:6" outlineLevel="1">
      <c r="A415" s="17"/>
      <c r="B415" s="23" t="s">
        <v>4</v>
      </c>
      <c r="C415" s="24"/>
      <c r="D415" s="24"/>
      <c r="E415" s="25"/>
    </row>
    <row r="416" spans="1:6" outlineLevel="1">
      <c r="A416" s="17"/>
      <c r="B416" s="23" t="s">
        <v>5</v>
      </c>
      <c r="C416" s="24">
        <f t="shared" ref="C416:D418" si="92">C421</f>
        <v>0</v>
      </c>
      <c r="D416" s="24">
        <f t="shared" si="92"/>
        <v>0</v>
      </c>
      <c r="E416" s="25">
        <v>0</v>
      </c>
    </row>
    <row r="417" spans="1:5" outlineLevel="1">
      <c r="A417" s="17"/>
      <c r="B417" s="23" t="s">
        <v>6</v>
      </c>
      <c r="C417" s="24">
        <f t="shared" si="92"/>
        <v>0</v>
      </c>
      <c r="D417" s="24">
        <f t="shared" si="92"/>
        <v>0</v>
      </c>
      <c r="E417" s="25">
        <v>0</v>
      </c>
    </row>
    <row r="418" spans="1:5" outlineLevel="1">
      <c r="A418" s="17"/>
      <c r="B418" s="23" t="s">
        <v>7</v>
      </c>
      <c r="C418" s="24">
        <f t="shared" si="92"/>
        <v>333400</v>
      </c>
      <c r="D418" s="24">
        <f t="shared" si="92"/>
        <v>0</v>
      </c>
      <c r="E418" s="25">
        <f>D418/C418*100</f>
        <v>0</v>
      </c>
    </row>
    <row r="419" spans="1:5" ht="94.5" outlineLevel="1">
      <c r="A419" s="17"/>
      <c r="B419" s="29" t="s">
        <v>82</v>
      </c>
      <c r="C419" s="24">
        <f>C421+C422+C423</f>
        <v>333400</v>
      </c>
      <c r="D419" s="24">
        <f>D421+D422+D423</f>
        <v>0</v>
      </c>
      <c r="E419" s="25">
        <f>D419/C419*100</f>
        <v>0</v>
      </c>
    </row>
    <row r="420" spans="1:5" outlineLevel="1">
      <c r="A420" s="17"/>
      <c r="B420" s="23" t="s">
        <v>4</v>
      </c>
      <c r="C420" s="22"/>
      <c r="D420" s="22"/>
      <c r="E420" s="25"/>
    </row>
    <row r="421" spans="1:5" outlineLevel="1">
      <c r="A421" s="17"/>
      <c r="B421" s="23" t="s">
        <v>5</v>
      </c>
      <c r="C421" s="22"/>
      <c r="D421" s="22"/>
      <c r="E421" s="25">
        <v>0</v>
      </c>
    </row>
    <row r="422" spans="1:5" outlineLevel="1">
      <c r="A422" s="17"/>
      <c r="B422" s="23" t="s">
        <v>6</v>
      </c>
      <c r="C422" s="22"/>
      <c r="D422" s="22"/>
      <c r="E422" s="25">
        <v>0</v>
      </c>
    </row>
    <row r="423" spans="1:5" outlineLevel="1">
      <c r="A423" s="17"/>
      <c r="B423" s="23" t="s">
        <v>7</v>
      </c>
      <c r="C423" s="24">
        <v>333400</v>
      </c>
      <c r="D423" s="24"/>
      <c r="E423" s="25">
        <f>D423/C423*100</f>
        <v>0</v>
      </c>
    </row>
    <row r="424" spans="1:5" ht="17.25" customHeight="1" outlineLevel="1">
      <c r="A424" s="17" t="s">
        <v>76</v>
      </c>
      <c r="B424" s="23" t="s">
        <v>141</v>
      </c>
      <c r="C424" s="24">
        <f>C426+C427+C428</f>
        <v>14297000</v>
      </c>
      <c r="D424" s="24">
        <f t="shared" ref="D424" si="93">D426+D427+D428</f>
        <v>1443205</v>
      </c>
      <c r="E424" s="25">
        <f>D424/C424*100</f>
        <v>10.09446037630272</v>
      </c>
    </row>
    <row r="425" spans="1:5" outlineLevel="1">
      <c r="A425" s="17"/>
      <c r="B425" s="23" t="s">
        <v>4</v>
      </c>
      <c r="C425" s="24"/>
      <c r="D425" s="24"/>
      <c r="E425" s="25"/>
    </row>
    <row r="426" spans="1:5" outlineLevel="1">
      <c r="A426" s="17"/>
      <c r="B426" s="23" t="s">
        <v>5</v>
      </c>
      <c r="C426" s="24">
        <f>C431+C436+C441+C446+C451+C456</f>
        <v>0</v>
      </c>
      <c r="D426" s="24">
        <f>D431+D436+D441+D446+D451+D456</f>
        <v>0</v>
      </c>
      <c r="E426" s="25">
        <v>0</v>
      </c>
    </row>
    <row r="427" spans="1:5" outlineLevel="1">
      <c r="A427" s="17"/>
      <c r="B427" s="23" t="s">
        <v>6</v>
      </c>
      <c r="C427" s="24">
        <f>C432+C437+C442+C447+C457</f>
        <v>4355000</v>
      </c>
      <c r="D427" s="24">
        <f>D432+D437+D442+D447+D457</f>
        <v>0</v>
      </c>
      <c r="E427" s="25">
        <v>0</v>
      </c>
    </row>
    <row r="428" spans="1:5" outlineLevel="1">
      <c r="A428" s="17"/>
      <c r="B428" s="23" t="s">
        <v>7</v>
      </c>
      <c r="C428" s="24">
        <f>C433+C438+C443+C448+C452+C453+C458</f>
        <v>9942000</v>
      </c>
      <c r="D428" s="24">
        <f>D433+D438+D443+D448+D452+D453+D458</f>
        <v>1443205</v>
      </c>
      <c r="E428" s="25">
        <f>D428/C428*100</f>
        <v>14.516244216455442</v>
      </c>
    </row>
    <row r="429" spans="1:5" ht="31.5" outlineLevel="1">
      <c r="A429" s="17"/>
      <c r="B429" s="29" t="s">
        <v>83</v>
      </c>
      <c r="C429" s="24">
        <f>C431+C432+C433</f>
        <v>9360000</v>
      </c>
      <c r="D429" s="24">
        <f>D431+D432+D433</f>
        <v>1423100</v>
      </c>
      <c r="E429" s="25">
        <f>D429/C429*100</f>
        <v>15.20405982905983</v>
      </c>
    </row>
    <row r="430" spans="1:5" outlineLevel="1">
      <c r="A430" s="17"/>
      <c r="B430" s="23" t="s">
        <v>4</v>
      </c>
      <c r="C430" s="24"/>
      <c r="D430" s="24"/>
      <c r="E430" s="25"/>
    </row>
    <row r="431" spans="1:5" outlineLevel="1">
      <c r="A431" s="17"/>
      <c r="B431" s="23" t="s">
        <v>5</v>
      </c>
      <c r="C431" s="22"/>
      <c r="D431" s="22"/>
      <c r="E431" s="25">
        <v>0</v>
      </c>
    </row>
    <row r="432" spans="1:5" outlineLevel="1">
      <c r="A432" s="17"/>
      <c r="B432" s="23" t="s">
        <v>6</v>
      </c>
      <c r="C432" s="22"/>
      <c r="D432" s="22"/>
      <c r="E432" s="25">
        <v>0</v>
      </c>
    </row>
    <row r="433" spans="1:5" outlineLevel="1">
      <c r="A433" s="17"/>
      <c r="B433" s="23" t="s">
        <v>7</v>
      </c>
      <c r="C433" s="24">
        <v>9360000</v>
      </c>
      <c r="D433" s="24">
        <v>1423100</v>
      </c>
      <c r="E433" s="25">
        <f>D433/C433*100</f>
        <v>15.20405982905983</v>
      </c>
    </row>
    <row r="434" spans="1:5" ht="33" customHeight="1" outlineLevel="1">
      <c r="A434" s="17"/>
      <c r="B434" s="26" t="s">
        <v>142</v>
      </c>
      <c r="C434" s="24">
        <f>C436+C437+C438</f>
        <v>102000</v>
      </c>
      <c r="D434" s="24">
        <f>D436+D437+D438</f>
        <v>11605</v>
      </c>
      <c r="E434" s="25">
        <f>D434/C434*100</f>
        <v>11.377450980392156</v>
      </c>
    </row>
    <row r="435" spans="1:5" outlineLevel="1">
      <c r="A435" s="17"/>
      <c r="B435" s="23" t="s">
        <v>4</v>
      </c>
      <c r="C435" s="24"/>
      <c r="D435" s="24"/>
      <c r="E435" s="25"/>
    </row>
    <row r="436" spans="1:5" outlineLevel="1">
      <c r="A436" s="17"/>
      <c r="B436" s="23" t="s">
        <v>5</v>
      </c>
      <c r="C436" s="24"/>
      <c r="D436" s="24"/>
      <c r="E436" s="25">
        <v>0</v>
      </c>
    </row>
    <row r="437" spans="1:5" outlineLevel="1">
      <c r="A437" s="17"/>
      <c r="B437" s="23" t="s">
        <v>6</v>
      </c>
      <c r="C437" s="24"/>
      <c r="D437" s="24"/>
      <c r="E437" s="25">
        <v>0</v>
      </c>
    </row>
    <row r="438" spans="1:5" outlineLevel="1">
      <c r="A438" s="17"/>
      <c r="B438" s="23" t="s">
        <v>7</v>
      </c>
      <c r="C438" s="24">
        <v>102000</v>
      </c>
      <c r="D438" s="24">
        <v>11605</v>
      </c>
      <c r="E438" s="25">
        <f>D438/C438*100</f>
        <v>11.377450980392156</v>
      </c>
    </row>
    <row r="439" spans="1:5" ht="63" outlineLevel="1">
      <c r="A439" s="17"/>
      <c r="B439" s="29" t="s">
        <v>84</v>
      </c>
      <c r="C439" s="24">
        <f>C441+C442+C443</f>
        <v>200000</v>
      </c>
      <c r="D439" s="24">
        <f>D441+D442+D443</f>
        <v>0</v>
      </c>
      <c r="E439" s="25">
        <f>D439/C439*100</f>
        <v>0</v>
      </c>
    </row>
    <row r="440" spans="1:5" outlineLevel="1">
      <c r="A440" s="17"/>
      <c r="B440" s="23" t="s">
        <v>4</v>
      </c>
      <c r="C440" s="24"/>
      <c r="D440" s="24"/>
      <c r="E440" s="25"/>
    </row>
    <row r="441" spans="1:5" outlineLevel="1">
      <c r="A441" s="17"/>
      <c r="B441" s="23" t="s">
        <v>5</v>
      </c>
      <c r="C441" s="22"/>
      <c r="D441" s="22"/>
      <c r="E441" s="25">
        <v>0</v>
      </c>
    </row>
    <row r="442" spans="1:5" outlineLevel="1">
      <c r="A442" s="17"/>
      <c r="B442" s="23" t="s">
        <v>6</v>
      </c>
      <c r="C442" s="22"/>
      <c r="D442" s="22"/>
      <c r="E442" s="25">
        <v>0</v>
      </c>
    </row>
    <row r="443" spans="1:5" outlineLevel="1">
      <c r="A443" s="17"/>
      <c r="B443" s="23" t="s">
        <v>7</v>
      </c>
      <c r="C443" s="24">
        <v>200000</v>
      </c>
      <c r="D443" s="24"/>
      <c r="E443" s="25">
        <f>D443/C443*100</f>
        <v>0</v>
      </c>
    </row>
    <row r="444" spans="1:5" ht="47.25" outlineLevel="1">
      <c r="A444" s="17"/>
      <c r="B444" s="29" t="s">
        <v>168</v>
      </c>
      <c r="C444" s="24">
        <f>C446+C447+C448</f>
        <v>240000</v>
      </c>
      <c r="D444" s="24">
        <f>D446+D447+D448</f>
        <v>8500</v>
      </c>
      <c r="E444" s="25">
        <f>D444/C444*100</f>
        <v>3.5416666666666665</v>
      </c>
    </row>
    <row r="445" spans="1:5" outlineLevel="1">
      <c r="A445" s="17"/>
      <c r="B445" s="23" t="s">
        <v>4</v>
      </c>
      <c r="C445" s="24"/>
      <c r="D445" s="24"/>
      <c r="E445" s="25"/>
    </row>
    <row r="446" spans="1:5" outlineLevel="1">
      <c r="A446" s="17"/>
      <c r="B446" s="23" t="s">
        <v>5</v>
      </c>
      <c r="C446" s="22"/>
      <c r="D446" s="22"/>
      <c r="E446" s="25">
        <v>0</v>
      </c>
    </row>
    <row r="447" spans="1:5" outlineLevel="1">
      <c r="A447" s="17"/>
      <c r="B447" s="23" t="s">
        <v>6</v>
      </c>
      <c r="C447" s="22"/>
      <c r="D447" s="22"/>
      <c r="E447" s="25">
        <v>0</v>
      </c>
    </row>
    <row r="448" spans="1:5" outlineLevel="1">
      <c r="A448" s="17"/>
      <c r="B448" s="23" t="s">
        <v>7</v>
      </c>
      <c r="C448" s="24">
        <v>240000</v>
      </c>
      <c r="D448" s="24">
        <v>8500</v>
      </c>
      <c r="E448" s="25">
        <f>D448/C448*100</f>
        <v>3.5416666666666665</v>
      </c>
    </row>
    <row r="449" spans="1:5" ht="47.25" outlineLevel="1">
      <c r="A449" s="17"/>
      <c r="B449" s="26" t="s">
        <v>224</v>
      </c>
      <c r="C449" s="24">
        <f>C451+C452+C453</f>
        <v>40000</v>
      </c>
      <c r="D449" s="24">
        <f>D451+D452+D453</f>
        <v>0</v>
      </c>
      <c r="E449" s="25">
        <f t="shared" ref="E449:E457" si="94">D449/C449*100</f>
        <v>0</v>
      </c>
    </row>
    <row r="450" spans="1:5" outlineLevel="1">
      <c r="A450" s="17"/>
      <c r="B450" s="23" t="s">
        <v>4</v>
      </c>
      <c r="C450" s="24"/>
      <c r="D450" s="24"/>
      <c r="E450" s="25">
        <v>0</v>
      </c>
    </row>
    <row r="451" spans="1:5" outlineLevel="1">
      <c r="A451" s="17"/>
      <c r="B451" s="23" t="s">
        <v>5</v>
      </c>
      <c r="C451" s="24"/>
      <c r="D451" s="24"/>
      <c r="E451" s="25">
        <v>0</v>
      </c>
    </row>
    <row r="452" spans="1:5" outlineLevel="1">
      <c r="A452" s="17"/>
      <c r="B452" s="23" t="s">
        <v>6</v>
      </c>
      <c r="C452" s="24"/>
      <c r="D452" s="24"/>
      <c r="E452" s="25">
        <v>0</v>
      </c>
    </row>
    <row r="453" spans="1:5" outlineLevel="1">
      <c r="A453" s="17"/>
      <c r="B453" s="23" t="s">
        <v>7</v>
      </c>
      <c r="C453" s="24">
        <v>40000</v>
      </c>
      <c r="D453" s="24"/>
      <c r="E453" s="25">
        <f t="shared" si="94"/>
        <v>0</v>
      </c>
    </row>
    <row r="454" spans="1:5" ht="31.5" outlineLevel="1">
      <c r="A454" s="17"/>
      <c r="B454" s="26" t="s">
        <v>229</v>
      </c>
      <c r="C454" s="24">
        <f>C456+C457+C458</f>
        <v>4355000</v>
      </c>
      <c r="D454" s="24">
        <f>D456+D457+D458</f>
        <v>0</v>
      </c>
      <c r="E454" s="25">
        <f t="shared" si="94"/>
        <v>0</v>
      </c>
    </row>
    <row r="455" spans="1:5" outlineLevel="1">
      <c r="A455" s="17"/>
      <c r="B455" s="23" t="s">
        <v>4</v>
      </c>
      <c r="C455" s="24"/>
      <c r="D455" s="24"/>
      <c r="E455" s="25"/>
    </row>
    <row r="456" spans="1:5" outlineLevel="1">
      <c r="A456" s="17"/>
      <c r="B456" s="23" t="s">
        <v>5</v>
      </c>
      <c r="C456" s="24"/>
      <c r="D456" s="24"/>
      <c r="E456" s="25">
        <v>0</v>
      </c>
    </row>
    <row r="457" spans="1:5" outlineLevel="1">
      <c r="A457" s="17"/>
      <c r="B457" s="23" t="s">
        <v>6</v>
      </c>
      <c r="C457" s="24">
        <v>4355000</v>
      </c>
      <c r="D457" s="24"/>
      <c r="E457" s="25">
        <f t="shared" si="94"/>
        <v>0</v>
      </c>
    </row>
    <row r="458" spans="1:5" outlineLevel="1">
      <c r="A458" s="17"/>
      <c r="B458" s="23" t="s">
        <v>7</v>
      </c>
      <c r="C458" s="24"/>
      <c r="D458" s="24"/>
      <c r="E458" s="25">
        <v>0</v>
      </c>
    </row>
    <row r="459" spans="1:5" ht="33.75" customHeight="1" outlineLevel="1">
      <c r="A459" s="17" t="s">
        <v>143</v>
      </c>
      <c r="B459" s="23" t="s">
        <v>85</v>
      </c>
      <c r="C459" s="24">
        <f>C461+C462+C463</f>
        <v>18416045</v>
      </c>
      <c r="D459" s="24">
        <f t="shared" ref="D459" si="95">D461+D462+D463</f>
        <v>8559250</v>
      </c>
      <c r="E459" s="25">
        <f>D459/C459*100</f>
        <v>46.477134477028045</v>
      </c>
    </row>
    <row r="460" spans="1:5" outlineLevel="1">
      <c r="A460" s="17"/>
      <c r="B460" s="23" t="s">
        <v>4</v>
      </c>
      <c r="C460" s="24"/>
      <c r="D460" s="24"/>
      <c r="E460" s="25"/>
    </row>
    <row r="461" spans="1:5" outlineLevel="1">
      <c r="A461" s="17"/>
      <c r="B461" s="23" t="s">
        <v>5</v>
      </c>
      <c r="C461" s="24">
        <f>C466</f>
        <v>0</v>
      </c>
      <c r="D461" s="24">
        <f t="shared" ref="D461:D462" si="96">D466</f>
        <v>0</v>
      </c>
      <c r="E461" s="25">
        <v>0</v>
      </c>
    </row>
    <row r="462" spans="1:5" outlineLevel="1">
      <c r="A462" s="17"/>
      <c r="B462" s="23" t="s">
        <v>6</v>
      </c>
      <c r="C462" s="24">
        <f t="shared" ref="C462" si="97">C467</f>
        <v>12396045</v>
      </c>
      <c r="D462" s="24">
        <f t="shared" si="96"/>
        <v>4265625</v>
      </c>
      <c r="E462" s="25">
        <f t="shared" ref="E462" si="98">D462/C462*100</f>
        <v>34.411177113345424</v>
      </c>
    </row>
    <row r="463" spans="1:5" outlineLevel="1">
      <c r="A463" s="17"/>
      <c r="B463" s="23" t="s">
        <v>7</v>
      </c>
      <c r="C463" s="24">
        <f>C468</f>
        <v>6020000</v>
      </c>
      <c r="D463" s="24">
        <v>4293625</v>
      </c>
      <c r="E463" s="25">
        <f>D463/C463*100</f>
        <v>71.322674418604649</v>
      </c>
    </row>
    <row r="464" spans="1:5" ht="47.25" outlineLevel="1">
      <c r="A464" s="17"/>
      <c r="B464" s="29" t="s">
        <v>86</v>
      </c>
      <c r="C464" s="24">
        <f>C466+C467+C468</f>
        <v>18416045</v>
      </c>
      <c r="D464" s="24">
        <f>D466+D467+D468</f>
        <v>8539250</v>
      </c>
      <c r="E464" s="25">
        <f>D464/C464*100</f>
        <v>46.368533526063821</v>
      </c>
    </row>
    <row r="465" spans="1:5" outlineLevel="1">
      <c r="A465" s="17"/>
      <c r="B465" s="23" t="s">
        <v>4</v>
      </c>
      <c r="C465" s="24"/>
      <c r="D465" s="24"/>
      <c r="E465" s="25"/>
    </row>
    <row r="466" spans="1:5" outlineLevel="1">
      <c r="A466" s="17"/>
      <c r="B466" s="23" t="s">
        <v>5</v>
      </c>
      <c r="C466" s="22"/>
      <c r="D466" s="22"/>
      <c r="E466" s="25">
        <v>0</v>
      </c>
    </row>
    <row r="467" spans="1:5" outlineLevel="1">
      <c r="A467" s="17"/>
      <c r="B467" s="23" t="s">
        <v>6</v>
      </c>
      <c r="C467" s="24">
        <v>12396045</v>
      </c>
      <c r="D467" s="24">
        <v>4265625</v>
      </c>
      <c r="E467" s="25">
        <f>D467/C467*100</f>
        <v>34.411177113345424</v>
      </c>
    </row>
    <row r="468" spans="1:5" outlineLevel="1">
      <c r="A468" s="17"/>
      <c r="B468" s="23" t="s">
        <v>7</v>
      </c>
      <c r="C468" s="24">
        <v>6020000</v>
      </c>
      <c r="D468" s="24">
        <v>4273625</v>
      </c>
      <c r="E468" s="25">
        <f>D468/C468*100</f>
        <v>70.990448504983377</v>
      </c>
    </row>
    <row r="469" spans="1:5" ht="47.25" outlineLevel="1">
      <c r="A469" s="17" t="s">
        <v>144</v>
      </c>
      <c r="B469" s="23" t="s">
        <v>213</v>
      </c>
      <c r="C469" s="24">
        <f>C471+C472+C473</f>
        <v>60000</v>
      </c>
      <c r="D469" s="24">
        <f>D471+D472+D473</f>
        <v>25000</v>
      </c>
      <c r="E469" s="25">
        <f>D469/C469*100</f>
        <v>41.666666666666671</v>
      </c>
    </row>
    <row r="470" spans="1:5" outlineLevel="1">
      <c r="A470" s="17"/>
      <c r="B470" s="23" t="s">
        <v>4</v>
      </c>
      <c r="C470" s="24"/>
      <c r="D470" s="24"/>
      <c r="E470" s="25"/>
    </row>
    <row r="471" spans="1:5" outlineLevel="1">
      <c r="A471" s="17"/>
      <c r="B471" s="23" t="s">
        <v>5</v>
      </c>
      <c r="C471" s="24">
        <f>C476</f>
        <v>0</v>
      </c>
      <c r="D471" s="24">
        <f t="shared" ref="D471:D473" si="99">D476</f>
        <v>0</v>
      </c>
      <c r="E471" s="25">
        <v>0</v>
      </c>
    </row>
    <row r="472" spans="1:5" outlineLevel="1">
      <c r="A472" s="17"/>
      <c r="B472" s="23" t="s">
        <v>6</v>
      </c>
      <c r="C472" s="24">
        <f t="shared" ref="C472" si="100">C477</f>
        <v>0</v>
      </c>
      <c r="D472" s="24">
        <f t="shared" si="99"/>
        <v>0</v>
      </c>
      <c r="E472" s="25">
        <v>0</v>
      </c>
    </row>
    <row r="473" spans="1:5" outlineLevel="1">
      <c r="A473" s="17"/>
      <c r="B473" s="23" t="s">
        <v>7</v>
      </c>
      <c r="C473" s="24">
        <f>C478</f>
        <v>60000</v>
      </c>
      <c r="D473" s="24">
        <f t="shared" si="99"/>
        <v>25000</v>
      </c>
      <c r="E473" s="25">
        <f>D473/C473*100</f>
        <v>41.666666666666671</v>
      </c>
    </row>
    <row r="474" spans="1:5" ht="47.25" outlineLevel="1">
      <c r="A474" s="17"/>
      <c r="B474" s="29" t="s">
        <v>214</v>
      </c>
      <c r="C474" s="24">
        <f>C476+C477+C478</f>
        <v>60000</v>
      </c>
      <c r="D474" s="24">
        <f>D476+D477+D478</f>
        <v>25000</v>
      </c>
      <c r="E474" s="25">
        <f>D474/C474*100</f>
        <v>41.666666666666671</v>
      </c>
    </row>
    <row r="475" spans="1:5" outlineLevel="1">
      <c r="A475" s="17"/>
      <c r="B475" s="23" t="s">
        <v>4</v>
      </c>
      <c r="C475" s="24"/>
      <c r="D475" s="24"/>
      <c r="E475" s="25"/>
    </row>
    <row r="476" spans="1:5" outlineLevel="1">
      <c r="A476" s="17"/>
      <c r="B476" s="23" t="s">
        <v>5</v>
      </c>
      <c r="C476" s="22"/>
      <c r="D476" s="22"/>
      <c r="E476" s="25">
        <v>0</v>
      </c>
    </row>
    <row r="477" spans="1:5" outlineLevel="1">
      <c r="A477" s="17"/>
      <c r="B477" s="23" t="s">
        <v>6</v>
      </c>
      <c r="C477" s="24"/>
      <c r="D477" s="22"/>
      <c r="E477" s="25">
        <v>0</v>
      </c>
    </row>
    <row r="478" spans="1:5" outlineLevel="1">
      <c r="A478" s="17"/>
      <c r="B478" s="23" t="s">
        <v>7</v>
      </c>
      <c r="C478" s="24">
        <v>60000</v>
      </c>
      <c r="D478" s="24">
        <v>25000</v>
      </c>
      <c r="E478" s="25">
        <f>D478/C478*100</f>
        <v>41.666666666666671</v>
      </c>
    </row>
    <row r="479" spans="1:5" ht="31.5" outlineLevel="1">
      <c r="A479" s="17" t="s">
        <v>212</v>
      </c>
      <c r="B479" s="23" t="s">
        <v>222</v>
      </c>
      <c r="C479" s="24">
        <f>C481+C482+C483</f>
        <v>37030000</v>
      </c>
      <c r="D479" s="24">
        <f>D481+D482+D483</f>
        <v>10000000</v>
      </c>
      <c r="E479" s="25">
        <f>D479/C479*100</f>
        <v>27.005130974885226</v>
      </c>
    </row>
    <row r="480" spans="1:5" outlineLevel="1">
      <c r="A480" s="17"/>
      <c r="B480" s="23" t="s">
        <v>4</v>
      </c>
      <c r="C480" s="24"/>
      <c r="D480" s="24"/>
      <c r="E480" s="25"/>
    </row>
    <row r="481" spans="1:5" outlineLevel="1">
      <c r="A481" s="17"/>
      <c r="B481" s="23" t="s">
        <v>5</v>
      </c>
      <c r="C481" s="24">
        <f>C486</f>
        <v>0</v>
      </c>
      <c r="D481" s="24">
        <f t="shared" ref="D481:D483" si="101">D486</f>
        <v>0</v>
      </c>
      <c r="E481" s="25">
        <v>0</v>
      </c>
    </row>
    <row r="482" spans="1:5" outlineLevel="1">
      <c r="A482" s="17"/>
      <c r="B482" s="23" t="s">
        <v>6</v>
      </c>
      <c r="C482" s="24">
        <f t="shared" ref="C482" si="102">C487</f>
        <v>0</v>
      </c>
      <c r="D482" s="24">
        <f t="shared" si="101"/>
        <v>0</v>
      </c>
      <c r="E482" s="25">
        <v>0</v>
      </c>
    </row>
    <row r="483" spans="1:5" outlineLevel="1">
      <c r="A483" s="17"/>
      <c r="B483" s="23" t="s">
        <v>7</v>
      </c>
      <c r="C483" s="24">
        <f>C488</f>
        <v>37030000</v>
      </c>
      <c r="D483" s="24">
        <f t="shared" si="101"/>
        <v>10000000</v>
      </c>
      <c r="E483" s="25">
        <f>D483/C483*100</f>
        <v>27.005130974885226</v>
      </c>
    </row>
    <row r="484" spans="1:5" s="37" customFormat="1" ht="31.5" outlineLevel="1">
      <c r="A484" s="17"/>
      <c r="B484" s="26" t="s">
        <v>140</v>
      </c>
      <c r="C484" s="24">
        <f>C486+C487+C488</f>
        <v>37030000</v>
      </c>
      <c r="D484" s="24">
        <f>D486+D487+D488</f>
        <v>10000000</v>
      </c>
      <c r="E484" s="25">
        <f>D484/C484*100</f>
        <v>27.005130974885226</v>
      </c>
    </row>
    <row r="485" spans="1:5" s="37" customFormat="1" outlineLevel="1">
      <c r="A485" s="17"/>
      <c r="B485" s="23" t="s">
        <v>4</v>
      </c>
      <c r="C485" s="24"/>
      <c r="D485" s="24"/>
      <c r="E485" s="25"/>
    </row>
    <row r="486" spans="1:5" s="37" customFormat="1" outlineLevel="1">
      <c r="A486" s="17"/>
      <c r="B486" s="23" t="s">
        <v>5</v>
      </c>
      <c r="C486" s="24"/>
      <c r="D486" s="24"/>
      <c r="E486" s="25">
        <v>0</v>
      </c>
    </row>
    <row r="487" spans="1:5" s="37" customFormat="1" outlineLevel="1">
      <c r="A487" s="17"/>
      <c r="B487" s="23" t="s">
        <v>6</v>
      </c>
      <c r="C487" s="24"/>
      <c r="D487" s="24"/>
      <c r="E487" s="25">
        <v>0</v>
      </c>
    </row>
    <row r="488" spans="1:5" s="37" customFormat="1" outlineLevel="1">
      <c r="A488" s="17"/>
      <c r="B488" s="23" t="s">
        <v>7</v>
      </c>
      <c r="C488" s="24">
        <v>37030000</v>
      </c>
      <c r="D488" s="24">
        <v>10000000</v>
      </c>
      <c r="E488" s="25">
        <f>D488/C488*100</f>
        <v>27.005130974885226</v>
      </c>
    </row>
    <row r="489" spans="1:5" ht="47.25" outlineLevel="1">
      <c r="A489" s="17" t="s">
        <v>221</v>
      </c>
      <c r="B489" s="23" t="s">
        <v>145</v>
      </c>
      <c r="C489" s="24">
        <f>C491+C492+C493</f>
        <v>18810200</v>
      </c>
      <c r="D489" s="24">
        <f t="shared" ref="D489" si="103">D491+D492+D493</f>
        <v>6966495.3399999999</v>
      </c>
      <c r="E489" s="25">
        <f>D489/C489*100</f>
        <v>37.035732421771165</v>
      </c>
    </row>
    <row r="490" spans="1:5" outlineLevel="1">
      <c r="A490" s="17"/>
      <c r="B490" s="23" t="s">
        <v>4</v>
      </c>
      <c r="C490" s="24" t="s">
        <v>87</v>
      </c>
      <c r="D490" s="24"/>
      <c r="E490" s="25"/>
    </row>
    <row r="491" spans="1:5" outlineLevel="1">
      <c r="A491" s="17"/>
      <c r="B491" s="23" t="s">
        <v>5</v>
      </c>
      <c r="C491" s="24">
        <f>C496</f>
        <v>0</v>
      </c>
      <c r="D491" s="24">
        <f t="shared" ref="D491:D493" si="104">D496</f>
        <v>0</v>
      </c>
      <c r="E491" s="25">
        <v>0</v>
      </c>
    </row>
    <row r="492" spans="1:5" outlineLevel="1">
      <c r="A492" s="17"/>
      <c r="B492" s="23" t="s">
        <v>6</v>
      </c>
      <c r="C492" s="24">
        <f t="shared" ref="C492" si="105">C497</f>
        <v>0</v>
      </c>
      <c r="D492" s="24">
        <f t="shared" si="104"/>
        <v>0</v>
      </c>
      <c r="E492" s="25">
        <v>0</v>
      </c>
    </row>
    <row r="493" spans="1:5" outlineLevel="1">
      <c r="A493" s="17"/>
      <c r="B493" s="23" t="s">
        <v>7</v>
      </c>
      <c r="C493" s="24">
        <f>C498</f>
        <v>18810200</v>
      </c>
      <c r="D493" s="24">
        <f t="shared" si="104"/>
        <v>6966495.3399999999</v>
      </c>
      <c r="E493" s="25">
        <f>D493/C493*100</f>
        <v>37.035732421771165</v>
      </c>
    </row>
    <row r="494" spans="1:5" outlineLevel="1">
      <c r="A494" s="17"/>
      <c r="B494" s="29" t="s">
        <v>30</v>
      </c>
      <c r="C494" s="24">
        <f>C496+C497+C498</f>
        <v>18810200</v>
      </c>
      <c r="D494" s="24">
        <f>D496+D497+D498</f>
        <v>6966495.3399999999</v>
      </c>
      <c r="E494" s="25">
        <f>D494/C494*100</f>
        <v>37.035732421771165</v>
      </c>
    </row>
    <row r="495" spans="1:5" outlineLevel="1">
      <c r="A495" s="17"/>
      <c r="B495" s="23" t="s">
        <v>4</v>
      </c>
      <c r="C495" s="24"/>
      <c r="D495" s="24"/>
      <c r="E495" s="25"/>
    </row>
    <row r="496" spans="1:5" outlineLevel="1">
      <c r="A496" s="17"/>
      <c r="B496" s="23" t="s">
        <v>5</v>
      </c>
      <c r="C496" s="22"/>
      <c r="D496" s="22"/>
      <c r="E496" s="25">
        <v>0</v>
      </c>
    </row>
    <row r="497" spans="1:6" outlineLevel="1">
      <c r="A497" s="17"/>
      <c r="B497" s="23" t="s">
        <v>6</v>
      </c>
      <c r="C497" s="22"/>
      <c r="D497" s="22"/>
      <c r="E497" s="25">
        <v>0</v>
      </c>
    </row>
    <row r="498" spans="1:6" outlineLevel="1">
      <c r="A498" s="17"/>
      <c r="B498" s="23" t="s">
        <v>7</v>
      </c>
      <c r="C498" s="24">
        <v>18810200</v>
      </c>
      <c r="D498" s="24">
        <v>6966495.3399999999</v>
      </c>
      <c r="E498" s="25">
        <f>D498/C498*100</f>
        <v>37.035732421771165</v>
      </c>
    </row>
    <row r="499" spans="1:6" ht="63" outlineLevel="1">
      <c r="A499" s="28" t="s">
        <v>80</v>
      </c>
      <c r="B499" s="21" t="s">
        <v>146</v>
      </c>
      <c r="C499" s="22">
        <f>C501+C502+C503</f>
        <v>3178400</v>
      </c>
      <c r="D499" s="22">
        <f>D501+D502+D503</f>
        <v>1437722.9</v>
      </c>
      <c r="E499" s="16">
        <f>D499/C499*100</f>
        <v>45.234171281147745</v>
      </c>
    </row>
    <row r="500" spans="1:6" outlineLevel="1">
      <c r="A500" s="17"/>
      <c r="B500" s="23" t="s">
        <v>4</v>
      </c>
      <c r="C500" s="24"/>
      <c r="D500" s="24"/>
      <c r="E500" s="16"/>
    </row>
    <row r="501" spans="1:6" outlineLevel="1">
      <c r="A501" s="17"/>
      <c r="B501" s="21" t="s">
        <v>5</v>
      </c>
      <c r="C501" s="22">
        <f>C506</f>
        <v>0</v>
      </c>
      <c r="D501" s="22">
        <f>D506</f>
        <v>0</v>
      </c>
      <c r="E501" s="16">
        <v>0</v>
      </c>
    </row>
    <row r="502" spans="1:6" outlineLevel="1">
      <c r="A502" s="17"/>
      <c r="B502" s="21" t="s">
        <v>6</v>
      </c>
      <c r="C502" s="22">
        <f>C507</f>
        <v>178400</v>
      </c>
      <c r="D502" s="22">
        <f>D507</f>
        <v>87722.9</v>
      </c>
      <c r="E502" s="16">
        <f>D502/C502*100</f>
        <v>49.172029147982059</v>
      </c>
    </row>
    <row r="503" spans="1:6" outlineLevel="1">
      <c r="A503" s="17"/>
      <c r="B503" s="21" t="s">
        <v>7</v>
      </c>
      <c r="C503" s="22">
        <f>C508</f>
        <v>3000000</v>
      </c>
      <c r="D503" s="22">
        <f t="shared" ref="D503" si="106">D508</f>
        <v>1350000</v>
      </c>
      <c r="E503" s="16">
        <f>D503/C503*100</f>
        <v>45</v>
      </c>
    </row>
    <row r="504" spans="1:6" outlineLevel="1">
      <c r="A504" s="17" t="s">
        <v>81</v>
      </c>
      <c r="B504" s="23" t="s">
        <v>133</v>
      </c>
      <c r="C504" s="24">
        <f>C506+C507+C508</f>
        <v>3178400</v>
      </c>
      <c r="D504" s="24">
        <f t="shared" ref="D504" si="107">D506+D507+D508</f>
        <v>1437722.9</v>
      </c>
      <c r="E504" s="25">
        <f>D504/C504*100</f>
        <v>45.234171281147745</v>
      </c>
    </row>
    <row r="505" spans="1:6" outlineLevel="1">
      <c r="A505" s="17"/>
      <c r="B505" s="23" t="s">
        <v>4</v>
      </c>
      <c r="C505" s="24"/>
      <c r="D505" s="24"/>
      <c r="E505" s="25"/>
    </row>
    <row r="506" spans="1:6" outlineLevel="1">
      <c r="A506" s="17"/>
      <c r="B506" s="23" t="s">
        <v>5</v>
      </c>
      <c r="C506" s="24">
        <f>C511</f>
        <v>0</v>
      </c>
      <c r="D506" s="24">
        <f t="shared" ref="D506:D508" si="108">D511</f>
        <v>0</v>
      </c>
      <c r="E506" s="25">
        <v>0</v>
      </c>
    </row>
    <row r="507" spans="1:6" outlineLevel="1">
      <c r="A507" s="17"/>
      <c r="B507" s="23" t="s">
        <v>6</v>
      </c>
      <c r="C507" s="24">
        <f t="shared" ref="C507" si="109">C512</f>
        <v>178400</v>
      </c>
      <c r="D507" s="24">
        <f t="shared" si="108"/>
        <v>87722.9</v>
      </c>
      <c r="E507" s="25">
        <f>D507/C507*100</f>
        <v>49.172029147982059</v>
      </c>
      <c r="F507" s="2"/>
    </row>
    <row r="508" spans="1:6" outlineLevel="1">
      <c r="A508" s="17"/>
      <c r="B508" s="23" t="s">
        <v>7</v>
      </c>
      <c r="C508" s="24">
        <f>C513</f>
        <v>3000000</v>
      </c>
      <c r="D508" s="24">
        <f t="shared" si="108"/>
        <v>1350000</v>
      </c>
      <c r="E508" s="25">
        <f>D508/C508*100</f>
        <v>45</v>
      </c>
    </row>
    <row r="509" spans="1:6" ht="30.75" customHeight="1" outlineLevel="1">
      <c r="A509" s="17"/>
      <c r="B509" s="29" t="s">
        <v>90</v>
      </c>
      <c r="C509" s="24">
        <f>C511+C512+C513</f>
        <v>3178400</v>
      </c>
      <c r="D509" s="24">
        <f>D511+D512+D513</f>
        <v>1437722.9</v>
      </c>
      <c r="E509" s="25">
        <f>D509/C509*100</f>
        <v>45.234171281147745</v>
      </c>
      <c r="F509" s="2"/>
    </row>
    <row r="510" spans="1:6" outlineLevel="1">
      <c r="A510" s="17"/>
      <c r="B510" s="23" t="s">
        <v>4</v>
      </c>
      <c r="C510" s="24"/>
      <c r="D510" s="24"/>
      <c r="E510" s="25"/>
    </row>
    <row r="511" spans="1:6" outlineLevel="1">
      <c r="A511" s="17"/>
      <c r="B511" s="23" t="s">
        <v>5</v>
      </c>
      <c r="C511" s="22"/>
      <c r="D511" s="22"/>
      <c r="E511" s="25">
        <v>0</v>
      </c>
    </row>
    <row r="512" spans="1:6" outlineLevel="1">
      <c r="A512" s="17"/>
      <c r="B512" s="23" t="s">
        <v>6</v>
      </c>
      <c r="C512" s="24">
        <v>178400</v>
      </c>
      <c r="D512" s="24">
        <v>87722.9</v>
      </c>
      <c r="E512" s="25">
        <f>D512/C512*100</f>
        <v>49.172029147982059</v>
      </c>
    </row>
    <row r="513" spans="1:7" outlineLevel="1">
      <c r="A513" s="17"/>
      <c r="B513" s="23" t="s">
        <v>7</v>
      </c>
      <c r="C513" s="24">
        <v>3000000</v>
      </c>
      <c r="D513" s="24">
        <v>1350000</v>
      </c>
      <c r="E513" s="25">
        <f>D513/C513*100</f>
        <v>45</v>
      </c>
      <c r="F513" s="2"/>
    </row>
    <row r="514" spans="1:7" s="3" customFormat="1" ht="32.25" customHeight="1">
      <c r="A514" s="28" t="s">
        <v>88</v>
      </c>
      <c r="B514" s="21" t="s">
        <v>147</v>
      </c>
      <c r="C514" s="22">
        <f>C516+C517+C518</f>
        <v>129261300</v>
      </c>
      <c r="D514" s="22">
        <f t="shared" ref="D514" si="110">D516+D517+D518</f>
        <v>37822072.25</v>
      </c>
      <c r="E514" s="16">
        <f>D514/C514*100</f>
        <v>29.260167002807492</v>
      </c>
    </row>
    <row r="515" spans="1:7">
      <c r="A515" s="28"/>
      <c r="B515" s="23" t="s">
        <v>4</v>
      </c>
      <c r="C515" s="22"/>
      <c r="D515" s="22"/>
      <c r="E515" s="16"/>
    </row>
    <row r="516" spans="1:7">
      <c r="A516" s="28"/>
      <c r="B516" s="21" t="s">
        <v>5</v>
      </c>
      <c r="C516" s="22">
        <f>C521+C531+C541</f>
        <v>0</v>
      </c>
      <c r="D516" s="22">
        <f>D521+D531+D541</f>
        <v>0</v>
      </c>
      <c r="E516" s="16">
        <v>0</v>
      </c>
      <c r="F516" s="2"/>
      <c r="G516" s="2"/>
    </row>
    <row r="517" spans="1:7">
      <c r="A517" s="28"/>
      <c r="B517" s="21" t="s">
        <v>6</v>
      </c>
      <c r="C517" s="22">
        <f>C522+C532+C542</f>
        <v>12000000</v>
      </c>
      <c r="D517" s="22">
        <f>D522+D532+D542</f>
        <v>0</v>
      </c>
      <c r="E517" s="16">
        <v>0</v>
      </c>
    </row>
    <row r="518" spans="1:7">
      <c r="A518" s="28"/>
      <c r="B518" s="21" t="s">
        <v>7</v>
      </c>
      <c r="C518" s="22">
        <f>C523+C533+C548</f>
        <v>117261300</v>
      </c>
      <c r="D518" s="22">
        <f>D523+D533+D548</f>
        <v>37822072.25</v>
      </c>
      <c r="E518" s="16">
        <f>D518/C518*100</f>
        <v>32.25452237865349</v>
      </c>
    </row>
    <row r="519" spans="1:7" ht="31.5">
      <c r="A519" s="17" t="s">
        <v>89</v>
      </c>
      <c r="B519" s="23" t="s">
        <v>184</v>
      </c>
      <c r="C519" s="24">
        <f>C521+C522+C523</f>
        <v>3983300</v>
      </c>
      <c r="D519" s="24">
        <f t="shared" ref="D519" si="111">D521+D522+D523</f>
        <v>0</v>
      </c>
      <c r="E519" s="25">
        <f>D519/C519*100</f>
        <v>0</v>
      </c>
    </row>
    <row r="520" spans="1:7">
      <c r="A520" s="28"/>
      <c r="B520" s="23" t="s">
        <v>4</v>
      </c>
      <c r="C520" s="22"/>
      <c r="D520" s="22"/>
      <c r="E520" s="16"/>
    </row>
    <row r="521" spans="1:7">
      <c r="A521" s="28"/>
      <c r="B521" s="23" t="s">
        <v>5</v>
      </c>
      <c r="C521" s="24">
        <f>C526</f>
        <v>0</v>
      </c>
      <c r="D521" s="24">
        <f t="shared" ref="D521:D523" si="112">D526</f>
        <v>0</v>
      </c>
      <c r="E521" s="25">
        <v>0</v>
      </c>
    </row>
    <row r="522" spans="1:7">
      <c r="A522" s="28"/>
      <c r="B522" s="23" t="s">
        <v>6</v>
      </c>
      <c r="C522" s="24">
        <f t="shared" ref="C522:C523" si="113">C527</f>
        <v>0</v>
      </c>
      <c r="D522" s="24">
        <f t="shared" si="112"/>
        <v>0</v>
      </c>
      <c r="E522" s="25">
        <v>0</v>
      </c>
    </row>
    <row r="523" spans="1:7">
      <c r="A523" s="28"/>
      <c r="B523" s="23" t="s">
        <v>7</v>
      </c>
      <c r="C523" s="24">
        <f t="shared" si="113"/>
        <v>3983300</v>
      </c>
      <c r="D523" s="24">
        <f t="shared" si="112"/>
        <v>0</v>
      </c>
      <c r="E523" s="25">
        <f>D523/C523*100</f>
        <v>0</v>
      </c>
    </row>
    <row r="524" spans="1:7" ht="47.25">
      <c r="A524" s="28"/>
      <c r="B524" s="26" t="s">
        <v>91</v>
      </c>
      <c r="C524" s="24">
        <f>C526+C527+C528</f>
        <v>3983300</v>
      </c>
      <c r="D524" s="24">
        <f t="shared" ref="D524" si="114">D526+D527+D528</f>
        <v>0</v>
      </c>
      <c r="E524" s="25">
        <f>D524/C524*100</f>
        <v>0</v>
      </c>
    </row>
    <row r="525" spans="1:7">
      <c r="A525" s="28"/>
      <c r="B525" s="23" t="s">
        <v>4</v>
      </c>
      <c r="C525" s="22"/>
      <c r="D525" s="22"/>
      <c r="E525" s="25"/>
    </row>
    <row r="526" spans="1:7">
      <c r="A526" s="28"/>
      <c r="B526" s="23" t="s">
        <v>5</v>
      </c>
      <c r="C526" s="24"/>
      <c r="D526" s="24"/>
      <c r="E526" s="25">
        <v>0</v>
      </c>
    </row>
    <row r="527" spans="1:7">
      <c r="A527" s="28"/>
      <c r="B527" s="23" t="s">
        <v>6</v>
      </c>
      <c r="C527" s="24"/>
      <c r="D527" s="22"/>
      <c r="E527" s="25">
        <v>0</v>
      </c>
    </row>
    <row r="528" spans="1:7">
      <c r="A528" s="28"/>
      <c r="B528" s="23" t="s">
        <v>7</v>
      </c>
      <c r="C528" s="24">
        <v>3983300</v>
      </c>
      <c r="D528" s="24"/>
      <c r="E528" s="25">
        <v>0</v>
      </c>
    </row>
    <row r="529" spans="1:7" ht="47.25" customHeight="1" outlineLevel="1">
      <c r="A529" s="17" t="s">
        <v>185</v>
      </c>
      <c r="B529" s="23" t="s">
        <v>175</v>
      </c>
      <c r="C529" s="24">
        <f>C531+C532+C533</f>
        <v>113278000</v>
      </c>
      <c r="D529" s="24">
        <f t="shared" ref="D529" si="115">D531+D532+D533</f>
        <v>37822072.25</v>
      </c>
      <c r="E529" s="25">
        <f>D529/C529*100</f>
        <v>33.388718241847492</v>
      </c>
    </row>
    <row r="530" spans="1:7" outlineLevel="1">
      <c r="A530" s="17"/>
      <c r="B530" s="23" t="s">
        <v>4</v>
      </c>
      <c r="C530" s="24"/>
      <c r="D530" s="24"/>
      <c r="E530" s="25"/>
    </row>
    <row r="531" spans="1:7" outlineLevel="1">
      <c r="A531" s="17"/>
      <c r="B531" s="23" t="s">
        <v>5</v>
      </c>
      <c r="C531" s="24">
        <f t="shared" ref="C531:D533" si="116">C536</f>
        <v>0</v>
      </c>
      <c r="D531" s="24">
        <f t="shared" si="116"/>
        <v>0</v>
      </c>
      <c r="E531" s="25">
        <v>0</v>
      </c>
      <c r="F531" s="2"/>
      <c r="G531" s="2"/>
    </row>
    <row r="532" spans="1:7" outlineLevel="1">
      <c r="A532" s="17"/>
      <c r="B532" s="23" t="s">
        <v>6</v>
      </c>
      <c r="C532" s="24">
        <f t="shared" si="116"/>
        <v>0</v>
      </c>
      <c r="D532" s="24">
        <f t="shared" si="116"/>
        <v>0</v>
      </c>
      <c r="E532" s="25">
        <v>0</v>
      </c>
    </row>
    <row r="533" spans="1:7" outlineLevel="1">
      <c r="A533" s="17"/>
      <c r="B533" s="23" t="s">
        <v>7</v>
      </c>
      <c r="C533" s="24">
        <f t="shared" si="116"/>
        <v>113278000</v>
      </c>
      <c r="D533" s="24">
        <f t="shared" si="116"/>
        <v>37822072.25</v>
      </c>
      <c r="E533" s="25">
        <f>D533/C533*100</f>
        <v>33.388718241847492</v>
      </c>
    </row>
    <row r="534" spans="1:7" ht="31.5" customHeight="1" outlineLevel="1">
      <c r="A534" s="17"/>
      <c r="B534" s="29" t="s">
        <v>92</v>
      </c>
      <c r="C534" s="24">
        <f>C536+C537+C538</f>
        <v>113278000</v>
      </c>
      <c r="D534" s="24">
        <f>D536+D537+D538</f>
        <v>37822072.25</v>
      </c>
      <c r="E534" s="25">
        <f>D534/C534*100</f>
        <v>33.388718241847492</v>
      </c>
    </row>
    <row r="535" spans="1:7" outlineLevel="1">
      <c r="A535" s="17"/>
      <c r="B535" s="23" t="s">
        <v>4</v>
      </c>
      <c r="C535" s="24"/>
      <c r="D535" s="24"/>
      <c r="E535" s="25"/>
    </row>
    <row r="536" spans="1:7" outlineLevel="1">
      <c r="A536" s="17"/>
      <c r="B536" s="23" t="s">
        <v>5</v>
      </c>
      <c r="C536" s="22"/>
      <c r="D536" s="22"/>
      <c r="E536" s="25">
        <v>0</v>
      </c>
    </row>
    <row r="537" spans="1:7" outlineLevel="1">
      <c r="A537" s="17"/>
      <c r="B537" s="23" t="s">
        <v>6</v>
      </c>
      <c r="C537" s="22"/>
      <c r="D537" s="22"/>
      <c r="E537" s="25">
        <v>0</v>
      </c>
    </row>
    <row r="538" spans="1:7" outlineLevel="1">
      <c r="A538" s="17"/>
      <c r="B538" s="23" t="s">
        <v>7</v>
      </c>
      <c r="C538" s="24">
        <v>113278000</v>
      </c>
      <c r="D538" s="24">
        <v>37822072.25</v>
      </c>
      <c r="E538" s="25">
        <f>D538/C538*100</f>
        <v>33.388718241847492</v>
      </c>
    </row>
    <row r="539" spans="1:7" ht="31.5" outlineLevel="1">
      <c r="A539" s="17" t="s">
        <v>232</v>
      </c>
      <c r="B539" s="23" t="s">
        <v>233</v>
      </c>
      <c r="C539" s="24">
        <f>C541+C542+C543</f>
        <v>12000000</v>
      </c>
      <c r="D539" s="24">
        <f t="shared" ref="D539" si="117">D541+D542+D543</f>
        <v>0</v>
      </c>
      <c r="E539" s="25">
        <f>D539/C539*100</f>
        <v>0</v>
      </c>
    </row>
    <row r="540" spans="1:7" outlineLevel="1">
      <c r="A540" s="17"/>
      <c r="B540" s="23" t="s">
        <v>4</v>
      </c>
      <c r="C540" s="24"/>
      <c r="D540" s="24"/>
      <c r="E540" s="25"/>
    </row>
    <row r="541" spans="1:7" outlineLevel="1">
      <c r="A541" s="17"/>
      <c r="B541" s="23" t="s">
        <v>5</v>
      </c>
      <c r="C541" s="24">
        <f t="shared" ref="C541:D543" si="118">C546</f>
        <v>0</v>
      </c>
      <c r="D541" s="24">
        <f t="shared" si="118"/>
        <v>0</v>
      </c>
      <c r="E541" s="25">
        <v>0</v>
      </c>
    </row>
    <row r="542" spans="1:7" outlineLevel="1">
      <c r="A542" s="17"/>
      <c r="B542" s="23" t="s">
        <v>6</v>
      </c>
      <c r="C542" s="24">
        <f t="shared" si="118"/>
        <v>12000000</v>
      </c>
      <c r="D542" s="24">
        <f t="shared" si="118"/>
        <v>0</v>
      </c>
      <c r="E542" s="25">
        <v>0</v>
      </c>
    </row>
    <row r="543" spans="1:7" outlineLevel="1">
      <c r="A543" s="17"/>
      <c r="B543" s="23" t="s">
        <v>7</v>
      </c>
      <c r="C543" s="24">
        <f t="shared" si="118"/>
        <v>0</v>
      </c>
      <c r="D543" s="24">
        <f t="shared" si="118"/>
        <v>0</v>
      </c>
      <c r="E543" s="25">
        <v>0</v>
      </c>
    </row>
    <row r="544" spans="1:7" ht="47.25" outlineLevel="1">
      <c r="A544" s="17"/>
      <c r="B544" s="29" t="s">
        <v>234</v>
      </c>
      <c r="C544" s="24">
        <f>C546+C547+C548</f>
        <v>12000000</v>
      </c>
      <c r="D544" s="24">
        <f>D546+D547+D548</f>
        <v>0</v>
      </c>
      <c r="E544" s="25">
        <f>D544/C544*100</f>
        <v>0</v>
      </c>
    </row>
    <row r="545" spans="1:7" outlineLevel="1">
      <c r="A545" s="17"/>
      <c r="B545" s="23" t="s">
        <v>4</v>
      </c>
      <c r="C545" s="24"/>
      <c r="D545" s="24"/>
      <c r="E545" s="25"/>
    </row>
    <row r="546" spans="1:7" outlineLevel="1">
      <c r="A546" s="17"/>
      <c r="B546" s="23" t="s">
        <v>5</v>
      </c>
      <c r="C546" s="22"/>
      <c r="D546" s="22"/>
      <c r="E546" s="25">
        <v>0</v>
      </c>
    </row>
    <row r="547" spans="1:7" outlineLevel="1">
      <c r="A547" s="17"/>
      <c r="B547" s="23" t="s">
        <v>6</v>
      </c>
      <c r="C547" s="24">
        <v>12000000</v>
      </c>
      <c r="D547" s="22"/>
      <c r="E547" s="25">
        <f t="shared" ref="E547" si="119">D547/C547*100</f>
        <v>0</v>
      </c>
    </row>
    <row r="548" spans="1:7" outlineLevel="1">
      <c r="A548" s="17"/>
      <c r="B548" s="23" t="s">
        <v>7</v>
      </c>
      <c r="C548" s="24"/>
      <c r="D548" s="24"/>
      <c r="E548" s="25">
        <v>0</v>
      </c>
    </row>
    <row r="549" spans="1:7" s="3" customFormat="1" ht="31.5">
      <c r="A549" s="28" t="s">
        <v>148</v>
      </c>
      <c r="B549" s="21" t="s">
        <v>149</v>
      </c>
      <c r="C549" s="22">
        <f>C551+C552+C553</f>
        <v>2179098504.9700003</v>
      </c>
      <c r="D549" s="22">
        <f t="shared" ref="D549" si="120">D551+D552+D553</f>
        <v>722488994.80000007</v>
      </c>
      <c r="E549" s="16">
        <f>D549/C549*100</f>
        <v>33.155407759317725</v>
      </c>
    </row>
    <row r="550" spans="1:7">
      <c r="A550" s="28"/>
      <c r="B550" s="23" t="s">
        <v>4</v>
      </c>
      <c r="C550" s="22"/>
      <c r="D550" s="22"/>
      <c r="E550" s="16"/>
      <c r="F550" s="2"/>
    </row>
    <row r="551" spans="1:7">
      <c r="A551" s="28"/>
      <c r="B551" s="21" t="s">
        <v>5</v>
      </c>
      <c r="C551" s="22">
        <f t="shared" ref="C551:D553" si="121">C556+C566+C581+C591</f>
        <v>880103164</v>
      </c>
      <c r="D551" s="22">
        <f t="shared" si="121"/>
        <v>233973990.63999999</v>
      </c>
      <c r="E551" s="16">
        <v>0</v>
      </c>
      <c r="F551" s="2"/>
      <c r="G551" s="2"/>
    </row>
    <row r="552" spans="1:7">
      <c r="A552" s="28"/>
      <c r="B552" s="21" t="s">
        <v>6</v>
      </c>
      <c r="C552" s="22">
        <f t="shared" si="121"/>
        <v>479484148</v>
      </c>
      <c r="D552" s="22">
        <f t="shared" si="121"/>
        <v>116482358.21000001</v>
      </c>
      <c r="E552" s="16">
        <v>0</v>
      </c>
    </row>
    <row r="553" spans="1:7">
      <c r="A553" s="28"/>
      <c r="B553" s="21" t="s">
        <v>7</v>
      </c>
      <c r="C553" s="22">
        <f t="shared" si="121"/>
        <v>819511192.97000003</v>
      </c>
      <c r="D553" s="22">
        <f t="shared" si="121"/>
        <v>372032645.95000005</v>
      </c>
      <c r="E553" s="16">
        <f>D553/C553*100</f>
        <v>45.396896240271253</v>
      </c>
    </row>
    <row r="554" spans="1:7" outlineLevel="1">
      <c r="A554" s="17" t="s">
        <v>150</v>
      </c>
      <c r="B554" s="23" t="s">
        <v>95</v>
      </c>
      <c r="C554" s="24">
        <f>C556+C557+C558</f>
        <v>1281321177.97</v>
      </c>
      <c r="D554" s="24">
        <f t="shared" ref="D554" si="122">D556+D557+D558</f>
        <v>437348556.76999998</v>
      </c>
      <c r="E554" s="25">
        <f>D554/C554*100</f>
        <v>34.132625315917451</v>
      </c>
    </row>
    <row r="555" spans="1:7" outlineLevel="1">
      <c r="A555" s="17"/>
      <c r="B555" s="23" t="s">
        <v>4</v>
      </c>
      <c r="C555" s="24"/>
      <c r="D555" s="24"/>
      <c r="E555" s="25"/>
    </row>
    <row r="556" spans="1:7" outlineLevel="1">
      <c r="A556" s="17"/>
      <c r="B556" s="23" t="s">
        <v>5</v>
      </c>
      <c r="C556" s="24">
        <f t="shared" ref="C556:D558" si="123">C561</f>
        <v>450000000</v>
      </c>
      <c r="D556" s="24">
        <f t="shared" si="123"/>
        <v>101996713.64</v>
      </c>
      <c r="E556" s="25">
        <v>0</v>
      </c>
      <c r="F556" s="2"/>
      <c r="G556" s="2"/>
    </row>
    <row r="557" spans="1:7" outlineLevel="1">
      <c r="A557" s="17"/>
      <c r="B557" s="23" t="s">
        <v>6</v>
      </c>
      <c r="C557" s="24">
        <f t="shared" si="123"/>
        <v>163066500</v>
      </c>
      <c r="D557" s="24">
        <f t="shared" si="123"/>
        <v>28497507.210000001</v>
      </c>
      <c r="E557" s="25">
        <v>0</v>
      </c>
      <c r="G557" s="2"/>
    </row>
    <row r="558" spans="1:7" outlineLevel="1">
      <c r="A558" s="17"/>
      <c r="B558" s="23" t="s">
        <v>7</v>
      </c>
      <c r="C558" s="24">
        <f t="shared" si="123"/>
        <v>668254677.97000003</v>
      </c>
      <c r="D558" s="24">
        <f t="shared" si="123"/>
        <v>306854335.92000002</v>
      </c>
      <c r="E558" s="25">
        <f>D558/C558*100</f>
        <v>45.918771096694911</v>
      </c>
    </row>
    <row r="559" spans="1:7" ht="33" customHeight="1" outlineLevel="1">
      <c r="A559" s="17"/>
      <c r="B559" s="29" t="s">
        <v>96</v>
      </c>
      <c r="C559" s="24">
        <f>C561+C562+C563</f>
        <v>1281321177.97</v>
      </c>
      <c r="D559" s="24">
        <f t="shared" ref="D559" si="124">D561+D562+D563</f>
        <v>437348556.76999998</v>
      </c>
      <c r="E559" s="25">
        <f>D559/C559*100</f>
        <v>34.132625315917451</v>
      </c>
      <c r="F559" s="2"/>
    </row>
    <row r="560" spans="1:7" outlineLevel="1">
      <c r="A560" s="17"/>
      <c r="B560" s="23" t="s">
        <v>4</v>
      </c>
      <c r="C560" s="24"/>
      <c r="D560" s="24"/>
      <c r="E560" s="25"/>
      <c r="F560" s="2"/>
    </row>
    <row r="561" spans="1:6" outlineLevel="1">
      <c r="A561" s="17"/>
      <c r="B561" s="23" t="s">
        <v>5</v>
      </c>
      <c r="C561" s="24">
        <v>450000000</v>
      </c>
      <c r="D561" s="24">
        <v>101996713.64</v>
      </c>
      <c r="E561" s="25">
        <v>0</v>
      </c>
      <c r="F561" s="2"/>
    </row>
    <row r="562" spans="1:6" outlineLevel="1">
      <c r="A562" s="17"/>
      <c r="B562" s="23" t="s">
        <v>6</v>
      </c>
      <c r="C562" s="24">
        <v>163066500</v>
      </c>
      <c r="D562" s="24">
        <v>28497507.210000001</v>
      </c>
      <c r="E562" s="25">
        <v>0</v>
      </c>
      <c r="F562" s="2"/>
    </row>
    <row r="563" spans="1:6" outlineLevel="1">
      <c r="A563" s="17"/>
      <c r="B563" s="23" t="s">
        <v>7</v>
      </c>
      <c r="C563" s="24">
        <v>668254677.97000003</v>
      </c>
      <c r="D563" s="24">
        <v>306854335.92000002</v>
      </c>
      <c r="E563" s="25">
        <f>D563/C563*100</f>
        <v>45.918771096694911</v>
      </c>
    </row>
    <row r="564" spans="1:6" ht="15" customHeight="1" outlineLevel="1">
      <c r="A564" s="17" t="s">
        <v>151</v>
      </c>
      <c r="B564" s="23" t="s">
        <v>98</v>
      </c>
      <c r="C564" s="24">
        <f>C566+C567+C568</f>
        <v>69005000</v>
      </c>
      <c r="D564" s="24">
        <f>D566+D567+D568</f>
        <v>36072710.030000001</v>
      </c>
      <c r="E564" s="25">
        <f>D564/C564*100</f>
        <v>52.27550181870879</v>
      </c>
    </row>
    <row r="565" spans="1:6" outlineLevel="1">
      <c r="A565" s="17"/>
      <c r="B565" s="23" t="s">
        <v>4</v>
      </c>
      <c r="C565" s="24"/>
      <c r="D565" s="24"/>
      <c r="E565" s="25"/>
    </row>
    <row r="566" spans="1:6" outlineLevel="1">
      <c r="A566" s="17"/>
      <c r="B566" s="23" t="s">
        <v>5</v>
      </c>
      <c r="C566" s="24">
        <f>C571+C576</f>
        <v>0</v>
      </c>
      <c r="D566" s="24">
        <f t="shared" ref="D566:D568" si="125">D571+D576</f>
        <v>0</v>
      </c>
      <c r="E566" s="25">
        <v>0</v>
      </c>
    </row>
    <row r="567" spans="1:6" outlineLevel="1">
      <c r="A567" s="17"/>
      <c r="B567" s="23" t="s">
        <v>6</v>
      </c>
      <c r="C567" s="24">
        <f>C572+C577</f>
        <v>0</v>
      </c>
      <c r="D567" s="24">
        <f t="shared" si="125"/>
        <v>0</v>
      </c>
      <c r="E567" s="25">
        <v>0</v>
      </c>
    </row>
    <row r="568" spans="1:6" outlineLevel="1">
      <c r="A568" s="17"/>
      <c r="B568" s="23" t="s">
        <v>7</v>
      </c>
      <c r="C568" s="24">
        <f>C573+C578</f>
        <v>69005000</v>
      </c>
      <c r="D568" s="24">
        <f t="shared" si="125"/>
        <v>36072710.030000001</v>
      </c>
      <c r="E568" s="25">
        <f>D568/C568*100</f>
        <v>52.27550181870879</v>
      </c>
    </row>
    <row r="569" spans="1:6" ht="31.5" customHeight="1" outlineLevel="1">
      <c r="A569" s="17"/>
      <c r="B569" s="29" t="s">
        <v>99</v>
      </c>
      <c r="C569" s="24">
        <f>C571+C572+C573</f>
        <v>65300000</v>
      </c>
      <c r="D569" s="24">
        <f>D571+D572+D573</f>
        <v>36072710.030000001</v>
      </c>
      <c r="E569" s="25">
        <f>D569/C569*100</f>
        <v>55.241516125574272</v>
      </c>
    </row>
    <row r="570" spans="1:6" outlineLevel="1">
      <c r="A570" s="17"/>
      <c r="B570" s="23" t="s">
        <v>4</v>
      </c>
      <c r="C570" s="24"/>
      <c r="D570" s="24"/>
      <c r="E570" s="25"/>
    </row>
    <row r="571" spans="1:6" outlineLevel="1">
      <c r="A571" s="17"/>
      <c r="B571" s="23" t="s">
        <v>5</v>
      </c>
      <c r="C571" s="22"/>
      <c r="D571" s="22"/>
      <c r="E571" s="25">
        <v>0</v>
      </c>
    </row>
    <row r="572" spans="1:6" outlineLevel="1">
      <c r="A572" s="17"/>
      <c r="B572" s="23" t="s">
        <v>6</v>
      </c>
      <c r="C572" s="22"/>
      <c r="D572" s="22"/>
      <c r="E572" s="25">
        <v>0</v>
      </c>
    </row>
    <row r="573" spans="1:6" outlineLevel="1">
      <c r="A573" s="17"/>
      <c r="B573" s="23" t="s">
        <v>7</v>
      </c>
      <c r="C573" s="24">
        <v>65300000</v>
      </c>
      <c r="D573" s="24">
        <v>36072710.030000001</v>
      </c>
      <c r="E573" s="25">
        <f>D573/C573*100</f>
        <v>55.241516125574272</v>
      </c>
    </row>
    <row r="574" spans="1:6" outlineLevel="1">
      <c r="A574" s="17"/>
      <c r="B574" s="29" t="s">
        <v>100</v>
      </c>
      <c r="C574" s="24">
        <f>C576+C577+C578</f>
        <v>3705000</v>
      </c>
      <c r="D574" s="24">
        <f>D576+D577+D578</f>
        <v>0</v>
      </c>
      <c r="E574" s="25">
        <f>D574/C574*100</f>
        <v>0</v>
      </c>
    </row>
    <row r="575" spans="1:6" outlineLevel="1">
      <c r="A575" s="17"/>
      <c r="B575" s="23" t="s">
        <v>4</v>
      </c>
      <c r="C575" s="24"/>
      <c r="D575" s="24"/>
      <c r="E575" s="25"/>
    </row>
    <row r="576" spans="1:6" outlineLevel="1">
      <c r="A576" s="17"/>
      <c r="B576" s="23" t="s">
        <v>5</v>
      </c>
      <c r="C576" s="22"/>
      <c r="D576" s="22"/>
      <c r="E576" s="25">
        <v>0</v>
      </c>
    </row>
    <row r="577" spans="1:5" outlineLevel="1">
      <c r="A577" s="17"/>
      <c r="B577" s="23" t="s">
        <v>6</v>
      </c>
      <c r="C577" s="22"/>
      <c r="D577" s="22"/>
      <c r="E577" s="25">
        <v>0</v>
      </c>
    </row>
    <row r="578" spans="1:5" outlineLevel="1">
      <c r="A578" s="17"/>
      <c r="B578" s="23" t="s">
        <v>7</v>
      </c>
      <c r="C578" s="24">
        <v>3705000</v>
      </c>
      <c r="D578" s="24"/>
      <c r="E578" s="25">
        <f>D578/C578*100</f>
        <v>0</v>
      </c>
    </row>
    <row r="579" spans="1:5" ht="16.5" customHeight="1" outlineLevel="1">
      <c r="A579" s="17" t="s">
        <v>152</v>
      </c>
      <c r="B579" s="23" t="s">
        <v>101</v>
      </c>
      <c r="C579" s="24">
        <f>C581+C582+C583</f>
        <v>5080000</v>
      </c>
      <c r="D579" s="24">
        <f>D581+D582+D583</f>
        <v>2105600</v>
      </c>
      <c r="E579" s="25">
        <f>D579/C579*100</f>
        <v>41.448818897637793</v>
      </c>
    </row>
    <row r="580" spans="1:5" outlineLevel="1">
      <c r="A580" s="17"/>
      <c r="B580" s="23" t="s">
        <v>4</v>
      </c>
      <c r="C580" s="24"/>
      <c r="D580" s="24"/>
      <c r="E580" s="25"/>
    </row>
    <row r="581" spans="1:5" outlineLevel="1">
      <c r="A581" s="17"/>
      <c r="B581" s="23" t="s">
        <v>5</v>
      </c>
      <c r="C581" s="24">
        <f>C586</f>
        <v>0</v>
      </c>
      <c r="D581" s="24">
        <f t="shared" ref="D581:D583" si="126">D586</f>
        <v>0</v>
      </c>
      <c r="E581" s="25">
        <v>0</v>
      </c>
    </row>
    <row r="582" spans="1:5" outlineLevel="1">
      <c r="A582" s="17"/>
      <c r="B582" s="23" t="s">
        <v>6</v>
      </c>
      <c r="C582" s="24">
        <f>C587</f>
        <v>0</v>
      </c>
      <c r="D582" s="24">
        <f t="shared" si="126"/>
        <v>0</v>
      </c>
      <c r="E582" s="25">
        <v>0</v>
      </c>
    </row>
    <row r="583" spans="1:5" outlineLevel="1">
      <c r="A583" s="17"/>
      <c r="B583" s="23" t="s">
        <v>7</v>
      </c>
      <c r="C583" s="24">
        <f>C588</f>
        <v>5080000</v>
      </c>
      <c r="D583" s="24">
        <f t="shared" si="126"/>
        <v>2105600</v>
      </c>
      <c r="E583" s="25">
        <f>D583/C583*100</f>
        <v>41.448818897637793</v>
      </c>
    </row>
    <row r="584" spans="1:5" ht="30.75" customHeight="1" outlineLevel="1">
      <c r="A584" s="17"/>
      <c r="B584" s="29" t="s">
        <v>102</v>
      </c>
      <c r="C584" s="24">
        <f>C586+C587+C588</f>
        <v>5080000</v>
      </c>
      <c r="D584" s="24">
        <f>D586+D587+D588</f>
        <v>2105600</v>
      </c>
      <c r="E584" s="25">
        <f>D584/C584*100</f>
        <v>41.448818897637793</v>
      </c>
    </row>
    <row r="585" spans="1:5" outlineLevel="1">
      <c r="A585" s="17"/>
      <c r="B585" s="23" t="s">
        <v>4</v>
      </c>
      <c r="C585" s="24"/>
      <c r="D585" s="24"/>
      <c r="E585" s="25"/>
    </row>
    <row r="586" spans="1:5" outlineLevel="1">
      <c r="A586" s="17"/>
      <c r="B586" s="23" t="s">
        <v>5</v>
      </c>
      <c r="C586" s="22"/>
      <c r="D586" s="22"/>
      <c r="E586" s="25">
        <v>0</v>
      </c>
    </row>
    <row r="587" spans="1:5" outlineLevel="1">
      <c r="A587" s="17"/>
      <c r="B587" s="23" t="s">
        <v>6</v>
      </c>
      <c r="C587" s="22"/>
      <c r="D587" s="22"/>
      <c r="E587" s="25">
        <v>0</v>
      </c>
    </row>
    <row r="588" spans="1:5" outlineLevel="1">
      <c r="A588" s="17"/>
      <c r="B588" s="23" t="s">
        <v>7</v>
      </c>
      <c r="C588" s="24">
        <v>5080000</v>
      </c>
      <c r="D588" s="24">
        <v>2105600</v>
      </c>
      <c r="E588" s="25">
        <f>D588/C588*100</f>
        <v>41.448818897637793</v>
      </c>
    </row>
    <row r="589" spans="1:5" ht="63.75" customHeight="1" outlineLevel="1">
      <c r="A589" s="17" t="s">
        <v>199</v>
      </c>
      <c r="B589" s="23" t="s">
        <v>200</v>
      </c>
      <c r="C589" s="24">
        <f>C591+C592+C593</f>
        <v>823692327</v>
      </c>
      <c r="D589" s="24">
        <f t="shared" ref="D589" si="127">D591+D592+D593</f>
        <v>246962128</v>
      </c>
      <c r="E589" s="25">
        <f>D589/C589*100</f>
        <v>29.982327126861776</v>
      </c>
    </row>
    <row r="590" spans="1:5" outlineLevel="1">
      <c r="A590" s="17"/>
      <c r="B590" s="23" t="s">
        <v>4</v>
      </c>
      <c r="C590" s="24"/>
      <c r="D590" s="24"/>
      <c r="E590" s="25"/>
    </row>
    <row r="591" spans="1:5" outlineLevel="1">
      <c r="A591" s="17"/>
      <c r="B591" s="23" t="s">
        <v>5</v>
      </c>
      <c r="C591" s="24">
        <f>C596</f>
        <v>430103164</v>
      </c>
      <c r="D591" s="24">
        <f t="shared" ref="D591:D593" si="128">D596</f>
        <v>131977277</v>
      </c>
      <c r="E591" s="25">
        <f>D591/C591*100</f>
        <v>30.685028162220167</v>
      </c>
    </row>
    <row r="592" spans="1:5" outlineLevel="1">
      <c r="A592" s="17"/>
      <c r="B592" s="23" t="s">
        <v>6</v>
      </c>
      <c r="C592" s="24">
        <f>C597</f>
        <v>316417648</v>
      </c>
      <c r="D592" s="24">
        <f t="shared" si="128"/>
        <v>87984851</v>
      </c>
      <c r="E592" s="25">
        <f>D592/C592*100</f>
        <v>27.80655616275866</v>
      </c>
    </row>
    <row r="593" spans="1:6" outlineLevel="1">
      <c r="A593" s="17"/>
      <c r="B593" s="23" t="s">
        <v>7</v>
      </c>
      <c r="C593" s="24">
        <f>C598</f>
        <v>77171515</v>
      </c>
      <c r="D593" s="24">
        <f t="shared" si="128"/>
        <v>27000000</v>
      </c>
      <c r="E593" s="25">
        <f>D593/C593*100</f>
        <v>34.987002652468334</v>
      </c>
    </row>
    <row r="594" spans="1:6" ht="31.5" outlineLevel="1">
      <c r="A594" s="17"/>
      <c r="B594" s="29" t="s">
        <v>210</v>
      </c>
      <c r="C594" s="24">
        <f>C596+C597+C598</f>
        <v>823692327</v>
      </c>
      <c r="D594" s="24">
        <f t="shared" ref="D594" si="129">D596+D597+D598</f>
        <v>246962128</v>
      </c>
      <c r="E594" s="25">
        <f>D594/C594*100</f>
        <v>29.982327126861776</v>
      </c>
    </row>
    <row r="595" spans="1:6" outlineLevel="1">
      <c r="A595" s="17"/>
      <c r="B595" s="23" t="s">
        <v>4</v>
      </c>
      <c r="C595" s="24"/>
      <c r="D595" s="24"/>
      <c r="E595" s="25"/>
    </row>
    <row r="596" spans="1:6" outlineLevel="1">
      <c r="A596" s="17"/>
      <c r="B596" s="23" t="s">
        <v>5</v>
      </c>
      <c r="C596" s="24">
        <v>430103164</v>
      </c>
      <c r="D596" s="24">
        <v>131977277</v>
      </c>
      <c r="E596" s="25">
        <f>D596/C596*100</f>
        <v>30.685028162220167</v>
      </c>
    </row>
    <row r="597" spans="1:6" outlineLevel="1">
      <c r="A597" s="17"/>
      <c r="B597" s="23" t="s">
        <v>6</v>
      </c>
      <c r="C597" s="24">
        <v>316417648</v>
      </c>
      <c r="D597" s="24">
        <v>87984851</v>
      </c>
      <c r="E597" s="25">
        <f>D597/C597*100</f>
        <v>27.80655616275866</v>
      </c>
    </row>
    <row r="598" spans="1:6" outlineLevel="1">
      <c r="A598" s="17"/>
      <c r="B598" s="23" t="s">
        <v>7</v>
      </c>
      <c r="C598" s="24">
        <v>77171515</v>
      </c>
      <c r="D598" s="24">
        <v>27000000</v>
      </c>
      <c r="E598" s="25">
        <f>D598/C598*100</f>
        <v>34.987002652468334</v>
      </c>
    </row>
    <row r="599" spans="1:6" s="3" customFormat="1" ht="47.25">
      <c r="A599" s="28" t="s">
        <v>93</v>
      </c>
      <c r="B599" s="21" t="s">
        <v>153</v>
      </c>
      <c r="C599" s="22">
        <f>C601+C602+C603</f>
        <v>246520289.47999999</v>
      </c>
      <c r="D599" s="22">
        <f t="shared" ref="D599" si="130">D601+D602+D603</f>
        <v>20392849.890000001</v>
      </c>
      <c r="E599" s="16">
        <f>D599/C599*100</f>
        <v>8.2722805222303855</v>
      </c>
    </row>
    <row r="600" spans="1:6">
      <c r="A600" s="28"/>
      <c r="B600" s="23" t="s">
        <v>4</v>
      </c>
      <c r="C600" s="22"/>
      <c r="D600" s="22"/>
      <c r="E600" s="16"/>
    </row>
    <row r="601" spans="1:6">
      <c r="A601" s="28"/>
      <c r="B601" s="21" t="s">
        <v>5</v>
      </c>
      <c r="C601" s="22">
        <f t="shared" ref="C601:D603" si="131">C606+C626+C636+C646</f>
        <v>195428630</v>
      </c>
      <c r="D601" s="22">
        <f t="shared" si="131"/>
        <v>8005630</v>
      </c>
      <c r="E601" s="16">
        <f>D601/C601*100</f>
        <v>4.0964468716789346</v>
      </c>
      <c r="F601" s="2"/>
    </row>
    <row r="602" spans="1:6">
      <c r="A602" s="28"/>
      <c r="B602" s="21" t="s">
        <v>6</v>
      </c>
      <c r="C602" s="22">
        <f>C607+C627+C637+C647</f>
        <v>11850459.48</v>
      </c>
      <c r="D602" s="22">
        <f t="shared" si="131"/>
        <v>485450</v>
      </c>
      <c r="E602" s="16">
        <f>D602/C602*100</f>
        <v>4.0964656334152538</v>
      </c>
    </row>
    <row r="603" spans="1:6">
      <c r="A603" s="28"/>
      <c r="B603" s="21" t="s">
        <v>7</v>
      </c>
      <c r="C603" s="22">
        <f>C608+C628+C638+C648</f>
        <v>39241200</v>
      </c>
      <c r="D603" s="22">
        <f t="shared" si="131"/>
        <v>11901769.890000001</v>
      </c>
      <c r="E603" s="16">
        <f>D603/C603*100</f>
        <v>30.329780664199873</v>
      </c>
    </row>
    <row r="604" spans="1:6" ht="31.5" outlineLevel="1">
      <c r="A604" s="17" t="s">
        <v>94</v>
      </c>
      <c r="B604" s="23" t="s">
        <v>169</v>
      </c>
      <c r="C604" s="24">
        <f>C606+C607+C608</f>
        <v>12474100</v>
      </c>
      <c r="D604" s="24">
        <f t="shared" ref="D604" si="132">D606+D607+D608</f>
        <v>6300500</v>
      </c>
      <c r="E604" s="25">
        <f>D604/C604*100</f>
        <v>50.508653930944917</v>
      </c>
    </row>
    <row r="605" spans="1:6" outlineLevel="1">
      <c r="A605" s="17"/>
      <c r="B605" s="23" t="s">
        <v>4</v>
      </c>
      <c r="C605" s="24"/>
      <c r="D605" s="24"/>
      <c r="E605" s="25"/>
    </row>
    <row r="606" spans="1:6" outlineLevel="1">
      <c r="A606" s="17"/>
      <c r="B606" s="23" t="s">
        <v>5</v>
      </c>
      <c r="C606" s="24">
        <f>C611+C616+C621</f>
        <v>0</v>
      </c>
      <c r="D606" s="24">
        <f t="shared" ref="D606:D608" si="133">D611+D616+D621</f>
        <v>0</v>
      </c>
      <c r="E606" s="25">
        <v>0</v>
      </c>
    </row>
    <row r="607" spans="1:6" outlineLevel="1">
      <c r="A607" s="17"/>
      <c r="B607" s="23" t="s">
        <v>6</v>
      </c>
      <c r="C607" s="24">
        <f t="shared" ref="C607:C608" si="134">C612+C617+C622</f>
        <v>0</v>
      </c>
      <c r="D607" s="24">
        <f t="shared" si="133"/>
        <v>0</v>
      </c>
      <c r="E607" s="25">
        <v>0</v>
      </c>
    </row>
    <row r="608" spans="1:6" outlineLevel="1">
      <c r="A608" s="17"/>
      <c r="B608" s="23" t="s">
        <v>7</v>
      </c>
      <c r="C608" s="24">
        <f t="shared" si="134"/>
        <v>12474100</v>
      </c>
      <c r="D608" s="24">
        <f t="shared" si="133"/>
        <v>6300500</v>
      </c>
      <c r="E608" s="25">
        <f>D608/C608*100</f>
        <v>50.508653930944917</v>
      </c>
    </row>
    <row r="609" spans="1:5" ht="48" customHeight="1" outlineLevel="1">
      <c r="A609" s="17"/>
      <c r="B609" s="29" t="s">
        <v>105</v>
      </c>
      <c r="C609" s="24">
        <f>C611+C612+C613</f>
        <v>400000</v>
      </c>
      <c r="D609" s="24">
        <f>D611+D612+D613</f>
        <v>100000</v>
      </c>
      <c r="E609" s="25">
        <f>D609/C609*100</f>
        <v>25</v>
      </c>
    </row>
    <row r="610" spans="1:5" outlineLevel="1">
      <c r="A610" s="17"/>
      <c r="B610" s="23" t="s">
        <v>4</v>
      </c>
      <c r="C610" s="24"/>
      <c r="D610" s="24"/>
      <c r="E610" s="25"/>
    </row>
    <row r="611" spans="1:5" outlineLevel="1">
      <c r="A611" s="17"/>
      <c r="B611" s="23" t="s">
        <v>5</v>
      </c>
      <c r="C611" s="24"/>
      <c r="D611" s="24"/>
      <c r="E611" s="25">
        <v>0</v>
      </c>
    </row>
    <row r="612" spans="1:5" outlineLevel="1">
      <c r="A612" s="17"/>
      <c r="B612" s="23" t="s">
        <v>6</v>
      </c>
      <c r="C612" s="24"/>
      <c r="D612" s="24"/>
      <c r="E612" s="25">
        <v>0</v>
      </c>
    </row>
    <row r="613" spans="1:5" outlineLevel="1">
      <c r="A613" s="17"/>
      <c r="B613" s="23" t="s">
        <v>7</v>
      </c>
      <c r="C613" s="24">
        <v>400000</v>
      </c>
      <c r="D613" s="24">
        <v>100000</v>
      </c>
      <c r="E613" s="25">
        <f>D613/C613*100</f>
        <v>25</v>
      </c>
    </row>
    <row r="614" spans="1:5" ht="33" customHeight="1" outlineLevel="1">
      <c r="A614" s="17"/>
      <c r="B614" s="29" t="s">
        <v>106</v>
      </c>
      <c r="C614" s="24">
        <f>C616+C617+C618</f>
        <v>11899100</v>
      </c>
      <c r="D614" s="24">
        <f>D616+D617+D618</f>
        <v>6165500</v>
      </c>
      <c r="E614" s="25">
        <f>D614/C614*100</f>
        <v>51.814843139397091</v>
      </c>
    </row>
    <row r="615" spans="1:5" outlineLevel="1">
      <c r="A615" s="17"/>
      <c r="B615" s="23" t="s">
        <v>4</v>
      </c>
      <c r="C615" s="24"/>
      <c r="D615" s="24"/>
      <c r="E615" s="25"/>
    </row>
    <row r="616" spans="1:5" outlineLevel="1">
      <c r="A616" s="17"/>
      <c r="B616" s="23" t="s">
        <v>5</v>
      </c>
      <c r="C616" s="24"/>
      <c r="D616" s="24"/>
      <c r="E616" s="25">
        <v>0</v>
      </c>
    </row>
    <row r="617" spans="1:5" outlineLevel="1">
      <c r="A617" s="17"/>
      <c r="B617" s="23" t="s">
        <v>6</v>
      </c>
      <c r="C617" s="24"/>
      <c r="D617" s="24"/>
      <c r="E617" s="25">
        <v>0</v>
      </c>
    </row>
    <row r="618" spans="1:5" outlineLevel="1">
      <c r="A618" s="17"/>
      <c r="B618" s="23" t="s">
        <v>7</v>
      </c>
      <c r="C618" s="24">
        <v>11899100</v>
      </c>
      <c r="D618" s="24">
        <v>6165500</v>
      </c>
      <c r="E618" s="25">
        <f>D618/C618*100</f>
        <v>51.814843139397091</v>
      </c>
    </row>
    <row r="619" spans="1:5" ht="31.5" outlineLevel="1">
      <c r="A619" s="17"/>
      <c r="B619" s="29" t="s">
        <v>107</v>
      </c>
      <c r="C619" s="24">
        <f>C621+C622+C623</f>
        <v>175000</v>
      </c>
      <c r="D619" s="24">
        <f>D621+D622+D623</f>
        <v>35000</v>
      </c>
      <c r="E619" s="25">
        <f>D619/C619*100</f>
        <v>20</v>
      </c>
    </row>
    <row r="620" spans="1:5" outlineLevel="1">
      <c r="A620" s="17"/>
      <c r="B620" s="23" t="s">
        <v>4</v>
      </c>
      <c r="C620" s="24"/>
      <c r="D620" s="24"/>
      <c r="E620" s="25"/>
    </row>
    <row r="621" spans="1:5" outlineLevel="1">
      <c r="A621" s="17"/>
      <c r="B621" s="23" t="s">
        <v>5</v>
      </c>
      <c r="C621" s="24"/>
      <c r="D621" s="24"/>
      <c r="E621" s="25">
        <v>0</v>
      </c>
    </row>
    <row r="622" spans="1:5" outlineLevel="1">
      <c r="A622" s="17"/>
      <c r="B622" s="23" t="s">
        <v>6</v>
      </c>
      <c r="C622" s="24"/>
      <c r="D622" s="24"/>
      <c r="E622" s="25">
        <v>0</v>
      </c>
    </row>
    <row r="623" spans="1:5" outlineLevel="1">
      <c r="A623" s="17"/>
      <c r="B623" s="23" t="s">
        <v>7</v>
      </c>
      <c r="C623" s="24">
        <v>175000</v>
      </c>
      <c r="D623" s="24">
        <v>35000</v>
      </c>
      <c r="E623" s="25">
        <f>D623/C623*100</f>
        <v>20</v>
      </c>
    </row>
    <row r="624" spans="1:5" ht="31.5" outlineLevel="1">
      <c r="A624" s="17" t="s">
        <v>97</v>
      </c>
      <c r="B624" s="23" t="s">
        <v>108</v>
      </c>
      <c r="C624" s="24">
        <f>C626+C627+C628</f>
        <v>5820000</v>
      </c>
      <c r="D624" s="24">
        <f t="shared" ref="D624" si="135">D626+D627+D628</f>
        <v>410000</v>
      </c>
      <c r="E624" s="25">
        <f>D624/C624*100</f>
        <v>7.0446735395189002</v>
      </c>
    </row>
    <row r="625" spans="1:7" outlineLevel="1">
      <c r="A625" s="17"/>
      <c r="B625" s="23" t="s">
        <v>4</v>
      </c>
      <c r="C625" s="24"/>
      <c r="D625" s="24"/>
      <c r="E625" s="25"/>
    </row>
    <row r="626" spans="1:7" outlineLevel="1">
      <c r="A626" s="17"/>
      <c r="B626" s="23" t="s">
        <v>5</v>
      </c>
      <c r="C626" s="24">
        <f>C631</f>
        <v>0</v>
      </c>
      <c r="D626" s="24">
        <f t="shared" ref="D626:D627" si="136">D631</f>
        <v>0</v>
      </c>
      <c r="E626" s="25">
        <v>0</v>
      </c>
    </row>
    <row r="627" spans="1:7" outlineLevel="1">
      <c r="A627" s="17"/>
      <c r="B627" s="23" t="s">
        <v>6</v>
      </c>
      <c r="C627" s="24">
        <f>C632</f>
        <v>0</v>
      </c>
      <c r="D627" s="24">
        <f t="shared" si="136"/>
        <v>0</v>
      </c>
      <c r="E627" s="25">
        <v>0</v>
      </c>
    </row>
    <row r="628" spans="1:7" outlineLevel="1">
      <c r="A628" s="17"/>
      <c r="B628" s="23" t="s">
        <v>7</v>
      </c>
      <c r="C628" s="24">
        <f>C633</f>
        <v>5820000</v>
      </c>
      <c r="D628" s="24">
        <f>D633</f>
        <v>410000</v>
      </c>
      <c r="E628" s="25">
        <f>D628/C628*100</f>
        <v>7.0446735395189002</v>
      </c>
    </row>
    <row r="629" spans="1:7" ht="32.25" customHeight="1" outlineLevel="1">
      <c r="A629" s="17"/>
      <c r="B629" s="29" t="s">
        <v>109</v>
      </c>
      <c r="C629" s="24">
        <f>C631+C632+C633</f>
        <v>5820000</v>
      </c>
      <c r="D629" s="24">
        <f>D631+D632+D633</f>
        <v>410000</v>
      </c>
      <c r="E629" s="25">
        <f>D629/C629*100</f>
        <v>7.0446735395189002</v>
      </c>
    </row>
    <row r="630" spans="1:7" outlineLevel="1">
      <c r="A630" s="17"/>
      <c r="B630" s="23" t="s">
        <v>4</v>
      </c>
      <c r="C630" s="24"/>
      <c r="D630" s="24"/>
      <c r="E630" s="25"/>
    </row>
    <row r="631" spans="1:7" outlineLevel="1">
      <c r="A631" s="17"/>
      <c r="B631" s="23" t="s">
        <v>5</v>
      </c>
      <c r="C631" s="24"/>
      <c r="D631" s="24"/>
      <c r="E631" s="25">
        <v>0</v>
      </c>
    </row>
    <row r="632" spans="1:7" outlineLevel="1">
      <c r="A632" s="17"/>
      <c r="B632" s="23" t="s">
        <v>6</v>
      </c>
      <c r="C632" s="24"/>
      <c r="D632" s="24"/>
      <c r="E632" s="25">
        <v>0</v>
      </c>
    </row>
    <row r="633" spans="1:7" outlineLevel="1">
      <c r="A633" s="17"/>
      <c r="B633" s="23" t="s">
        <v>7</v>
      </c>
      <c r="C633" s="24">
        <v>5820000</v>
      </c>
      <c r="D633" s="24">
        <v>410000</v>
      </c>
      <c r="E633" s="25">
        <f>D633/C633*100</f>
        <v>7.0446735395189002</v>
      </c>
    </row>
    <row r="634" spans="1:7" ht="33" customHeight="1" outlineLevel="1">
      <c r="A634" s="17" t="s">
        <v>154</v>
      </c>
      <c r="B634" s="23" t="s">
        <v>186</v>
      </c>
      <c r="C634" s="24">
        <f t="shared" ref="C634:D634" si="137">C636+C637+C638</f>
        <v>218019589.47999999</v>
      </c>
      <c r="D634" s="24">
        <f t="shared" si="137"/>
        <v>8516629.8900000006</v>
      </c>
      <c r="E634" s="25">
        <f>D634/C634*100</f>
        <v>3.906359933211998</v>
      </c>
      <c r="F634" s="10"/>
      <c r="G634" s="9"/>
    </row>
    <row r="635" spans="1:7" outlineLevel="1">
      <c r="A635" s="17"/>
      <c r="B635" s="23" t="s">
        <v>4</v>
      </c>
      <c r="C635" s="24"/>
      <c r="D635" s="24"/>
      <c r="E635" s="25"/>
    </row>
    <row r="636" spans="1:7" outlineLevel="1">
      <c r="A636" s="17"/>
      <c r="B636" s="23" t="s">
        <v>5</v>
      </c>
      <c r="C636" s="24">
        <f>C641</f>
        <v>195428630</v>
      </c>
      <c r="D636" s="24">
        <f>D641</f>
        <v>8005630</v>
      </c>
      <c r="E636" s="25">
        <f>D636/C636*100</f>
        <v>4.0964468716789346</v>
      </c>
    </row>
    <row r="637" spans="1:7" outlineLevel="1">
      <c r="A637" s="17"/>
      <c r="B637" s="23" t="s">
        <v>6</v>
      </c>
      <c r="C637" s="24">
        <f t="shared" ref="C637:D637" si="138">C642</f>
        <v>11850459.48</v>
      </c>
      <c r="D637" s="24">
        <f t="shared" si="138"/>
        <v>485450</v>
      </c>
      <c r="E637" s="25">
        <f>D637/C637*100</f>
        <v>4.0964656334152538</v>
      </c>
    </row>
    <row r="638" spans="1:7" outlineLevel="1">
      <c r="A638" s="17"/>
      <c r="B638" s="23" t="s">
        <v>7</v>
      </c>
      <c r="C638" s="24">
        <f>C643</f>
        <v>10740500</v>
      </c>
      <c r="D638" s="24">
        <f>D643</f>
        <v>25549.89</v>
      </c>
      <c r="E638" s="25">
        <v>0</v>
      </c>
    </row>
    <row r="639" spans="1:7" ht="31.5" outlineLevel="1">
      <c r="A639" s="17"/>
      <c r="B639" s="29" t="s">
        <v>179</v>
      </c>
      <c r="C639" s="24">
        <f>C641+C642+C643</f>
        <v>218019589.47999999</v>
      </c>
      <c r="D639" s="24">
        <f t="shared" ref="D639" si="139">D641+D642+D643</f>
        <v>8516629.8900000006</v>
      </c>
      <c r="E639" s="25">
        <f>D639/C639*100</f>
        <v>3.906359933211998</v>
      </c>
    </row>
    <row r="640" spans="1:7" outlineLevel="1">
      <c r="A640" s="17"/>
      <c r="B640" s="23" t="s">
        <v>4</v>
      </c>
      <c r="C640" s="24"/>
      <c r="D640" s="24"/>
      <c r="E640" s="25"/>
    </row>
    <row r="641" spans="1:5" outlineLevel="1">
      <c r="A641" s="17"/>
      <c r="B641" s="23" t="s">
        <v>5</v>
      </c>
      <c r="C641" s="24">
        <v>195428630</v>
      </c>
      <c r="D641" s="24">
        <v>8005630</v>
      </c>
      <c r="E641" s="25">
        <f>D641/C641*100</f>
        <v>4.0964468716789346</v>
      </c>
    </row>
    <row r="642" spans="1:5" outlineLevel="1">
      <c r="A642" s="17"/>
      <c r="B642" s="23" t="s">
        <v>6</v>
      </c>
      <c r="C642" s="24">
        <v>11850459.48</v>
      </c>
      <c r="D642" s="24">
        <v>485450</v>
      </c>
      <c r="E642" s="25">
        <f>D642/C642*100</f>
        <v>4.0964656334152538</v>
      </c>
    </row>
    <row r="643" spans="1:5" outlineLevel="1">
      <c r="A643" s="17"/>
      <c r="B643" s="23" t="s">
        <v>7</v>
      </c>
      <c r="C643" s="24">
        <v>10740500</v>
      </c>
      <c r="D643" s="24">
        <v>25549.89</v>
      </c>
      <c r="E643" s="25">
        <v>0</v>
      </c>
    </row>
    <row r="644" spans="1:5" ht="47.25" outlineLevel="1">
      <c r="A644" s="17" t="s">
        <v>178</v>
      </c>
      <c r="B644" s="23" t="s">
        <v>155</v>
      </c>
      <c r="C644" s="24">
        <f>C646+C647+C648</f>
        <v>10206600</v>
      </c>
      <c r="D644" s="24">
        <f t="shared" ref="D644" si="140">D646+D647+D648</f>
        <v>5165720</v>
      </c>
      <c r="E644" s="25">
        <f>D644/C644*100</f>
        <v>50.611565065741772</v>
      </c>
    </row>
    <row r="645" spans="1:5" outlineLevel="1">
      <c r="A645" s="17"/>
      <c r="B645" s="23" t="s">
        <v>4</v>
      </c>
      <c r="C645" s="24"/>
      <c r="D645" s="24"/>
      <c r="E645" s="25"/>
    </row>
    <row r="646" spans="1:5" outlineLevel="1">
      <c r="A646" s="17"/>
      <c r="B646" s="23" t="s">
        <v>5</v>
      </c>
      <c r="C646" s="24">
        <v>0</v>
      </c>
      <c r="D646" s="24">
        <f t="shared" ref="D646:D647" si="141">D651</f>
        <v>0</v>
      </c>
      <c r="E646" s="25">
        <v>0</v>
      </c>
    </row>
    <row r="647" spans="1:5" outlineLevel="1">
      <c r="A647" s="17"/>
      <c r="B647" s="23" t="s">
        <v>6</v>
      </c>
      <c r="C647" s="24">
        <v>0</v>
      </c>
      <c r="D647" s="24">
        <f t="shared" si="141"/>
        <v>0</v>
      </c>
      <c r="E647" s="25">
        <v>0</v>
      </c>
    </row>
    <row r="648" spans="1:5" outlineLevel="1">
      <c r="A648" s="17"/>
      <c r="B648" s="23" t="s">
        <v>7</v>
      </c>
      <c r="C648" s="24">
        <f t="shared" ref="C648:D648" si="142">C653</f>
        <v>10206600</v>
      </c>
      <c r="D648" s="24">
        <f t="shared" si="142"/>
        <v>5165720</v>
      </c>
      <c r="E648" s="25">
        <v>0</v>
      </c>
    </row>
    <row r="649" spans="1:5" outlineLevel="1">
      <c r="A649" s="17"/>
      <c r="B649" s="33" t="s">
        <v>30</v>
      </c>
      <c r="C649" s="24">
        <f>C651+C652+C653</f>
        <v>10206600</v>
      </c>
      <c r="D649" s="24">
        <f t="shared" ref="D649" si="143">D651+D652+D653</f>
        <v>5165720</v>
      </c>
      <c r="E649" s="25">
        <f>D649/C649*100</f>
        <v>50.611565065741772</v>
      </c>
    </row>
    <row r="650" spans="1:5" outlineLevel="1">
      <c r="A650" s="17"/>
      <c r="B650" s="23" t="s">
        <v>4</v>
      </c>
      <c r="C650" s="24"/>
      <c r="D650" s="24"/>
      <c r="E650" s="25"/>
    </row>
    <row r="651" spans="1:5" outlineLevel="1">
      <c r="A651" s="17"/>
      <c r="B651" s="23" t="s">
        <v>5</v>
      </c>
      <c r="C651" s="24">
        <v>0</v>
      </c>
      <c r="D651" s="24">
        <v>0</v>
      </c>
      <c r="E651" s="25">
        <v>0</v>
      </c>
    </row>
    <row r="652" spans="1:5" outlineLevel="1">
      <c r="A652" s="17"/>
      <c r="B652" s="23" t="s">
        <v>6</v>
      </c>
      <c r="C652" s="24">
        <v>0</v>
      </c>
      <c r="D652" s="24">
        <v>0</v>
      </c>
      <c r="E652" s="25">
        <v>0</v>
      </c>
    </row>
    <row r="653" spans="1:5" outlineLevel="1">
      <c r="A653" s="17"/>
      <c r="B653" s="23" t="s">
        <v>7</v>
      </c>
      <c r="C653" s="24">
        <v>10206600</v>
      </c>
      <c r="D653" s="24">
        <v>5165720</v>
      </c>
      <c r="E653" s="25">
        <f>D653/C653*100</f>
        <v>50.611565065741772</v>
      </c>
    </row>
    <row r="654" spans="1:5" s="3" customFormat="1" ht="47.25">
      <c r="A654" s="28" t="s">
        <v>103</v>
      </c>
      <c r="B654" s="21" t="s">
        <v>156</v>
      </c>
      <c r="C654" s="22">
        <f>C656+C657+C658</f>
        <v>319667929.06999999</v>
      </c>
      <c r="D654" s="22">
        <f t="shared" ref="D654" si="144">D656+D657+D658</f>
        <v>122319724.44999999</v>
      </c>
      <c r="E654" s="16">
        <f>D654/C654*100</f>
        <v>38.264621917456957</v>
      </c>
    </row>
    <row r="655" spans="1:5">
      <c r="A655" s="28"/>
      <c r="B655" s="23" t="s">
        <v>4</v>
      </c>
      <c r="C655" s="22"/>
      <c r="D655" s="22"/>
      <c r="E655" s="16"/>
    </row>
    <row r="656" spans="1:5">
      <c r="A656" s="28"/>
      <c r="B656" s="21" t="s">
        <v>5</v>
      </c>
      <c r="C656" s="22">
        <f t="shared" ref="C656:D658" si="145">C661+C676+C706+C696</f>
        <v>0</v>
      </c>
      <c r="D656" s="22">
        <f t="shared" si="145"/>
        <v>0</v>
      </c>
      <c r="E656" s="16">
        <v>0</v>
      </c>
    </row>
    <row r="657" spans="1:5">
      <c r="A657" s="28"/>
      <c r="B657" s="21" t="s">
        <v>6</v>
      </c>
      <c r="C657" s="22">
        <f t="shared" si="145"/>
        <v>6408489.0700000003</v>
      </c>
      <c r="D657" s="22">
        <f t="shared" si="145"/>
        <v>0</v>
      </c>
      <c r="E657" s="16">
        <v>0</v>
      </c>
    </row>
    <row r="658" spans="1:5">
      <c r="A658" s="28"/>
      <c r="B658" s="21" t="s">
        <v>7</v>
      </c>
      <c r="C658" s="22">
        <f t="shared" si="145"/>
        <v>313259440</v>
      </c>
      <c r="D658" s="22">
        <f t="shared" si="145"/>
        <v>122319724.44999999</v>
      </c>
      <c r="E658" s="16">
        <f>D658/C658*100</f>
        <v>39.047418475242111</v>
      </c>
    </row>
    <row r="659" spans="1:5" ht="47.25" outlineLevel="1">
      <c r="A659" s="17" t="s">
        <v>104</v>
      </c>
      <c r="B659" s="23" t="s">
        <v>113</v>
      </c>
      <c r="C659" s="24">
        <f>C661+C662+C663</f>
        <v>185220500</v>
      </c>
      <c r="D659" s="24">
        <f t="shared" ref="D659" si="146">D661+D662+D663</f>
        <v>79079920.199999988</v>
      </c>
      <c r="E659" s="25">
        <f>D659/C659*100</f>
        <v>42.695014968645474</v>
      </c>
    </row>
    <row r="660" spans="1:5" outlineLevel="1">
      <c r="A660" s="17"/>
      <c r="B660" s="23" t="s">
        <v>4</v>
      </c>
      <c r="C660" s="24"/>
      <c r="D660" s="24"/>
      <c r="E660" s="25"/>
    </row>
    <row r="661" spans="1:5" outlineLevel="1">
      <c r="A661" s="17"/>
      <c r="B661" s="23" t="s">
        <v>5</v>
      </c>
      <c r="C661" s="24">
        <f>C666+C671</f>
        <v>0</v>
      </c>
      <c r="D661" s="24">
        <f t="shared" ref="D661:D662" si="147">D666+D671</f>
        <v>0</v>
      </c>
      <c r="E661" s="25">
        <v>0</v>
      </c>
    </row>
    <row r="662" spans="1:5" outlineLevel="1">
      <c r="A662" s="17"/>
      <c r="B662" s="23" t="s">
        <v>6</v>
      </c>
      <c r="C662" s="24">
        <f t="shared" ref="C662" si="148">C667+C672</f>
        <v>0</v>
      </c>
      <c r="D662" s="24">
        <f t="shared" si="147"/>
        <v>0</v>
      </c>
      <c r="E662" s="25">
        <v>0</v>
      </c>
    </row>
    <row r="663" spans="1:5" outlineLevel="1">
      <c r="A663" s="17"/>
      <c r="B663" s="23" t="s">
        <v>7</v>
      </c>
      <c r="C663" s="24">
        <f>C668+C673</f>
        <v>185220500</v>
      </c>
      <c r="D663" s="24">
        <f>D668+D673</f>
        <v>79079920.199999988</v>
      </c>
      <c r="E663" s="25">
        <f>D663/C663*100</f>
        <v>42.695014968645474</v>
      </c>
    </row>
    <row r="664" spans="1:5" ht="47.25" outlineLevel="1">
      <c r="A664" s="17"/>
      <c r="B664" s="29" t="s">
        <v>114</v>
      </c>
      <c r="C664" s="24">
        <f>C666+C667+C668</f>
        <v>23220500</v>
      </c>
      <c r="D664" s="24">
        <f>D666+D667+D668</f>
        <v>2549382.5699999998</v>
      </c>
      <c r="E664" s="25">
        <f>D664/C664*100</f>
        <v>10.979016687840486</v>
      </c>
    </row>
    <row r="665" spans="1:5" outlineLevel="1">
      <c r="A665" s="17"/>
      <c r="B665" s="23" t="s">
        <v>4</v>
      </c>
      <c r="C665" s="24"/>
      <c r="D665" s="24"/>
      <c r="E665" s="25"/>
    </row>
    <row r="666" spans="1:5" outlineLevel="1">
      <c r="A666" s="17"/>
      <c r="B666" s="23" t="s">
        <v>5</v>
      </c>
      <c r="C666" s="24"/>
      <c r="D666" s="24"/>
      <c r="E666" s="25">
        <v>0</v>
      </c>
    </row>
    <row r="667" spans="1:5" outlineLevel="1">
      <c r="A667" s="17"/>
      <c r="B667" s="23" t="s">
        <v>6</v>
      </c>
      <c r="C667" s="24"/>
      <c r="D667" s="24"/>
      <c r="E667" s="25">
        <v>0</v>
      </c>
    </row>
    <row r="668" spans="1:5" outlineLevel="1">
      <c r="A668" s="17"/>
      <c r="B668" s="23" t="s">
        <v>7</v>
      </c>
      <c r="C668" s="24">
        <v>23220500</v>
      </c>
      <c r="D668" s="24">
        <v>2549382.5699999998</v>
      </c>
      <c r="E668" s="25">
        <f>D668/C668*100</f>
        <v>10.979016687840486</v>
      </c>
    </row>
    <row r="669" spans="1:5" ht="47.25" outlineLevel="1">
      <c r="A669" s="17"/>
      <c r="B669" s="29" t="s">
        <v>170</v>
      </c>
      <c r="C669" s="24">
        <f>C671+C672+C673</f>
        <v>162000000</v>
      </c>
      <c r="D669" s="24">
        <f>D671+D672+D673</f>
        <v>76530537.629999995</v>
      </c>
      <c r="E669" s="25">
        <f>D669/C669*100</f>
        <v>47.241072611111107</v>
      </c>
    </row>
    <row r="670" spans="1:5" outlineLevel="1">
      <c r="A670" s="17"/>
      <c r="B670" s="23" t="s">
        <v>4</v>
      </c>
      <c r="C670" s="24"/>
      <c r="D670" s="24"/>
      <c r="E670" s="25">
        <v>0</v>
      </c>
    </row>
    <row r="671" spans="1:5" outlineLevel="1">
      <c r="A671" s="17"/>
      <c r="B671" s="23" t="s">
        <v>5</v>
      </c>
      <c r="C671" s="24"/>
      <c r="D671" s="24"/>
      <c r="E671" s="25">
        <v>0</v>
      </c>
    </row>
    <row r="672" spans="1:5" outlineLevel="1">
      <c r="A672" s="17"/>
      <c r="B672" s="23" t="s">
        <v>6</v>
      </c>
      <c r="C672" s="24"/>
      <c r="D672" s="24"/>
      <c r="E672" s="25">
        <v>0</v>
      </c>
    </row>
    <row r="673" spans="1:5" outlineLevel="1">
      <c r="A673" s="17"/>
      <c r="B673" s="23" t="s">
        <v>7</v>
      </c>
      <c r="C673" s="24">
        <v>162000000</v>
      </c>
      <c r="D673" s="24">
        <v>76530537.629999995</v>
      </c>
      <c r="E673" s="25">
        <f>D673/C673*100</f>
        <v>47.241072611111107</v>
      </c>
    </row>
    <row r="674" spans="1:5" ht="31.5" outlineLevel="1">
      <c r="A674" s="17" t="s">
        <v>110</v>
      </c>
      <c r="B674" s="23" t="s">
        <v>116</v>
      </c>
      <c r="C674" s="24">
        <f>C676+C677+C678</f>
        <v>17412301</v>
      </c>
      <c r="D674" s="24">
        <f t="shared" ref="D674" si="149">D676+D677+D678</f>
        <v>4495982.25</v>
      </c>
      <c r="E674" s="25">
        <f>D674/C674*100</f>
        <v>25.820724383296611</v>
      </c>
    </row>
    <row r="675" spans="1:5" outlineLevel="1">
      <c r="A675" s="17"/>
      <c r="B675" s="23" t="s">
        <v>4</v>
      </c>
      <c r="C675" s="24"/>
      <c r="D675" s="24"/>
      <c r="E675" s="25"/>
    </row>
    <row r="676" spans="1:5" outlineLevel="1">
      <c r="A676" s="17"/>
      <c r="B676" s="23" t="s">
        <v>5</v>
      </c>
      <c r="C676" s="24">
        <f>C681+C686+C691</f>
        <v>0</v>
      </c>
      <c r="D676" s="24">
        <f t="shared" ref="D676:D677" si="150">D681+D686+D691</f>
        <v>0</v>
      </c>
      <c r="E676" s="25">
        <v>0</v>
      </c>
    </row>
    <row r="677" spans="1:5" outlineLevel="1">
      <c r="A677" s="17"/>
      <c r="B677" s="23" t="s">
        <v>6</v>
      </c>
      <c r="C677" s="24">
        <f t="shared" ref="C677" si="151">C682+C687+C692</f>
        <v>0</v>
      </c>
      <c r="D677" s="24">
        <f t="shared" si="150"/>
        <v>0</v>
      </c>
      <c r="E677" s="25">
        <v>0</v>
      </c>
    </row>
    <row r="678" spans="1:5" outlineLevel="1">
      <c r="A678" s="17"/>
      <c r="B678" s="23" t="s">
        <v>7</v>
      </c>
      <c r="C678" s="24">
        <f>C683+C688+C693</f>
        <v>17412301</v>
      </c>
      <c r="D678" s="24">
        <f>D683+D688+D693</f>
        <v>4495982.25</v>
      </c>
      <c r="E678" s="25">
        <f>D678/C678*100</f>
        <v>25.820724383296611</v>
      </c>
    </row>
    <row r="679" spans="1:5" ht="48.95" customHeight="1" outlineLevel="1">
      <c r="A679" s="17"/>
      <c r="B679" s="29" t="s">
        <v>117</v>
      </c>
      <c r="C679" s="24">
        <f>C681+C682+C683</f>
        <v>2139000</v>
      </c>
      <c r="D679" s="24">
        <f>D681+D682+D683</f>
        <v>416164</v>
      </c>
      <c r="E679" s="25">
        <f>D679/C679*100</f>
        <v>19.456007480130904</v>
      </c>
    </row>
    <row r="680" spans="1:5" outlineLevel="1">
      <c r="A680" s="17"/>
      <c r="B680" s="23" t="s">
        <v>4</v>
      </c>
      <c r="C680" s="24"/>
      <c r="D680" s="24"/>
      <c r="E680" s="25"/>
    </row>
    <row r="681" spans="1:5" outlineLevel="1">
      <c r="A681" s="17"/>
      <c r="B681" s="23" t="s">
        <v>5</v>
      </c>
      <c r="C681" s="24"/>
      <c r="D681" s="24"/>
      <c r="E681" s="25">
        <v>0</v>
      </c>
    </row>
    <row r="682" spans="1:5" outlineLevel="1">
      <c r="A682" s="17"/>
      <c r="B682" s="23" t="s">
        <v>6</v>
      </c>
      <c r="C682" s="24"/>
      <c r="D682" s="24"/>
      <c r="E682" s="25">
        <v>0</v>
      </c>
    </row>
    <row r="683" spans="1:5" outlineLevel="1">
      <c r="A683" s="17"/>
      <c r="B683" s="23" t="s">
        <v>7</v>
      </c>
      <c r="C683" s="24">
        <v>2139000</v>
      </c>
      <c r="D683" s="24">
        <v>416164</v>
      </c>
      <c r="E683" s="25">
        <f>D683/C683*100</f>
        <v>19.456007480130904</v>
      </c>
    </row>
    <row r="684" spans="1:5" ht="47.25" outlineLevel="1">
      <c r="A684" s="17"/>
      <c r="B684" s="29" t="s">
        <v>118</v>
      </c>
      <c r="C684" s="24">
        <f>C686+C687+C688</f>
        <v>4478101</v>
      </c>
      <c r="D684" s="24">
        <f>D686+D687+D688</f>
        <v>826517.85</v>
      </c>
      <c r="E684" s="25">
        <f>D684/C684*100</f>
        <v>18.456882727745533</v>
      </c>
    </row>
    <row r="685" spans="1:5" outlineLevel="1">
      <c r="A685" s="17"/>
      <c r="B685" s="23" t="s">
        <v>4</v>
      </c>
      <c r="C685" s="24"/>
      <c r="D685" s="24"/>
      <c r="E685" s="25"/>
    </row>
    <row r="686" spans="1:5" outlineLevel="1">
      <c r="A686" s="17"/>
      <c r="B686" s="23" t="s">
        <v>5</v>
      </c>
      <c r="C686" s="24"/>
      <c r="D686" s="24"/>
      <c r="E686" s="25">
        <v>0</v>
      </c>
    </row>
    <row r="687" spans="1:5" outlineLevel="1">
      <c r="A687" s="17"/>
      <c r="B687" s="23" t="s">
        <v>6</v>
      </c>
      <c r="C687" s="24"/>
      <c r="D687" s="24"/>
      <c r="E687" s="25">
        <v>0</v>
      </c>
    </row>
    <row r="688" spans="1:5" outlineLevel="1">
      <c r="A688" s="17"/>
      <c r="B688" s="23" t="s">
        <v>7</v>
      </c>
      <c r="C688" s="24">
        <v>4478101</v>
      </c>
      <c r="D688" s="24">
        <v>826517.85</v>
      </c>
      <c r="E688" s="25">
        <f>D688/C688*100</f>
        <v>18.456882727745533</v>
      </c>
    </row>
    <row r="689" spans="1:5" ht="31.5" outlineLevel="1">
      <c r="A689" s="17"/>
      <c r="B689" s="29" t="s">
        <v>119</v>
      </c>
      <c r="C689" s="24">
        <f>C691+C692+C693</f>
        <v>10795200</v>
      </c>
      <c r="D689" s="24">
        <f>D691+D692+D693</f>
        <v>3253300.4</v>
      </c>
      <c r="E689" s="25">
        <f>D689/C689*100</f>
        <v>30.136545872239513</v>
      </c>
    </row>
    <row r="690" spans="1:5" outlineLevel="1">
      <c r="A690" s="17"/>
      <c r="B690" s="23" t="s">
        <v>4</v>
      </c>
      <c r="C690" s="24"/>
      <c r="D690" s="24"/>
      <c r="E690" s="25"/>
    </row>
    <row r="691" spans="1:5" outlineLevel="1">
      <c r="A691" s="17"/>
      <c r="B691" s="23" t="s">
        <v>5</v>
      </c>
      <c r="C691" s="24"/>
      <c r="D691" s="24"/>
      <c r="E691" s="25">
        <v>0</v>
      </c>
    </row>
    <row r="692" spans="1:5" outlineLevel="1">
      <c r="A692" s="17"/>
      <c r="B692" s="23" t="s">
        <v>6</v>
      </c>
      <c r="C692" s="24"/>
      <c r="D692" s="24"/>
      <c r="E692" s="25">
        <v>0</v>
      </c>
    </row>
    <row r="693" spans="1:5" outlineLevel="1">
      <c r="A693" s="17"/>
      <c r="B693" s="23" t="s">
        <v>7</v>
      </c>
      <c r="C693" s="24">
        <v>10795200</v>
      </c>
      <c r="D693" s="24">
        <v>3253300.4</v>
      </c>
      <c r="E693" s="25">
        <f>D693/C693*100</f>
        <v>30.136545872239513</v>
      </c>
    </row>
    <row r="694" spans="1:5" ht="47.25" outlineLevel="1">
      <c r="A694" s="17" t="s">
        <v>189</v>
      </c>
      <c r="B694" s="23" t="s">
        <v>225</v>
      </c>
      <c r="C694" s="24">
        <f>C696+C697+C698</f>
        <v>22369129.07</v>
      </c>
      <c r="D694" s="24">
        <f>D696+D697+D698</f>
        <v>0</v>
      </c>
      <c r="E694" s="25">
        <f t="shared" ref="E694:E703" si="152">D694/C694*100</f>
        <v>0</v>
      </c>
    </row>
    <row r="695" spans="1:5" outlineLevel="1">
      <c r="A695" s="17"/>
      <c r="B695" s="23" t="s">
        <v>4</v>
      </c>
      <c r="C695" s="24"/>
      <c r="D695" s="24"/>
      <c r="E695" s="25"/>
    </row>
    <row r="696" spans="1:5" outlineLevel="1">
      <c r="A696" s="17"/>
      <c r="B696" s="23" t="s">
        <v>5</v>
      </c>
      <c r="C696" s="24">
        <f t="shared" ref="C696:D698" si="153">C701</f>
        <v>0</v>
      </c>
      <c r="D696" s="24">
        <f t="shared" si="153"/>
        <v>0</v>
      </c>
      <c r="E696" s="25">
        <v>0</v>
      </c>
    </row>
    <row r="697" spans="1:5" outlineLevel="1">
      <c r="A697" s="17"/>
      <c r="B697" s="23" t="s">
        <v>6</v>
      </c>
      <c r="C697" s="24">
        <f t="shared" si="153"/>
        <v>6408489.0700000003</v>
      </c>
      <c r="D697" s="24">
        <f t="shared" si="153"/>
        <v>0</v>
      </c>
      <c r="E697" s="25">
        <f t="shared" si="152"/>
        <v>0</v>
      </c>
    </row>
    <row r="698" spans="1:5" outlineLevel="1">
      <c r="A698" s="17"/>
      <c r="B698" s="23" t="s">
        <v>7</v>
      </c>
      <c r="C698" s="24">
        <f t="shared" si="153"/>
        <v>15960640</v>
      </c>
      <c r="D698" s="24">
        <f t="shared" si="153"/>
        <v>0</v>
      </c>
      <c r="E698" s="25">
        <f t="shared" si="152"/>
        <v>0</v>
      </c>
    </row>
    <row r="699" spans="1:5" outlineLevel="1">
      <c r="A699" s="17"/>
      <c r="B699" s="26" t="s">
        <v>226</v>
      </c>
      <c r="C699" s="24">
        <f>C701+C702+C703</f>
        <v>22369129.07</v>
      </c>
      <c r="D699" s="24">
        <f>D701+D702+D703</f>
        <v>0</v>
      </c>
      <c r="E699" s="25">
        <f t="shared" si="152"/>
        <v>0</v>
      </c>
    </row>
    <row r="700" spans="1:5" outlineLevel="1">
      <c r="A700" s="17"/>
      <c r="B700" s="23" t="s">
        <v>4</v>
      </c>
      <c r="C700" s="24"/>
      <c r="D700" s="24"/>
      <c r="E700" s="25"/>
    </row>
    <row r="701" spans="1:5" outlineLevel="1">
      <c r="A701" s="17"/>
      <c r="B701" s="23" t="s">
        <v>5</v>
      </c>
      <c r="C701" s="24"/>
      <c r="D701" s="24"/>
      <c r="E701" s="25">
        <v>0</v>
      </c>
    </row>
    <row r="702" spans="1:5" outlineLevel="1">
      <c r="A702" s="17"/>
      <c r="B702" s="23" t="s">
        <v>6</v>
      </c>
      <c r="C702" s="24">
        <v>6408489.0700000003</v>
      </c>
      <c r="D702" s="24"/>
      <c r="E702" s="25">
        <f t="shared" si="152"/>
        <v>0</v>
      </c>
    </row>
    <row r="703" spans="1:5" outlineLevel="1">
      <c r="A703" s="17"/>
      <c r="B703" s="23" t="s">
        <v>7</v>
      </c>
      <c r="C703" s="24">
        <v>15960640</v>
      </c>
      <c r="D703" s="24"/>
      <c r="E703" s="25">
        <f t="shared" si="152"/>
        <v>0</v>
      </c>
    </row>
    <row r="704" spans="1:5" ht="47.25" outlineLevel="1">
      <c r="A704" s="17" t="s">
        <v>227</v>
      </c>
      <c r="B704" s="23" t="s">
        <v>157</v>
      </c>
      <c r="C704" s="24">
        <f>C706+C707+C708</f>
        <v>94665999</v>
      </c>
      <c r="D704" s="24">
        <f t="shared" ref="D704" si="154">D706+D707+D708</f>
        <v>38743822</v>
      </c>
      <c r="E704" s="25">
        <f>D704/C704*100</f>
        <v>40.926861184869558</v>
      </c>
    </row>
    <row r="705" spans="1:7" outlineLevel="1">
      <c r="A705" s="17"/>
      <c r="B705" s="23" t="s">
        <v>4</v>
      </c>
      <c r="C705" s="24"/>
      <c r="D705" s="24"/>
      <c r="E705" s="25"/>
    </row>
    <row r="706" spans="1:7" outlineLevel="1">
      <c r="A706" s="17"/>
      <c r="B706" s="23" t="s">
        <v>5</v>
      </c>
      <c r="C706" s="24"/>
      <c r="D706" s="24"/>
      <c r="E706" s="25">
        <v>0</v>
      </c>
    </row>
    <row r="707" spans="1:7" outlineLevel="1">
      <c r="A707" s="17"/>
      <c r="B707" s="23" t="s">
        <v>6</v>
      </c>
      <c r="C707" s="24"/>
      <c r="D707" s="24"/>
      <c r="E707" s="25">
        <v>0</v>
      </c>
    </row>
    <row r="708" spans="1:7" outlineLevel="1">
      <c r="A708" s="17"/>
      <c r="B708" s="23" t="s">
        <v>7</v>
      </c>
      <c r="C708" s="24">
        <f>C713</f>
        <v>94665999</v>
      </c>
      <c r="D708" s="24">
        <f t="shared" ref="D708" si="155">D713</f>
        <v>38743822</v>
      </c>
      <c r="E708" s="25">
        <f>D708/C708*100</f>
        <v>40.926861184869558</v>
      </c>
    </row>
    <row r="709" spans="1:7" outlineLevel="1">
      <c r="A709" s="17"/>
      <c r="B709" s="29" t="s">
        <v>30</v>
      </c>
      <c r="C709" s="24">
        <f>C711+C712+C713</f>
        <v>94665999</v>
      </c>
      <c r="D709" s="24">
        <f>D711+D712+D713</f>
        <v>38743822</v>
      </c>
      <c r="E709" s="25">
        <f>D709/C709*100</f>
        <v>40.926861184869558</v>
      </c>
    </row>
    <row r="710" spans="1:7" outlineLevel="1">
      <c r="A710" s="17"/>
      <c r="B710" s="23" t="s">
        <v>4</v>
      </c>
      <c r="C710" s="24"/>
      <c r="D710" s="24"/>
      <c r="E710" s="25"/>
    </row>
    <row r="711" spans="1:7" outlineLevel="1">
      <c r="A711" s="17"/>
      <c r="B711" s="23" t="s">
        <v>5</v>
      </c>
      <c r="C711" s="24"/>
      <c r="D711" s="24"/>
      <c r="E711" s="25">
        <v>0</v>
      </c>
    </row>
    <row r="712" spans="1:7" outlineLevel="1">
      <c r="A712" s="17"/>
      <c r="B712" s="23" t="s">
        <v>6</v>
      </c>
      <c r="C712" s="24"/>
      <c r="D712" s="24"/>
      <c r="E712" s="25">
        <v>0</v>
      </c>
    </row>
    <row r="713" spans="1:7" outlineLevel="1">
      <c r="A713" s="17"/>
      <c r="B713" s="23" t="s">
        <v>7</v>
      </c>
      <c r="C713" s="24">
        <v>94665999</v>
      </c>
      <c r="D713" s="24">
        <v>38743822</v>
      </c>
      <c r="E713" s="25">
        <f>D713/C713*100</f>
        <v>40.926861184869558</v>
      </c>
    </row>
    <row r="714" spans="1:7" s="3" customFormat="1" ht="33.75" customHeight="1">
      <c r="A714" s="28" t="s">
        <v>111</v>
      </c>
      <c r="B714" s="21" t="s">
        <v>158</v>
      </c>
      <c r="C714" s="22">
        <f>C716+C717+C718</f>
        <v>229242050.05000001</v>
      </c>
      <c r="D714" s="22">
        <f t="shared" ref="D714" si="156">D716+D717+D718</f>
        <v>95094255.230000004</v>
      </c>
      <c r="E714" s="16">
        <f>D714/C714*100</f>
        <v>41.482029675296914</v>
      </c>
    </row>
    <row r="715" spans="1:7">
      <c r="A715" s="28"/>
      <c r="B715" s="23" t="s">
        <v>4</v>
      </c>
      <c r="C715" s="22"/>
      <c r="D715" s="22"/>
      <c r="E715" s="16"/>
    </row>
    <row r="716" spans="1:7">
      <c r="A716" s="28"/>
      <c r="B716" s="21" t="s">
        <v>5</v>
      </c>
      <c r="C716" s="22">
        <f t="shared" ref="C716:D716" si="157">C721+C731+C746</f>
        <v>14197700</v>
      </c>
      <c r="D716" s="22">
        <f t="shared" si="157"/>
        <v>5759860.3600000003</v>
      </c>
      <c r="E716" s="16">
        <f>D716/C716*100</f>
        <v>40.568967931425512</v>
      </c>
      <c r="F716" s="2"/>
      <c r="G716" s="2"/>
    </row>
    <row r="717" spans="1:7">
      <c r="A717" s="28"/>
      <c r="B717" s="21" t="s">
        <v>6</v>
      </c>
      <c r="C717" s="22">
        <f>C722+C732+C747</f>
        <v>199000</v>
      </c>
      <c r="D717" s="22">
        <f>D722+D732+D747</f>
        <v>43910</v>
      </c>
      <c r="E717" s="16">
        <f>D717/C717*100</f>
        <v>22.065326633165832</v>
      </c>
      <c r="F717" s="2"/>
    </row>
    <row r="718" spans="1:7">
      <c r="A718" s="28"/>
      <c r="B718" s="21" t="s">
        <v>7</v>
      </c>
      <c r="C718" s="22">
        <f>C723+C733+C748</f>
        <v>214845350.05000001</v>
      </c>
      <c r="D718" s="22">
        <f>D723+D733+D748</f>
        <v>89290484.870000005</v>
      </c>
      <c r="E718" s="16">
        <f>D718/C718*100</f>
        <v>41.560352527629675</v>
      </c>
    </row>
    <row r="719" spans="1:7" ht="33" customHeight="1" outlineLevel="1">
      <c r="A719" s="17" t="s">
        <v>112</v>
      </c>
      <c r="B719" s="23" t="s">
        <v>159</v>
      </c>
      <c r="C719" s="24">
        <f>C721+C722+C723</f>
        <v>650000</v>
      </c>
      <c r="D719" s="24">
        <f t="shared" ref="D719" si="158">D721+D722+D723</f>
        <v>0</v>
      </c>
      <c r="E719" s="25">
        <f>D719/C719*100</f>
        <v>0</v>
      </c>
    </row>
    <row r="720" spans="1:7" outlineLevel="1">
      <c r="A720" s="17"/>
      <c r="B720" s="23" t="s">
        <v>4</v>
      </c>
      <c r="C720" s="24"/>
      <c r="D720" s="24"/>
      <c r="E720" s="25"/>
    </row>
    <row r="721" spans="1:5" outlineLevel="1">
      <c r="A721" s="17"/>
      <c r="B721" s="23" t="s">
        <v>5</v>
      </c>
      <c r="C721" s="24">
        <f>C726</f>
        <v>0</v>
      </c>
      <c r="D721" s="24">
        <f t="shared" ref="D721:D723" si="159">D726</f>
        <v>0</v>
      </c>
      <c r="E721" s="25">
        <v>0</v>
      </c>
    </row>
    <row r="722" spans="1:5" outlineLevel="1">
      <c r="A722" s="17"/>
      <c r="B722" s="23" t="s">
        <v>6</v>
      </c>
      <c r="C722" s="24">
        <f t="shared" ref="C722" si="160">C727</f>
        <v>0</v>
      </c>
      <c r="D722" s="24">
        <f t="shared" si="159"/>
        <v>0</v>
      </c>
      <c r="E722" s="25">
        <v>0</v>
      </c>
    </row>
    <row r="723" spans="1:5" ht="15.75" customHeight="1" outlineLevel="1">
      <c r="A723" s="17"/>
      <c r="B723" s="23" t="s">
        <v>7</v>
      </c>
      <c r="C723" s="24">
        <f>C728</f>
        <v>650000</v>
      </c>
      <c r="D723" s="24">
        <f t="shared" si="159"/>
        <v>0</v>
      </c>
      <c r="E723" s="25">
        <f>D723/C723*100</f>
        <v>0</v>
      </c>
    </row>
    <row r="724" spans="1:5" ht="174" customHeight="1" outlineLevel="1">
      <c r="A724" s="17"/>
      <c r="B724" s="29" t="s">
        <v>160</v>
      </c>
      <c r="C724" s="24">
        <f>C726+C727+C728</f>
        <v>650000</v>
      </c>
      <c r="D724" s="24">
        <f>D726+D727+D728</f>
        <v>0</v>
      </c>
      <c r="E724" s="25">
        <f>D724/C724*100</f>
        <v>0</v>
      </c>
    </row>
    <row r="725" spans="1:5" outlineLevel="1">
      <c r="A725" s="17"/>
      <c r="B725" s="23" t="s">
        <v>4</v>
      </c>
      <c r="C725" s="24"/>
      <c r="D725" s="24"/>
      <c r="E725" s="25"/>
    </row>
    <row r="726" spans="1:5" outlineLevel="1">
      <c r="A726" s="17"/>
      <c r="B726" s="23" t="s">
        <v>5</v>
      </c>
      <c r="C726" s="24"/>
      <c r="D726" s="24"/>
      <c r="E726" s="25">
        <v>0</v>
      </c>
    </row>
    <row r="727" spans="1:5" outlineLevel="1">
      <c r="A727" s="17"/>
      <c r="B727" s="23" t="s">
        <v>6</v>
      </c>
      <c r="C727" s="24"/>
      <c r="D727" s="24"/>
      <c r="E727" s="25">
        <v>0</v>
      </c>
    </row>
    <row r="728" spans="1:5" outlineLevel="1">
      <c r="A728" s="17"/>
      <c r="B728" s="23" t="s">
        <v>7</v>
      </c>
      <c r="C728" s="24">
        <v>650000</v>
      </c>
      <c r="D728" s="24"/>
      <c r="E728" s="25">
        <f>D728/C728*100</f>
        <v>0</v>
      </c>
    </row>
    <row r="729" spans="1:5" ht="31.5" outlineLevel="1">
      <c r="A729" s="17" t="s">
        <v>115</v>
      </c>
      <c r="B729" s="23" t="s">
        <v>161</v>
      </c>
      <c r="C729" s="24">
        <f>C731+C732+C733</f>
        <v>14197700</v>
      </c>
      <c r="D729" s="24">
        <f>D731+D732+D733</f>
        <v>5759860.3600000003</v>
      </c>
      <c r="E729" s="25">
        <f>D729/C729*100</f>
        <v>40.568967931425512</v>
      </c>
    </row>
    <row r="730" spans="1:5" outlineLevel="1">
      <c r="A730" s="17"/>
      <c r="B730" s="23" t="s">
        <v>4</v>
      </c>
      <c r="C730" s="24"/>
      <c r="D730" s="24"/>
      <c r="E730" s="25"/>
    </row>
    <row r="731" spans="1:5" outlineLevel="1">
      <c r="A731" s="17"/>
      <c r="B731" s="23" t="s">
        <v>5</v>
      </c>
      <c r="C731" s="24">
        <f>C736+C741</f>
        <v>14197700</v>
      </c>
      <c r="D731" s="24">
        <f t="shared" ref="D731:D733" si="161">D736+D741</f>
        <v>5759860.3600000003</v>
      </c>
      <c r="E731" s="25">
        <f>D731/C731*100</f>
        <v>40.568967931425512</v>
      </c>
    </row>
    <row r="732" spans="1:5" outlineLevel="1">
      <c r="A732" s="17"/>
      <c r="B732" s="23" t="s">
        <v>6</v>
      </c>
      <c r="C732" s="24">
        <f>C737+C742</f>
        <v>0</v>
      </c>
      <c r="D732" s="24">
        <f t="shared" si="161"/>
        <v>0</v>
      </c>
      <c r="E732" s="25">
        <v>0</v>
      </c>
    </row>
    <row r="733" spans="1:5" outlineLevel="1">
      <c r="A733" s="17"/>
      <c r="B733" s="23" t="s">
        <v>7</v>
      </c>
      <c r="C733" s="24">
        <f>C738+C743</f>
        <v>0</v>
      </c>
      <c r="D733" s="24">
        <f t="shared" si="161"/>
        <v>0</v>
      </c>
      <c r="E733" s="25">
        <v>0</v>
      </c>
    </row>
    <row r="734" spans="1:5" ht="47.25" outlineLevel="1">
      <c r="A734" s="17"/>
      <c r="B734" s="29" t="s">
        <v>201</v>
      </c>
      <c r="C734" s="24">
        <f>C736+C737+C738</f>
        <v>1348300</v>
      </c>
      <c r="D734" s="24">
        <f>D736+D737+D738</f>
        <v>423278.2</v>
      </c>
      <c r="E734" s="25">
        <f>D734/C734*100</f>
        <v>31.393473262627015</v>
      </c>
    </row>
    <row r="735" spans="1:5" outlineLevel="1">
      <c r="A735" s="17"/>
      <c r="B735" s="23" t="s">
        <v>4</v>
      </c>
      <c r="C735" s="24"/>
      <c r="D735" s="24"/>
      <c r="E735" s="25"/>
    </row>
    <row r="736" spans="1:5" outlineLevel="1">
      <c r="A736" s="17"/>
      <c r="B736" s="23" t="s">
        <v>5</v>
      </c>
      <c r="C736" s="24">
        <v>1348300</v>
      </c>
      <c r="D736" s="24">
        <v>423278.2</v>
      </c>
      <c r="E736" s="25">
        <f>D736/C736*100</f>
        <v>31.393473262627015</v>
      </c>
    </row>
    <row r="737" spans="1:7" outlineLevel="1">
      <c r="A737" s="17"/>
      <c r="B737" s="23" t="s">
        <v>6</v>
      </c>
      <c r="C737" s="24"/>
      <c r="D737" s="24"/>
      <c r="E737" s="25">
        <v>0</v>
      </c>
    </row>
    <row r="738" spans="1:7" outlineLevel="1">
      <c r="A738" s="17"/>
      <c r="B738" s="23" t="s">
        <v>7</v>
      </c>
      <c r="C738" s="24"/>
      <c r="D738" s="24"/>
      <c r="E738" s="25">
        <v>0</v>
      </c>
    </row>
    <row r="739" spans="1:7" ht="47.25" customHeight="1" outlineLevel="1">
      <c r="A739" s="17"/>
      <c r="B739" s="29" t="s">
        <v>122</v>
      </c>
      <c r="C739" s="24">
        <f>C741+C742+C743</f>
        <v>12849400</v>
      </c>
      <c r="D739" s="24">
        <f>D741+D742+D743</f>
        <v>5336582.16</v>
      </c>
      <c r="E739" s="25">
        <f>D739/C739*100</f>
        <v>41.53176148302645</v>
      </c>
    </row>
    <row r="740" spans="1:7" outlineLevel="1">
      <c r="A740" s="17"/>
      <c r="B740" s="23" t="s">
        <v>4</v>
      </c>
      <c r="C740" s="24"/>
      <c r="D740" s="24"/>
      <c r="E740" s="25"/>
    </row>
    <row r="741" spans="1:7" outlineLevel="1">
      <c r="A741" s="17"/>
      <c r="B741" s="23" t="s">
        <v>5</v>
      </c>
      <c r="C741" s="24">
        <v>12849400</v>
      </c>
      <c r="D741" s="24">
        <v>5336582.16</v>
      </c>
      <c r="E741" s="25">
        <f>D741/C741*100</f>
        <v>41.53176148302645</v>
      </c>
    </row>
    <row r="742" spans="1:7" outlineLevel="1">
      <c r="A742" s="17"/>
      <c r="B742" s="23" t="s">
        <v>6</v>
      </c>
      <c r="C742" s="24"/>
      <c r="D742" s="24"/>
      <c r="E742" s="25">
        <v>0</v>
      </c>
    </row>
    <row r="743" spans="1:7" outlineLevel="1">
      <c r="A743" s="17"/>
      <c r="B743" s="23" t="s">
        <v>7</v>
      </c>
      <c r="C743" s="24"/>
      <c r="D743" s="24"/>
      <c r="E743" s="25">
        <v>0</v>
      </c>
    </row>
    <row r="744" spans="1:7" ht="31.5" outlineLevel="1">
      <c r="A744" s="17" t="s">
        <v>120</v>
      </c>
      <c r="B744" s="23" t="s">
        <v>176</v>
      </c>
      <c r="C744" s="24">
        <f>C746+C747+C748</f>
        <v>214394350.05000001</v>
      </c>
      <c r="D744" s="24">
        <f t="shared" ref="D744" si="162">D746+D747+D748</f>
        <v>89334394.870000005</v>
      </c>
      <c r="E744" s="25">
        <f>D744/C744*100</f>
        <v>41.668259844145084</v>
      </c>
    </row>
    <row r="745" spans="1:7" outlineLevel="1">
      <c r="A745" s="17"/>
      <c r="B745" s="23" t="s">
        <v>4</v>
      </c>
      <c r="C745" s="24"/>
      <c r="D745" s="24"/>
      <c r="E745" s="25"/>
    </row>
    <row r="746" spans="1:7" outlineLevel="1">
      <c r="A746" s="17"/>
      <c r="B746" s="23" t="s">
        <v>5</v>
      </c>
      <c r="C746" s="24">
        <f>C751</f>
        <v>0</v>
      </c>
      <c r="D746" s="24">
        <f t="shared" ref="D746" si="163">D751</f>
        <v>0</v>
      </c>
      <c r="E746" s="25">
        <v>0</v>
      </c>
    </row>
    <row r="747" spans="1:7" outlineLevel="1">
      <c r="A747" s="17"/>
      <c r="B747" s="23" t="s">
        <v>6</v>
      </c>
      <c r="C747" s="24">
        <f>C752</f>
        <v>199000</v>
      </c>
      <c r="D747" s="24">
        <f>D752</f>
        <v>43910</v>
      </c>
      <c r="E747" s="25">
        <f>D747/C747*100</f>
        <v>22.065326633165832</v>
      </c>
    </row>
    <row r="748" spans="1:7" outlineLevel="1">
      <c r="A748" s="17"/>
      <c r="B748" s="23" t="s">
        <v>7</v>
      </c>
      <c r="C748" s="24">
        <f>C753</f>
        <v>214195350.05000001</v>
      </c>
      <c r="D748" s="24">
        <f>D753</f>
        <v>89290484.870000005</v>
      </c>
      <c r="E748" s="25">
        <f>D748/C748*100</f>
        <v>41.686472114897342</v>
      </c>
    </row>
    <row r="749" spans="1:7" outlineLevel="1">
      <c r="A749" s="17"/>
      <c r="B749" s="26" t="s">
        <v>30</v>
      </c>
      <c r="C749" s="24">
        <f>C751+C752+C753</f>
        <v>214394350.05000001</v>
      </c>
      <c r="D749" s="24">
        <f>D751+D752+D753</f>
        <v>89334394.870000005</v>
      </c>
      <c r="E749" s="25">
        <f>D749/C749*100</f>
        <v>41.668259844145084</v>
      </c>
      <c r="F749" s="2"/>
    </row>
    <row r="750" spans="1:7" outlineLevel="1">
      <c r="A750" s="17"/>
      <c r="B750" s="23" t="s">
        <v>4</v>
      </c>
      <c r="C750" s="24"/>
      <c r="D750" s="24"/>
      <c r="E750" s="25"/>
      <c r="F750" s="2"/>
    </row>
    <row r="751" spans="1:7" outlineLevel="1">
      <c r="A751" s="17"/>
      <c r="B751" s="23" t="s">
        <v>5</v>
      </c>
      <c r="C751" s="24"/>
      <c r="D751" s="24"/>
      <c r="E751" s="25">
        <v>0</v>
      </c>
    </row>
    <row r="752" spans="1:7" outlineLevel="1">
      <c r="A752" s="17"/>
      <c r="B752" s="23" t="s">
        <v>6</v>
      </c>
      <c r="C752" s="24">
        <v>199000</v>
      </c>
      <c r="D752" s="24">
        <v>43910</v>
      </c>
      <c r="E752" s="25">
        <f>D752/C752*100</f>
        <v>22.065326633165832</v>
      </c>
      <c r="F752" s="2"/>
      <c r="G752" s="2"/>
    </row>
    <row r="753" spans="1:6" outlineLevel="1">
      <c r="A753" s="17"/>
      <c r="B753" s="23" t="s">
        <v>7</v>
      </c>
      <c r="C753" s="24">
        <v>214195350.05000001</v>
      </c>
      <c r="D753" s="24">
        <v>89290484.870000005</v>
      </c>
      <c r="E753" s="25">
        <f>D753/C753*100</f>
        <v>41.686472114897342</v>
      </c>
      <c r="F753" s="2"/>
    </row>
    <row r="754" spans="1:6" s="3" customFormat="1" ht="31.5">
      <c r="A754" s="28" t="s">
        <v>121</v>
      </c>
      <c r="B754" s="21" t="s">
        <v>162</v>
      </c>
      <c r="C754" s="22">
        <f>C756+C757+C758</f>
        <v>65140000</v>
      </c>
      <c r="D754" s="22">
        <f t="shared" ref="D754" si="164">D756+D757+D758</f>
        <v>24400182.490000002</v>
      </c>
      <c r="E754" s="16">
        <f>D754/C754*100</f>
        <v>37.458063386552041</v>
      </c>
    </row>
    <row r="755" spans="1:6">
      <c r="A755" s="28"/>
      <c r="B755" s="23" t="s">
        <v>4</v>
      </c>
      <c r="C755" s="22"/>
      <c r="D755" s="22"/>
      <c r="E755" s="16"/>
    </row>
    <row r="756" spans="1:6">
      <c r="A756" s="28"/>
      <c r="B756" s="21" t="s">
        <v>5</v>
      </c>
      <c r="C756" s="22">
        <f>C761+C776+C786+C796</f>
        <v>0</v>
      </c>
      <c r="D756" s="22">
        <f t="shared" ref="D756" si="165">D761+D776+D786</f>
        <v>0</v>
      </c>
      <c r="E756" s="16">
        <v>0</v>
      </c>
    </row>
    <row r="757" spans="1:6">
      <c r="A757" s="28"/>
      <c r="B757" s="21" t="s">
        <v>6</v>
      </c>
      <c r="C757" s="22">
        <f t="shared" ref="C757:D757" si="166">C762+C777+C787</f>
        <v>0</v>
      </c>
      <c r="D757" s="22">
        <f t="shared" si="166"/>
        <v>0</v>
      </c>
      <c r="E757" s="16">
        <v>0</v>
      </c>
    </row>
    <row r="758" spans="1:6">
      <c r="A758" s="28"/>
      <c r="B758" s="21" t="s">
        <v>7</v>
      </c>
      <c r="C758" s="22">
        <f t="shared" ref="C758:D758" si="167">C763+C778+C788+C798</f>
        <v>65140000</v>
      </c>
      <c r="D758" s="22">
        <f t="shared" si="167"/>
        <v>24400182.490000002</v>
      </c>
      <c r="E758" s="16">
        <f>D758/C758*100</f>
        <v>37.458063386552041</v>
      </c>
    </row>
    <row r="759" spans="1:6" outlineLevel="1">
      <c r="A759" s="17" t="s">
        <v>130</v>
      </c>
      <c r="B759" s="23" t="s">
        <v>123</v>
      </c>
      <c r="C759" s="24">
        <f>C762+C763+C761</f>
        <v>15202600</v>
      </c>
      <c r="D759" s="24">
        <f t="shared" ref="D759" si="168">D762+D763+D761</f>
        <v>5494482.9299999997</v>
      </c>
      <c r="E759" s="25">
        <f>D759/C759*100</f>
        <v>36.141731874810887</v>
      </c>
    </row>
    <row r="760" spans="1:6" outlineLevel="1">
      <c r="A760" s="17"/>
      <c r="B760" s="23" t="s">
        <v>4</v>
      </c>
      <c r="C760" s="24"/>
      <c r="D760" s="24"/>
      <c r="E760" s="25"/>
    </row>
    <row r="761" spans="1:6" outlineLevel="1">
      <c r="A761" s="17"/>
      <c r="B761" s="23" t="s">
        <v>5</v>
      </c>
      <c r="C761" s="24">
        <f>C766+C771</f>
        <v>0</v>
      </c>
      <c r="D761" s="24">
        <f t="shared" ref="D761:D763" si="169">D766+D771</f>
        <v>0</v>
      </c>
      <c r="E761" s="25">
        <v>0</v>
      </c>
    </row>
    <row r="762" spans="1:6" outlineLevel="1">
      <c r="A762" s="17"/>
      <c r="B762" s="23" t="s">
        <v>6</v>
      </c>
      <c r="C762" s="24">
        <f t="shared" ref="C762" si="170">C767+C772</f>
        <v>0</v>
      </c>
      <c r="D762" s="24">
        <f t="shared" si="169"/>
        <v>0</v>
      </c>
      <c r="E762" s="25">
        <v>0</v>
      </c>
    </row>
    <row r="763" spans="1:6" outlineLevel="1">
      <c r="A763" s="17"/>
      <c r="B763" s="23" t="s">
        <v>7</v>
      </c>
      <c r="C763" s="24">
        <f>C768+C773</f>
        <v>15202600</v>
      </c>
      <c r="D763" s="24">
        <f t="shared" si="169"/>
        <v>5494482.9299999997</v>
      </c>
      <c r="E763" s="25">
        <f>D763/C763*100</f>
        <v>36.141731874810887</v>
      </c>
    </row>
    <row r="764" spans="1:6" ht="48" customHeight="1" outlineLevel="1">
      <c r="A764" s="17"/>
      <c r="B764" s="29" t="s">
        <v>124</v>
      </c>
      <c r="C764" s="24">
        <f>C766+C767+C768</f>
        <v>5192500</v>
      </c>
      <c r="D764" s="24">
        <f>D766+D767+D768</f>
        <v>2045628</v>
      </c>
      <c r="E764" s="25">
        <f>D764/C764*100</f>
        <v>39.395820895522391</v>
      </c>
    </row>
    <row r="765" spans="1:6" outlineLevel="1">
      <c r="A765" s="17"/>
      <c r="B765" s="23" t="s">
        <v>4</v>
      </c>
      <c r="C765" s="24"/>
      <c r="D765" s="24"/>
      <c r="E765" s="25"/>
    </row>
    <row r="766" spans="1:6" outlineLevel="1">
      <c r="A766" s="17"/>
      <c r="B766" s="23" t="s">
        <v>5</v>
      </c>
      <c r="C766" s="24"/>
      <c r="D766" s="24"/>
      <c r="E766" s="25">
        <v>0</v>
      </c>
    </row>
    <row r="767" spans="1:6" outlineLevel="1">
      <c r="A767" s="17"/>
      <c r="B767" s="23" t="s">
        <v>6</v>
      </c>
      <c r="C767" s="24"/>
      <c r="D767" s="24"/>
      <c r="E767" s="25">
        <v>0</v>
      </c>
    </row>
    <row r="768" spans="1:6" outlineLevel="1">
      <c r="A768" s="17"/>
      <c r="B768" s="23" t="s">
        <v>7</v>
      </c>
      <c r="C768" s="24">
        <v>5192500</v>
      </c>
      <c r="D768" s="24">
        <v>2045628</v>
      </c>
      <c r="E768" s="25">
        <f>D768/C768*100</f>
        <v>39.395820895522391</v>
      </c>
    </row>
    <row r="769" spans="1:5" ht="33.75" customHeight="1" outlineLevel="1">
      <c r="A769" s="17"/>
      <c r="B769" s="29" t="s">
        <v>125</v>
      </c>
      <c r="C769" s="24">
        <f>C771+C772+C773</f>
        <v>10010100</v>
      </c>
      <c r="D769" s="24">
        <f>D771+D772+D773</f>
        <v>3448854.93</v>
      </c>
      <c r="E769" s="25">
        <f>D769/C769*100</f>
        <v>34.453751011478403</v>
      </c>
    </row>
    <row r="770" spans="1:5" outlineLevel="1">
      <c r="A770" s="17"/>
      <c r="B770" s="23" t="s">
        <v>4</v>
      </c>
      <c r="C770" s="24"/>
      <c r="D770" s="24"/>
      <c r="E770" s="25"/>
    </row>
    <row r="771" spans="1:5" outlineLevel="1">
      <c r="A771" s="17"/>
      <c r="B771" s="23" t="s">
        <v>5</v>
      </c>
      <c r="C771" s="24"/>
      <c r="D771" s="24"/>
      <c r="E771" s="25">
        <v>0</v>
      </c>
    </row>
    <row r="772" spans="1:5" outlineLevel="1">
      <c r="A772" s="17"/>
      <c r="B772" s="23" t="s">
        <v>6</v>
      </c>
      <c r="C772" s="24"/>
      <c r="D772" s="24"/>
      <c r="E772" s="25">
        <v>0</v>
      </c>
    </row>
    <row r="773" spans="1:5" outlineLevel="1">
      <c r="A773" s="17"/>
      <c r="B773" s="23" t="s">
        <v>7</v>
      </c>
      <c r="C773" s="24">
        <v>10010100</v>
      </c>
      <c r="D773" s="24">
        <v>3448854.93</v>
      </c>
      <c r="E773" s="25">
        <f>D773/C773*100</f>
        <v>34.453751011478403</v>
      </c>
    </row>
    <row r="774" spans="1:5" outlineLevel="1">
      <c r="A774" s="17" t="s">
        <v>131</v>
      </c>
      <c r="B774" s="23" t="s">
        <v>126</v>
      </c>
      <c r="C774" s="24">
        <f>C776+C777+C778</f>
        <v>12100000</v>
      </c>
      <c r="D774" s="24">
        <f t="shared" ref="D774" si="171">D776+D777+D778</f>
        <v>3013842.33</v>
      </c>
      <c r="E774" s="25">
        <f>D774/C774*100</f>
        <v>24.907787851239672</v>
      </c>
    </row>
    <row r="775" spans="1:5" outlineLevel="1">
      <c r="A775" s="17"/>
      <c r="B775" s="23" t="s">
        <v>4</v>
      </c>
      <c r="C775" s="24"/>
      <c r="D775" s="24"/>
      <c r="E775" s="25"/>
    </row>
    <row r="776" spans="1:5" outlineLevel="1">
      <c r="A776" s="17"/>
      <c r="B776" s="23" t="s">
        <v>5</v>
      </c>
      <c r="C776" s="24">
        <f>C781</f>
        <v>0</v>
      </c>
      <c r="D776" s="24">
        <f t="shared" ref="D776:D778" si="172">D781</f>
        <v>0</v>
      </c>
      <c r="E776" s="25">
        <v>0</v>
      </c>
    </row>
    <row r="777" spans="1:5" outlineLevel="1">
      <c r="A777" s="17"/>
      <c r="B777" s="23" t="s">
        <v>6</v>
      </c>
      <c r="C777" s="24">
        <f t="shared" ref="C777" si="173">C782</f>
        <v>0</v>
      </c>
      <c r="D777" s="24">
        <f t="shared" si="172"/>
        <v>0</v>
      </c>
      <c r="E777" s="25">
        <v>0</v>
      </c>
    </row>
    <row r="778" spans="1:5" outlineLevel="1">
      <c r="A778" s="17"/>
      <c r="B778" s="23" t="s">
        <v>7</v>
      </c>
      <c r="C778" s="24">
        <f>C783</f>
        <v>12100000</v>
      </c>
      <c r="D778" s="24">
        <f t="shared" si="172"/>
        <v>3013842.33</v>
      </c>
      <c r="E778" s="25">
        <f>D778/C778*100</f>
        <v>24.907787851239672</v>
      </c>
    </row>
    <row r="779" spans="1:5" ht="18" customHeight="1" outlineLevel="1">
      <c r="A779" s="17"/>
      <c r="B779" s="29" t="s">
        <v>127</v>
      </c>
      <c r="C779" s="24">
        <f>C781+C782+C783</f>
        <v>12100000</v>
      </c>
      <c r="D779" s="24">
        <f>D781+D782+D783</f>
        <v>3013842.33</v>
      </c>
      <c r="E779" s="25">
        <f>D779/C779*100</f>
        <v>24.907787851239672</v>
      </c>
    </row>
    <row r="780" spans="1:5" outlineLevel="1">
      <c r="A780" s="17"/>
      <c r="B780" s="23" t="s">
        <v>4</v>
      </c>
      <c r="C780" s="24"/>
      <c r="D780" s="24"/>
      <c r="E780" s="25"/>
    </row>
    <row r="781" spans="1:5" outlineLevel="1">
      <c r="A781" s="17"/>
      <c r="B781" s="23" t="s">
        <v>5</v>
      </c>
      <c r="C781" s="24"/>
      <c r="D781" s="24"/>
      <c r="E781" s="25">
        <v>0</v>
      </c>
    </row>
    <row r="782" spans="1:5" outlineLevel="1">
      <c r="A782" s="17"/>
      <c r="B782" s="23" t="s">
        <v>6</v>
      </c>
      <c r="C782" s="24"/>
      <c r="D782" s="24"/>
      <c r="E782" s="25">
        <v>0</v>
      </c>
    </row>
    <row r="783" spans="1:5" outlineLevel="1">
      <c r="A783" s="17"/>
      <c r="B783" s="23" t="s">
        <v>7</v>
      </c>
      <c r="C783" s="24">
        <v>12100000</v>
      </c>
      <c r="D783" s="24">
        <v>3013842.33</v>
      </c>
      <c r="E783" s="25">
        <f>D783/C783*100</f>
        <v>24.907787851239672</v>
      </c>
    </row>
    <row r="784" spans="1:5" outlineLevel="1">
      <c r="A784" s="17" t="s">
        <v>132</v>
      </c>
      <c r="B784" s="23" t="s">
        <v>128</v>
      </c>
      <c r="C784" s="24">
        <f>C786+C787+C788</f>
        <v>5000000</v>
      </c>
      <c r="D784" s="24">
        <f t="shared" ref="D784" si="174">D786+D787+D788</f>
        <v>1848000</v>
      </c>
      <c r="E784" s="25">
        <f>D784/C784*100</f>
        <v>36.96</v>
      </c>
    </row>
    <row r="785" spans="1:5" outlineLevel="1">
      <c r="A785" s="17"/>
      <c r="B785" s="23" t="s">
        <v>4</v>
      </c>
      <c r="C785" s="24"/>
      <c r="D785" s="24"/>
      <c r="E785" s="16"/>
    </row>
    <row r="786" spans="1:5" outlineLevel="1">
      <c r="A786" s="17"/>
      <c r="B786" s="23" t="s">
        <v>5</v>
      </c>
      <c r="C786" s="24">
        <f t="shared" ref="C786:D788" si="175">C791</f>
        <v>0</v>
      </c>
      <c r="D786" s="24">
        <f t="shared" si="175"/>
        <v>0</v>
      </c>
      <c r="E786" s="25">
        <v>0</v>
      </c>
    </row>
    <row r="787" spans="1:5" outlineLevel="1">
      <c r="A787" s="17"/>
      <c r="B787" s="23" t="s">
        <v>6</v>
      </c>
      <c r="C787" s="24">
        <f t="shared" si="175"/>
        <v>0</v>
      </c>
      <c r="D787" s="24">
        <f t="shared" si="175"/>
        <v>0</v>
      </c>
      <c r="E787" s="25">
        <v>0</v>
      </c>
    </row>
    <row r="788" spans="1:5" outlineLevel="1">
      <c r="A788" s="17"/>
      <c r="B788" s="23" t="s">
        <v>7</v>
      </c>
      <c r="C788" s="24">
        <f t="shared" si="175"/>
        <v>5000000</v>
      </c>
      <c r="D788" s="24">
        <f t="shared" si="175"/>
        <v>1848000</v>
      </c>
      <c r="E788" s="25">
        <f>D788/C788*100</f>
        <v>36.96</v>
      </c>
    </row>
    <row r="789" spans="1:5" ht="32.25" customHeight="1" outlineLevel="1">
      <c r="A789" s="17"/>
      <c r="B789" s="29" t="s">
        <v>129</v>
      </c>
      <c r="C789" s="24">
        <f>C791+C792+C793</f>
        <v>5000000</v>
      </c>
      <c r="D789" s="24">
        <f t="shared" ref="D789" si="176">D791+D792+D793</f>
        <v>1848000</v>
      </c>
      <c r="E789" s="25">
        <f>D789/C789*100</f>
        <v>36.96</v>
      </c>
    </row>
    <row r="790" spans="1:5" outlineLevel="1">
      <c r="A790" s="17"/>
      <c r="B790" s="23" t="s">
        <v>4</v>
      </c>
      <c r="C790" s="24"/>
      <c r="D790" s="24"/>
      <c r="E790" s="25"/>
    </row>
    <row r="791" spans="1:5" outlineLevel="1">
      <c r="A791" s="17"/>
      <c r="B791" s="23" t="s">
        <v>5</v>
      </c>
      <c r="C791" s="24"/>
      <c r="D791" s="24"/>
      <c r="E791" s="25">
        <v>0</v>
      </c>
    </row>
    <row r="792" spans="1:5" outlineLevel="1">
      <c r="A792" s="17"/>
      <c r="B792" s="23" t="s">
        <v>6</v>
      </c>
      <c r="C792" s="24"/>
      <c r="D792" s="24"/>
      <c r="E792" s="25">
        <v>0</v>
      </c>
    </row>
    <row r="793" spans="1:5" outlineLevel="1">
      <c r="A793" s="17"/>
      <c r="B793" s="23" t="s">
        <v>7</v>
      </c>
      <c r="C793" s="24">
        <v>5000000</v>
      </c>
      <c r="D793" s="24">
        <v>1848000</v>
      </c>
      <c r="E793" s="25">
        <f>D793/C793*100</f>
        <v>36.96</v>
      </c>
    </row>
    <row r="794" spans="1:5" ht="33.75" customHeight="1" outlineLevel="1">
      <c r="A794" s="31" t="s">
        <v>163</v>
      </c>
      <c r="B794" s="32" t="s">
        <v>164</v>
      </c>
      <c r="C794" s="24">
        <f>C796+C797+C798</f>
        <v>32837400</v>
      </c>
      <c r="D794" s="24">
        <f t="shared" ref="D794" si="177">D796+D797+D798</f>
        <v>14043857.23</v>
      </c>
      <c r="E794" s="25">
        <f>D794/C794*100</f>
        <v>42.767872090969448</v>
      </c>
    </row>
    <row r="795" spans="1:5" outlineLevel="1">
      <c r="A795" s="17"/>
      <c r="B795" s="23" t="s">
        <v>4</v>
      </c>
      <c r="C795" s="24"/>
      <c r="D795" s="24"/>
      <c r="E795" s="25"/>
    </row>
    <row r="796" spans="1:5" outlineLevel="1">
      <c r="A796" s="17"/>
      <c r="B796" s="23" t="s">
        <v>5</v>
      </c>
      <c r="C796" s="24">
        <f>C801</f>
        <v>0</v>
      </c>
      <c r="D796" s="24">
        <f t="shared" ref="D796:D798" si="178">D801</f>
        <v>0</v>
      </c>
      <c r="E796" s="25">
        <v>0</v>
      </c>
    </row>
    <row r="797" spans="1:5" outlineLevel="1">
      <c r="A797" s="17"/>
      <c r="B797" s="23" t="s">
        <v>6</v>
      </c>
      <c r="C797" s="24">
        <f t="shared" ref="C797" si="179">C802</f>
        <v>0</v>
      </c>
      <c r="D797" s="24">
        <f t="shared" si="178"/>
        <v>0</v>
      </c>
      <c r="E797" s="25">
        <v>0</v>
      </c>
    </row>
    <row r="798" spans="1:5" outlineLevel="1">
      <c r="A798" s="17"/>
      <c r="B798" s="23" t="s">
        <v>7</v>
      </c>
      <c r="C798" s="24">
        <f>C803</f>
        <v>32837400</v>
      </c>
      <c r="D798" s="24">
        <f t="shared" si="178"/>
        <v>14043857.23</v>
      </c>
      <c r="E798" s="25">
        <f>D798/C798*100</f>
        <v>42.767872090969448</v>
      </c>
    </row>
    <row r="799" spans="1:5" outlineLevel="1">
      <c r="A799" s="17"/>
      <c r="B799" s="29" t="s">
        <v>30</v>
      </c>
      <c r="C799" s="24">
        <f>C801+C802+C803</f>
        <v>32837400</v>
      </c>
      <c r="D799" s="24">
        <f>D801+D802+D803</f>
        <v>14043857.23</v>
      </c>
      <c r="E799" s="25">
        <f>D799/C799*100</f>
        <v>42.767872090969448</v>
      </c>
    </row>
    <row r="800" spans="1:5" outlineLevel="1">
      <c r="A800" s="17"/>
      <c r="B800" s="23" t="s">
        <v>4</v>
      </c>
      <c r="C800" s="24"/>
      <c r="D800" s="24"/>
      <c r="E800" s="25"/>
    </row>
    <row r="801" spans="1:5" outlineLevel="1">
      <c r="A801" s="17"/>
      <c r="B801" s="23" t="s">
        <v>5</v>
      </c>
      <c r="C801" s="24"/>
      <c r="D801" s="24"/>
      <c r="E801" s="25">
        <v>0</v>
      </c>
    </row>
    <row r="802" spans="1:5" outlineLevel="1">
      <c r="A802" s="17"/>
      <c r="B802" s="23" t="s">
        <v>6</v>
      </c>
      <c r="C802" s="24"/>
      <c r="D802" s="24"/>
      <c r="E802" s="25">
        <v>0</v>
      </c>
    </row>
    <row r="803" spans="1:5" outlineLevel="1">
      <c r="A803" s="17"/>
      <c r="B803" s="23" t="s">
        <v>7</v>
      </c>
      <c r="C803" s="24">
        <v>32837400</v>
      </c>
      <c r="D803" s="24">
        <v>14043857.23</v>
      </c>
      <c r="E803" s="25">
        <f>D803/C803*100</f>
        <v>42.767872090969448</v>
      </c>
    </row>
    <row r="804" spans="1:5" ht="31.5" outlineLevel="1">
      <c r="A804" s="28" t="s">
        <v>202</v>
      </c>
      <c r="B804" s="21" t="s">
        <v>204</v>
      </c>
      <c r="C804" s="22">
        <f>C806+C807+C808</f>
        <v>155424624.59999999</v>
      </c>
      <c r="D804" s="22">
        <f t="shared" ref="D804" si="180">D806+D807+D808</f>
        <v>575109.82999999996</v>
      </c>
      <c r="E804" s="16">
        <f>D804/C804*100</f>
        <v>0.37002491174104463</v>
      </c>
    </row>
    <row r="805" spans="1:5" outlineLevel="1">
      <c r="A805" s="28"/>
      <c r="B805" s="23" t="s">
        <v>4</v>
      </c>
      <c r="C805" s="22"/>
      <c r="D805" s="22"/>
      <c r="E805" s="16"/>
    </row>
    <row r="806" spans="1:5" outlineLevel="1">
      <c r="A806" s="28"/>
      <c r="B806" s="21" t="s">
        <v>5</v>
      </c>
      <c r="C806" s="22">
        <f>C811+C826+C836+C851</f>
        <v>130325793.51000001</v>
      </c>
      <c r="D806" s="22">
        <f t="shared" ref="D806" si="181">D811+D826+D836</f>
        <v>0</v>
      </c>
      <c r="E806" s="16">
        <v>0</v>
      </c>
    </row>
    <row r="807" spans="1:5">
      <c r="A807" s="28"/>
      <c r="B807" s="21" t="s">
        <v>6</v>
      </c>
      <c r="C807" s="22">
        <f t="shared" ref="C807:D807" si="182">C812+C827+C837</f>
        <v>4159333.84</v>
      </c>
      <c r="D807" s="22">
        <f t="shared" si="182"/>
        <v>0</v>
      </c>
      <c r="E807" s="16">
        <v>0</v>
      </c>
    </row>
    <row r="808" spans="1:5">
      <c r="A808" s="28"/>
      <c r="B808" s="21" t="s">
        <v>7</v>
      </c>
      <c r="C808" s="22">
        <f t="shared" ref="C808:D808" si="183">C813+C828+C838+C853</f>
        <v>20939497.25</v>
      </c>
      <c r="D808" s="22">
        <f t="shared" si="183"/>
        <v>575109.82999999996</v>
      </c>
      <c r="E808" s="16">
        <f>D808/C808*100</f>
        <v>2.7465312234275343</v>
      </c>
    </row>
    <row r="809" spans="1:5" ht="31.5">
      <c r="A809" s="17" t="s">
        <v>203</v>
      </c>
      <c r="B809" s="23" t="s">
        <v>205</v>
      </c>
      <c r="C809" s="24">
        <f>C812+C813+C811</f>
        <v>155424624.59999999</v>
      </c>
      <c r="D809" s="24">
        <f t="shared" ref="D809" si="184">D812+D813+D811</f>
        <v>575109.82999999996</v>
      </c>
      <c r="E809" s="25">
        <f>D809/C809*100</f>
        <v>0.37002491174104463</v>
      </c>
    </row>
    <row r="810" spans="1:5">
      <c r="A810" s="17"/>
      <c r="B810" s="23" t="s">
        <v>4</v>
      </c>
      <c r="C810" s="24"/>
      <c r="D810" s="24"/>
      <c r="E810" s="25"/>
    </row>
    <row r="811" spans="1:5">
      <c r="A811" s="17"/>
      <c r="B811" s="23" t="s">
        <v>5</v>
      </c>
      <c r="C811" s="24">
        <f>C816+C821</f>
        <v>130325793.51000001</v>
      </c>
      <c r="D811" s="24">
        <f t="shared" ref="D811:D812" si="185">D816+D821</f>
        <v>0</v>
      </c>
      <c r="E811" s="25">
        <v>0</v>
      </c>
    </row>
    <row r="812" spans="1:5">
      <c r="A812" s="17"/>
      <c r="B812" s="23" t="s">
        <v>6</v>
      </c>
      <c r="C812" s="24">
        <f t="shared" ref="C812" si="186">C817+C822</f>
        <v>4159333.84</v>
      </c>
      <c r="D812" s="24">
        <f t="shared" si="185"/>
        <v>0</v>
      </c>
      <c r="E812" s="25">
        <v>0</v>
      </c>
    </row>
    <row r="813" spans="1:5">
      <c r="A813" s="17"/>
      <c r="B813" s="23" t="s">
        <v>7</v>
      </c>
      <c r="C813" s="24">
        <f>C818+C823</f>
        <v>20939497.25</v>
      </c>
      <c r="D813" s="24">
        <f>D818</f>
        <v>575109.82999999996</v>
      </c>
      <c r="E813" s="25">
        <f>D813/C813*100</f>
        <v>2.7465312234275343</v>
      </c>
    </row>
    <row r="814" spans="1:5" ht="33" customHeight="1">
      <c r="A814" s="17"/>
      <c r="B814" s="29" t="s">
        <v>206</v>
      </c>
      <c r="C814" s="24">
        <f>C816+C817+C818</f>
        <v>155424624.59999999</v>
      </c>
      <c r="D814" s="24">
        <f>D816+D817+D818</f>
        <v>575109.82999999996</v>
      </c>
      <c r="E814" s="25">
        <f>D814/C814*100</f>
        <v>0.37002491174104463</v>
      </c>
    </row>
    <row r="815" spans="1:5">
      <c r="A815" s="17"/>
      <c r="B815" s="23" t="s">
        <v>4</v>
      </c>
      <c r="C815" s="24"/>
      <c r="D815" s="24"/>
      <c r="E815" s="25"/>
    </row>
    <row r="816" spans="1:5">
      <c r="A816" s="17"/>
      <c r="B816" s="23" t="s">
        <v>5</v>
      </c>
      <c r="C816" s="24">
        <v>130325793.51000001</v>
      </c>
      <c r="D816" s="24"/>
      <c r="E816" s="25">
        <f t="shared" ref="E816:E817" si="187">D816/C816*100</f>
        <v>0</v>
      </c>
    </row>
    <row r="817" spans="1:5">
      <c r="A817" s="17"/>
      <c r="B817" s="23" t="s">
        <v>6</v>
      </c>
      <c r="C817" s="24">
        <v>4159333.84</v>
      </c>
      <c r="D817" s="24"/>
      <c r="E817" s="25">
        <f t="shared" si="187"/>
        <v>0</v>
      </c>
    </row>
    <row r="818" spans="1:5">
      <c r="A818" s="17"/>
      <c r="B818" s="23" t="s">
        <v>7</v>
      </c>
      <c r="C818" s="24">
        <v>20939497.25</v>
      </c>
      <c r="D818" s="24">
        <v>575109.82999999996</v>
      </c>
      <c r="E818" s="25">
        <f>D818/C818*100</f>
        <v>2.7465312234275343</v>
      </c>
    </row>
    <row r="819" spans="1:5">
      <c r="A819" s="37"/>
      <c r="B819" s="37"/>
      <c r="C819" s="37"/>
      <c r="D819" s="37"/>
      <c r="E819" s="37"/>
    </row>
    <row r="820" spans="1:5">
      <c r="A820" s="37"/>
      <c r="B820" s="37"/>
      <c r="C820" s="37"/>
      <c r="D820" s="37"/>
      <c r="E820" s="37"/>
    </row>
    <row r="821" spans="1:5">
      <c r="A821" s="37"/>
      <c r="B821" s="37"/>
      <c r="C821" s="37"/>
      <c r="D821" s="37"/>
      <c r="E821" s="37"/>
    </row>
    <row r="822" spans="1:5" ht="18.75">
      <c r="A822" s="41"/>
      <c r="B822" s="41"/>
      <c r="C822" s="38"/>
      <c r="D822" s="42"/>
      <c r="E822" s="42"/>
    </row>
    <row r="823" spans="1:5" ht="18.75">
      <c r="A823" s="41"/>
      <c r="B823" s="41"/>
      <c r="C823" s="38"/>
      <c r="D823" s="42"/>
      <c r="E823" s="42"/>
    </row>
  </sheetData>
  <mergeCells count="11">
    <mergeCell ref="A822:B822"/>
    <mergeCell ref="D822:E822"/>
    <mergeCell ref="A823:B823"/>
    <mergeCell ref="D823:E823"/>
    <mergeCell ref="A2:E2"/>
    <mergeCell ref="B4:E4"/>
    <mergeCell ref="A5:A6"/>
    <mergeCell ref="B5:B6"/>
    <mergeCell ref="C5:C6"/>
    <mergeCell ref="D5:D6"/>
    <mergeCell ref="E5:E6"/>
  </mergeCells>
  <pageMargins left="1.1811023622047245" right="0.59055118110236227" top="0.19685039370078741" bottom="0.19685039370078741" header="0" footer="0"/>
  <pageSetup paperSize="9" scale="64" fitToWidth="0" orientation="portrait" blackAndWhite="1" r:id="rId1"/>
  <rowBreaks count="4" manualBreakCount="4">
    <brk id="60" max="4" man="1"/>
    <brk id="117" max="4" man="1"/>
    <brk id="170" max="4" man="1"/>
    <brk id="23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01.07.2018</vt:lpstr>
      <vt:lpstr>'01.07.2018'!Заголовки_для_печати</vt:lpstr>
      <vt:lpstr>'01.07.2018'!Область_печати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Данилова Марина Валерьевна</cp:lastModifiedBy>
  <cp:lastPrinted>2018-07-09T12:39:53Z</cp:lastPrinted>
  <dcterms:created xsi:type="dcterms:W3CDTF">2016-11-17T19:33:17Z</dcterms:created>
  <dcterms:modified xsi:type="dcterms:W3CDTF">2018-07-11T11:02:50Z</dcterms:modified>
</cp:coreProperties>
</file>