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155" windowWidth="15480" windowHeight="6930"/>
  </bookViews>
  <sheets>
    <sheet name="01.09.2018 " sheetId="25" r:id="rId1"/>
  </sheets>
  <definedNames>
    <definedName name="_xlnm.Print_Titles" localSheetId="0">'01.09.2018 '!$4:$6</definedName>
    <definedName name="_xlnm.Print_Area" localSheetId="0">'01.09.2018 '!$A$1:$E$827</definedName>
  </definedNames>
  <calcPr calcId="145621"/>
</workbook>
</file>

<file path=xl/calcChain.xml><?xml version="1.0" encoding="utf-8"?>
<calcChain xmlns="http://schemas.openxmlformats.org/spreadsheetml/2006/main">
  <c r="D467" i="25" l="1"/>
  <c r="C233" i="25"/>
  <c r="D233" i="25"/>
  <c r="C562" i="25"/>
  <c r="C557" i="25" s="1"/>
  <c r="E827" i="25" l="1"/>
  <c r="E826" i="25"/>
  <c r="E825" i="25"/>
  <c r="D823" i="25"/>
  <c r="E823" i="25" s="1"/>
  <c r="C823" i="25"/>
  <c r="D822" i="25"/>
  <c r="D817" i="25" s="1"/>
  <c r="C822" i="25"/>
  <c r="C817" i="25" s="1"/>
  <c r="D821" i="25"/>
  <c r="D816" i="25" s="1"/>
  <c r="C821" i="25"/>
  <c r="D820" i="25"/>
  <c r="C820" i="25"/>
  <c r="D815" i="25"/>
  <c r="C815" i="25"/>
  <c r="E812" i="25"/>
  <c r="D808" i="25"/>
  <c r="C808" i="25"/>
  <c r="E807" i="25"/>
  <c r="D807" i="25"/>
  <c r="C807" i="25"/>
  <c r="D806" i="25"/>
  <c r="C806" i="25"/>
  <c r="D805" i="25"/>
  <c r="C805" i="25"/>
  <c r="D803" i="25"/>
  <c r="E802" i="25"/>
  <c r="D798" i="25"/>
  <c r="E798" i="25" s="1"/>
  <c r="C798" i="25"/>
  <c r="D797" i="25"/>
  <c r="E797" i="25" s="1"/>
  <c r="C797" i="25"/>
  <c r="D796" i="25"/>
  <c r="C796" i="25"/>
  <c r="D795" i="25"/>
  <c r="D793" i="25" s="1"/>
  <c r="E793" i="25" s="1"/>
  <c r="C795" i="25"/>
  <c r="C793" i="25"/>
  <c r="E792" i="25"/>
  <c r="D788" i="25"/>
  <c r="E788" i="25" s="1"/>
  <c r="C788" i="25"/>
  <c r="D787" i="25"/>
  <c r="D783" i="25" s="1"/>
  <c r="E783" i="25" s="1"/>
  <c r="C787" i="25"/>
  <c r="D786" i="25"/>
  <c r="C786" i="25"/>
  <c r="D785" i="25"/>
  <c r="C785" i="25"/>
  <c r="C783" i="25" s="1"/>
  <c r="E782" i="25"/>
  <c r="D778" i="25"/>
  <c r="E778" i="25" s="1"/>
  <c r="C778" i="25"/>
  <c r="E777" i="25"/>
  <c r="D773" i="25"/>
  <c r="E773" i="25" s="1"/>
  <c r="C773" i="25"/>
  <c r="D772" i="25"/>
  <c r="C772" i="25"/>
  <c r="D771" i="25"/>
  <c r="C771" i="25"/>
  <c r="D770" i="25"/>
  <c r="D765" i="25" s="1"/>
  <c r="C770" i="25"/>
  <c r="C765" i="25" s="1"/>
  <c r="D766" i="25"/>
  <c r="C766" i="25"/>
  <c r="E762" i="25"/>
  <c r="E761" i="25"/>
  <c r="D758" i="25"/>
  <c r="C758" i="25"/>
  <c r="E758" i="25" s="1"/>
  <c r="E757" i="25"/>
  <c r="D757" i="25"/>
  <c r="C757" i="25"/>
  <c r="D756" i="25"/>
  <c r="C756" i="25"/>
  <c r="D755" i="25"/>
  <c r="C755" i="25"/>
  <c r="D753" i="25"/>
  <c r="D748" i="25"/>
  <c r="C748" i="25"/>
  <c r="E745" i="25"/>
  <c r="D743" i="25"/>
  <c r="E743" i="25" s="1"/>
  <c r="C743" i="25"/>
  <c r="E740" i="25"/>
  <c r="D738" i="25"/>
  <c r="C738" i="25"/>
  <c r="D737" i="25"/>
  <c r="C737" i="25"/>
  <c r="D736" i="25"/>
  <c r="C736" i="25"/>
  <c r="D735" i="25"/>
  <c r="D720" i="25" s="1"/>
  <c r="D718" i="25" s="1"/>
  <c r="C735" i="25"/>
  <c r="E732" i="25"/>
  <c r="E728" i="25"/>
  <c r="D728" i="25"/>
  <c r="C728" i="25"/>
  <c r="E727" i="25"/>
  <c r="D727" i="25"/>
  <c r="D722" i="25" s="1"/>
  <c r="C727" i="25"/>
  <c r="D726" i="25"/>
  <c r="D721" i="25" s="1"/>
  <c r="C726" i="25"/>
  <c r="C721" i="25" s="1"/>
  <c r="D725" i="25"/>
  <c r="C725" i="25"/>
  <c r="D723" i="25"/>
  <c r="C722" i="25"/>
  <c r="E717" i="25"/>
  <c r="D713" i="25"/>
  <c r="C713" i="25"/>
  <c r="D712" i="25"/>
  <c r="C712" i="25"/>
  <c r="C708" i="25" s="1"/>
  <c r="E707" i="25"/>
  <c r="E706" i="25"/>
  <c r="D703" i="25"/>
  <c r="E703" i="25" s="1"/>
  <c r="C703" i="25"/>
  <c r="D702" i="25"/>
  <c r="C702" i="25"/>
  <c r="E701" i="25"/>
  <c r="D701" i="25"/>
  <c r="C701" i="25"/>
  <c r="D700" i="25"/>
  <c r="D698" i="25" s="1"/>
  <c r="C700" i="25"/>
  <c r="C698" i="25" s="1"/>
  <c r="E697" i="25"/>
  <c r="D693" i="25"/>
  <c r="E693" i="25" s="1"/>
  <c r="C693" i="25"/>
  <c r="E692" i="25"/>
  <c r="D688" i="25"/>
  <c r="E688" i="25" s="1"/>
  <c r="C688" i="25"/>
  <c r="E687" i="25"/>
  <c r="D683" i="25"/>
  <c r="E683" i="25" s="1"/>
  <c r="C683" i="25"/>
  <c r="D682" i="25"/>
  <c r="C682" i="25"/>
  <c r="D681" i="25"/>
  <c r="C681" i="25"/>
  <c r="D680" i="25"/>
  <c r="D678" i="25" s="1"/>
  <c r="E678" i="25" s="1"/>
  <c r="C680" i="25"/>
  <c r="C678" i="25"/>
  <c r="E677" i="25"/>
  <c r="D673" i="25"/>
  <c r="E673" i="25" s="1"/>
  <c r="C673" i="25"/>
  <c r="E672" i="25"/>
  <c r="D668" i="25"/>
  <c r="C668" i="25"/>
  <c r="D667" i="25"/>
  <c r="C667" i="25"/>
  <c r="D666" i="25"/>
  <c r="D661" i="25" s="1"/>
  <c r="C666" i="25"/>
  <c r="D665" i="25"/>
  <c r="C665" i="25"/>
  <c r="C661" i="25"/>
  <c r="D660" i="25"/>
  <c r="E657" i="25"/>
  <c r="D653" i="25"/>
  <c r="C653" i="25"/>
  <c r="D652" i="25"/>
  <c r="C652" i="25"/>
  <c r="D651" i="25"/>
  <c r="D650" i="25"/>
  <c r="D648" i="25" s="1"/>
  <c r="E648" i="25" s="1"/>
  <c r="C648" i="25"/>
  <c r="E646" i="25"/>
  <c r="E645" i="25"/>
  <c r="D643" i="25"/>
  <c r="E643" i="25" s="1"/>
  <c r="C643" i="25"/>
  <c r="D642" i="25"/>
  <c r="C642" i="25"/>
  <c r="E641" i="25"/>
  <c r="D641" i="25"/>
  <c r="C641" i="25"/>
  <c r="D640" i="25"/>
  <c r="D605" i="25" s="1"/>
  <c r="C640" i="25"/>
  <c r="C638" i="25" s="1"/>
  <c r="E637" i="25"/>
  <c r="D633" i="25"/>
  <c r="C633" i="25"/>
  <c r="E632" i="25"/>
  <c r="D632" i="25"/>
  <c r="C632" i="25"/>
  <c r="D631" i="25"/>
  <c r="D628" i="25" s="1"/>
  <c r="E628" i="25" s="1"/>
  <c r="C631" i="25"/>
  <c r="D630" i="25"/>
  <c r="C630" i="25"/>
  <c r="C628" i="25" s="1"/>
  <c r="E627" i="25"/>
  <c r="D623" i="25"/>
  <c r="E623" i="25" s="1"/>
  <c r="C623" i="25"/>
  <c r="E622" i="25"/>
  <c r="D618" i="25"/>
  <c r="E618" i="25" s="1"/>
  <c r="C618" i="25"/>
  <c r="E617" i="25"/>
  <c r="D613" i="25"/>
  <c r="E613" i="25" s="1"/>
  <c r="C613" i="25"/>
  <c r="D612" i="25"/>
  <c r="C612" i="25"/>
  <c r="C607" i="25" s="1"/>
  <c r="D611" i="25"/>
  <c r="C611" i="25"/>
  <c r="C606" i="25" s="1"/>
  <c r="D610" i="25"/>
  <c r="D608" i="25" s="1"/>
  <c r="C610" i="25"/>
  <c r="C608" i="25"/>
  <c r="D606" i="25"/>
  <c r="E606" i="25" s="1"/>
  <c r="E602" i="25"/>
  <c r="E601" i="25"/>
  <c r="E600" i="25"/>
  <c r="D598" i="25"/>
  <c r="E598" i="25" s="1"/>
  <c r="C598" i="25"/>
  <c r="D597" i="25"/>
  <c r="C597" i="25"/>
  <c r="D596" i="25"/>
  <c r="E596" i="25" s="1"/>
  <c r="C596" i="25"/>
  <c r="D595" i="25"/>
  <c r="D593" i="25" s="1"/>
  <c r="C595" i="25"/>
  <c r="C593" i="25" s="1"/>
  <c r="E592" i="25"/>
  <c r="E588" i="25"/>
  <c r="D588" i="25"/>
  <c r="C588" i="25"/>
  <c r="D587" i="25"/>
  <c r="C587" i="25"/>
  <c r="D586" i="25"/>
  <c r="C586" i="25"/>
  <c r="D585" i="25"/>
  <c r="D583" i="25" s="1"/>
  <c r="C585" i="25"/>
  <c r="C583" i="25" s="1"/>
  <c r="E582" i="25"/>
  <c r="D578" i="25"/>
  <c r="C578" i="25"/>
  <c r="E577" i="25"/>
  <c r="D573" i="25"/>
  <c r="C573" i="25"/>
  <c r="D572" i="25"/>
  <c r="D568" i="25" s="1"/>
  <c r="C572" i="25"/>
  <c r="D571" i="25"/>
  <c r="C571" i="25"/>
  <c r="C556" i="25" s="1"/>
  <c r="D570" i="25"/>
  <c r="C570" i="25"/>
  <c r="E567" i="25"/>
  <c r="D563" i="25"/>
  <c r="C563" i="25"/>
  <c r="D562" i="25"/>
  <c r="E562" i="25" s="1"/>
  <c r="D561" i="25"/>
  <c r="D556" i="25" s="1"/>
  <c r="C561" i="25"/>
  <c r="D560" i="25"/>
  <c r="C560" i="25"/>
  <c r="E551" i="25"/>
  <c r="D548" i="25"/>
  <c r="E548" i="25" s="1"/>
  <c r="C548" i="25"/>
  <c r="D547" i="25"/>
  <c r="C547" i="25"/>
  <c r="D546" i="25"/>
  <c r="D543" i="25" s="1"/>
  <c r="C546" i="25"/>
  <c r="D545" i="25"/>
  <c r="C545" i="25"/>
  <c r="C543" i="25" s="1"/>
  <c r="E542" i="25"/>
  <c r="D538" i="25"/>
  <c r="E538" i="25" s="1"/>
  <c r="C538" i="25"/>
  <c r="D537" i="25"/>
  <c r="C537" i="25"/>
  <c r="C522" i="25" s="1"/>
  <c r="D536" i="25"/>
  <c r="C536" i="25"/>
  <c r="D535" i="25"/>
  <c r="D533" i="25" s="1"/>
  <c r="C535" i="25"/>
  <c r="C533" i="25" s="1"/>
  <c r="D528" i="25"/>
  <c r="E528" i="25" s="1"/>
  <c r="C528" i="25"/>
  <c r="D527" i="25"/>
  <c r="E527" i="25" s="1"/>
  <c r="C527" i="25"/>
  <c r="D526" i="25"/>
  <c r="C526" i="25"/>
  <c r="C521" i="25" s="1"/>
  <c r="D525" i="25"/>
  <c r="C525" i="25"/>
  <c r="D523" i="25"/>
  <c r="E523" i="25" s="1"/>
  <c r="C523" i="25"/>
  <c r="D521" i="25"/>
  <c r="C520" i="25"/>
  <c r="C518" i="25" s="1"/>
  <c r="E517" i="25"/>
  <c r="E516" i="25"/>
  <c r="D513" i="25"/>
  <c r="E513" i="25" s="1"/>
  <c r="C513" i="25"/>
  <c r="D512" i="25"/>
  <c r="D507" i="25" s="1"/>
  <c r="C512" i="25"/>
  <c r="C507" i="25" s="1"/>
  <c r="E511" i="25"/>
  <c r="D511" i="25"/>
  <c r="C511" i="25"/>
  <c r="D510" i="25"/>
  <c r="D508" i="25" s="1"/>
  <c r="C510" i="25"/>
  <c r="D506" i="25"/>
  <c r="E506" i="25" s="1"/>
  <c r="C506" i="25"/>
  <c r="E502" i="25"/>
  <c r="D498" i="25"/>
  <c r="E498" i="25" s="1"/>
  <c r="C498" i="25"/>
  <c r="D497" i="25"/>
  <c r="E497" i="25" s="1"/>
  <c r="C497" i="25"/>
  <c r="D496" i="25"/>
  <c r="C496" i="25"/>
  <c r="D495" i="25"/>
  <c r="D493" i="25" s="1"/>
  <c r="C495" i="25"/>
  <c r="C493" i="25"/>
  <c r="E492" i="25"/>
  <c r="D488" i="25"/>
  <c r="E488" i="25" s="1"/>
  <c r="C488" i="25"/>
  <c r="D487" i="25"/>
  <c r="D483" i="25" s="1"/>
  <c r="C487" i="25"/>
  <c r="D486" i="25"/>
  <c r="C486" i="25"/>
  <c r="D485" i="25"/>
  <c r="C485" i="25"/>
  <c r="E482" i="25"/>
  <c r="E478" i="25"/>
  <c r="D478" i="25"/>
  <c r="C478" i="25"/>
  <c r="D477" i="25"/>
  <c r="E477" i="25" s="1"/>
  <c r="C477" i="25"/>
  <c r="D476" i="25"/>
  <c r="C476" i="25"/>
  <c r="D475" i="25"/>
  <c r="D473" i="25" s="1"/>
  <c r="E473" i="25" s="1"/>
  <c r="C475" i="25"/>
  <c r="C473" i="25" s="1"/>
  <c r="E472" i="25"/>
  <c r="E471" i="25"/>
  <c r="D468" i="25"/>
  <c r="E468" i="25" s="1"/>
  <c r="C468" i="25"/>
  <c r="C467" i="25"/>
  <c r="E467" i="25" s="1"/>
  <c r="E466" i="25"/>
  <c r="D466" i="25"/>
  <c r="C466" i="25"/>
  <c r="D465" i="25"/>
  <c r="D463" i="25" s="1"/>
  <c r="C465" i="25"/>
  <c r="C463" i="25" s="1"/>
  <c r="E461" i="25"/>
  <c r="E458" i="25"/>
  <c r="D458" i="25"/>
  <c r="C458" i="25"/>
  <c r="E457" i="25"/>
  <c r="E453" i="25"/>
  <c r="D453" i="25"/>
  <c r="C453" i="25"/>
  <c r="E452" i="25"/>
  <c r="E448" i="25"/>
  <c r="D448" i="25"/>
  <c r="C448" i="25"/>
  <c r="E447" i="25"/>
  <c r="E443" i="25"/>
  <c r="D443" i="25"/>
  <c r="C443" i="25"/>
  <c r="E442" i="25"/>
  <c r="E438" i="25"/>
  <c r="D438" i="25"/>
  <c r="C438" i="25"/>
  <c r="E437" i="25"/>
  <c r="D433" i="25"/>
  <c r="E433" i="25" s="1"/>
  <c r="C433" i="25"/>
  <c r="D432" i="25"/>
  <c r="C432" i="25"/>
  <c r="D431" i="25"/>
  <c r="C431" i="25"/>
  <c r="D430" i="25"/>
  <c r="C430" i="25"/>
  <c r="C428" i="25"/>
  <c r="E427" i="25"/>
  <c r="D423" i="25"/>
  <c r="E423" i="25" s="1"/>
  <c r="C423" i="25"/>
  <c r="D422" i="25"/>
  <c r="C422" i="25"/>
  <c r="D421" i="25"/>
  <c r="D416" i="25" s="1"/>
  <c r="C421" i="25"/>
  <c r="D420" i="25"/>
  <c r="C420" i="25"/>
  <c r="C416" i="25"/>
  <c r="E412" i="25"/>
  <c r="E411" i="25"/>
  <c r="D408" i="25"/>
  <c r="E408" i="25" s="1"/>
  <c r="C408" i="25"/>
  <c r="D407" i="25"/>
  <c r="E407" i="25" s="1"/>
  <c r="C407" i="25"/>
  <c r="D406" i="25"/>
  <c r="C406" i="25"/>
  <c r="D405" i="25"/>
  <c r="C405" i="25"/>
  <c r="C403" i="25"/>
  <c r="E401" i="25"/>
  <c r="D398" i="25"/>
  <c r="E398" i="25" s="1"/>
  <c r="C398" i="25"/>
  <c r="E397" i="25"/>
  <c r="E396" i="25"/>
  <c r="E395" i="25"/>
  <c r="D393" i="25"/>
  <c r="E393" i="25" s="1"/>
  <c r="C393" i="25"/>
  <c r="E392" i="25"/>
  <c r="E391" i="25"/>
  <c r="D388" i="25"/>
  <c r="E388" i="25" s="1"/>
  <c r="C388" i="25"/>
  <c r="D387" i="25"/>
  <c r="C387" i="25"/>
  <c r="D386" i="25"/>
  <c r="E386" i="25" s="1"/>
  <c r="C386" i="25"/>
  <c r="D385" i="25"/>
  <c r="C385" i="25"/>
  <c r="C383" i="25"/>
  <c r="E382" i="25"/>
  <c r="D378" i="25"/>
  <c r="C378" i="25"/>
  <c r="E378" i="25" s="1"/>
  <c r="E377" i="25"/>
  <c r="D373" i="25"/>
  <c r="C373" i="25"/>
  <c r="E373" i="25" s="1"/>
  <c r="D372" i="25"/>
  <c r="C372" i="25"/>
  <c r="E372" i="25" s="1"/>
  <c r="D371" i="25"/>
  <c r="C371" i="25"/>
  <c r="D370" i="25"/>
  <c r="C370" i="25"/>
  <c r="E366" i="25"/>
  <c r="E363" i="25"/>
  <c r="D363" i="25"/>
  <c r="C363" i="25"/>
  <c r="E362" i="25"/>
  <c r="D358" i="25"/>
  <c r="C358" i="25"/>
  <c r="E358" i="25" s="1"/>
  <c r="E357" i="25"/>
  <c r="E356" i="25"/>
  <c r="E355" i="25"/>
  <c r="D353" i="25"/>
  <c r="C353" i="25"/>
  <c r="E352" i="25"/>
  <c r="D348" i="25"/>
  <c r="C348" i="25"/>
  <c r="E348" i="25" s="1"/>
  <c r="E347" i="25"/>
  <c r="D343" i="25"/>
  <c r="C343" i="25"/>
  <c r="E341" i="25"/>
  <c r="D338" i="25"/>
  <c r="C338" i="25"/>
  <c r="E337" i="25"/>
  <c r="E336" i="25"/>
  <c r="D333" i="25"/>
  <c r="E333" i="25" s="1"/>
  <c r="C333" i="25"/>
  <c r="D332" i="25"/>
  <c r="C332" i="25"/>
  <c r="D331" i="25"/>
  <c r="C331" i="25"/>
  <c r="E331" i="25" s="1"/>
  <c r="D330" i="25"/>
  <c r="C330" i="25"/>
  <c r="C325" i="25" s="1"/>
  <c r="D326" i="25"/>
  <c r="E322" i="25"/>
  <c r="E321" i="25"/>
  <c r="D318" i="25"/>
  <c r="E318" i="25" s="1"/>
  <c r="C318" i="25"/>
  <c r="D317" i="25"/>
  <c r="C317" i="25"/>
  <c r="D316" i="25"/>
  <c r="E316" i="25" s="1"/>
  <c r="C316" i="25"/>
  <c r="D315" i="25"/>
  <c r="D313" i="25" s="1"/>
  <c r="C315" i="25"/>
  <c r="C313" i="25" s="1"/>
  <c r="E312" i="25"/>
  <c r="D308" i="25"/>
  <c r="E308" i="25" s="1"/>
  <c r="C308" i="25"/>
  <c r="D307" i="25"/>
  <c r="C307" i="25"/>
  <c r="E307" i="25" s="1"/>
  <c r="D306" i="25"/>
  <c r="D305" i="25" s="1"/>
  <c r="C306" i="25"/>
  <c r="C305" i="25"/>
  <c r="D303" i="25"/>
  <c r="D302" i="25"/>
  <c r="D301" i="25"/>
  <c r="E301" i="25" s="1"/>
  <c r="C301" i="25"/>
  <c r="D300" i="25"/>
  <c r="E297" i="25"/>
  <c r="D293" i="25"/>
  <c r="E293" i="25" s="1"/>
  <c r="C293" i="25"/>
  <c r="D292" i="25"/>
  <c r="E292" i="25" s="1"/>
  <c r="C292" i="25"/>
  <c r="D291" i="25"/>
  <c r="C291" i="25"/>
  <c r="D290" i="25"/>
  <c r="C290" i="25"/>
  <c r="C288" i="25" s="1"/>
  <c r="E287" i="25"/>
  <c r="E286" i="25"/>
  <c r="D283" i="25"/>
  <c r="E283" i="25" s="1"/>
  <c r="C283" i="25"/>
  <c r="D282" i="25"/>
  <c r="E282" i="25" s="1"/>
  <c r="C282" i="25"/>
  <c r="D281" i="25"/>
  <c r="D261" i="25" s="1"/>
  <c r="C281" i="25"/>
  <c r="D280" i="25"/>
  <c r="C280" i="25"/>
  <c r="C260" i="25" s="1"/>
  <c r="D278" i="25"/>
  <c r="E277" i="25"/>
  <c r="E273" i="25"/>
  <c r="D273" i="25"/>
  <c r="C273" i="25"/>
  <c r="E272" i="25"/>
  <c r="D268" i="25"/>
  <c r="C268" i="25"/>
  <c r="E268" i="25" s="1"/>
  <c r="D267" i="25"/>
  <c r="D263" i="25" s="1"/>
  <c r="C267" i="25"/>
  <c r="D266" i="25"/>
  <c r="C266" i="25"/>
  <c r="D265" i="25"/>
  <c r="C265" i="25"/>
  <c r="C263" i="25"/>
  <c r="C261" i="25"/>
  <c r="E257" i="25"/>
  <c r="D253" i="25"/>
  <c r="E253" i="25" s="1"/>
  <c r="C253" i="25"/>
  <c r="D252" i="25"/>
  <c r="C252" i="25"/>
  <c r="D251" i="25"/>
  <c r="C251" i="25"/>
  <c r="D250" i="25"/>
  <c r="D248" i="25" s="1"/>
  <c r="C250" i="25"/>
  <c r="C180" i="25" s="1"/>
  <c r="E247" i="25"/>
  <c r="E246" i="25"/>
  <c r="E245" i="25"/>
  <c r="D243" i="25"/>
  <c r="C243" i="25"/>
  <c r="E242" i="25"/>
  <c r="E238" i="25"/>
  <c r="D238" i="25"/>
  <c r="C238" i="25"/>
  <c r="D237" i="25"/>
  <c r="C237" i="25"/>
  <c r="D236" i="25"/>
  <c r="C236" i="25"/>
  <c r="D235" i="25"/>
  <c r="E235" i="25" s="1"/>
  <c r="C235" i="25"/>
  <c r="E231" i="25"/>
  <c r="D228" i="25"/>
  <c r="C228" i="25"/>
  <c r="E227" i="25"/>
  <c r="D223" i="25"/>
  <c r="E223" i="25" s="1"/>
  <c r="C223" i="25"/>
  <c r="E222" i="25"/>
  <c r="D218" i="25"/>
  <c r="C218" i="25"/>
  <c r="E217" i="25"/>
  <c r="D213" i="25"/>
  <c r="E213" i="25" s="1"/>
  <c r="C213" i="25"/>
  <c r="E212" i="25"/>
  <c r="D208" i="25"/>
  <c r="E208" i="25" s="1"/>
  <c r="C208" i="25"/>
  <c r="E207" i="25"/>
  <c r="E206" i="25"/>
  <c r="D203" i="25"/>
  <c r="C203" i="25"/>
  <c r="E203" i="25" s="1"/>
  <c r="E202" i="25"/>
  <c r="E198" i="25"/>
  <c r="D198" i="25"/>
  <c r="C198" i="25"/>
  <c r="E197" i="25"/>
  <c r="D193" i="25"/>
  <c r="E193" i="25" s="1"/>
  <c r="C193" i="25"/>
  <c r="E192" i="25"/>
  <c r="E191" i="25"/>
  <c r="E190" i="25"/>
  <c r="D188" i="25"/>
  <c r="E188" i="25" s="1"/>
  <c r="C188" i="25"/>
  <c r="D187" i="25"/>
  <c r="D183" i="25" s="1"/>
  <c r="C187" i="25"/>
  <c r="E186" i="25"/>
  <c r="D186" i="25"/>
  <c r="C186" i="25"/>
  <c r="E185" i="25"/>
  <c r="D185" i="25"/>
  <c r="C185" i="25"/>
  <c r="D181" i="25"/>
  <c r="E177" i="25"/>
  <c r="D173" i="25"/>
  <c r="C173" i="25"/>
  <c r="D172" i="25"/>
  <c r="C172" i="25"/>
  <c r="E172" i="25" s="1"/>
  <c r="D171" i="25"/>
  <c r="C171" i="25"/>
  <c r="D170" i="25"/>
  <c r="C170" i="25"/>
  <c r="E166" i="25"/>
  <c r="E165" i="25"/>
  <c r="D163" i="25"/>
  <c r="C163" i="25"/>
  <c r="E163" i="25" s="1"/>
  <c r="E158" i="25"/>
  <c r="D158" i="25"/>
  <c r="C158" i="25"/>
  <c r="D153" i="25"/>
  <c r="C153" i="25"/>
  <c r="E153" i="25" s="1"/>
  <c r="D152" i="25"/>
  <c r="C152" i="25"/>
  <c r="C148" i="25" s="1"/>
  <c r="E151" i="25"/>
  <c r="D151" i="25"/>
  <c r="C151" i="25"/>
  <c r="E150" i="25"/>
  <c r="D150" i="25"/>
  <c r="C150" i="25"/>
  <c r="D148" i="25"/>
  <c r="E147" i="25"/>
  <c r="D143" i="25"/>
  <c r="C143" i="25"/>
  <c r="E142" i="25"/>
  <c r="E141" i="25"/>
  <c r="D138" i="25"/>
  <c r="E138" i="25" s="1"/>
  <c r="C138" i="25"/>
  <c r="D137" i="25"/>
  <c r="D133" i="25" s="1"/>
  <c r="C137" i="25"/>
  <c r="C133" i="25" s="1"/>
  <c r="D136" i="25"/>
  <c r="D131" i="25" s="1"/>
  <c r="C136" i="25"/>
  <c r="D135" i="25"/>
  <c r="C135" i="25"/>
  <c r="D130" i="25"/>
  <c r="E127" i="25"/>
  <c r="D123" i="25"/>
  <c r="C123" i="25"/>
  <c r="D122" i="25"/>
  <c r="C122" i="25"/>
  <c r="E122" i="25" s="1"/>
  <c r="D121" i="25"/>
  <c r="C121" i="25"/>
  <c r="D120" i="25"/>
  <c r="C120" i="25"/>
  <c r="D118" i="25"/>
  <c r="E117" i="25"/>
  <c r="D113" i="25"/>
  <c r="C113" i="25"/>
  <c r="E113" i="25" s="1"/>
  <c r="D112" i="25"/>
  <c r="D108" i="25" s="1"/>
  <c r="C112" i="25"/>
  <c r="D111" i="25"/>
  <c r="C111" i="25"/>
  <c r="D110" i="25"/>
  <c r="C110" i="25"/>
  <c r="C108" i="25"/>
  <c r="E107" i="25"/>
  <c r="D103" i="25"/>
  <c r="C103" i="25"/>
  <c r="D102" i="25"/>
  <c r="C102" i="25"/>
  <c r="E102" i="25" s="1"/>
  <c r="D101" i="25"/>
  <c r="C101" i="25"/>
  <c r="D100" i="25"/>
  <c r="C100" i="25"/>
  <c r="D98" i="25"/>
  <c r="E96" i="25"/>
  <c r="E95" i="25"/>
  <c r="E93" i="25"/>
  <c r="D93" i="25"/>
  <c r="C93" i="25"/>
  <c r="D92" i="25"/>
  <c r="C92" i="25"/>
  <c r="D91" i="25"/>
  <c r="E91" i="25" s="1"/>
  <c r="C91" i="25"/>
  <c r="D90" i="25"/>
  <c r="C90" i="25"/>
  <c r="C88" i="25" s="1"/>
  <c r="E87" i="25"/>
  <c r="E83" i="25"/>
  <c r="D83" i="25"/>
  <c r="C83" i="25"/>
  <c r="D82" i="25"/>
  <c r="C82" i="25"/>
  <c r="D81" i="25"/>
  <c r="C81" i="25"/>
  <c r="D80" i="25"/>
  <c r="D78" i="25" s="1"/>
  <c r="C80" i="25"/>
  <c r="C78" i="25" s="1"/>
  <c r="E77" i="25"/>
  <c r="E73" i="25"/>
  <c r="D73" i="25"/>
  <c r="C73" i="25"/>
  <c r="E72" i="25"/>
  <c r="E71" i="25"/>
  <c r="E70" i="25"/>
  <c r="D68" i="25"/>
  <c r="C68" i="25"/>
  <c r="E67" i="25"/>
  <c r="D63" i="25"/>
  <c r="E63" i="25" s="1"/>
  <c r="C63" i="25"/>
  <c r="D62" i="25"/>
  <c r="C62" i="25"/>
  <c r="C58" i="25" s="1"/>
  <c r="E61" i="25"/>
  <c r="D61" i="25"/>
  <c r="C61" i="25"/>
  <c r="D60" i="25"/>
  <c r="E60" i="25" s="1"/>
  <c r="C60" i="25"/>
  <c r="E57" i="25"/>
  <c r="D53" i="25"/>
  <c r="C53" i="25"/>
  <c r="E53" i="25" s="1"/>
  <c r="D52" i="25"/>
  <c r="E52" i="25" s="1"/>
  <c r="C52" i="25"/>
  <c r="D51" i="25"/>
  <c r="C51" i="25"/>
  <c r="D50" i="25"/>
  <c r="D48" i="25" s="1"/>
  <c r="E48" i="25" s="1"/>
  <c r="C50" i="25"/>
  <c r="C48" i="25"/>
  <c r="E47" i="25"/>
  <c r="E46" i="25"/>
  <c r="E45" i="25"/>
  <c r="D43" i="25"/>
  <c r="E43" i="25" s="1"/>
  <c r="C43" i="25"/>
  <c r="D42" i="25"/>
  <c r="E42" i="25" s="1"/>
  <c r="C42" i="25"/>
  <c r="D41" i="25"/>
  <c r="D16" i="25" s="1"/>
  <c r="C41" i="25"/>
  <c r="E41" i="25" s="1"/>
  <c r="D40" i="25"/>
  <c r="E40" i="25" s="1"/>
  <c r="C40" i="25"/>
  <c r="D33" i="25"/>
  <c r="E33" i="25" s="1"/>
  <c r="C33" i="25"/>
  <c r="E32" i="25"/>
  <c r="D28" i="25"/>
  <c r="C28" i="25"/>
  <c r="E27" i="25"/>
  <c r="E26" i="25"/>
  <c r="D23" i="25"/>
  <c r="C23" i="25"/>
  <c r="D22" i="25"/>
  <c r="C22" i="25"/>
  <c r="D21" i="25"/>
  <c r="C21" i="25"/>
  <c r="D20" i="25"/>
  <c r="C20" i="25"/>
  <c r="C15" i="25"/>
  <c r="D818" i="25" l="1"/>
  <c r="C18" i="25"/>
  <c r="E23" i="25"/>
  <c r="D18" i="25"/>
  <c r="E18" i="25" s="1"/>
  <c r="E28" i="25"/>
  <c r="E62" i="25"/>
  <c r="E68" i="25"/>
  <c r="D17" i="25"/>
  <c r="E17" i="25" s="1"/>
  <c r="D38" i="25"/>
  <c r="E112" i="25"/>
  <c r="C17" i="25"/>
  <c r="C417" i="25"/>
  <c r="E432" i="25"/>
  <c r="E487" i="25"/>
  <c r="E228" i="25"/>
  <c r="E187" i="25"/>
  <c r="E218" i="25"/>
  <c r="E243" i="25"/>
  <c r="E387" i="25"/>
  <c r="E338" i="25"/>
  <c r="E343" i="25"/>
  <c r="E353" i="25"/>
  <c r="D368" i="25"/>
  <c r="C368" i="25"/>
  <c r="E368" i="25" s="1"/>
  <c r="D403" i="25"/>
  <c r="E403" i="25" s="1"/>
  <c r="E713" i="25"/>
  <c r="E698" i="25"/>
  <c r="E702" i="25"/>
  <c r="D555" i="25"/>
  <c r="E595" i="25"/>
  <c r="E593" i="25"/>
  <c r="D557" i="25"/>
  <c r="D553" i="25" s="1"/>
  <c r="E572" i="25"/>
  <c r="E563" i="25"/>
  <c r="E267" i="25"/>
  <c r="E263" i="25"/>
  <c r="C262" i="25"/>
  <c r="D168" i="25"/>
  <c r="E173" i="25"/>
  <c r="E148" i="25"/>
  <c r="D298" i="25"/>
  <c r="D10" i="25"/>
  <c r="E507" i="25"/>
  <c r="E512" i="25"/>
  <c r="E822" i="25"/>
  <c r="E787" i="25"/>
  <c r="E38" i="25"/>
  <c r="E78" i="25"/>
  <c r="E16" i="25"/>
  <c r="E133" i="25"/>
  <c r="E237" i="25"/>
  <c r="D182" i="25"/>
  <c r="C258" i="25"/>
  <c r="C723" i="25"/>
  <c r="C767" i="25"/>
  <c r="C768" i="25"/>
  <c r="E108" i="25"/>
  <c r="E332" i="25"/>
  <c r="C327" i="25"/>
  <c r="C558" i="25"/>
  <c r="C555" i="25"/>
  <c r="C553" i="25" s="1"/>
  <c r="E653" i="25"/>
  <c r="E721" i="25"/>
  <c r="E738" i="25"/>
  <c r="E756" i="25"/>
  <c r="E772" i="25"/>
  <c r="D768" i="25"/>
  <c r="D767" i="25"/>
  <c r="D763" i="25" s="1"/>
  <c r="E22" i="25"/>
  <c r="D58" i="25"/>
  <c r="E58" i="25" s="1"/>
  <c r="D88" i="25"/>
  <c r="E88" i="25" s="1"/>
  <c r="E90" i="25"/>
  <c r="C98" i="25"/>
  <c r="E98" i="25" s="1"/>
  <c r="E103" i="25"/>
  <c r="E123" i="25"/>
  <c r="C132" i="25"/>
  <c r="E137" i="25"/>
  <c r="D132" i="25"/>
  <c r="E313" i="25"/>
  <c r="C328" i="25"/>
  <c r="E463" i="25"/>
  <c r="D558" i="25"/>
  <c r="E633" i="25"/>
  <c r="D662" i="25"/>
  <c r="D658" i="25" s="1"/>
  <c r="E682" i="25"/>
  <c r="E817" i="25"/>
  <c r="C130" i="25"/>
  <c r="C168" i="25"/>
  <c r="E168" i="25" s="1"/>
  <c r="C183" i="25"/>
  <c r="E183" i="25" s="1"/>
  <c r="D288" i="25"/>
  <c r="E288" i="25" s="1"/>
  <c r="D260" i="25"/>
  <c r="D325" i="25"/>
  <c r="E325" i="25" s="1"/>
  <c r="D328" i="25"/>
  <c r="D428" i="25"/>
  <c r="E428" i="25" s="1"/>
  <c r="D415" i="25"/>
  <c r="C763" i="25"/>
  <c r="D15" i="25"/>
  <c r="E143" i="25"/>
  <c r="E236" i="25"/>
  <c r="E233" i="25"/>
  <c r="C181" i="25"/>
  <c r="E181" i="25" s="1"/>
  <c r="E252" i="25"/>
  <c r="C302" i="25"/>
  <c r="E302" i="25" s="1"/>
  <c r="C303" i="25"/>
  <c r="E303" i="25" s="1"/>
  <c r="C300" i="25"/>
  <c r="E330" i="25"/>
  <c r="C415" i="25"/>
  <c r="C418" i="25"/>
  <c r="E640" i="25"/>
  <c r="D638" i="25"/>
  <c r="E638" i="25" s="1"/>
  <c r="E723" i="25"/>
  <c r="C16" i="25"/>
  <c r="C38" i="25"/>
  <c r="C118" i="25"/>
  <c r="E118" i="25" s="1"/>
  <c r="E136" i="25"/>
  <c r="C131" i="25"/>
  <c r="E131" i="25" s="1"/>
  <c r="D180" i="25"/>
  <c r="C182" i="25"/>
  <c r="C248" i="25"/>
  <c r="E248" i="25" s="1"/>
  <c r="D417" i="25"/>
  <c r="E533" i="25"/>
  <c r="E537" i="25"/>
  <c r="E543" i="25"/>
  <c r="C605" i="25"/>
  <c r="C603" i="25" s="1"/>
  <c r="E668" i="25"/>
  <c r="E803" i="25"/>
  <c r="E317" i="25"/>
  <c r="D327" i="25"/>
  <c r="E406" i="25"/>
  <c r="D418" i="25"/>
  <c r="E422" i="25"/>
  <c r="D520" i="25"/>
  <c r="D522" i="25"/>
  <c r="E522" i="25" s="1"/>
  <c r="E578" i="25"/>
  <c r="E583" i="25"/>
  <c r="E587" i="25"/>
  <c r="E608" i="25"/>
  <c r="E612" i="25"/>
  <c r="D607" i="25"/>
  <c r="E607" i="25" s="1"/>
  <c r="C663" i="25"/>
  <c r="C660" i="25"/>
  <c r="C662" i="25"/>
  <c r="E712" i="25"/>
  <c r="C733" i="25"/>
  <c r="C720" i="25"/>
  <c r="C718" i="25" s="1"/>
  <c r="E718" i="25" s="1"/>
  <c r="C753" i="25"/>
  <c r="E753" i="25" s="1"/>
  <c r="C816" i="25"/>
  <c r="C813" i="25" s="1"/>
  <c r="C818" i="25"/>
  <c r="E818" i="25" s="1"/>
  <c r="D262" i="25"/>
  <c r="E262" i="25" s="1"/>
  <c r="C278" i="25"/>
  <c r="E278" i="25" s="1"/>
  <c r="C326" i="25"/>
  <c r="C323" i="25" s="1"/>
  <c r="D383" i="25"/>
  <c r="E383" i="25" s="1"/>
  <c r="C483" i="25"/>
  <c r="E483" i="25" s="1"/>
  <c r="E493" i="25"/>
  <c r="C508" i="25"/>
  <c r="E508" i="25" s="1"/>
  <c r="C505" i="25"/>
  <c r="C503" i="25" s="1"/>
  <c r="C568" i="25"/>
  <c r="E568" i="25" s="1"/>
  <c r="E573" i="25"/>
  <c r="E597" i="25"/>
  <c r="D663" i="25"/>
  <c r="E663" i="25" s="1"/>
  <c r="E667" i="25"/>
  <c r="E722" i="25"/>
  <c r="E735" i="25"/>
  <c r="E748" i="25"/>
  <c r="C803" i="25"/>
  <c r="E808" i="25"/>
  <c r="D813" i="25"/>
  <c r="D505" i="25"/>
  <c r="D503" i="25" s="1"/>
  <c r="D708" i="25"/>
  <c r="E708" i="25" s="1"/>
  <c r="D733" i="25"/>
  <c r="E417" i="25" l="1"/>
  <c r="C413" i="25"/>
  <c r="E326" i="25"/>
  <c r="E327" i="25"/>
  <c r="D603" i="25"/>
  <c r="E603" i="25" s="1"/>
  <c r="C11" i="25"/>
  <c r="C658" i="25"/>
  <c r="E658" i="25"/>
  <c r="E558" i="25"/>
  <c r="E557" i="25"/>
  <c r="E503" i="25"/>
  <c r="E813" i="25"/>
  <c r="E132" i="25"/>
  <c r="D128" i="25"/>
  <c r="D518" i="25"/>
  <c r="E518" i="25" s="1"/>
  <c r="E328" i="25"/>
  <c r="E720" i="25"/>
  <c r="D323" i="25"/>
  <c r="E323" i="25" s="1"/>
  <c r="E733" i="25"/>
  <c r="E180" i="25"/>
  <c r="D178" i="25"/>
  <c r="E605" i="25"/>
  <c r="E553" i="25"/>
  <c r="E767" i="25"/>
  <c r="E182" i="25"/>
  <c r="C178" i="25"/>
  <c r="E763" i="25"/>
  <c r="E418" i="25"/>
  <c r="C10" i="25"/>
  <c r="E10" i="25" s="1"/>
  <c r="C298" i="25"/>
  <c r="E298" i="25" s="1"/>
  <c r="E15" i="25"/>
  <c r="D13" i="25"/>
  <c r="E13" i="25" s="1"/>
  <c r="D9" i="25"/>
  <c r="D413" i="25"/>
  <c r="E413" i="25" s="1"/>
  <c r="D258" i="25"/>
  <c r="E258" i="25" s="1"/>
  <c r="E130" i="25"/>
  <c r="C128" i="25"/>
  <c r="C9" i="25"/>
  <c r="E662" i="25"/>
  <c r="E768" i="25"/>
  <c r="D11" i="25"/>
  <c r="C13" i="25"/>
  <c r="C7" i="25" l="1"/>
  <c r="E11" i="25"/>
  <c r="E128" i="25"/>
  <c r="E9" i="25"/>
  <c r="D7" i="25"/>
  <c r="E7" i="25" s="1"/>
  <c r="E178" i="25"/>
</calcChain>
</file>

<file path=xl/sharedStrings.xml><?xml version="1.0" encoding="utf-8"?>
<sst xmlns="http://schemas.openxmlformats.org/spreadsheetml/2006/main" count="898" uniqueCount="238">
  <si>
    <t>№ п/п</t>
  </si>
  <si>
    <t>Наименование программ, подпрограмм</t>
  </si>
  <si>
    <t>1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</si>
  <si>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</si>
  <si>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</si>
  <si>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</si>
  <si>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</si>
  <si>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</si>
  <si>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1.</t>
  </si>
  <si>
    <t>1.1.</t>
  </si>
  <si>
    <t>Подпрограмма "Обеспечение комфортных условий проживания граждан"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</si>
  <si>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</si>
  <si>
    <t>Основное мероприятие "Содействие благоустройству населенных пунктов в Чувашской Республике"</t>
  </si>
  <si>
    <t>1.2.</t>
  </si>
  <si>
    <t>Подпрограмма "Поддержка молодых семей в решении жилищной проблемы по городу Чебоксары"</t>
  </si>
  <si>
    <t>1.3.</t>
  </si>
  <si>
    <t>Подпрограмма "Энергосбережение"</t>
  </si>
  <si>
    <t>1.4.</t>
  </si>
  <si>
    <t>Подпрограмма "Муниципальная поддержка строительства жилья"</t>
  </si>
  <si>
    <t>Основное мероприятие "Содействие формированию рынка доступного арендного жилья"</t>
  </si>
  <si>
    <t>Основное мероприятие "Обеспечение земельных участков коммунальной инфраструктурой в целях жилищного строительства"</t>
  </si>
  <si>
    <t>1.5.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</si>
  <si>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</si>
  <si>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>Основное мероприятие "Обеспечение  детей-сирот и детей, оставшихся без попечения родителей, лиц из числа детей-сирот и детей, оставшихся без попечения родителей,жилыми помещениями по договорам найма специализированных жилых помещений"</t>
  </si>
  <si>
    <t>1.6.</t>
  </si>
  <si>
    <t xml:space="preserve">Подпрограмма "Обеспечение населения качественной питьевой водой" </t>
  </si>
  <si>
    <t>Основное мероприятие "Развитие систем водоснабжения муниципальных образований"</t>
  </si>
  <si>
    <t>1.7.</t>
  </si>
  <si>
    <t xml:space="preserve">Подпрограмма "Переселение граждан из аварийного жилищного фонда, расположенного на территории города Чебоксары" </t>
  </si>
  <si>
    <t>1.8.</t>
  </si>
  <si>
    <t>Основное мероприятие "Общепрограммные расходы"</t>
  </si>
  <si>
    <t>2.</t>
  </si>
  <si>
    <t>2.1.</t>
  </si>
  <si>
    <t>Подпрограмма "Социальная защита населения"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</si>
  <si>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</si>
  <si>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Подпрограмма "Доступная среда"</t>
  </si>
  <si>
    <t>Основное мероприятие "Повышение доступности и качества реабилитационных услуг (развитие системы реабилитации и социальной интеграции инвалидов)"</t>
  </si>
  <si>
    <t>Основное мероприятие "Преодоление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населения"</t>
  </si>
  <si>
    <t>3.</t>
  </si>
  <si>
    <t>3.1.</t>
  </si>
  <si>
    <t>Подпрограмма "Развитие культуры"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</si>
  <si>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</si>
  <si>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</si>
  <si>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</si>
  <si>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</si>
  <si>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</si>
  <si>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"Проведение мероприятий в сфере культуры и искусства,архивного дела"</t>
  </si>
  <si>
    <t>Основное мероприятие "Инвестиционные мероприятия. Укрепление материально-технической базы учреждений культуры"</t>
  </si>
  <si>
    <t>3.2.</t>
  </si>
  <si>
    <t>Подпрограмма "Туризм"</t>
  </si>
  <si>
    <t>Основное мероприятие "Развитие приоритетных направлений развития туризма в Чувашской Республике"</t>
  </si>
  <si>
    <t>Основное мероприятие "Развитие инфраструктуры туризма в Чувашской Республике"</t>
  </si>
  <si>
    <t>3.3.</t>
  </si>
  <si>
    <t>4.</t>
  </si>
  <si>
    <t>4.1.</t>
  </si>
  <si>
    <t>Подпрограмма "Развитие физической культуры и массового спорта"</t>
  </si>
  <si>
    <t>Основное мероприятие "Физкультурно-оздоровительная и спортивно-массовая работа с населением"</t>
  </si>
  <si>
    <t>Основное мероприятие "Развитие спортивной инфраструктуры и материально-технической базы для занятий физической культурой и массовым спортом"</t>
  </si>
  <si>
    <t>4.2.</t>
  </si>
  <si>
    <t>Подпрограмма "Развитие спорта высших достижений и системы подготовки спортивного резерва"</t>
  </si>
  <si>
    <t>Основное мероприятие "Содержание детско-юношеских спортивных школ"</t>
  </si>
  <si>
    <t>4.3.</t>
  </si>
  <si>
    <t>5.</t>
  </si>
  <si>
    <t>5.1.</t>
  </si>
  <si>
    <t>Основное мероприятие "Организационно-техническое обеспечение охраны труда и здоровья работающих"</t>
  </si>
  <si>
    <t>6.</t>
  </si>
  <si>
    <t>6.1.</t>
  </si>
  <si>
    <t>Подпрограмма "Поддержка развития образования"</t>
  </si>
  <si>
    <t>Основное мероприятие "Меры социальной поддержки"</t>
  </si>
  <si>
    <t>7.</t>
  </si>
  <si>
    <t>7.1.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</si>
  <si>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</si>
  <si>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</si>
  <si>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материально–технической базы объектов образования"</t>
  </si>
  <si>
    <t xml:space="preserve">Основное мероприятие "Стипендии, гранты, премии и денежные поощрения"
</t>
  </si>
  <si>
    <t>Основное мероприятие "Строительство (приобретение), реконструкция объектов капитального строительства  образовательных организаций"</t>
  </si>
  <si>
    <t>7.2.</t>
  </si>
  <si>
    <t>Подпрограмма "Молодежь - инвестиции в будущее города Чебоксары"</t>
  </si>
  <si>
    <t xml:space="preserve">Основное мероприятие "Государственная поддержка талантливой и одаренной молодежи"
</t>
  </si>
  <si>
    <t xml:space="preserve">Основное мероприятие "Организация отдыха детей"
</t>
  </si>
  <si>
    <t>8.</t>
  </si>
  <si>
    <t>8.1.</t>
  </si>
  <si>
    <t>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</si>
  <si>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"Развитие многоуровневой системы профилактики правонарушений"</t>
  </si>
  <si>
    <t xml:space="preserve"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 </t>
  </si>
  <si>
    <t>Подпрограмма "Профилактика терроризма и экстремистской деятельности в городе Чебоксары"</t>
  </si>
  <si>
    <t xml:space="preserve">Основное мероприятие "Мероприятия по профилактике и соблюдению правопорядка на улицах и в других общественных местах" </t>
  </si>
  <si>
    <t xml:space="preserve"> </t>
  </si>
  <si>
    <t>9.</t>
  </si>
  <si>
    <t>9.1.</t>
  </si>
  <si>
    <t>Основное мероприятие "Организация и осуществление мероприятий по регулированию численности безнадзорных животных"</t>
  </si>
  <si>
    <t>Основное мероприятие "Развитие механизмов финансово-имущественной поддержки субъектов малого и среднего предпринимательства"</t>
  </si>
  <si>
    <t>Основное мероприятие "Организация предоставления государственных и муниципальных услуг по принципу "одного окна"</t>
  </si>
  <si>
    <t>11.</t>
  </si>
  <si>
    <t>11.1.</t>
  </si>
  <si>
    <t>Подпрограмма "Автомобильные дороги"</t>
  </si>
  <si>
    <t>Основное мероприятие "Мероприятия, реализуемые с привлечением межбюджетных трансфертов бюджетам другого уровня"</t>
  </si>
  <si>
    <t>11.2.</t>
  </si>
  <si>
    <t>Подпрограмма "Пассажирский транспорт"</t>
  </si>
  <si>
    <t xml:space="preserve">Основное мероприятие "Развитие автомобильного и городского электрического транспорта"
</t>
  </si>
  <si>
    <t>Основное мероприятие "Развитие речного транспорта"</t>
  </si>
  <si>
    <t>Подпрограмма "Повышение безопасности дорожного движения"</t>
  </si>
  <si>
    <t>Основное мероприятие "Реализация мероприятий, направленных на обеспечение безопасности дорожного движения"</t>
  </si>
  <si>
    <t>12.</t>
  </si>
  <si>
    <t>12.1.</t>
  </si>
  <si>
    <t xml:space="preserve">Основное мероприятие "Мероприятия, направленные на снижение негативного воздействия хозяйственной и иной деятельности на окружающую среду"
</t>
  </si>
  <si>
    <t>Основное мероприятие "Развитие сети особо охраняемых природных территорий и сохранение биологического разнообразия"</t>
  </si>
  <si>
    <t>Основное мероприятие "Мероприятия, направленные на формирование экологической культуры"</t>
  </si>
  <si>
    <t>Подпрограмма "Развитие водохозяйственного комплекса города Чебоксары"</t>
  </si>
  <si>
    <t xml:space="preserve">Основное мероприятие "Повышение эксплуатационной надежности гидротехнических сооружений, в том числе бесхозяйных"
</t>
  </si>
  <si>
    <t>12.3.</t>
  </si>
  <si>
    <t>13.</t>
  </si>
  <si>
    <t>13.1.</t>
  </si>
  <si>
    <t>Подпрограмма "Совершенствование бюджетной политики и эффективное использование бюджетного потенциала города Чебоксары"</t>
  </si>
  <si>
    <t>Основное мероприятие "Развитие бюджетного планирования, формирование бюджета города Чебоксары на очередной финансовый год и плановый период"</t>
  </si>
  <si>
    <t>13.2.</t>
  </si>
  <si>
    <t>Подпрограмма "Управление муниципальным имуществом города Чебоксары"</t>
  </si>
  <si>
    <t>Основное мероприятие "Создание единой  системы учета государственного имущества Чувашской Республики и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</si>
  <si>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</si>
  <si>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 xml:space="preserve">Основное мероприятие "Эффективное управление муниципальным имуществом" </t>
  </si>
  <si>
    <t>13.3.</t>
  </si>
  <si>
    <t>14.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</si>
  <si>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</si>
  <si>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Подпрограмма "Развитие информационных технологий"</t>
  </si>
  <si>
    <t>Основное мероприятие "Формирование региональной телекоммуникационной инфраструктуры и обеспечение доступности для населения современных инфокоммуникационных услуг"</t>
  </si>
  <si>
    <t>Основное мероприятие "Формирование электронного правительства"</t>
  </si>
  <si>
    <t>Подпрограмма "Информационная среда"</t>
  </si>
  <si>
    <t>Основное мероприятие "Средства массовой информации"</t>
  </si>
  <si>
    <t>Подпрограмма "Развитие геоинформационного обеспечения"</t>
  </si>
  <si>
    <t xml:space="preserve">Основное мероприятие "Использование данных дистанционного зондирования Земли"
</t>
  </si>
  <si>
    <t>14.1.</t>
  </si>
  <si>
    <t>14.2.</t>
  </si>
  <si>
    <t>14.3.</t>
  </si>
  <si>
    <t>Подпрограмма "Развитие ветеринарии  в городе Чебоксары"</t>
  </si>
  <si>
    <t xml:space="preserve">Муниципальная программа города Чебоксары  "Развитие жилищного строительства и сферы жилищно-коммунального хозяйства города Чебоксары" </t>
  </si>
  <si>
    <t xml:space="preserve">Муниципальная программа города Чебоксары "Социальная поддержка граждан города Чебоксары" </t>
  </si>
  <si>
    <t xml:space="preserve">Муниципальная программа города Чебоксары "Развитие физической культуры и спорта в городе Чебоксары" </t>
  </si>
  <si>
    <t xml:space="preserve">Обеспечение реализации муниципальной программы города Чебоксары "Развитие физической культуры и спорта в городе Чебоксары" </t>
  </si>
  <si>
    <t>Подпрограмма "Улучшение условий  и  охраны труда в городе Чебоксары"</t>
  </si>
  <si>
    <t>6.2.</t>
  </si>
  <si>
    <t>Основное мероприятие "Обеспечение безопасности населения и муниципальной (коммунальной) инфраструктуры"</t>
  </si>
  <si>
    <t>Подпрограмма "Профилактика правонарушений  в городе Чебоксары"</t>
  </si>
  <si>
    <t>Основное мероприятие "Предупреждение детской беспризорности, безнадзорности и правонарушений несовершеннолетних"</t>
  </si>
  <si>
    <t>7.3.</t>
  </si>
  <si>
    <t>7.4.</t>
  </si>
  <si>
    <t xml:space="preserve">Обеспечение реализации муниципальной программы города Чебоксары "Повышение безопасности жизнедеятельности населения и территории города Чебоксары" </t>
  </si>
  <si>
    <t xml:space="preserve">Муниципальная 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 </t>
  </si>
  <si>
    <t xml:space="preserve">Муниципальная программа города Чебоксары "Экономическое развитие и инновационная экономика города Чебоксары" </t>
  </si>
  <si>
    <t>10.</t>
  </si>
  <si>
    <t xml:space="preserve">Муниципальная программа города Чебоксары "Развитие транспортной системы города Чебоксары" </t>
  </si>
  <si>
    <t>10.1.</t>
  </si>
  <si>
    <t>10.2.</t>
  </si>
  <si>
    <t>10.3.</t>
  </si>
  <si>
    <t xml:space="preserve">Муниципальная программа города Чебоксары "Развитие потенциала природно-сырьевых ресурсов и повышение экологической безопасности в городе Чебоксары" </t>
  </si>
  <si>
    <t>11.3.</t>
  </si>
  <si>
    <t>Обеспечение реализации муниципальной программы города Чебоксары "Развитие потенциала природно-сырьевых ресурсов и повышение экологической безопасности в городе Чебоксары"</t>
  </si>
  <si>
    <t>Муниципальная программа города Чебоксары "Управление муниципальными финансами и муниципальным долгом города Чебоксары"</t>
  </si>
  <si>
    <t>Обеспечение реализации муниципальной программы города Чебоксары "Управление общественными финансами и муниципальным долгом города Чебоксары"</t>
  </si>
  <si>
    <t xml:space="preserve">Муниципальная программа города Чебоксары "Развитие потенциала муниципального управления города Чебоксары" </t>
  </si>
  <si>
    <t>Подпрограмма "Совершенствование кадровой политики и развитие кадрового потенциала муниципальной службы города Чебоксары"</t>
  </si>
  <si>
    <t xml:space="preserve"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
</t>
  </si>
  <si>
    <t>Подпрограмма "Совершенствование муниципального управления в сфере юстиции"</t>
  </si>
  <si>
    <t>Муниципальная программа города Чебоксары "Информационное общество города Чебоксары"</t>
  </si>
  <si>
    <t>14.4.</t>
  </si>
  <si>
    <t xml:space="preserve">Обеспечение реализации муниципальной программы города Чебоксары "Информационное общество города Чебоксары" </t>
  </si>
  <si>
    <t xml:space="preserve">Обеспечение реализации муниципальной программы города Чебоксары "Развитие образования" </t>
  </si>
  <si>
    <t>6.4</t>
  </si>
  <si>
    <t>6.3.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</si>
  <si>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</si>
  <si>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Подпрограмма "Повышение экологической безопасности в городе Чебоксары"</t>
  </si>
  <si>
    <t>Основное мероприятие "Реализация мер по оптимизации муниципального долга и своевременному  исполнению долговых обязательств"</t>
  </si>
  <si>
    <t xml:space="preserve">Обеспечение реализации муниципальной программы города Чебоксары "Развитие жилищного строительства и сферы жилищно-коммунального хозяйства города Чебоксары" </t>
  </si>
  <si>
    <t xml:space="preserve">Муниципальная программа города Чебоксары "Развитие культуры и туризма" в городе Чебоксары" </t>
  </si>
  <si>
    <t xml:space="preserve">Обеспечение реализации муниципальной программы города Чебоксары "Развитие культуры и туризма в городе Чебоксары" </t>
  </si>
  <si>
    <t xml:space="preserve">Муниципальная программа города Чебоксары "Содействие занятости населения в городе Чебоксары" </t>
  </si>
  <si>
    <t>Подпрограмма "Снижение административных барьеров, оптимизация и повышение качества предоставления муниципальных услуг в городе Чебоксары"</t>
  </si>
  <si>
    <t xml:space="preserve">Обеспечение реализации муниципальной программы города Чебоксары "Развитие потенциала муниципального управления" </t>
  </si>
  <si>
    <t>2.2.</t>
  </si>
  <si>
    <t>11.4.</t>
  </si>
  <si>
    <t>Основное мероприятие "Рекультивация санкционированной свалки твердых коммунальных отходов г. Чебоксары"</t>
  </si>
  <si>
    <t xml:space="preserve">Подпрограмма "Снятие административных барьеров в строительстве" </t>
  </si>
  <si>
    <t>Основное мероприятие "Актуализация документов территориального планирования с использованием цифровой картографической основы и внесение изменений в правила землепользования и застройки"</t>
  </si>
  <si>
    <t>Основное мероприятие "Переселение граждан из  аварийного жилищного фонда, расположенного на территории Чувашской Республики"</t>
  </si>
  <si>
    <t>1.9.</t>
  </si>
  <si>
    <t xml:space="preserve">Подпрограмма "Развитие субъектов малого и среднего предпринимательства в городе Чебоксары" </t>
  </si>
  <si>
    <t>9.2.</t>
  </si>
  <si>
    <t xml:space="preserve">Подпрограмма "Обращение с отходами, в том числе с твердыми коммунальными отходами, на территории города Чебоксары" </t>
  </si>
  <si>
    <t xml:space="preserve">Муниципальная программа города Чебоксары "Повышение безопасности жизнедеятельности населения и территории города Чебоксары" </t>
  </si>
  <si>
    <t>Основное мероприятие "Реализация отдельных мероприятий приоритетного проекта "Ипотека и арендное жилье"(предоставление субсидии на обеспечение жильем молодых семей в рамках федеральной целевой программы "Жилище" на 2015-2020 годы"</t>
  </si>
  <si>
    <t>12.4.</t>
  </si>
  <si>
    <t>Основное мероприятие "Мероприятия  в области содействия занятости населения в городе Чебоксары"</t>
  </si>
  <si>
    <t xml:space="preserve">%              исполнения           </t>
  </si>
  <si>
    <t xml:space="preserve">Уточненный план                   на 2018 год                         </t>
  </si>
  <si>
    <t>(в рублях)</t>
  </si>
  <si>
    <t>Основное мероприятие "Строительство систем газоснабжения для населенных пунктов в Чувашской Республике"</t>
  </si>
  <si>
    <t>Основное мероприятие "Реализация отдельных мероприятий приоритетного проекта "Ипотека и арендное жилье"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</si>
  <si>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населения"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</si>
  <si>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</si>
  <si>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Основное мероприятие "Строительство (приобретение) и реконструкция зданий государственных общеобразовательных организаций Чувашской Республики, муниципальных общеобразовательных организаций"</t>
  </si>
  <si>
    <t>10.4.</t>
  </si>
  <si>
    <t>Подпрограмма комплексного развития транспортной инфраструктуры Чебоксарской агломерации в рамках приоритетного направления стратегического развития Российской Федерации "Безопасные и качественные дороги" до 2018 года и на период до 2025 года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</si>
  <si>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</si>
  <si>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15.</t>
  </si>
  <si>
    <t>15.1.</t>
  </si>
  <si>
    <t>Муниципальная программа города Чебоксары "Формирование современной городской среды"</t>
  </si>
  <si>
    <t>Подпрограмма "Благоустройство дворовых и общественных территорий"</t>
  </si>
  <si>
    <t>Основное мероприятие "Формирование комфортной городской среды"</t>
  </si>
  <si>
    <t>5.2.</t>
  </si>
  <si>
    <t>Подпрограмма "Обеспечение защиты населения от безработицы и содействие в трудоустройстве"</t>
  </si>
  <si>
    <t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</t>
  </si>
  <si>
    <t>Основное мероприятие "Подпрограмма комплексного развития транспортной инфраструктуры Чебоксарской агломерации"</t>
  </si>
  <si>
    <t>Основное мероприятие "Энергоэффективность в жилищно-коммунальном хозяйстве, коммунальной энергетике и жилищном фонде"</t>
  </si>
  <si>
    <t>7.5.</t>
  </si>
  <si>
    <t xml:space="preserve">Подпрограмма "Профилактика незаконного потребления наркотических средств и психотропных веществ, наркомании в городе Чебоксары" </t>
  </si>
  <si>
    <t>Основное мероприятие "Совершенствование организационно-правового и ресурсного обеспечения антинаркотической деятельности"</t>
  </si>
  <si>
    <t xml:space="preserve">Муниципальная программа города Чебоксары "Развитие образования" 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</si>
  <si>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</si>
  <si>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2.3.</t>
  </si>
  <si>
    <t>Подпрограмма "Поддержка социально ориентированных некоммерческих организаций в городе Чебоксары" муниципальной программы города Чебоксары "Социальная поддержка граждан города Чебоксары"</t>
  </si>
  <si>
    <t>Основное мероприятие "Создание благоприятных условий жизнедеятельности ветеранам, гражданам пожилого возраста, инвалидам"</t>
  </si>
  <si>
    <t>Основное мероприятие "Капитальный ремонт зданий муниципальных общеобразовательных организаций, имеющих износ 50 процентов и выше"</t>
  </si>
  <si>
    <t>7.6.</t>
  </si>
  <si>
    <t xml:space="preserve">Подпрограмма "Построение (развитие) аппаратно-программного комплекса "Безопасный город" на территории города Чебоксары" </t>
  </si>
  <si>
    <t xml:space="preserve"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</t>
  </si>
  <si>
    <t>Основное мероприятие "Профилактика и предупреждение бытовой преступности, а также преступлений, совершенных в состоянии алкогольного и наркотического опьянения"</t>
  </si>
  <si>
    <t>Подпрограмма "Повышение эффективности бюджетных расходов" муниципальной программы "Управление общественными финансами и муниципальным долгом"</t>
  </si>
  <si>
    <t>Повышение качества управления муниципальными финансами</t>
  </si>
  <si>
    <t>12.5.</t>
  </si>
  <si>
    <t>Основное мероприятие "Дальнейшее развитие многоуровневой системы профилактики правонарушений"</t>
  </si>
  <si>
    <t>Основное мероприятие "Реализация проектов и мероприятий по инновационному развитию системы образования"</t>
  </si>
  <si>
    <t>Основное мероприятие "Капитальный ремонт зданий муниципальных общеобразовательных организаций города Чебоксары, муниципальных общеобразовательных организаций с целью создания новых мест"</t>
  </si>
  <si>
    <t>9.3.</t>
  </si>
  <si>
    <t>Подпрограмма "Совершенствование системы управления экономическим развитием"</t>
  </si>
  <si>
    <t>Основное мероприятие "Внедрение механизмов конкуренции между муниципальными образованиями по показателям динамики привлечения инвестиций, создания новых рабочих мест"</t>
  </si>
  <si>
    <t>Основное мероприятие "Мероприятия, связанные с подготовкой и проведением празднования 100-летия образования Чувашской автономной области"</t>
  </si>
  <si>
    <t xml:space="preserve">Основное мероприятие  "Проведение регионального этапа Всероссийского  конкурса "Лучшая муниципальная практика"    </t>
  </si>
  <si>
    <t xml:space="preserve">Отчет об исполнении бюджета города Чебоксары                                                                                                                  в разрезе муниципальных программ по состоянию на 01.09.2018 года </t>
  </si>
  <si>
    <t>Кассовый расход на 01.09.2018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</si>
</sst>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ET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ET"/>
      <charset val="204"/>
    </font>
    <font>
      <b/>
      <sz val="12"/>
      <name val="TimesET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15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</cellStyleXfs>
  <cellXfs count="52">
    <xf numFmtId="0" fontId="0" fillId="15" borderId="0" xfId="0"/>
    <xf numFmtId="0" fontId="2" fillId="15" borderId="0" xfId="0" applyFont="1" applyFill="1"/>
    <xf numFmtId="4" fontId="2" fillId="15" borderId="0" xfId="0" applyNumberFormat="1" applyFont="1" applyFill="1"/>
    <xf numFmtId="0" fontId="2" fillId="16" borderId="0" xfId="0" applyFont="1" applyFill="1"/>
    <xf numFmtId="4" fontId="2" fillId="16" borderId="0" xfId="0" applyNumberFormat="1" applyFont="1" applyFill="1"/>
    <xf numFmtId="0" fontId="2" fillId="0" borderId="0" xfId="0" applyFont="1" applyFill="1"/>
    <xf numFmtId="0" fontId="2" fillId="15" borderId="0" xfId="0" applyFont="1" applyFill="1" applyBorder="1"/>
    <xf numFmtId="164" fontId="4" fillId="15" borderId="0" xfId="0" applyNumberFormat="1" applyFont="1" applyFill="1" applyBorder="1" applyAlignment="1">
      <alignment horizontal="right" vertical="top" wrapText="1"/>
    </xf>
    <xf numFmtId="4" fontId="2" fillId="0" borderId="0" xfId="0" applyNumberFormat="1" applyFont="1" applyFill="1"/>
    <xf numFmtId="4" fontId="10" fillId="15" borderId="0" xfId="0" applyNumberFormat="1" applyFont="1" applyFill="1"/>
    <xf numFmtId="49" fontId="12" fillId="17" borderId="2" xfId="0" applyNumberFormat="1" applyFont="1" applyFill="1" applyBorder="1" applyAlignment="1">
      <alignment horizontal="center" vertical="center"/>
    </xf>
    <xf numFmtId="0" fontId="12" fillId="17" borderId="2" xfId="0" applyFont="1" applyFill="1" applyBorder="1" applyAlignment="1">
      <alignment vertical="top" wrapText="1"/>
    </xf>
    <xf numFmtId="4" fontId="13" fillId="17" borderId="2" xfId="0" applyNumberFormat="1" applyFont="1" applyFill="1" applyBorder="1" applyAlignment="1">
      <alignment horizontal="right" shrinkToFit="1"/>
    </xf>
    <xf numFmtId="164" fontId="13" fillId="17" borderId="2" xfId="0" applyNumberFormat="1" applyFont="1" applyFill="1" applyBorder="1" applyAlignment="1">
      <alignment horizontal="right" vertical="top" wrapText="1"/>
    </xf>
    <xf numFmtId="49" fontId="12" fillId="17" borderId="2" xfId="0" applyNumberFormat="1" applyFont="1" applyFill="1" applyBorder="1" applyAlignment="1">
      <alignment horizontal="center" vertical="top"/>
    </xf>
    <xf numFmtId="0" fontId="13" fillId="17" borderId="2" xfId="0" applyFont="1" applyFill="1" applyBorder="1" applyAlignment="1">
      <alignment vertical="top" wrapText="1"/>
    </xf>
    <xf numFmtId="4" fontId="13" fillId="17" borderId="2" xfId="0" applyNumberFormat="1" applyFont="1" applyFill="1" applyBorder="1" applyAlignment="1">
      <alignment horizontal="right" wrapText="1"/>
    </xf>
    <xf numFmtId="2" fontId="13" fillId="17" borderId="2" xfId="0" applyNumberFormat="1" applyFont="1" applyFill="1" applyBorder="1" applyAlignment="1">
      <alignment horizontal="center" vertical="top"/>
    </xf>
    <xf numFmtId="0" fontId="13" fillId="17" borderId="2" xfId="0" applyFont="1" applyFill="1" applyBorder="1" applyAlignment="1">
      <alignment horizontal="justify" vertical="top" wrapText="1"/>
    </xf>
    <xf numFmtId="4" fontId="13" fillId="17" borderId="2" xfId="0" applyNumberFormat="1" applyFont="1" applyFill="1" applyBorder="1" applyAlignment="1">
      <alignment horizontal="right" vertical="top" shrinkToFit="1"/>
    </xf>
    <xf numFmtId="0" fontId="12" fillId="17" borderId="2" xfId="0" applyFont="1" applyFill="1" applyBorder="1" applyAlignment="1">
      <alignment horizontal="justify" vertical="top" wrapText="1"/>
    </xf>
    <xf numFmtId="4" fontId="12" fillId="17" borderId="2" xfId="0" applyNumberFormat="1" applyFont="1" applyFill="1" applyBorder="1" applyAlignment="1">
      <alignment horizontal="right" vertical="top" shrinkToFit="1"/>
    </xf>
    <xf numFmtId="164" fontId="12" fillId="17" borderId="2" xfId="0" applyNumberFormat="1" applyFont="1" applyFill="1" applyBorder="1" applyAlignment="1">
      <alignment horizontal="right" vertical="top" wrapText="1"/>
    </xf>
    <xf numFmtId="0" fontId="14" fillId="17" borderId="2" xfId="0" applyFont="1" applyFill="1" applyBorder="1" applyAlignment="1">
      <alignment horizontal="justify" vertical="top" wrapText="1"/>
    </xf>
    <xf numFmtId="4" fontId="12" fillId="17" borderId="2" xfId="0" applyNumberFormat="1" applyFont="1" applyFill="1" applyBorder="1" applyAlignment="1">
      <alignment horizontal="right" vertical="top" wrapText="1"/>
    </xf>
    <xf numFmtId="49" fontId="13" fillId="17" borderId="2" xfId="0" applyNumberFormat="1" applyFont="1" applyFill="1" applyBorder="1" applyAlignment="1">
      <alignment horizontal="center" vertical="top"/>
    </xf>
    <xf numFmtId="0" fontId="14" fillId="17" borderId="2" xfId="0" applyNumberFormat="1" applyFont="1" applyFill="1" applyBorder="1" applyAlignment="1">
      <alignment horizontal="justify" vertical="top" wrapText="1"/>
    </xf>
    <xf numFmtId="4" fontId="12" fillId="17" borderId="2" xfId="0" applyNumberFormat="1" applyFont="1" applyFill="1" applyBorder="1" applyAlignment="1">
      <alignment horizontal="right" shrinkToFit="1"/>
    </xf>
    <xf numFmtId="0" fontId="12" fillId="17" borderId="2" xfId="0" applyFont="1" applyFill="1" applyBorder="1" applyAlignment="1">
      <alignment horizontal="center" vertical="top"/>
    </xf>
    <xf numFmtId="0" fontId="12" fillId="17" borderId="2" xfId="0" applyNumberFormat="1" applyFont="1" applyFill="1" applyBorder="1" applyAlignment="1">
      <alignment horizontal="justify" vertical="top" wrapText="1"/>
    </xf>
    <xf numFmtId="0" fontId="14" fillId="17" borderId="2" xfId="0" applyFont="1" applyFill="1" applyBorder="1"/>
    <xf numFmtId="0" fontId="6" fillId="17" borderId="2" xfId="0" applyFont="1" applyFill="1" applyBorder="1" applyAlignment="1">
      <alignment horizontal="center" vertical="center" wrapText="1"/>
    </xf>
    <xf numFmtId="4" fontId="6" fillId="17" borderId="2" xfId="0" applyNumberFormat="1" applyFont="1" applyFill="1" applyBorder="1" applyAlignment="1">
      <alignment horizontal="right" wrapText="1"/>
    </xf>
    <xf numFmtId="164" fontId="6" fillId="17" borderId="2" xfId="0" applyNumberFormat="1" applyFont="1" applyFill="1" applyBorder="1" applyAlignment="1">
      <alignment horizontal="right" vertical="top" wrapText="1"/>
    </xf>
    <xf numFmtId="0" fontId="2" fillId="17" borderId="0" xfId="0" applyFont="1" applyFill="1"/>
    <xf numFmtId="0" fontId="11" fillId="17" borderId="0" xfId="0" applyFont="1" applyFill="1"/>
    <xf numFmtId="0" fontId="12" fillId="17" borderId="2" xfId="0" quotePrefix="1" applyFont="1" applyFill="1" applyBorder="1" applyAlignment="1">
      <alignment horizontal="justify" vertical="top" wrapText="1"/>
    </xf>
    <xf numFmtId="49" fontId="3" fillId="17" borderId="0" xfId="0" applyNumberFormat="1" applyFont="1" applyFill="1" applyAlignment="1">
      <alignment horizontal="center" vertical="center" wrapText="1"/>
    </xf>
    <xf numFmtId="49" fontId="5" fillId="17" borderId="2" xfId="0" applyNumberFormat="1" applyFont="1" applyFill="1" applyBorder="1" applyAlignment="1">
      <alignment horizontal="center" vertical="center"/>
    </xf>
    <xf numFmtId="49" fontId="2" fillId="17" borderId="2" xfId="0" applyNumberFormat="1" applyFont="1" applyFill="1" applyBorder="1" applyAlignment="1">
      <alignment horizontal="center" vertical="center"/>
    </xf>
    <xf numFmtId="0" fontId="11" fillId="17" borderId="0" xfId="0" applyFont="1" applyFill="1" applyAlignment="1"/>
    <xf numFmtId="0" fontId="11" fillId="17" borderId="0" xfId="0" applyFont="1" applyFill="1" applyAlignment="1">
      <alignment horizontal="right"/>
    </xf>
    <xf numFmtId="49" fontId="3" fillId="17" borderId="0" xfId="0" applyNumberFormat="1" applyFont="1" applyFill="1" applyAlignment="1">
      <alignment horizontal="center" vertical="center" wrapText="1"/>
    </xf>
    <xf numFmtId="0" fontId="4" fillId="17" borderId="0" xfId="0" applyFont="1" applyFill="1" applyBorder="1" applyAlignment="1">
      <alignment horizontal="right"/>
    </xf>
    <xf numFmtId="2" fontId="5" fillId="17" borderId="3" xfId="0" applyNumberFormat="1" applyFont="1" applyFill="1" applyBorder="1" applyAlignment="1">
      <alignment horizontal="center" vertical="top" wrapText="1"/>
    </xf>
    <xf numFmtId="2" fontId="5" fillId="17" borderId="4" xfId="0" applyNumberFormat="1" applyFont="1" applyFill="1" applyBorder="1" applyAlignment="1">
      <alignment horizontal="center" vertical="top" wrapText="1"/>
    </xf>
    <xf numFmtId="0" fontId="6" fillId="17" borderId="3" xfId="0" applyFont="1" applyFill="1" applyBorder="1" applyAlignment="1">
      <alignment horizontal="center" vertical="top" wrapText="1"/>
    </xf>
    <xf numFmtId="0" fontId="6" fillId="17" borderId="4" xfId="0" applyFont="1" applyFill="1" applyBorder="1" applyAlignment="1">
      <alignment horizontal="center" vertical="top" wrapText="1"/>
    </xf>
    <xf numFmtId="0" fontId="7" fillId="17" borderId="3" xfId="0" applyFont="1" applyFill="1" applyBorder="1" applyAlignment="1">
      <alignment horizontal="center" vertical="top" wrapText="1"/>
    </xf>
    <xf numFmtId="0" fontId="7" fillId="17" borderId="4" xfId="0" applyFont="1" applyFill="1" applyBorder="1" applyAlignment="1">
      <alignment horizontal="center" vertical="top" wrapText="1"/>
    </xf>
    <xf numFmtId="0" fontId="8" fillId="17" borderId="3" xfId="0" applyFont="1" applyFill="1" applyBorder="1" applyAlignment="1">
      <alignment horizontal="center" vertical="top" wrapText="1"/>
    </xf>
    <xf numFmtId="0" fontId="8" fillId="17" borderId="4" xfId="0" applyFont="1" applyFill="1" applyBorder="1" applyAlignment="1">
      <alignment horizontal="center" vertical="top" wrapText="1"/>
    </xf>
  </cellXfs>
  <cellStyles count="27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Обычный" xfId="0" builtinId="0"/>
    <cellStyle name="Примечание 2" xfId="25"/>
    <cellStyle name="Примечание 3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3"/>
  <sheetViews>
    <sheetView showGridLines="0" tabSelected="1" view="pageBreakPreview" zoomScaleSheetLayoutView="100" workbookViewId="0">
      <pane ySplit="5" topLeftCell="A806" activePane="bottomLeft" state="frozen"/>
      <selection pane="bottomLeft" activeCell="B833" sqref="B833"/>
    </sheetView>
  </sheetViews>
  <sheetFormatPr defaultColWidth="9.140625" defaultRowHeight="15.75" outlineLevelRow="1"/>
  <cols>
    <col min="1" max="1" width="5.7109375" style="5" customWidth="1"/>
    <col min="2" max="2" width="70.42578125" style="5" customWidth="1"/>
    <col min="3" max="3" width="21.42578125" style="5" customWidth="1"/>
    <col min="4" max="4" width="20.28515625" style="5" customWidth="1"/>
    <col min="5" max="5" width="9.85546875" style="5" customWidth="1"/>
    <col min="6" max="6" width="22" style="1" customWidth="1"/>
    <col min="7" max="7" width="21.7109375" style="1" customWidth="1"/>
    <col min="8" max="8" width="17.28515625" style="1" customWidth="1"/>
    <col min="9" max="10" width="15.42578125" style="1" customWidth="1"/>
    <col min="11" max="16384" width="9.140625" style="1"/>
  </cols>
  <sheetData>
    <row r="1" spans="1:8" ht="37.5" customHeight="1">
      <c r="A1" s="42" t="s">
        <v>236</v>
      </c>
      <c r="B1" s="42"/>
      <c r="C1" s="42"/>
      <c r="D1" s="42"/>
      <c r="E1" s="42"/>
    </row>
    <row r="2" spans="1:8" ht="13.5" customHeight="1">
      <c r="A2" s="37"/>
      <c r="B2" s="37"/>
      <c r="C2" s="37"/>
      <c r="D2" s="37"/>
      <c r="E2" s="37"/>
    </row>
    <row r="3" spans="1:8" ht="16.5" customHeight="1">
      <c r="A3" s="34"/>
      <c r="B3" s="43" t="s">
        <v>193</v>
      </c>
      <c r="C3" s="43"/>
      <c r="D3" s="43"/>
      <c r="E3" s="43"/>
    </row>
    <row r="4" spans="1:8" ht="12" customHeight="1">
      <c r="A4" s="44" t="s">
        <v>0</v>
      </c>
      <c r="B4" s="46" t="s">
        <v>1</v>
      </c>
      <c r="C4" s="48" t="s">
        <v>192</v>
      </c>
      <c r="D4" s="46" t="s">
        <v>237</v>
      </c>
      <c r="E4" s="50" t="s">
        <v>191</v>
      </c>
    </row>
    <row r="5" spans="1:8" ht="37.5" customHeight="1">
      <c r="A5" s="45"/>
      <c r="B5" s="47"/>
      <c r="C5" s="49"/>
      <c r="D5" s="47"/>
      <c r="E5" s="51"/>
    </row>
    <row r="6" spans="1:8">
      <c r="A6" s="38" t="s">
        <v>2</v>
      </c>
      <c r="B6" s="31">
        <v>2</v>
      </c>
      <c r="C6" s="31">
        <v>3</v>
      </c>
      <c r="D6" s="31">
        <v>4</v>
      </c>
      <c r="E6" s="31">
        <v>5</v>
      </c>
    </row>
    <row r="7" spans="1:8">
      <c r="A7" s="39"/>
      <c r="B7" s="31" t="s">
        <v>3</v>
      </c>
      <c r="C7" s="32">
        <f>C9+C10+C11</f>
        <v>12195081470.529999</v>
      </c>
      <c r="D7" s="32">
        <f>D9+D10+D11</f>
        <v>6268736769.4899998</v>
      </c>
      <c r="E7" s="33">
        <f>D7/C7*100</f>
        <v>51.403812140482245</v>
      </c>
      <c r="F7" s="2"/>
      <c r="G7" s="2"/>
    </row>
    <row r="8" spans="1:8">
      <c r="A8" s="10"/>
      <c r="B8" s="11" t="s">
        <v>4</v>
      </c>
      <c r="C8" s="12"/>
      <c r="D8" s="12"/>
      <c r="E8" s="13"/>
      <c r="F8" s="2"/>
    </row>
    <row r="9" spans="1:8">
      <c r="A9" s="14"/>
      <c r="B9" s="15" t="s">
        <v>5</v>
      </c>
      <c r="C9" s="16">
        <f>C15+C130+C180+C260+C300+C325+C415+C505+C520+C555+C605+C660+C720+C765+C815</f>
        <v>3320756009.9000001</v>
      </c>
      <c r="D9" s="16">
        <f>D15+D130+D180+D260+D300+D325+D415+D505+D520+D555+D605+D660+D720+D765+D815</f>
        <v>794382446.87999988</v>
      </c>
      <c r="E9" s="13">
        <f>D9/C9*100</f>
        <v>23.921734825194868</v>
      </c>
      <c r="F9" s="2"/>
      <c r="G9" s="2"/>
    </row>
    <row r="10" spans="1:8">
      <c r="A10" s="14"/>
      <c r="B10" s="15" t="s">
        <v>6</v>
      </c>
      <c r="C10" s="16">
        <f>C16+C131+C181+C261+C301+C326+C416+C506+C521+C556+C606+C661+C721+C766+C821</f>
        <v>4561152060.6299992</v>
      </c>
      <c r="D10" s="16">
        <f>D16+D131+D181+D261+D301+D326+D416+D506+D521+D556+D606+D661+D721+D766+D821</f>
        <v>2802071990.9899998</v>
      </c>
      <c r="E10" s="13">
        <f>D10/C10*100</f>
        <v>61.43342633051725</v>
      </c>
      <c r="F10" s="2"/>
      <c r="G10" s="2"/>
      <c r="H10" s="2"/>
    </row>
    <row r="11" spans="1:8">
      <c r="A11" s="14"/>
      <c r="B11" s="15" t="s">
        <v>7</v>
      </c>
      <c r="C11" s="16">
        <f>C17+C132+C182+C262+C302+C327+C417+C507+C522+C557+C607+C662+C722+C767+C817</f>
        <v>4313173400</v>
      </c>
      <c r="D11" s="16">
        <f>D17+D132+D182+D262+D302+D327+D417+D507+D522+D557+D607+D662+D722+D767+D817</f>
        <v>2672282331.6200004</v>
      </c>
      <c r="E11" s="13">
        <f>D11/C11*100</f>
        <v>61.956292590045194</v>
      </c>
      <c r="F11" s="2"/>
      <c r="G11" s="2"/>
    </row>
    <row r="12" spans="1:8" ht="13.5" customHeight="1">
      <c r="A12" s="14"/>
      <c r="B12" s="15"/>
      <c r="C12" s="16"/>
      <c r="D12" s="16"/>
      <c r="E12" s="13"/>
      <c r="F12" s="2"/>
      <c r="G12" s="2"/>
    </row>
    <row r="13" spans="1:8" s="3" customFormat="1" ht="48" customHeight="1">
      <c r="A13" s="17" t="s">
        <v>8</v>
      </c>
      <c r="B13" s="18" t="s">
        <v>134</v>
      </c>
      <c r="C13" s="19">
        <f>C15+C16+C17</f>
        <v>1820607657.2</v>
      </c>
      <c r="D13" s="19">
        <f>D15+D16+D17</f>
        <v>555948334.21000004</v>
      </c>
      <c r="E13" s="13">
        <f>D13/C13*100</f>
        <v>30.536416344915285</v>
      </c>
      <c r="F13" s="4"/>
    </row>
    <row r="14" spans="1:8">
      <c r="A14" s="17"/>
      <c r="B14" s="20" t="s">
        <v>4</v>
      </c>
      <c r="C14" s="19"/>
      <c r="D14" s="19"/>
      <c r="E14" s="13"/>
    </row>
    <row r="15" spans="1:8">
      <c r="A15" s="17"/>
      <c r="B15" s="18" t="s">
        <v>5</v>
      </c>
      <c r="C15" s="19">
        <f t="shared" ref="C15:D17" si="0">C20+C40+C60+C90+C100+C110+C120+C50+C80</f>
        <v>731753698.70999992</v>
      </c>
      <c r="D15" s="19">
        <f t="shared" si="0"/>
        <v>26027524.16</v>
      </c>
      <c r="E15" s="13">
        <f>D15/C15*100</f>
        <v>3.556869504846182</v>
      </c>
      <c r="F15" s="2"/>
      <c r="G15" s="2"/>
    </row>
    <row r="16" spans="1:8">
      <c r="A16" s="17"/>
      <c r="B16" s="18" t="s">
        <v>6</v>
      </c>
      <c r="C16" s="19">
        <f t="shared" si="0"/>
        <v>163978813.08000001</v>
      </c>
      <c r="D16" s="19">
        <f t="shared" si="0"/>
        <v>9838023.75</v>
      </c>
      <c r="E16" s="13">
        <f>D16/C16*100</f>
        <v>5.9995700451864735</v>
      </c>
      <c r="F16" s="2"/>
    </row>
    <row r="17" spans="1:6">
      <c r="A17" s="17"/>
      <c r="B17" s="18" t="s">
        <v>7</v>
      </c>
      <c r="C17" s="19">
        <f t="shared" si="0"/>
        <v>924875145.41000009</v>
      </c>
      <c r="D17" s="19">
        <f t="shared" si="0"/>
        <v>520082786.30000007</v>
      </c>
      <c r="E17" s="13">
        <f>D17/C17*100</f>
        <v>56.23275626781448</v>
      </c>
      <c r="F17" s="2"/>
    </row>
    <row r="18" spans="1:6" ht="31.5" customHeight="1" outlineLevel="1">
      <c r="A18" s="14" t="s">
        <v>9</v>
      </c>
      <c r="B18" s="20" t="s">
        <v>10</v>
      </c>
      <c r="C18" s="21">
        <f>C20+C21+C22</f>
        <v>532044206.53000003</v>
      </c>
      <c r="D18" s="21">
        <f>D20+D21+D22</f>
        <v>316375810.28000003</v>
      </c>
      <c r="E18" s="22">
        <f>D18/C18*100</f>
        <v>59.464196094419975</v>
      </c>
      <c r="F18" s="2"/>
    </row>
    <row r="19" spans="1:6" outlineLevel="1">
      <c r="A19" s="14"/>
      <c r="B19" s="20" t="s">
        <v>4</v>
      </c>
      <c r="C19" s="21"/>
      <c r="D19" s="21"/>
      <c r="E19" s="22"/>
    </row>
    <row r="20" spans="1:6" outlineLevel="1">
      <c r="A20" s="14"/>
      <c r="B20" s="20" t="s">
        <v>5</v>
      </c>
      <c r="C20" s="21">
        <f>C25+C30+C35</f>
        <v>0</v>
      </c>
      <c r="D20" s="21">
        <f t="shared" ref="D20:D22" si="1">D25+D30+D35</f>
        <v>0</v>
      </c>
      <c r="E20" s="22">
        <v>0</v>
      </c>
      <c r="F20" s="2"/>
    </row>
    <row r="21" spans="1:6" outlineLevel="1">
      <c r="A21" s="14"/>
      <c r="B21" s="20" t="s">
        <v>6</v>
      </c>
      <c r="C21" s="21">
        <f>C26+C31+C36</f>
        <v>301232.61</v>
      </c>
      <c r="D21" s="21">
        <f t="shared" si="1"/>
        <v>0</v>
      </c>
      <c r="E21" s="22">
        <v>0</v>
      </c>
    </row>
    <row r="22" spans="1:6" outlineLevel="1">
      <c r="A22" s="14"/>
      <c r="B22" s="20" t="s">
        <v>7</v>
      </c>
      <c r="C22" s="21">
        <f>C27+C32+C37</f>
        <v>531742973.92000002</v>
      </c>
      <c r="D22" s="21">
        <f t="shared" si="1"/>
        <v>316375810.28000003</v>
      </c>
      <c r="E22" s="22">
        <f>D22/C22*100</f>
        <v>59.497882585581344</v>
      </c>
    </row>
    <row r="23" spans="1:6" ht="63" outlineLevel="1">
      <c r="A23" s="14"/>
      <c r="B23" s="23" t="s">
        <v>11</v>
      </c>
      <c r="C23" s="21">
        <f>C25+C26+C27</f>
        <v>47674110.339999996</v>
      </c>
      <c r="D23" s="21">
        <f t="shared" ref="D23" si="2">D25+D26+D27</f>
        <v>26972337.420000002</v>
      </c>
      <c r="E23" s="22">
        <f>D23/C23*100</f>
        <v>56.576488218951425</v>
      </c>
    </row>
    <row r="24" spans="1:6" outlineLevel="1">
      <c r="A24" s="14"/>
      <c r="B24" s="20" t="s">
        <v>4</v>
      </c>
      <c r="C24" s="21"/>
      <c r="D24" s="21"/>
      <c r="E24" s="22"/>
    </row>
    <row r="25" spans="1:6" outlineLevel="1">
      <c r="A25" s="14"/>
      <c r="B25" s="20" t="s">
        <v>5</v>
      </c>
      <c r="C25" s="21"/>
      <c r="D25" s="21"/>
      <c r="E25" s="22">
        <v>0</v>
      </c>
    </row>
    <row r="26" spans="1:6" outlineLevel="1">
      <c r="A26" s="14"/>
      <c r="B26" s="20" t="s">
        <v>6</v>
      </c>
      <c r="C26" s="21">
        <v>301232.61</v>
      </c>
      <c r="D26" s="21"/>
      <c r="E26" s="22">
        <f>D26/C26*100</f>
        <v>0</v>
      </c>
    </row>
    <row r="27" spans="1:6" outlineLevel="1">
      <c r="A27" s="14"/>
      <c r="B27" s="20" t="s">
        <v>7</v>
      </c>
      <c r="C27" s="21">
        <v>47372877.729999997</v>
      </c>
      <c r="D27" s="21">
        <v>26972337.420000002</v>
      </c>
      <c r="E27" s="22">
        <f>D27/C27*100</f>
        <v>56.936244350043211</v>
      </c>
    </row>
    <row r="28" spans="1:6" ht="31.5" outlineLevel="1">
      <c r="A28" s="14"/>
      <c r="B28" s="23" t="s">
        <v>12</v>
      </c>
      <c r="C28" s="21">
        <f>C30+C31+C32</f>
        <v>478370096.19</v>
      </c>
      <c r="D28" s="21">
        <f t="shared" ref="D28" si="3">D30+D31+D32</f>
        <v>289403472.86000001</v>
      </c>
      <c r="E28" s="22">
        <f>D28/C28*100</f>
        <v>60.497818564531293</v>
      </c>
    </row>
    <row r="29" spans="1:6" outlineLevel="1">
      <c r="A29" s="14"/>
      <c r="B29" s="20" t="s">
        <v>4</v>
      </c>
      <c r="C29" s="21"/>
      <c r="D29" s="21"/>
      <c r="E29" s="22"/>
    </row>
    <row r="30" spans="1:6" outlineLevel="1">
      <c r="A30" s="14"/>
      <c r="B30" s="20" t="s">
        <v>5</v>
      </c>
      <c r="C30" s="21"/>
      <c r="D30" s="21"/>
      <c r="E30" s="22">
        <v>0</v>
      </c>
      <c r="F30" s="2"/>
    </row>
    <row r="31" spans="1:6" outlineLevel="1">
      <c r="A31" s="14"/>
      <c r="B31" s="20" t="s">
        <v>6</v>
      </c>
      <c r="C31" s="21"/>
      <c r="D31" s="21"/>
      <c r="E31" s="22">
        <v>0</v>
      </c>
      <c r="F31" s="2"/>
    </row>
    <row r="32" spans="1:6" outlineLevel="1">
      <c r="A32" s="14"/>
      <c r="B32" s="20" t="s">
        <v>7</v>
      </c>
      <c r="C32" s="21">
        <v>478370096.19</v>
      </c>
      <c r="D32" s="21">
        <v>289403472.86000001</v>
      </c>
      <c r="E32" s="22">
        <f>D32/C32*100</f>
        <v>60.497818564531293</v>
      </c>
    </row>
    <row r="33" spans="1:7" ht="31.5" customHeight="1" outlineLevel="1">
      <c r="A33" s="14"/>
      <c r="B33" s="23" t="s">
        <v>194</v>
      </c>
      <c r="C33" s="21">
        <f>C35+C36+C37</f>
        <v>6000000</v>
      </c>
      <c r="D33" s="21">
        <f>D35+D36+D37</f>
        <v>0</v>
      </c>
      <c r="E33" s="22">
        <f>D33/C33*100</f>
        <v>0</v>
      </c>
    </row>
    <row r="34" spans="1:7" outlineLevel="1">
      <c r="A34" s="14"/>
      <c r="B34" s="20" t="s">
        <v>4</v>
      </c>
      <c r="C34" s="21"/>
      <c r="D34" s="24"/>
      <c r="E34" s="22"/>
    </row>
    <row r="35" spans="1:7" outlineLevel="1">
      <c r="A35" s="14"/>
      <c r="B35" s="20" t="s">
        <v>5</v>
      </c>
      <c r="C35" s="21"/>
      <c r="D35" s="24"/>
      <c r="E35" s="22">
        <v>0</v>
      </c>
    </row>
    <row r="36" spans="1:7" outlineLevel="1">
      <c r="A36" s="14"/>
      <c r="B36" s="20" t="s">
        <v>6</v>
      </c>
      <c r="C36" s="21"/>
      <c r="D36" s="24"/>
      <c r="E36" s="22">
        <v>0</v>
      </c>
    </row>
    <row r="37" spans="1:7" outlineLevel="1">
      <c r="A37" s="14"/>
      <c r="B37" s="20" t="s">
        <v>7</v>
      </c>
      <c r="C37" s="21">
        <v>6000000</v>
      </c>
      <c r="D37" s="24"/>
      <c r="E37" s="22">
        <v>0</v>
      </c>
    </row>
    <row r="38" spans="1:7" ht="31.5" outlineLevel="1">
      <c r="A38" s="14" t="s">
        <v>13</v>
      </c>
      <c r="B38" s="20" t="s">
        <v>14</v>
      </c>
      <c r="C38" s="21">
        <f>C40+C41+C42</f>
        <v>51705054.18</v>
      </c>
      <c r="D38" s="21">
        <f>D40+D41+D42</f>
        <v>25355145</v>
      </c>
      <c r="E38" s="22">
        <f>D38/C38*100</f>
        <v>49.038039708326245</v>
      </c>
    </row>
    <row r="39" spans="1:7" outlineLevel="1">
      <c r="A39" s="14"/>
      <c r="B39" s="20" t="s">
        <v>4</v>
      </c>
      <c r="C39" s="21"/>
      <c r="D39" s="20"/>
      <c r="E39" s="22"/>
    </row>
    <row r="40" spans="1:7" outlineLevel="1">
      <c r="A40" s="14"/>
      <c r="B40" s="20" t="s">
        <v>5</v>
      </c>
      <c r="C40" s="21">
        <f>C45</f>
        <v>24427706.789999999</v>
      </c>
      <c r="D40" s="21">
        <f t="shared" ref="D40" si="4">D45</f>
        <v>11978868.609999999</v>
      </c>
      <c r="E40" s="22">
        <f>D40/C40*100</f>
        <v>49.038039931377448</v>
      </c>
      <c r="F40" s="2"/>
      <c r="G40" s="2"/>
    </row>
    <row r="41" spans="1:7" outlineLevel="1">
      <c r="A41" s="14"/>
      <c r="B41" s="20" t="s">
        <v>6</v>
      </c>
      <c r="C41" s="21">
        <f t="shared" ref="C41:D42" si="5">C46</f>
        <v>19117347.390000001</v>
      </c>
      <c r="D41" s="21">
        <f t="shared" si="5"/>
        <v>9374772.4000000004</v>
      </c>
      <c r="E41" s="22">
        <f>D41/C41*100</f>
        <v>49.038039685902262</v>
      </c>
      <c r="F41" s="2"/>
    </row>
    <row r="42" spans="1:7" outlineLevel="1">
      <c r="A42" s="14"/>
      <c r="B42" s="20" t="s">
        <v>7</v>
      </c>
      <c r="C42" s="21">
        <f t="shared" si="5"/>
        <v>8160000</v>
      </c>
      <c r="D42" s="21">
        <f t="shared" si="5"/>
        <v>4001503.99</v>
      </c>
      <c r="E42" s="22">
        <f>D42/C42*100</f>
        <v>49.038039093137257</v>
      </c>
    </row>
    <row r="43" spans="1:7" ht="78.75" outlineLevel="1">
      <c r="A43" s="14"/>
      <c r="B43" s="23" t="s">
        <v>188</v>
      </c>
      <c r="C43" s="21">
        <f>C45+C46+C47</f>
        <v>51705054.18</v>
      </c>
      <c r="D43" s="21">
        <f t="shared" ref="D43" si="6">D45+D46+D47</f>
        <v>25355145</v>
      </c>
      <c r="E43" s="22">
        <f>D43/C43*100</f>
        <v>49.038039708326245</v>
      </c>
    </row>
    <row r="44" spans="1:7" outlineLevel="1">
      <c r="A44" s="14"/>
      <c r="B44" s="20" t="s">
        <v>4</v>
      </c>
      <c r="C44" s="21"/>
      <c r="D44" s="21"/>
      <c r="E44" s="22"/>
    </row>
    <row r="45" spans="1:7" outlineLevel="1">
      <c r="A45" s="14"/>
      <c r="B45" s="20" t="s">
        <v>5</v>
      </c>
      <c r="C45" s="21">
        <v>24427706.789999999</v>
      </c>
      <c r="D45" s="21">
        <v>11978868.609999999</v>
      </c>
      <c r="E45" s="22">
        <f>D45/C45*100</f>
        <v>49.038039931377448</v>
      </c>
      <c r="F45" s="2"/>
    </row>
    <row r="46" spans="1:7" outlineLevel="1">
      <c r="A46" s="14"/>
      <c r="B46" s="20" t="s">
        <v>6</v>
      </c>
      <c r="C46" s="21">
        <v>19117347.390000001</v>
      </c>
      <c r="D46" s="21">
        <v>9374772.4000000004</v>
      </c>
      <c r="E46" s="22">
        <f>D46/C46*100</f>
        <v>49.038039685902262</v>
      </c>
      <c r="F46" s="2"/>
    </row>
    <row r="47" spans="1:7" outlineLevel="1">
      <c r="A47" s="14"/>
      <c r="B47" s="20" t="s">
        <v>7</v>
      </c>
      <c r="C47" s="21">
        <v>8160000</v>
      </c>
      <c r="D47" s="21">
        <v>4001503.99</v>
      </c>
      <c r="E47" s="22">
        <f>D47/C47*100</f>
        <v>49.038039093137257</v>
      </c>
    </row>
    <row r="48" spans="1:7" outlineLevel="1">
      <c r="A48" s="14" t="s">
        <v>15</v>
      </c>
      <c r="B48" s="20" t="s">
        <v>16</v>
      </c>
      <c r="C48" s="21">
        <f>C50+C51+C52</f>
        <v>494200</v>
      </c>
      <c r="D48" s="21">
        <f t="shared" ref="D48" si="7">D50+D51+D52</f>
        <v>44126.35</v>
      </c>
      <c r="E48" s="22">
        <f>D48/C48*100</f>
        <v>8.9288445973290163</v>
      </c>
    </row>
    <row r="49" spans="1:5" outlineLevel="1">
      <c r="A49" s="14"/>
      <c r="B49" s="20" t="s">
        <v>4</v>
      </c>
      <c r="C49" s="21"/>
      <c r="D49" s="21"/>
      <c r="E49" s="22"/>
    </row>
    <row r="50" spans="1:5" outlineLevel="1">
      <c r="A50" s="14"/>
      <c r="B50" s="20" t="s">
        <v>5</v>
      </c>
      <c r="C50" s="21">
        <f>C55</f>
        <v>0</v>
      </c>
      <c r="D50" s="21">
        <f t="shared" ref="D50:D52" si="8">D55</f>
        <v>0</v>
      </c>
      <c r="E50" s="22">
        <v>0</v>
      </c>
    </row>
    <row r="51" spans="1:5" outlineLevel="1">
      <c r="A51" s="14"/>
      <c r="B51" s="20" t="s">
        <v>6</v>
      </c>
      <c r="C51" s="21">
        <f t="shared" ref="C51:C52" si="9">C56</f>
        <v>0</v>
      </c>
      <c r="D51" s="21">
        <f t="shared" si="8"/>
        <v>0</v>
      </c>
      <c r="E51" s="22">
        <v>0</v>
      </c>
    </row>
    <row r="52" spans="1:5" outlineLevel="1">
      <c r="A52" s="14"/>
      <c r="B52" s="20" t="s">
        <v>7</v>
      </c>
      <c r="C52" s="21">
        <f t="shared" si="9"/>
        <v>494200</v>
      </c>
      <c r="D52" s="21">
        <f t="shared" si="8"/>
        <v>44126.35</v>
      </c>
      <c r="E52" s="22">
        <f>D52/C52*100</f>
        <v>8.9288445973290163</v>
      </c>
    </row>
    <row r="53" spans="1:5" ht="47.25" outlineLevel="1">
      <c r="A53" s="14"/>
      <c r="B53" s="23" t="s">
        <v>211</v>
      </c>
      <c r="C53" s="21">
        <f>C55+C56+C57</f>
        <v>494200</v>
      </c>
      <c r="D53" s="21">
        <f>D55+D56+D57</f>
        <v>44126.35</v>
      </c>
      <c r="E53" s="22">
        <f>D53/C53*100</f>
        <v>8.9288445973290163</v>
      </c>
    </row>
    <row r="54" spans="1:5" outlineLevel="1">
      <c r="A54" s="14"/>
      <c r="B54" s="20" t="s">
        <v>4</v>
      </c>
      <c r="C54" s="21"/>
      <c r="D54" s="21"/>
      <c r="E54" s="22"/>
    </row>
    <row r="55" spans="1:5" outlineLevel="1">
      <c r="A55" s="14"/>
      <c r="B55" s="20" t="s">
        <v>5</v>
      </c>
      <c r="C55" s="21"/>
      <c r="D55" s="21"/>
      <c r="E55" s="22">
        <v>0</v>
      </c>
    </row>
    <row r="56" spans="1:5" outlineLevel="1">
      <c r="A56" s="14"/>
      <c r="B56" s="20" t="s">
        <v>6</v>
      </c>
      <c r="C56" s="21"/>
      <c r="D56" s="21"/>
      <c r="E56" s="22">
        <v>0</v>
      </c>
    </row>
    <row r="57" spans="1:5" outlineLevel="1">
      <c r="A57" s="14"/>
      <c r="B57" s="20" t="s">
        <v>7</v>
      </c>
      <c r="C57" s="21">
        <v>494200</v>
      </c>
      <c r="D57" s="21">
        <v>44126.35</v>
      </c>
      <c r="E57" s="22">
        <f>D57/C57*100</f>
        <v>8.9288445973290163</v>
      </c>
    </row>
    <row r="58" spans="1:5" ht="17.25" customHeight="1" outlineLevel="1">
      <c r="A58" s="14" t="s">
        <v>17</v>
      </c>
      <c r="B58" s="20" t="s">
        <v>18</v>
      </c>
      <c r="C58" s="21">
        <f>C60+C61+C62</f>
        <v>945784387.39999998</v>
      </c>
      <c r="D58" s="21">
        <f t="shared" ref="D58" si="10">D60+D61+D62</f>
        <v>84863231.640000001</v>
      </c>
      <c r="E58" s="22">
        <f>D58/C58*100</f>
        <v>8.9727883829096076</v>
      </c>
    </row>
    <row r="59" spans="1:5" outlineLevel="1">
      <c r="A59" s="14"/>
      <c r="B59" s="20" t="s">
        <v>4</v>
      </c>
      <c r="C59" s="21"/>
      <c r="D59" s="21"/>
      <c r="E59" s="22"/>
    </row>
    <row r="60" spans="1:5" outlineLevel="1">
      <c r="A60" s="14"/>
      <c r="B60" s="20" t="s">
        <v>5</v>
      </c>
      <c r="C60" s="21">
        <f>C65+C70+C75</f>
        <v>679159920</v>
      </c>
      <c r="D60" s="21">
        <f t="shared" ref="D60:D62" si="11">D65+D70+D75</f>
        <v>14048655.550000001</v>
      </c>
      <c r="E60" s="22">
        <f>D60/C60*100</f>
        <v>2.0685342488997289</v>
      </c>
    </row>
    <row r="61" spans="1:5" outlineLevel="1">
      <c r="A61" s="14"/>
      <c r="B61" s="20" t="s">
        <v>6</v>
      </c>
      <c r="C61" s="21">
        <f t="shared" ref="C61:C62" si="12">C66+C71+C76</f>
        <v>140928607</v>
      </c>
      <c r="D61" s="21">
        <f t="shared" si="11"/>
        <v>463251.35</v>
      </c>
      <c r="E61" s="22">
        <f>D61/C61*100</f>
        <v>0.32871349533739447</v>
      </c>
    </row>
    <row r="62" spans="1:5" outlineLevel="1">
      <c r="A62" s="14"/>
      <c r="B62" s="20" t="s">
        <v>7</v>
      </c>
      <c r="C62" s="21">
        <f t="shared" si="12"/>
        <v>125695860.40000001</v>
      </c>
      <c r="D62" s="21">
        <f t="shared" si="11"/>
        <v>70351324.739999995</v>
      </c>
      <c r="E62" s="22">
        <f>D62/C62*100</f>
        <v>55.969484210635144</v>
      </c>
    </row>
    <row r="63" spans="1:5" ht="31.5" outlineLevel="1">
      <c r="A63" s="14"/>
      <c r="B63" s="23" t="s">
        <v>19</v>
      </c>
      <c r="C63" s="21">
        <f>C65+C66+C67</f>
        <v>6676160.4000000004</v>
      </c>
      <c r="D63" s="21">
        <f>D65+D66+D67</f>
        <v>4398798.49</v>
      </c>
      <c r="E63" s="22">
        <f>D63/C63*100</f>
        <v>65.888148673000728</v>
      </c>
    </row>
    <row r="64" spans="1:5" outlineLevel="1">
      <c r="A64" s="14"/>
      <c r="B64" s="20" t="s">
        <v>4</v>
      </c>
      <c r="C64" s="21"/>
      <c r="D64" s="21"/>
      <c r="E64" s="22"/>
    </row>
    <row r="65" spans="1:7" outlineLevel="1">
      <c r="A65" s="14"/>
      <c r="B65" s="20" t="s">
        <v>5</v>
      </c>
      <c r="C65" s="21"/>
      <c r="D65" s="21"/>
      <c r="E65" s="22">
        <v>0</v>
      </c>
    </row>
    <row r="66" spans="1:7" outlineLevel="1">
      <c r="A66" s="14"/>
      <c r="B66" s="20" t="s">
        <v>6</v>
      </c>
      <c r="C66" s="21"/>
      <c r="D66" s="21"/>
      <c r="E66" s="22">
        <v>0</v>
      </c>
    </row>
    <row r="67" spans="1:7" outlineLevel="1">
      <c r="A67" s="14"/>
      <c r="B67" s="20" t="s">
        <v>7</v>
      </c>
      <c r="C67" s="21">
        <v>6676160.4000000004</v>
      </c>
      <c r="D67" s="21">
        <v>4398798.49</v>
      </c>
      <c r="E67" s="22">
        <f>D67/C67*100</f>
        <v>65.888148673000728</v>
      </c>
    </row>
    <row r="68" spans="1:7" ht="31.5" outlineLevel="1">
      <c r="A68" s="14"/>
      <c r="B68" s="23" t="s">
        <v>195</v>
      </c>
      <c r="C68" s="21">
        <f>C70+C71+C72</f>
        <v>866031027</v>
      </c>
      <c r="D68" s="21">
        <f>D70+D71+D72</f>
        <v>15632171.6</v>
      </c>
      <c r="E68" s="22">
        <f>D68/C68*100</f>
        <v>1.8050359759223731</v>
      </c>
    </row>
    <row r="69" spans="1:7" outlineLevel="1">
      <c r="A69" s="14"/>
      <c r="B69" s="20" t="s">
        <v>4</v>
      </c>
      <c r="C69" s="21"/>
      <c r="D69" s="21"/>
      <c r="E69" s="22"/>
    </row>
    <row r="70" spans="1:7" outlineLevel="1">
      <c r="A70" s="14"/>
      <c r="B70" s="20" t="s">
        <v>5</v>
      </c>
      <c r="C70" s="21">
        <v>679159920</v>
      </c>
      <c r="D70" s="21">
        <v>14048655.550000001</v>
      </c>
      <c r="E70" s="22">
        <f>D70/C70*100</f>
        <v>2.0685342488997289</v>
      </c>
      <c r="F70" s="2"/>
    </row>
    <row r="71" spans="1:7" outlineLevel="1">
      <c r="A71" s="14"/>
      <c r="B71" s="20" t="s">
        <v>6</v>
      </c>
      <c r="C71" s="21">
        <v>140928607</v>
      </c>
      <c r="D71" s="21">
        <v>463251.35</v>
      </c>
      <c r="E71" s="22">
        <f>D71/C71*100</f>
        <v>0.32871349533739447</v>
      </c>
    </row>
    <row r="72" spans="1:7" outlineLevel="1">
      <c r="A72" s="14"/>
      <c r="B72" s="20" t="s">
        <v>7</v>
      </c>
      <c r="C72" s="21">
        <v>45942500</v>
      </c>
      <c r="D72" s="21">
        <v>1120264.7</v>
      </c>
      <c r="E72" s="22">
        <f>D72/C72*100</f>
        <v>2.4384060510420631</v>
      </c>
    </row>
    <row r="73" spans="1:7" ht="32.25" customHeight="1" outlineLevel="1">
      <c r="A73" s="14"/>
      <c r="B73" s="23" t="s">
        <v>20</v>
      </c>
      <c r="C73" s="21">
        <f>C75+C76+C77</f>
        <v>73077200</v>
      </c>
      <c r="D73" s="21">
        <f t="shared" ref="D73" si="13">D75+D76+D77</f>
        <v>64832261.549999997</v>
      </c>
      <c r="E73" s="22">
        <f>D73/C73*100</f>
        <v>88.71749540212268</v>
      </c>
    </row>
    <row r="74" spans="1:7" outlineLevel="1">
      <c r="A74" s="14"/>
      <c r="B74" s="20" t="s">
        <v>4</v>
      </c>
      <c r="C74" s="21"/>
      <c r="D74" s="21"/>
      <c r="E74" s="22"/>
    </row>
    <row r="75" spans="1:7" outlineLevel="1">
      <c r="A75" s="14"/>
      <c r="B75" s="20" t="s">
        <v>5</v>
      </c>
      <c r="C75" s="21"/>
      <c r="D75" s="21"/>
      <c r="E75" s="22">
        <v>0</v>
      </c>
      <c r="F75" s="2"/>
      <c r="G75" s="2"/>
    </row>
    <row r="76" spans="1:7" outlineLevel="1">
      <c r="A76" s="14"/>
      <c r="B76" s="20" t="s">
        <v>6</v>
      </c>
      <c r="C76" s="21"/>
      <c r="D76" s="21"/>
      <c r="E76" s="22">
        <v>0</v>
      </c>
      <c r="F76" s="2"/>
    </row>
    <row r="77" spans="1:7" outlineLevel="1">
      <c r="A77" s="14"/>
      <c r="B77" s="20" t="s">
        <v>7</v>
      </c>
      <c r="C77" s="21">
        <v>73077200</v>
      </c>
      <c r="D77" s="21">
        <v>64832261.549999997</v>
      </c>
      <c r="E77" s="22">
        <f>D77/C77*100</f>
        <v>88.71749540212268</v>
      </c>
      <c r="F77" s="2"/>
      <c r="G77" s="2"/>
    </row>
    <row r="78" spans="1:7" ht="16.5" customHeight="1" outlineLevel="1">
      <c r="A78" s="14" t="s">
        <v>21</v>
      </c>
      <c r="B78" s="20" t="s">
        <v>180</v>
      </c>
      <c r="C78" s="21">
        <f>C80+C81+C82</f>
        <v>18400000</v>
      </c>
      <c r="D78" s="21">
        <f t="shared" ref="D78" si="14">D80+D81+D82</f>
        <v>99000</v>
      </c>
      <c r="E78" s="22">
        <f>D78/C78*100</f>
        <v>0.53804347826086951</v>
      </c>
    </row>
    <row r="79" spans="1:7" outlineLevel="1">
      <c r="A79" s="14"/>
      <c r="B79" s="20" t="s">
        <v>4</v>
      </c>
      <c r="C79" s="21"/>
      <c r="D79" s="21"/>
      <c r="E79" s="22"/>
    </row>
    <row r="80" spans="1:7" outlineLevel="1">
      <c r="A80" s="14"/>
      <c r="B80" s="20" t="s">
        <v>5</v>
      </c>
      <c r="C80" s="21">
        <f>C85</f>
        <v>0</v>
      </c>
      <c r="D80" s="21">
        <f t="shared" ref="D80:D81" si="15">D85</f>
        <v>0</v>
      </c>
      <c r="E80" s="22">
        <v>0</v>
      </c>
    </row>
    <row r="81" spans="1:7" outlineLevel="1">
      <c r="A81" s="14"/>
      <c r="B81" s="20" t="s">
        <v>6</v>
      </c>
      <c r="C81" s="21">
        <f t="shared" ref="C81" si="16">C86</f>
        <v>0</v>
      </c>
      <c r="D81" s="21">
        <f t="shared" si="15"/>
        <v>0</v>
      </c>
      <c r="E81" s="22">
        <v>0</v>
      </c>
    </row>
    <row r="82" spans="1:7" outlineLevel="1">
      <c r="A82" s="14"/>
      <c r="B82" s="20" t="s">
        <v>7</v>
      </c>
      <c r="C82" s="21">
        <f>C87</f>
        <v>18400000</v>
      </c>
      <c r="D82" s="21">
        <f>D87</f>
        <v>99000</v>
      </c>
      <c r="E82" s="22">
        <v>0</v>
      </c>
    </row>
    <row r="83" spans="1:7" ht="63" outlineLevel="1">
      <c r="A83" s="14"/>
      <c r="B83" s="23" t="s">
        <v>181</v>
      </c>
      <c r="C83" s="21">
        <f>C85+C86+C87</f>
        <v>18400000</v>
      </c>
      <c r="D83" s="21">
        <f>D85+D86+D87</f>
        <v>99000</v>
      </c>
      <c r="E83" s="22">
        <f>D83/C83*100</f>
        <v>0.53804347826086951</v>
      </c>
    </row>
    <row r="84" spans="1:7" outlineLevel="1">
      <c r="A84" s="14"/>
      <c r="B84" s="20" t="s">
        <v>4</v>
      </c>
      <c r="C84" s="21"/>
      <c r="D84" s="21"/>
      <c r="E84" s="22"/>
    </row>
    <row r="85" spans="1:7" outlineLevel="1">
      <c r="A85" s="14"/>
      <c r="B85" s="20" t="s">
        <v>5</v>
      </c>
      <c r="C85" s="21"/>
      <c r="D85" s="21"/>
      <c r="E85" s="22">
        <v>0</v>
      </c>
    </row>
    <row r="86" spans="1:7" outlineLevel="1">
      <c r="A86" s="14"/>
      <c r="B86" s="20" t="s">
        <v>6</v>
      </c>
      <c r="C86" s="21"/>
      <c r="D86" s="21"/>
      <c r="E86" s="22">
        <v>0</v>
      </c>
    </row>
    <row r="87" spans="1:7" outlineLevel="1">
      <c r="A87" s="14"/>
      <c r="B87" s="20" t="s">
        <v>7</v>
      </c>
      <c r="C87" s="21">
        <v>18400000</v>
      </c>
      <c r="D87" s="21">
        <v>99000</v>
      </c>
      <c r="E87" s="22">
        <f t="shared" ref="E87" si="17">D87/C87*100</f>
        <v>0.53804347826086951</v>
      </c>
    </row>
    <row r="88" spans="1:7" ht="50.25" customHeight="1" outlineLevel="1">
      <c r="A88" s="14" t="s">
        <v>24</v>
      </c>
      <c r="B88" s="20" t="s">
        <v>22</v>
      </c>
      <c r="C88" s="21">
        <f>C90+C91+C92</f>
        <v>31797698</v>
      </c>
      <c r="D88" s="21">
        <f t="shared" ref="D88" si="18">D90+D91+D92</f>
        <v>0</v>
      </c>
      <c r="E88" s="22">
        <f>D88/C88*100</f>
        <v>0</v>
      </c>
    </row>
    <row r="89" spans="1:7" outlineLevel="1">
      <c r="A89" s="14"/>
      <c r="B89" s="20" t="s">
        <v>4</v>
      </c>
      <c r="C89" s="21"/>
      <c r="D89" s="21"/>
      <c r="E89" s="22"/>
    </row>
    <row r="90" spans="1:7" outlineLevel="1">
      <c r="A90" s="14"/>
      <c r="B90" s="20" t="s">
        <v>5</v>
      </c>
      <c r="C90" s="21">
        <f>C95</f>
        <v>28166071.920000002</v>
      </c>
      <c r="D90" s="21">
        <f t="shared" ref="D90:D92" si="19">D95</f>
        <v>0</v>
      </c>
      <c r="E90" s="22">
        <f>D90/C90*100</f>
        <v>0</v>
      </c>
      <c r="F90" s="2"/>
      <c r="G90" s="2"/>
    </row>
    <row r="91" spans="1:7" outlineLevel="1">
      <c r="A91" s="14"/>
      <c r="B91" s="20" t="s">
        <v>6</v>
      </c>
      <c r="C91" s="21">
        <f t="shared" ref="C91:C92" si="20">C96</f>
        <v>3631626.08</v>
      </c>
      <c r="D91" s="21">
        <f t="shared" si="19"/>
        <v>0</v>
      </c>
      <c r="E91" s="22">
        <f>D91/C91*100</f>
        <v>0</v>
      </c>
    </row>
    <row r="92" spans="1:7" outlineLevel="1">
      <c r="A92" s="14"/>
      <c r="B92" s="20" t="s">
        <v>7</v>
      </c>
      <c r="C92" s="21">
        <f t="shared" si="20"/>
        <v>0</v>
      </c>
      <c r="D92" s="21">
        <f t="shared" si="19"/>
        <v>0</v>
      </c>
      <c r="E92" s="22">
        <v>0</v>
      </c>
    </row>
    <row r="93" spans="1:7" ht="63" customHeight="1" outlineLevel="1">
      <c r="A93" s="14"/>
      <c r="B93" s="23" t="s">
        <v>23</v>
      </c>
      <c r="C93" s="21">
        <f>C95+C96+C97</f>
        <v>31797698</v>
      </c>
      <c r="D93" s="21">
        <f>D95+D96+D97</f>
        <v>0</v>
      </c>
      <c r="E93" s="22">
        <f>D93/C93*100</f>
        <v>0</v>
      </c>
    </row>
    <row r="94" spans="1:7" outlineLevel="1">
      <c r="A94" s="14"/>
      <c r="B94" s="20" t="s">
        <v>4</v>
      </c>
      <c r="C94" s="21"/>
      <c r="D94" s="21"/>
      <c r="E94" s="22"/>
    </row>
    <row r="95" spans="1:7" outlineLevel="1">
      <c r="A95" s="14"/>
      <c r="B95" s="20" t="s">
        <v>5</v>
      </c>
      <c r="C95" s="21">
        <v>28166071.920000002</v>
      </c>
      <c r="D95" s="21"/>
      <c r="E95" s="22">
        <f>D95/C95*100</f>
        <v>0</v>
      </c>
      <c r="F95" s="2"/>
    </row>
    <row r="96" spans="1:7" outlineLevel="1">
      <c r="A96" s="14"/>
      <c r="B96" s="20" t="s">
        <v>6</v>
      </c>
      <c r="C96" s="21">
        <v>3631626.08</v>
      </c>
      <c r="D96" s="21"/>
      <c r="E96" s="22">
        <f>D96/C96*100</f>
        <v>0</v>
      </c>
    </row>
    <row r="97" spans="1:7" outlineLevel="1">
      <c r="A97" s="14"/>
      <c r="B97" s="20" t="s">
        <v>7</v>
      </c>
      <c r="C97" s="21"/>
      <c r="D97" s="21"/>
      <c r="E97" s="22"/>
    </row>
    <row r="98" spans="1:7" ht="16.5" customHeight="1" outlineLevel="1">
      <c r="A98" s="14" t="s">
        <v>27</v>
      </c>
      <c r="B98" s="20" t="s">
        <v>25</v>
      </c>
      <c r="C98" s="21">
        <f>C100+C101+C102</f>
        <v>45735900</v>
      </c>
      <c r="D98" s="21">
        <f t="shared" ref="D98" si="21">D100+D101+D102</f>
        <v>490125</v>
      </c>
      <c r="E98" s="22">
        <f>D98/C98*100</f>
        <v>1.0716417518841872</v>
      </c>
    </row>
    <row r="99" spans="1:7" outlineLevel="1">
      <c r="A99" s="14"/>
      <c r="B99" s="20" t="s">
        <v>4</v>
      </c>
      <c r="C99" s="21"/>
      <c r="D99" s="21"/>
      <c r="E99" s="22"/>
    </row>
    <row r="100" spans="1:7" outlineLevel="1">
      <c r="A100" s="14"/>
      <c r="B100" s="20" t="s">
        <v>5</v>
      </c>
      <c r="C100" s="21">
        <f t="shared" ref="C100:D102" si="22">C105</f>
        <v>0</v>
      </c>
      <c r="D100" s="21">
        <f t="shared" si="22"/>
        <v>0</v>
      </c>
      <c r="E100" s="22">
        <v>0</v>
      </c>
    </row>
    <row r="101" spans="1:7" outlineLevel="1">
      <c r="A101" s="14"/>
      <c r="B101" s="20" t="s">
        <v>6</v>
      </c>
      <c r="C101" s="21">
        <f t="shared" si="22"/>
        <v>0</v>
      </c>
      <c r="D101" s="21">
        <f t="shared" si="22"/>
        <v>0</v>
      </c>
      <c r="E101" s="22">
        <v>0</v>
      </c>
    </row>
    <row r="102" spans="1:7" outlineLevel="1">
      <c r="A102" s="14"/>
      <c r="B102" s="20" t="s">
        <v>7</v>
      </c>
      <c r="C102" s="21">
        <f t="shared" si="22"/>
        <v>45735900</v>
      </c>
      <c r="D102" s="21">
        <f t="shared" si="22"/>
        <v>490125</v>
      </c>
      <c r="E102" s="22">
        <f>D102/C102*100</f>
        <v>1.0716417518841872</v>
      </c>
    </row>
    <row r="103" spans="1:7" ht="31.5" outlineLevel="1">
      <c r="A103" s="14"/>
      <c r="B103" s="23" t="s">
        <v>26</v>
      </c>
      <c r="C103" s="21">
        <f>C105+C106+C107</f>
        <v>45735900</v>
      </c>
      <c r="D103" s="21">
        <f>D105+D106+D107</f>
        <v>490125</v>
      </c>
      <c r="E103" s="22">
        <f>D103/C103*100</f>
        <v>1.0716417518841872</v>
      </c>
    </row>
    <row r="104" spans="1:7" outlineLevel="1">
      <c r="A104" s="14"/>
      <c r="B104" s="20" t="s">
        <v>4</v>
      </c>
      <c r="C104" s="21"/>
      <c r="D104" s="21"/>
      <c r="E104" s="22"/>
    </row>
    <row r="105" spans="1:7" outlineLevel="1">
      <c r="A105" s="14"/>
      <c r="B105" s="20" t="s">
        <v>5</v>
      </c>
      <c r="C105" s="21"/>
      <c r="D105" s="21"/>
      <c r="E105" s="22">
        <v>0</v>
      </c>
    </row>
    <row r="106" spans="1:7" outlineLevel="1">
      <c r="A106" s="14"/>
      <c r="B106" s="20" t="s">
        <v>6</v>
      </c>
      <c r="C106" s="21"/>
      <c r="D106" s="21"/>
      <c r="E106" s="22">
        <v>0</v>
      </c>
    </row>
    <row r="107" spans="1:7" outlineLevel="1">
      <c r="A107" s="14"/>
      <c r="B107" s="20" t="s">
        <v>7</v>
      </c>
      <c r="C107" s="21">
        <v>45735900</v>
      </c>
      <c r="D107" s="21">
        <v>490125</v>
      </c>
      <c r="E107" s="22">
        <f>D107/C107*100</f>
        <v>1.0716417518841872</v>
      </c>
    </row>
    <row r="108" spans="1:7" ht="33.75" customHeight="1" outlineLevel="1">
      <c r="A108" s="14" t="s">
        <v>29</v>
      </c>
      <c r="B108" s="20" t="s">
        <v>28</v>
      </c>
      <c r="C108" s="21">
        <f>C110+C111+C112</f>
        <v>77552811.090000004</v>
      </c>
      <c r="D108" s="21">
        <f t="shared" ref="D108" si="23">D110+D111+D112</f>
        <v>54510434.950000003</v>
      </c>
      <c r="E108" s="22">
        <f>D108/C108*100</f>
        <v>70.288148403467503</v>
      </c>
    </row>
    <row r="109" spans="1:7" outlineLevel="1">
      <c r="A109" s="14"/>
      <c r="B109" s="20" t="s">
        <v>4</v>
      </c>
      <c r="C109" s="21"/>
      <c r="D109" s="21"/>
      <c r="E109" s="22"/>
    </row>
    <row r="110" spans="1:7" outlineLevel="1">
      <c r="A110" s="14"/>
      <c r="B110" s="20" t="s">
        <v>5</v>
      </c>
      <c r="C110" s="21">
        <f>C115</f>
        <v>0</v>
      </c>
      <c r="D110" s="21">
        <f t="shared" ref="D110:D112" si="24">D115</f>
        <v>0</v>
      </c>
      <c r="E110" s="22">
        <v>0</v>
      </c>
    </row>
    <row r="111" spans="1:7" outlineLevel="1">
      <c r="A111" s="14"/>
      <c r="B111" s="20" t="s">
        <v>6</v>
      </c>
      <c r="C111" s="21">
        <f t="shared" ref="C111:C112" si="25">C116</f>
        <v>0</v>
      </c>
      <c r="D111" s="21">
        <f t="shared" si="24"/>
        <v>0</v>
      </c>
      <c r="E111" s="22">
        <v>0</v>
      </c>
      <c r="F111" s="2"/>
      <c r="G111" s="2"/>
    </row>
    <row r="112" spans="1:7" outlineLevel="1">
      <c r="A112" s="14"/>
      <c r="B112" s="20" t="s">
        <v>7</v>
      </c>
      <c r="C112" s="21">
        <f t="shared" si="25"/>
        <v>77552811.090000004</v>
      </c>
      <c r="D112" s="21">
        <f t="shared" si="24"/>
        <v>54510434.950000003</v>
      </c>
      <c r="E112" s="22">
        <f>D112/C112*100</f>
        <v>70.288148403467503</v>
      </c>
    </row>
    <row r="113" spans="1:7" ht="47.25" outlineLevel="1">
      <c r="A113" s="14"/>
      <c r="B113" s="23" t="s">
        <v>182</v>
      </c>
      <c r="C113" s="21">
        <f>C115+C116+C117</f>
        <v>77552811.090000004</v>
      </c>
      <c r="D113" s="21">
        <f t="shared" ref="D113" si="26">D115+D116+D117</f>
        <v>54510434.950000003</v>
      </c>
      <c r="E113" s="22">
        <f>D113/C113*100</f>
        <v>70.288148403467503</v>
      </c>
      <c r="F113" s="2"/>
    </row>
    <row r="114" spans="1:7" outlineLevel="1">
      <c r="A114" s="14"/>
      <c r="B114" s="20" t="s">
        <v>4</v>
      </c>
      <c r="C114" s="21"/>
      <c r="D114" s="21"/>
      <c r="E114" s="22"/>
      <c r="F114" s="2"/>
    </row>
    <row r="115" spans="1:7" outlineLevel="1">
      <c r="A115" s="14"/>
      <c r="B115" s="20" t="s">
        <v>5</v>
      </c>
      <c r="C115" s="21"/>
      <c r="D115" s="21"/>
      <c r="E115" s="22">
        <v>0</v>
      </c>
    </row>
    <row r="116" spans="1:7" outlineLevel="1">
      <c r="A116" s="14"/>
      <c r="B116" s="20" t="s">
        <v>6</v>
      </c>
      <c r="C116" s="21"/>
      <c r="D116" s="21"/>
      <c r="E116" s="22">
        <v>0</v>
      </c>
      <c r="F116" s="2"/>
    </row>
    <row r="117" spans="1:7" outlineLevel="1">
      <c r="A117" s="14"/>
      <c r="B117" s="20" t="s">
        <v>7</v>
      </c>
      <c r="C117" s="21">
        <v>77552811.090000004</v>
      </c>
      <c r="D117" s="21">
        <v>54510434.950000003</v>
      </c>
      <c r="E117" s="22">
        <f>D117/C117*100</f>
        <v>70.288148403467503</v>
      </c>
      <c r="F117" s="2"/>
      <c r="G117" s="2"/>
    </row>
    <row r="118" spans="1:7" ht="47.25" outlineLevel="1">
      <c r="A118" s="14" t="s">
        <v>183</v>
      </c>
      <c r="B118" s="20" t="s">
        <v>171</v>
      </c>
      <c r="C118" s="21">
        <f>C120+C121+C122</f>
        <v>117093400</v>
      </c>
      <c r="D118" s="21">
        <f t="shared" ref="D118" si="27">D120+D121+D122</f>
        <v>74210460.989999995</v>
      </c>
      <c r="E118" s="22">
        <f>D118/C118*100</f>
        <v>63.377151052066125</v>
      </c>
    </row>
    <row r="119" spans="1:7" outlineLevel="1">
      <c r="A119" s="14"/>
      <c r="B119" s="20" t="s">
        <v>4</v>
      </c>
      <c r="C119" s="21"/>
      <c r="D119" s="21"/>
      <c r="E119" s="22"/>
    </row>
    <row r="120" spans="1:7" outlineLevel="1">
      <c r="A120" s="14"/>
      <c r="B120" s="20" t="s">
        <v>5</v>
      </c>
      <c r="C120" s="21">
        <f>C125</f>
        <v>0</v>
      </c>
      <c r="D120" s="21">
        <f t="shared" ref="D120:D122" si="28">D125</f>
        <v>0</v>
      </c>
      <c r="E120" s="22">
        <v>0</v>
      </c>
    </row>
    <row r="121" spans="1:7" outlineLevel="1">
      <c r="A121" s="14"/>
      <c r="B121" s="20" t="s">
        <v>6</v>
      </c>
      <c r="C121" s="21">
        <f t="shared" ref="C121" si="29">C126</f>
        <v>0</v>
      </c>
      <c r="D121" s="21">
        <f t="shared" si="28"/>
        <v>0</v>
      </c>
      <c r="E121" s="22">
        <v>0</v>
      </c>
    </row>
    <row r="122" spans="1:7" outlineLevel="1">
      <c r="A122" s="14"/>
      <c r="B122" s="20" t="s">
        <v>7</v>
      </c>
      <c r="C122" s="21">
        <f>C127</f>
        <v>117093400</v>
      </c>
      <c r="D122" s="21">
        <f t="shared" si="28"/>
        <v>74210460.989999995</v>
      </c>
      <c r="E122" s="22">
        <f>D122/C122*100</f>
        <v>63.377151052066125</v>
      </c>
    </row>
    <row r="123" spans="1:7" outlineLevel="1">
      <c r="A123" s="14"/>
      <c r="B123" s="23" t="s">
        <v>30</v>
      </c>
      <c r="C123" s="21">
        <f>C125+C126+C127</f>
        <v>117093400</v>
      </c>
      <c r="D123" s="21">
        <f t="shared" ref="D123" si="30">D125+D126+D127</f>
        <v>74210460.989999995</v>
      </c>
      <c r="E123" s="22">
        <f>D123/C123*100</f>
        <v>63.377151052066125</v>
      </c>
    </row>
    <row r="124" spans="1:7" outlineLevel="1">
      <c r="A124" s="14"/>
      <c r="B124" s="20" t="s">
        <v>4</v>
      </c>
      <c r="C124" s="21"/>
      <c r="D124" s="21"/>
      <c r="E124" s="22"/>
    </row>
    <row r="125" spans="1:7" outlineLevel="1">
      <c r="A125" s="14"/>
      <c r="B125" s="20" t="s">
        <v>5</v>
      </c>
      <c r="C125" s="21"/>
      <c r="D125" s="21"/>
      <c r="E125" s="22">
        <v>0</v>
      </c>
    </row>
    <row r="126" spans="1:7" outlineLevel="1">
      <c r="A126" s="14"/>
      <c r="B126" s="20" t="s">
        <v>6</v>
      </c>
      <c r="C126" s="21"/>
      <c r="D126" s="21"/>
      <c r="E126" s="22">
        <v>0</v>
      </c>
    </row>
    <row r="127" spans="1:7" outlineLevel="1">
      <c r="A127" s="14"/>
      <c r="B127" s="20" t="s">
        <v>7</v>
      </c>
      <c r="C127" s="21">
        <v>117093400</v>
      </c>
      <c r="D127" s="21">
        <v>74210460.989999995</v>
      </c>
      <c r="E127" s="22">
        <f>D127/C127*100</f>
        <v>63.377151052066125</v>
      </c>
    </row>
    <row r="128" spans="1:7" s="3" customFormat="1" ht="31.5">
      <c r="A128" s="25" t="s">
        <v>31</v>
      </c>
      <c r="B128" s="18" t="s">
        <v>135</v>
      </c>
      <c r="C128" s="19">
        <f>C130+C131+C132</f>
        <v>12110266.4</v>
      </c>
      <c r="D128" s="19">
        <f>D130+D131+D132</f>
        <v>4200793.21</v>
      </c>
      <c r="E128" s="13">
        <f>D128/C128*100</f>
        <v>34.687867890338069</v>
      </c>
    </row>
    <row r="129" spans="1:7">
      <c r="A129" s="25"/>
      <c r="B129" s="20" t="s">
        <v>4</v>
      </c>
      <c r="C129" s="19"/>
      <c r="D129" s="19"/>
      <c r="E129" s="13"/>
    </row>
    <row r="130" spans="1:7">
      <c r="A130" s="25"/>
      <c r="B130" s="18" t="s">
        <v>5</v>
      </c>
      <c r="C130" s="19">
        <f>C135+C150+C170</f>
        <v>3388500</v>
      </c>
      <c r="D130" s="19">
        <f>D135+D150+D170</f>
        <v>0</v>
      </c>
      <c r="E130" s="13">
        <f>D130/C130*100</f>
        <v>0</v>
      </c>
      <c r="F130" s="2"/>
      <c r="G130" s="2"/>
    </row>
    <row r="131" spans="1:7">
      <c r="A131" s="25"/>
      <c r="B131" s="18" t="s">
        <v>6</v>
      </c>
      <c r="C131" s="19">
        <f>C136+C151+C176</f>
        <v>1871300</v>
      </c>
      <c r="D131" s="19">
        <f>D136+D151+D176</f>
        <v>626240.5</v>
      </c>
      <c r="E131" s="13">
        <f>D131/C131*100</f>
        <v>33.465531983113344</v>
      </c>
      <c r="F131" s="2"/>
    </row>
    <row r="132" spans="1:7">
      <c r="A132" s="25"/>
      <c r="B132" s="18" t="s">
        <v>7</v>
      </c>
      <c r="C132" s="19">
        <f>C137+C152+C172</f>
        <v>6850466.4000000004</v>
      </c>
      <c r="D132" s="19">
        <f>D137+D152+D177</f>
        <v>3574552.71</v>
      </c>
      <c r="E132" s="13">
        <f>D132/C132*100</f>
        <v>52.179698450896716</v>
      </c>
    </row>
    <row r="133" spans="1:7" ht="15" customHeight="1" outlineLevel="1">
      <c r="A133" s="14" t="s">
        <v>32</v>
      </c>
      <c r="B133" s="20" t="s">
        <v>33</v>
      </c>
      <c r="C133" s="21">
        <f>C135+C136+C137</f>
        <v>4542500</v>
      </c>
      <c r="D133" s="21">
        <f t="shared" ref="D133" si="31">D135+D136+D137</f>
        <v>2869711.65</v>
      </c>
      <c r="E133" s="22">
        <f>D133/C133*100</f>
        <v>63.174719867914142</v>
      </c>
    </row>
    <row r="134" spans="1:7" outlineLevel="1">
      <c r="A134" s="14"/>
      <c r="B134" s="20" t="s">
        <v>4</v>
      </c>
      <c r="C134" s="21"/>
      <c r="D134" s="21"/>
      <c r="E134" s="22"/>
    </row>
    <row r="135" spans="1:7" outlineLevel="1">
      <c r="A135" s="14"/>
      <c r="B135" s="20" t="s">
        <v>5</v>
      </c>
      <c r="C135" s="21">
        <f t="shared" ref="C135:D137" si="32">C140+C145</f>
        <v>0</v>
      </c>
      <c r="D135" s="21">
        <f t="shared" si="32"/>
        <v>0</v>
      </c>
      <c r="E135" s="22">
        <v>0</v>
      </c>
    </row>
    <row r="136" spans="1:7" outlineLevel="1">
      <c r="A136" s="14"/>
      <c r="B136" s="20" t="s">
        <v>6</v>
      </c>
      <c r="C136" s="21">
        <f t="shared" si="32"/>
        <v>1164100</v>
      </c>
      <c r="D136" s="21">
        <f t="shared" si="32"/>
        <v>626240.5</v>
      </c>
      <c r="E136" s="22">
        <f>D136/C136*100</f>
        <v>53.796108581736966</v>
      </c>
    </row>
    <row r="137" spans="1:7" outlineLevel="1">
      <c r="A137" s="14"/>
      <c r="B137" s="20" t="s">
        <v>7</v>
      </c>
      <c r="C137" s="21">
        <f t="shared" si="32"/>
        <v>3378400</v>
      </c>
      <c r="D137" s="21">
        <f t="shared" si="32"/>
        <v>2243471.15</v>
      </c>
      <c r="E137" s="22">
        <f>D137/C137*100</f>
        <v>66.406321039545347</v>
      </c>
    </row>
    <row r="138" spans="1:7" ht="47.25" outlineLevel="1">
      <c r="A138" s="14"/>
      <c r="B138" s="23" t="s">
        <v>34</v>
      </c>
      <c r="C138" s="21">
        <f>C140+C141+C142</f>
        <v>4056000</v>
      </c>
      <c r="D138" s="21">
        <f t="shared" ref="D138" si="33">D140+D141+D142</f>
        <v>2869711.65</v>
      </c>
      <c r="E138" s="22">
        <f>D138/C138*100</f>
        <v>70.752259615384617</v>
      </c>
      <c r="F138" s="2"/>
    </row>
    <row r="139" spans="1:7" outlineLevel="1">
      <c r="A139" s="14"/>
      <c r="B139" s="20" t="s">
        <v>4</v>
      </c>
      <c r="C139" s="21"/>
      <c r="D139" s="21"/>
      <c r="E139" s="22"/>
      <c r="F139" s="2"/>
    </row>
    <row r="140" spans="1:7" outlineLevel="1">
      <c r="A140" s="14"/>
      <c r="B140" s="20" t="s">
        <v>5</v>
      </c>
      <c r="C140" s="21"/>
      <c r="D140" s="21"/>
      <c r="E140" s="22">
        <v>0</v>
      </c>
    </row>
    <row r="141" spans="1:7" outlineLevel="1">
      <c r="A141" s="14"/>
      <c r="B141" s="20" t="s">
        <v>6</v>
      </c>
      <c r="C141" s="21">
        <v>1164100</v>
      </c>
      <c r="D141" s="21">
        <v>626240.5</v>
      </c>
      <c r="E141" s="22">
        <f>D141/C141*100</f>
        <v>53.796108581736966</v>
      </c>
      <c r="F141" s="2"/>
    </row>
    <row r="142" spans="1:7" outlineLevel="1">
      <c r="A142" s="14"/>
      <c r="B142" s="20" t="s">
        <v>7</v>
      </c>
      <c r="C142" s="21">
        <v>2891900</v>
      </c>
      <c r="D142" s="21">
        <v>2243471.15</v>
      </c>
      <c r="E142" s="22">
        <f>D142/C142*100</f>
        <v>77.577756838064943</v>
      </c>
    </row>
    <row r="143" spans="1:7" ht="47.25" outlineLevel="1">
      <c r="A143" s="14"/>
      <c r="B143" s="23" t="s">
        <v>219</v>
      </c>
      <c r="C143" s="21">
        <f>C145+C146+C147</f>
        <v>486500</v>
      </c>
      <c r="D143" s="21">
        <f>D145+D146+D147</f>
        <v>0</v>
      </c>
      <c r="E143" s="22">
        <f t="shared" ref="E143:E147" si="34">D143/C143*100</f>
        <v>0</v>
      </c>
    </row>
    <row r="144" spans="1:7" outlineLevel="1">
      <c r="A144" s="14"/>
      <c r="B144" s="20" t="s">
        <v>4</v>
      </c>
      <c r="C144" s="21"/>
      <c r="D144" s="21"/>
      <c r="E144" s="22"/>
    </row>
    <row r="145" spans="1:5" outlineLevel="1">
      <c r="A145" s="14"/>
      <c r="B145" s="20" t="s">
        <v>5</v>
      </c>
      <c r="C145" s="21"/>
      <c r="D145" s="21"/>
      <c r="E145" s="22">
        <v>0</v>
      </c>
    </row>
    <row r="146" spans="1:5" outlineLevel="1">
      <c r="A146" s="14"/>
      <c r="B146" s="20" t="s">
        <v>6</v>
      </c>
      <c r="C146" s="21"/>
      <c r="D146" s="21"/>
      <c r="E146" s="22">
        <v>0</v>
      </c>
    </row>
    <row r="147" spans="1:5" outlineLevel="1">
      <c r="A147" s="14"/>
      <c r="B147" s="20" t="s">
        <v>7</v>
      </c>
      <c r="C147" s="21">
        <v>486500</v>
      </c>
      <c r="D147" s="21"/>
      <c r="E147" s="22">
        <f t="shared" si="34"/>
        <v>0</v>
      </c>
    </row>
    <row r="148" spans="1:5" outlineLevel="1">
      <c r="A148" s="14" t="s">
        <v>177</v>
      </c>
      <c r="B148" s="20" t="s">
        <v>35</v>
      </c>
      <c r="C148" s="21">
        <f>C150+C151+C152</f>
        <v>5190122.33</v>
      </c>
      <c r="D148" s="21">
        <f t="shared" ref="D148" si="35">D150+D151+D152</f>
        <v>0</v>
      </c>
      <c r="E148" s="22">
        <f>D148/C148*100</f>
        <v>0</v>
      </c>
    </row>
    <row r="149" spans="1:5" outlineLevel="1">
      <c r="A149" s="14"/>
      <c r="B149" s="20" t="s">
        <v>4</v>
      </c>
      <c r="C149" s="21"/>
      <c r="D149" s="21"/>
      <c r="E149" s="22"/>
    </row>
    <row r="150" spans="1:5" outlineLevel="1">
      <c r="A150" s="14"/>
      <c r="B150" s="20" t="s">
        <v>5</v>
      </c>
      <c r="C150" s="21">
        <f>C155+C160+C165</f>
        <v>3388500</v>
      </c>
      <c r="D150" s="21">
        <f t="shared" ref="D150:D152" si="36">D160+D165</f>
        <v>0</v>
      </c>
      <c r="E150" s="22">
        <f>D150/C150*100</f>
        <v>0</v>
      </c>
    </row>
    <row r="151" spans="1:5" outlineLevel="1">
      <c r="A151" s="14"/>
      <c r="B151" s="20" t="s">
        <v>6</v>
      </c>
      <c r="C151" s="21">
        <f>C156+C161+C166</f>
        <v>707200</v>
      </c>
      <c r="D151" s="21">
        <f t="shared" si="36"/>
        <v>0</v>
      </c>
      <c r="E151" s="22">
        <f>D151/C151*100</f>
        <v>0</v>
      </c>
    </row>
    <row r="152" spans="1:5" outlineLevel="1">
      <c r="A152" s="14"/>
      <c r="B152" s="20" t="s">
        <v>7</v>
      </c>
      <c r="C152" s="21">
        <f>C157+C162+C167</f>
        <v>1094422.33</v>
      </c>
      <c r="D152" s="21">
        <f t="shared" si="36"/>
        <v>0</v>
      </c>
      <c r="E152" s="22">
        <v>0</v>
      </c>
    </row>
    <row r="153" spans="1:5" ht="63" outlineLevel="1">
      <c r="A153" s="14"/>
      <c r="B153" s="23" t="s">
        <v>196</v>
      </c>
      <c r="C153" s="21">
        <f>C155+C156+C157</f>
        <v>442929</v>
      </c>
      <c r="D153" s="21">
        <f>D155+D156+D157</f>
        <v>0</v>
      </c>
      <c r="E153" s="22">
        <f>D153/C153*100</f>
        <v>0</v>
      </c>
    </row>
    <row r="154" spans="1:5" outlineLevel="1">
      <c r="A154" s="14"/>
      <c r="B154" s="20" t="s">
        <v>4</v>
      </c>
      <c r="C154" s="21"/>
      <c r="D154" s="21"/>
      <c r="E154" s="22"/>
    </row>
    <row r="155" spans="1:5" outlineLevel="1">
      <c r="A155" s="14"/>
      <c r="B155" s="20" t="s">
        <v>5</v>
      </c>
      <c r="C155" s="21">
        <v>291400</v>
      </c>
      <c r="D155" s="21"/>
      <c r="E155" s="22">
        <v>0</v>
      </c>
    </row>
    <row r="156" spans="1:5" outlineLevel="1">
      <c r="A156" s="14"/>
      <c r="B156" s="20" t="s">
        <v>6</v>
      </c>
      <c r="C156" s="21">
        <v>18600</v>
      </c>
      <c r="D156" s="21"/>
      <c r="E156" s="22">
        <v>0</v>
      </c>
    </row>
    <row r="157" spans="1:5" outlineLevel="1">
      <c r="A157" s="14"/>
      <c r="B157" s="20" t="s">
        <v>7</v>
      </c>
      <c r="C157" s="21">
        <v>132929</v>
      </c>
      <c r="D157" s="21"/>
      <c r="E157" s="22">
        <v>0</v>
      </c>
    </row>
    <row r="158" spans="1:5" ht="47.25" outlineLevel="1">
      <c r="A158" s="14"/>
      <c r="B158" s="23" t="s">
        <v>36</v>
      </c>
      <c r="C158" s="21">
        <f>C160+C161+C162</f>
        <v>2433860</v>
      </c>
      <c r="D158" s="21">
        <f>D160+D161+D162</f>
        <v>0</v>
      </c>
      <c r="E158" s="22">
        <f>D158/C158*100</f>
        <v>0</v>
      </c>
    </row>
    <row r="159" spans="1:5" outlineLevel="1">
      <c r="A159" s="14"/>
      <c r="B159" s="20" t="s">
        <v>4</v>
      </c>
      <c r="C159" s="21"/>
      <c r="D159" s="21"/>
      <c r="E159" s="22"/>
    </row>
    <row r="160" spans="1:5" outlineLevel="1">
      <c r="A160" s="14"/>
      <c r="B160" s="20" t="s">
        <v>5</v>
      </c>
      <c r="C160" s="21">
        <v>1140000</v>
      </c>
      <c r="D160" s="21"/>
      <c r="E160" s="22">
        <v>0</v>
      </c>
    </row>
    <row r="161" spans="1:6" outlineLevel="1">
      <c r="A161" s="14"/>
      <c r="B161" s="20" t="s">
        <v>6</v>
      </c>
      <c r="C161" s="21">
        <v>563700</v>
      </c>
      <c r="D161" s="21"/>
      <c r="E161" s="22">
        <v>0</v>
      </c>
    </row>
    <row r="162" spans="1:6" outlineLevel="1">
      <c r="A162" s="14"/>
      <c r="B162" s="20" t="s">
        <v>7</v>
      </c>
      <c r="C162" s="21">
        <v>730160</v>
      </c>
      <c r="D162" s="21"/>
      <c r="E162" s="22">
        <v>0</v>
      </c>
    </row>
    <row r="163" spans="1:6" ht="78.75" customHeight="1" outlineLevel="1">
      <c r="A163" s="14"/>
      <c r="B163" s="23" t="s">
        <v>37</v>
      </c>
      <c r="C163" s="21">
        <f>C165+C166+C167</f>
        <v>2313333.33</v>
      </c>
      <c r="D163" s="21">
        <f t="shared" ref="D163" si="37">D165+D166+D167</f>
        <v>0</v>
      </c>
      <c r="E163" s="22">
        <f>D163/C163*100</f>
        <v>0</v>
      </c>
    </row>
    <row r="164" spans="1:6" outlineLevel="1">
      <c r="A164" s="14"/>
      <c r="B164" s="20" t="s">
        <v>4</v>
      </c>
      <c r="C164" s="21"/>
      <c r="D164" s="21"/>
      <c r="E164" s="22"/>
    </row>
    <row r="165" spans="1:6" outlineLevel="1">
      <c r="A165" s="14"/>
      <c r="B165" s="20" t="s">
        <v>5</v>
      </c>
      <c r="C165" s="21">
        <v>1957100</v>
      </c>
      <c r="D165" s="21"/>
      <c r="E165" s="22">
        <f>D165/C165*100</f>
        <v>0</v>
      </c>
      <c r="F165" s="2"/>
    </row>
    <row r="166" spans="1:6" outlineLevel="1">
      <c r="A166" s="14"/>
      <c r="B166" s="20" t="s">
        <v>6</v>
      </c>
      <c r="C166" s="21">
        <v>124900</v>
      </c>
      <c r="D166" s="21"/>
      <c r="E166" s="22">
        <f>D166/C166*100</f>
        <v>0</v>
      </c>
    </row>
    <row r="167" spans="1:6" outlineLevel="1">
      <c r="A167" s="14"/>
      <c r="B167" s="20" t="s">
        <v>7</v>
      </c>
      <c r="C167" s="21">
        <v>231333.33</v>
      </c>
      <c r="D167" s="21"/>
      <c r="E167" s="22">
        <v>0</v>
      </c>
    </row>
    <row r="168" spans="1:6" ht="63" outlineLevel="1">
      <c r="A168" s="14" t="s">
        <v>217</v>
      </c>
      <c r="B168" s="20" t="s">
        <v>218</v>
      </c>
      <c r="C168" s="21">
        <f>C170+C171+C172</f>
        <v>2377644.0699999998</v>
      </c>
      <c r="D168" s="21">
        <f>D170+D171+D172</f>
        <v>1331081.56</v>
      </c>
      <c r="E168" s="22">
        <f t="shared" ref="E168:E177" si="38">D168/C168*100</f>
        <v>55.983213669151091</v>
      </c>
    </row>
    <row r="169" spans="1:6" outlineLevel="1">
      <c r="A169" s="14"/>
      <c r="B169" s="20" t="s">
        <v>4</v>
      </c>
      <c r="C169" s="21"/>
      <c r="D169" s="21"/>
      <c r="E169" s="22"/>
    </row>
    <row r="170" spans="1:6" outlineLevel="1">
      <c r="A170" s="14"/>
      <c r="B170" s="20" t="s">
        <v>5</v>
      </c>
      <c r="C170" s="21">
        <f t="shared" ref="C170:D172" si="39">C175</f>
        <v>0</v>
      </c>
      <c r="D170" s="21">
        <f t="shared" si="39"/>
        <v>0</v>
      </c>
      <c r="E170" s="22">
        <v>0</v>
      </c>
    </row>
    <row r="171" spans="1:6" outlineLevel="1">
      <c r="A171" s="14"/>
      <c r="B171" s="20" t="s">
        <v>6</v>
      </c>
      <c r="C171" s="21">
        <f t="shared" si="39"/>
        <v>0</v>
      </c>
      <c r="D171" s="21">
        <f t="shared" si="39"/>
        <v>0</v>
      </c>
      <c r="E171" s="22">
        <v>0</v>
      </c>
    </row>
    <row r="172" spans="1:6" outlineLevel="1">
      <c r="A172" s="14"/>
      <c r="B172" s="20" t="s">
        <v>7</v>
      </c>
      <c r="C172" s="21">
        <f t="shared" si="39"/>
        <v>2377644.0699999998</v>
      </c>
      <c r="D172" s="21">
        <f t="shared" si="39"/>
        <v>1331081.56</v>
      </c>
      <c r="E172" s="22">
        <f t="shared" si="38"/>
        <v>55.983213669151091</v>
      </c>
    </row>
    <row r="173" spans="1:6" ht="47.25" outlineLevel="1">
      <c r="A173" s="14"/>
      <c r="B173" s="23" t="s">
        <v>216</v>
      </c>
      <c r="C173" s="21">
        <f>C175+C176+C177</f>
        <v>2377644.0699999998</v>
      </c>
      <c r="D173" s="21">
        <f>D175+D176+D177</f>
        <v>1331081.56</v>
      </c>
      <c r="E173" s="22">
        <f t="shared" si="38"/>
        <v>55.983213669151091</v>
      </c>
    </row>
    <row r="174" spans="1:6" outlineLevel="1">
      <c r="A174" s="14"/>
      <c r="B174" s="20" t="s">
        <v>4</v>
      </c>
      <c r="C174" s="21"/>
      <c r="D174" s="21"/>
      <c r="E174" s="22"/>
    </row>
    <row r="175" spans="1:6" outlineLevel="1">
      <c r="A175" s="14"/>
      <c r="B175" s="20" t="s">
        <v>5</v>
      </c>
      <c r="C175" s="21"/>
      <c r="D175" s="21"/>
      <c r="E175" s="22">
        <v>0</v>
      </c>
    </row>
    <row r="176" spans="1:6" outlineLevel="1">
      <c r="A176" s="14"/>
      <c r="B176" s="20" t="s">
        <v>6</v>
      </c>
      <c r="C176" s="21"/>
      <c r="D176" s="21"/>
      <c r="E176" s="22">
        <v>0</v>
      </c>
    </row>
    <row r="177" spans="1:7" outlineLevel="1">
      <c r="A177" s="14"/>
      <c r="B177" s="20" t="s">
        <v>7</v>
      </c>
      <c r="C177" s="21">
        <v>2377644.0699999998</v>
      </c>
      <c r="D177" s="21">
        <v>1331081.56</v>
      </c>
      <c r="E177" s="22">
        <f t="shared" si="38"/>
        <v>55.983213669151091</v>
      </c>
    </row>
    <row r="178" spans="1:7" s="3" customFormat="1" ht="31.5">
      <c r="A178" s="25" t="s">
        <v>38</v>
      </c>
      <c r="B178" s="18" t="s">
        <v>172</v>
      </c>
      <c r="C178" s="19">
        <f>C180+C181+C182</f>
        <v>700296918.00999999</v>
      </c>
      <c r="D178" s="19">
        <f t="shared" ref="D178" si="40">D180+D181+D182</f>
        <v>417534188.49000001</v>
      </c>
      <c r="E178" s="13">
        <f>D178/C178*100</f>
        <v>59.622451242036988</v>
      </c>
    </row>
    <row r="179" spans="1:7">
      <c r="A179" s="25"/>
      <c r="B179" s="20" t="s">
        <v>4</v>
      </c>
      <c r="C179" s="19"/>
      <c r="D179" s="19"/>
      <c r="E179" s="13"/>
    </row>
    <row r="180" spans="1:7">
      <c r="A180" s="25"/>
      <c r="B180" s="18" t="s">
        <v>5</v>
      </c>
      <c r="C180" s="19">
        <f>C185+C250+C235</f>
        <v>209106674.11000001</v>
      </c>
      <c r="D180" s="19">
        <f>D185+D250+D235</f>
        <v>89649679.670000002</v>
      </c>
      <c r="E180" s="13">
        <f>D180/C180*100</f>
        <v>42.872701242830743</v>
      </c>
      <c r="F180" s="2"/>
      <c r="G180" s="2"/>
    </row>
    <row r="181" spans="1:7">
      <c r="A181" s="25"/>
      <c r="B181" s="18" t="s">
        <v>6</v>
      </c>
      <c r="C181" s="19">
        <f>C186+C236+C251</f>
        <v>58898561.600000001</v>
      </c>
      <c r="D181" s="19">
        <f>D186+D236+D251</f>
        <v>18219474.27</v>
      </c>
      <c r="E181" s="13">
        <f>D181/C181*100</f>
        <v>30.933648929721908</v>
      </c>
    </row>
    <row r="182" spans="1:7">
      <c r="A182" s="25"/>
      <c r="B182" s="18" t="s">
        <v>7</v>
      </c>
      <c r="C182" s="19">
        <f>C187+C237+C252</f>
        <v>432291682.30000001</v>
      </c>
      <c r="D182" s="19">
        <f>D187+D237+D252</f>
        <v>309665034.55000001</v>
      </c>
      <c r="E182" s="13">
        <f>D182/C182*100</f>
        <v>71.633354799341234</v>
      </c>
    </row>
    <row r="183" spans="1:7" s="5" customFormat="1" outlineLevel="1">
      <c r="A183" s="14" t="s">
        <v>39</v>
      </c>
      <c r="B183" s="20" t="s">
        <v>40</v>
      </c>
      <c r="C183" s="21">
        <f>C185+C186+C187</f>
        <v>418590568.00999999</v>
      </c>
      <c r="D183" s="21">
        <f t="shared" ref="D183" si="41">D185+D186+D187</f>
        <v>295959798.70999998</v>
      </c>
      <c r="E183" s="22">
        <f>D183/C183*100</f>
        <v>70.703886166620364</v>
      </c>
    </row>
    <row r="184" spans="1:7" outlineLevel="1">
      <c r="A184" s="14"/>
      <c r="B184" s="20" t="s">
        <v>4</v>
      </c>
      <c r="C184" s="21"/>
      <c r="D184" s="21"/>
      <c r="E184" s="22"/>
    </row>
    <row r="185" spans="1:7" outlineLevel="1">
      <c r="A185" s="14"/>
      <c r="B185" s="20" t="s">
        <v>5</v>
      </c>
      <c r="C185" s="21">
        <f>C190+C195+C200+C205+C210+C215+C220+C225+C230</f>
        <v>9106674.1099999994</v>
      </c>
      <c r="D185" s="21">
        <f t="shared" ref="D185:D187" si="42">D190+D195+D200+D205+D210+D215+D220+D225</f>
        <v>154900</v>
      </c>
      <c r="E185" s="22">
        <f>D185/C185*100</f>
        <v>1.7009502934765723</v>
      </c>
      <c r="F185" s="2"/>
    </row>
    <row r="186" spans="1:7" outlineLevel="1">
      <c r="A186" s="14"/>
      <c r="B186" s="20" t="s">
        <v>6</v>
      </c>
      <c r="C186" s="21">
        <f>C191+C196+C201+C206+C211+C216+C221+C226+C231</f>
        <v>18614611.600000001</v>
      </c>
      <c r="D186" s="21">
        <f t="shared" si="42"/>
        <v>66385.710000000006</v>
      </c>
      <c r="E186" s="22">
        <f>D186/C186*100</f>
        <v>0.35663225978886393</v>
      </c>
    </row>
    <row r="187" spans="1:7" outlineLevel="1">
      <c r="A187" s="14"/>
      <c r="B187" s="20" t="s">
        <v>7</v>
      </c>
      <c r="C187" s="21">
        <f>C192+C197+C202+C207+C212+C217+C222+C227+C232</f>
        <v>390869282.30000001</v>
      </c>
      <c r="D187" s="21">
        <f t="shared" si="42"/>
        <v>295738513</v>
      </c>
      <c r="E187" s="22">
        <f>D187/C187*100</f>
        <v>75.661743296833123</v>
      </c>
    </row>
    <row r="188" spans="1:7" outlineLevel="1">
      <c r="A188" s="14"/>
      <c r="B188" s="23" t="s">
        <v>41</v>
      </c>
      <c r="C188" s="21">
        <f>C190+C191+C192</f>
        <v>45992571.420000002</v>
      </c>
      <c r="D188" s="21">
        <f t="shared" ref="D188" si="43">D190+D191+D192</f>
        <v>31411777.420000002</v>
      </c>
      <c r="E188" s="22">
        <f>D188/C188*100</f>
        <v>68.297502075173171</v>
      </c>
      <c r="F188" s="2"/>
    </row>
    <row r="189" spans="1:7" outlineLevel="1">
      <c r="A189" s="14"/>
      <c r="B189" s="20" t="s">
        <v>4</v>
      </c>
      <c r="C189" s="21"/>
      <c r="D189" s="21"/>
      <c r="E189" s="22"/>
      <c r="F189" s="2"/>
    </row>
    <row r="190" spans="1:7" outlineLevel="1">
      <c r="A190" s="14"/>
      <c r="B190" s="20" t="s">
        <v>5</v>
      </c>
      <c r="C190" s="21">
        <v>154900</v>
      </c>
      <c r="D190" s="21">
        <v>154900</v>
      </c>
      <c r="E190" s="22">
        <f>D190/C190*100</f>
        <v>100</v>
      </c>
    </row>
    <row r="191" spans="1:7" outlineLevel="1">
      <c r="A191" s="14"/>
      <c r="B191" s="20" t="s">
        <v>6</v>
      </c>
      <c r="C191" s="21">
        <v>66385.710000000006</v>
      </c>
      <c r="D191" s="21">
        <v>66385.710000000006</v>
      </c>
      <c r="E191" s="22">
        <f>D191/C191*100</f>
        <v>100</v>
      </c>
    </row>
    <row r="192" spans="1:7" outlineLevel="1">
      <c r="A192" s="14"/>
      <c r="B192" s="20" t="s">
        <v>7</v>
      </c>
      <c r="C192" s="21">
        <v>45771285.710000001</v>
      </c>
      <c r="D192" s="21">
        <v>31190491.710000001</v>
      </c>
      <c r="E192" s="22">
        <f>D192/C192*100</f>
        <v>68.144233281141098</v>
      </c>
      <c r="F192" s="2"/>
    </row>
    <row r="193" spans="1:5" outlineLevel="1">
      <c r="A193" s="14"/>
      <c r="B193" s="23" t="s">
        <v>42</v>
      </c>
      <c r="C193" s="21">
        <f>C195+C196+C197</f>
        <v>6542700</v>
      </c>
      <c r="D193" s="21">
        <f>D195+D196+D197</f>
        <v>4282848</v>
      </c>
      <c r="E193" s="22">
        <f>D193/C193*100</f>
        <v>65.459947728002206</v>
      </c>
    </row>
    <row r="194" spans="1:5" outlineLevel="1">
      <c r="A194" s="14"/>
      <c r="B194" s="20" t="s">
        <v>4</v>
      </c>
      <c r="C194" s="21"/>
      <c r="D194" s="21"/>
      <c r="E194" s="22"/>
    </row>
    <row r="195" spans="1:5" outlineLevel="1">
      <c r="A195" s="14"/>
      <c r="B195" s="20" t="s">
        <v>5</v>
      </c>
      <c r="C195" s="21"/>
      <c r="D195" s="21"/>
      <c r="E195" s="22">
        <v>0</v>
      </c>
    </row>
    <row r="196" spans="1:5" outlineLevel="1">
      <c r="A196" s="14"/>
      <c r="B196" s="20" t="s">
        <v>6</v>
      </c>
      <c r="C196" s="21"/>
      <c r="D196" s="21"/>
      <c r="E196" s="22">
        <v>0</v>
      </c>
    </row>
    <row r="197" spans="1:5" outlineLevel="1">
      <c r="A197" s="14"/>
      <c r="B197" s="20" t="s">
        <v>7</v>
      </c>
      <c r="C197" s="21">
        <v>6542700</v>
      </c>
      <c r="D197" s="21">
        <v>4282848</v>
      </c>
      <c r="E197" s="22">
        <f>D197/C197*100</f>
        <v>65.459947728002206</v>
      </c>
    </row>
    <row r="198" spans="1:5" ht="17.25" customHeight="1" outlineLevel="1">
      <c r="A198" s="14"/>
      <c r="B198" s="23" t="s">
        <v>43</v>
      </c>
      <c r="C198" s="21">
        <f>C200+C201+C202</f>
        <v>15089600</v>
      </c>
      <c r="D198" s="21">
        <f t="shared" ref="D198" si="44">D200+D201+D202</f>
        <v>10275229</v>
      </c>
      <c r="E198" s="22">
        <f>D198/C198*100</f>
        <v>68.094773883999565</v>
      </c>
    </row>
    <row r="199" spans="1:5" outlineLevel="1">
      <c r="A199" s="14"/>
      <c r="B199" s="20" t="s">
        <v>4</v>
      </c>
      <c r="C199" s="21"/>
      <c r="D199" s="21"/>
      <c r="E199" s="22"/>
    </row>
    <row r="200" spans="1:5" outlineLevel="1">
      <c r="A200" s="14"/>
      <c r="B200" s="20" t="s">
        <v>5</v>
      </c>
      <c r="C200" s="21"/>
      <c r="D200" s="21"/>
      <c r="E200" s="22">
        <v>0</v>
      </c>
    </row>
    <row r="201" spans="1:5" outlineLevel="1">
      <c r="A201" s="14"/>
      <c r="B201" s="20" t="s">
        <v>6</v>
      </c>
      <c r="C201" s="21"/>
      <c r="D201" s="21"/>
      <c r="E201" s="22">
        <v>0</v>
      </c>
    </row>
    <row r="202" spans="1:5" outlineLevel="1">
      <c r="A202" s="14"/>
      <c r="B202" s="20" t="s">
        <v>7</v>
      </c>
      <c r="C202" s="21">
        <v>15089600</v>
      </c>
      <c r="D202" s="21">
        <v>10275229</v>
      </c>
      <c r="E202" s="22">
        <f>D202/C202*100</f>
        <v>68.094773883999565</v>
      </c>
    </row>
    <row r="203" spans="1:5" ht="31.5" outlineLevel="1">
      <c r="A203" s="14"/>
      <c r="B203" s="23" t="s">
        <v>44</v>
      </c>
      <c r="C203" s="21">
        <f>C205+C206+C207</f>
        <v>180312723.16</v>
      </c>
      <c r="D203" s="21">
        <f>D205+D206+D207</f>
        <v>135022403.06</v>
      </c>
      <c r="E203" s="22">
        <f>D203/C203*100</f>
        <v>74.882349228450309</v>
      </c>
    </row>
    <row r="204" spans="1:5" outlineLevel="1">
      <c r="A204" s="14"/>
      <c r="B204" s="20" t="s">
        <v>4</v>
      </c>
      <c r="C204" s="21"/>
      <c r="D204" s="21"/>
      <c r="E204" s="22"/>
    </row>
    <row r="205" spans="1:5" outlineLevel="1">
      <c r="A205" s="14"/>
      <c r="B205" s="20" t="s">
        <v>5</v>
      </c>
      <c r="C205" s="21"/>
      <c r="D205" s="21"/>
      <c r="E205" s="22">
        <v>0</v>
      </c>
    </row>
    <row r="206" spans="1:5" outlineLevel="1">
      <c r="A206" s="14"/>
      <c r="B206" s="20" t="s">
        <v>6</v>
      </c>
      <c r="C206" s="21">
        <v>15000000</v>
      </c>
      <c r="D206" s="21"/>
      <c r="E206" s="22">
        <f t="shared" ref="E206" si="45">D206/C206*100</f>
        <v>0</v>
      </c>
    </row>
    <row r="207" spans="1:5" outlineLevel="1">
      <c r="A207" s="14"/>
      <c r="B207" s="20" t="s">
        <v>7</v>
      </c>
      <c r="C207" s="21">
        <v>165312723.16</v>
      </c>
      <c r="D207" s="21">
        <v>135022403.06</v>
      </c>
      <c r="E207" s="22">
        <f>D207/C207*100</f>
        <v>81.67695775558478</v>
      </c>
    </row>
    <row r="208" spans="1:5" ht="32.450000000000003" customHeight="1" outlineLevel="1">
      <c r="A208" s="14"/>
      <c r="B208" s="23" t="s">
        <v>45</v>
      </c>
      <c r="C208" s="21">
        <f>C210+C211+C212</f>
        <v>57170300</v>
      </c>
      <c r="D208" s="21">
        <f>D210+D211+D212</f>
        <v>39634210</v>
      </c>
      <c r="E208" s="22">
        <f>D208/C208*100</f>
        <v>69.326573413118354</v>
      </c>
    </row>
    <row r="209" spans="1:6" outlineLevel="1">
      <c r="A209" s="14"/>
      <c r="B209" s="20" t="s">
        <v>4</v>
      </c>
      <c r="C209" s="21"/>
      <c r="D209" s="21"/>
      <c r="E209" s="22"/>
    </row>
    <row r="210" spans="1:6" outlineLevel="1">
      <c r="A210" s="14"/>
      <c r="B210" s="20" t="s">
        <v>5</v>
      </c>
      <c r="C210" s="21"/>
      <c r="D210" s="21"/>
      <c r="E210" s="22">
        <v>0</v>
      </c>
    </row>
    <row r="211" spans="1:6" outlineLevel="1">
      <c r="A211" s="14"/>
      <c r="B211" s="20" t="s">
        <v>6</v>
      </c>
      <c r="C211" s="21"/>
      <c r="D211" s="21"/>
      <c r="E211" s="22">
        <v>0</v>
      </c>
    </row>
    <row r="212" spans="1:6" outlineLevel="1">
      <c r="A212" s="14"/>
      <c r="B212" s="20" t="s">
        <v>7</v>
      </c>
      <c r="C212" s="21">
        <v>57170300</v>
      </c>
      <c r="D212" s="21">
        <v>39634210</v>
      </c>
      <c r="E212" s="22">
        <f>D212/C212*100</f>
        <v>69.326573413118354</v>
      </c>
    </row>
    <row r="213" spans="1:6" ht="31.5" outlineLevel="1">
      <c r="A213" s="14"/>
      <c r="B213" s="23" t="s">
        <v>46</v>
      </c>
      <c r="C213" s="21">
        <f>C215+C216+C217</f>
        <v>45560800</v>
      </c>
      <c r="D213" s="21">
        <f>D215+D216+D217</f>
        <v>42017282.700000003</v>
      </c>
      <c r="E213" s="22">
        <f>D213/C213*100</f>
        <v>92.222442757809347</v>
      </c>
    </row>
    <row r="214" spans="1:6" outlineLevel="1">
      <c r="A214" s="14"/>
      <c r="B214" s="20" t="s">
        <v>4</v>
      </c>
      <c r="C214" s="21"/>
      <c r="D214" s="21"/>
      <c r="E214" s="22"/>
    </row>
    <row r="215" spans="1:6" outlineLevel="1">
      <c r="A215" s="14"/>
      <c r="B215" s="20" t="s">
        <v>5</v>
      </c>
      <c r="C215" s="21"/>
      <c r="D215" s="21"/>
      <c r="E215" s="22">
        <v>0</v>
      </c>
    </row>
    <row r="216" spans="1:6" outlineLevel="1">
      <c r="A216" s="14"/>
      <c r="B216" s="20" t="s">
        <v>6</v>
      </c>
      <c r="C216" s="21"/>
      <c r="D216" s="21"/>
      <c r="E216" s="22">
        <v>0</v>
      </c>
    </row>
    <row r="217" spans="1:6" outlineLevel="1">
      <c r="A217" s="14"/>
      <c r="B217" s="20" t="s">
        <v>7</v>
      </c>
      <c r="C217" s="21">
        <v>45560800</v>
      </c>
      <c r="D217" s="21">
        <v>42017282.700000003</v>
      </c>
      <c r="E217" s="22">
        <f>D217/C217*100</f>
        <v>92.222442757809347</v>
      </c>
    </row>
    <row r="218" spans="1:6" ht="33" customHeight="1" outlineLevel="1">
      <c r="A218" s="14"/>
      <c r="B218" s="23" t="s">
        <v>47</v>
      </c>
      <c r="C218" s="21">
        <f>C220+C221+C222</f>
        <v>18390662.129999999</v>
      </c>
      <c r="D218" s="21">
        <f>D220+D221+D222</f>
        <v>8917386.5299999993</v>
      </c>
      <c r="E218" s="22">
        <f>D218/C218*100</f>
        <v>48.48866488310609</v>
      </c>
    </row>
    <row r="219" spans="1:6" outlineLevel="1">
      <c r="A219" s="14"/>
      <c r="B219" s="20" t="s">
        <v>4</v>
      </c>
      <c r="C219" s="21"/>
      <c r="D219" s="21"/>
      <c r="E219" s="22"/>
    </row>
    <row r="220" spans="1:6" outlineLevel="1">
      <c r="A220" s="14"/>
      <c r="B220" s="20" t="s">
        <v>5</v>
      </c>
      <c r="C220" s="21"/>
      <c r="D220" s="21"/>
      <c r="E220" s="22">
        <v>0</v>
      </c>
    </row>
    <row r="221" spans="1:6" outlineLevel="1">
      <c r="A221" s="14"/>
      <c r="B221" s="20" t="s">
        <v>6</v>
      </c>
      <c r="C221" s="21"/>
      <c r="D221" s="21"/>
      <c r="E221" s="22">
        <v>0</v>
      </c>
      <c r="F221" s="2"/>
    </row>
    <row r="222" spans="1:6" outlineLevel="1">
      <c r="A222" s="14"/>
      <c r="B222" s="20" t="s">
        <v>7</v>
      </c>
      <c r="C222" s="21">
        <v>18390662.129999999</v>
      </c>
      <c r="D222" s="21">
        <v>8917386.5299999993</v>
      </c>
      <c r="E222" s="22">
        <f>D222/C222*100</f>
        <v>48.48866488310609</v>
      </c>
    </row>
    <row r="223" spans="1:6" ht="33" customHeight="1" outlineLevel="1">
      <c r="A223" s="14"/>
      <c r="B223" s="23" t="s">
        <v>197</v>
      </c>
      <c r="C223" s="21">
        <f>C225+C226+C227</f>
        <v>36853800</v>
      </c>
      <c r="D223" s="21">
        <f>D225+D226+D227</f>
        <v>24398662</v>
      </c>
      <c r="E223" s="22">
        <f>D223/C223*100</f>
        <v>66.203924697046162</v>
      </c>
    </row>
    <row r="224" spans="1:6" outlineLevel="1">
      <c r="A224" s="14"/>
      <c r="B224" s="20" t="s">
        <v>4</v>
      </c>
      <c r="C224" s="21"/>
      <c r="D224" s="21"/>
      <c r="E224" s="22"/>
    </row>
    <row r="225" spans="1:6" outlineLevel="1">
      <c r="A225" s="14"/>
      <c r="B225" s="20" t="s">
        <v>5</v>
      </c>
      <c r="C225" s="21"/>
      <c r="D225" s="21"/>
      <c r="E225" s="22">
        <v>0</v>
      </c>
    </row>
    <row r="226" spans="1:6" outlineLevel="1">
      <c r="A226" s="14"/>
      <c r="B226" s="20" t="s">
        <v>6</v>
      </c>
      <c r="C226" s="21"/>
      <c r="D226" s="21"/>
      <c r="E226" s="22">
        <v>0</v>
      </c>
    </row>
    <row r="227" spans="1:6" outlineLevel="1">
      <c r="A227" s="14"/>
      <c r="B227" s="20" t="s">
        <v>7</v>
      </c>
      <c r="C227" s="21">
        <v>36853800</v>
      </c>
      <c r="D227" s="21">
        <v>24398662</v>
      </c>
      <c r="E227" s="22">
        <f>D227/C227*100</f>
        <v>66.203924697046162</v>
      </c>
    </row>
    <row r="228" spans="1:6" ht="47.25" outlineLevel="1">
      <c r="A228" s="14"/>
      <c r="B228" s="23" t="s">
        <v>234</v>
      </c>
      <c r="C228" s="21">
        <f>C230+C231+C232</f>
        <v>12677411.300000001</v>
      </c>
      <c r="D228" s="21">
        <f>D230+D231+D232</f>
        <v>0</v>
      </c>
      <c r="E228" s="22">
        <f>D228/C228*100</f>
        <v>0</v>
      </c>
    </row>
    <row r="229" spans="1:6" outlineLevel="1">
      <c r="A229" s="14"/>
      <c r="B229" s="20" t="s">
        <v>4</v>
      </c>
      <c r="C229" s="21"/>
      <c r="D229" s="21"/>
      <c r="E229" s="22"/>
    </row>
    <row r="230" spans="1:6" outlineLevel="1">
      <c r="A230" s="14"/>
      <c r="B230" s="20" t="s">
        <v>5</v>
      </c>
      <c r="C230" s="21">
        <v>8951774.1099999994</v>
      </c>
      <c r="D230" s="21"/>
      <c r="E230" s="22">
        <v>0</v>
      </c>
    </row>
    <row r="231" spans="1:6" outlineLevel="1">
      <c r="A231" s="14"/>
      <c r="B231" s="20" t="s">
        <v>6</v>
      </c>
      <c r="C231" s="21">
        <v>3548225.89</v>
      </c>
      <c r="D231" s="21"/>
      <c r="E231" s="22">
        <f t="shared" ref="E231" si="46">D231/C231*100</f>
        <v>0</v>
      </c>
    </row>
    <row r="232" spans="1:6" outlineLevel="1">
      <c r="A232" s="14"/>
      <c r="B232" s="20" t="s">
        <v>7</v>
      </c>
      <c r="C232" s="21">
        <v>177411.3</v>
      </c>
      <c r="D232" s="21"/>
      <c r="E232" s="22">
        <v>0</v>
      </c>
    </row>
    <row r="233" spans="1:6" outlineLevel="1">
      <c r="A233" s="14" t="s">
        <v>48</v>
      </c>
      <c r="B233" s="20" t="s">
        <v>49</v>
      </c>
      <c r="C233" s="21">
        <f>C235+C236+C237</f>
        <v>279583750</v>
      </c>
      <c r="D233" s="21">
        <f>D235+D236+D237</f>
        <v>120587781.74000001</v>
      </c>
      <c r="E233" s="22">
        <f>D233/C233*100</f>
        <v>43.131184033406811</v>
      </c>
    </row>
    <row r="234" spans="1:6" outlineLevel="1">
      <c r="A234" s="14"/>
      <c r="B234" s="20" t="s">
        <v>4</v>
      </c>
      <c r="C234" s="21"/>
      <c r="D234" s="21"/>
      <c r="E234" s="22"/>
      <c r="F234" s="2"/>
    </row>
    <row r="235" spans="1:6" outlineLevel="1">
      <c r="A235" s="14"/>
      <c r="B235" s="20" t="s">
        <v>5</v>
      </c>
      <c r="C235" s="21">
        <f>C245+C240</f>
        <v>200000000</v>
      </c>
      <c r="D235" s="21">
        <f t="shared" ref="D235" si="47">D245+D240</f>
        <v>89494779.670000002</v>
      </c>
      <c r="E235" s="22">
        <f>D235/C235*100</f>
        <v>44.747389835</v>
      </c>
      <c r="F235" s="2"/>
    </row>
    <row r="236" spans="1:6" outlineLevel="1">
      <c r="A236" s="14"/>
      <c r="B236" s="20" t="s">
        <v>6</v>
      </c>
      <c r="C236" s="21">
        <f t="shared" ref="C236:D237" si="48">C246+C241</f>
        <v>40283950</v>
      </c>
      <c r="D236" s="21">
        <f t="shared" si="48"/>
        <v>18153088.559999999</v>
      </c>
      <c r="E236" s="22">
        <f>D236/C236*100</f>
        <v>45.062831624009064</v>
      </c>
    </row>
    <row r="237" spans="1:6" outlineLevel="1">
      <c r="A237" s="14"/>
      <c r="B237" s="20" t="s">
        <v>7</v>
      </c>
      <c r="C237" s="21">
        <f t="shared" si="48"/>
        <v>39299800</v>
      </c>
      <c r="D237" s="21">
        <f t="shared" si="48"/>
        <v>12939913.51</v>
      </c>
      <c r="E237" s="22">
        <f>D237/C237*100</f>
        <v>32.926156138199175</v>
      </c>
    </row>
    <row r="238" spans="1:6" ht="31.5" outlineLevel="1">
      <c r="A238" s="14"/>
      <c r="B238" s="23" t="s">
        <v>50</v>
      </c>
      <c r="C238" s="21">
        <f>C240+C241+C242</f>
        <v>5000000</v>
      </c>
      <c r="D238" s="21">
        <f>D240+D241+D242</f>
        <v>3000000</v>
      </c>
      <c r="E238" s="22">
        <f>D238/C238*100</f>
        <v>60</v>
      </c>
    </row>
    <row r="239" spans="1:6" outlineLevel="1">
      <c r="A239" s="14"/>
      <c r="B239" s="20" t="s">
        <v>4</v>
      </c>
      <c r="C239" s="21"/>
      <c r="D239" s="21"/>
      <c r="E239" s="22"/>
    </row>
    <row r="240" spans="1:6" outlineLevel="1">
      <c r="A240" s="14"/>
      <c r="B240" s="20" t="s">
        <v>5</v>
      </c>
      <c r="C240" s="21"/>
      <c r="D240" s="21"/>
      <c r="E240" s="22">
        <v>0</v>
      </c>
    </row>
    <row r="241" spans="1:6" outlineLevel="1">
      <c r="A241" s="14"/>
      <c r="B241" s="20" t="s">
        <v>6</v>
      </c>
      <c r="C241" s="21"/>
      <c r="D241" s="21"/>
      <c r="E241" s="22">
        <v>0</v>
      </c>
    </row>
    <row r="242" spans="1:6" outlineLevel="1">
      <c r="A242" s="14"/>
      <c r="B242" s="20" t="s">
        <v>7</v>
      </c>
      <c r="C242" s="21">
        <v>5000000</v>
      </c>
      <c r="D242" s="21">
        <v>3000000</v>
      </c>
      <c r="E242" s="22">
        <f>D242/C242*100</f>
        <v>60</v>
      </c>
    </row>
    <row r="243" spans="1:6" ht="31.5" outlineLevel="1">
      <c r="A243" s="14"/>
      <c r="B243" s="23" t="s">
        <v>51</v>
      </c>
      <c r="C243" s="21">
        <f>C245+C246+C247</f>
        <v>274583750</v>
      </c>
      <c r="D243" s="21">
        <f t="shared" ref="D243" si="49">D245+D246+D247</f>
        <v>117587781.74000001</v>
      </c>
      <c r="E243" s="22">
        <f>D243/C243*100</f>
        <v>42.824013343834075</v>
      </c>
      <c r="F243" s="2"/>
    </row>
    <row r="244" spans="1:6" outlineLevel="1">
      <c r="A244" s="14"/>
      <c r="B244" s="20" t="s">
        <v>4</v>
      </c>
      <c r="C244" s="21"/>
      <c r="D244" s="21"/>
      <c r="E244" s="22"/>
    </row>
    <row r="245" spans="1:6" outlineLevel="1">
      <c r="A245" s="14"/>
      <c r="B245" s="20" t="s">
        <v>5</v>
      </c>
      <c r="C245" s="21">
        <v>200000000</v>
      </c>
      <c r="D245" s="21">
        <v>89494779.670000002</v>
      </c>
      <c r="E245" s="22">
        <f>D245/C245*100</f>
        <v>44.747389835</v>
      </c>
      <c r="F245" s="2"/>
    </row>
    <row r="246" spans="1:6" outlineLevel="1">
      <c r="A246" s="14"/>
      <c r="B246" s="20" t="s">
        <v>6</v>
      </c>
      <c r="C246" s="21">
        <v>40283950</v>
      </c>
      <c r="D246" s="21">
        <v>18153088.559999999</v>
      </c>
      <c r="E246" s="22">
        <f>D246/C246*100</f>
        <v>45.062831624009064</v>
      </c>
      <c r="F246" s="2"/>
    </row>
    <row r="247" spans="1:6" outlineLevel="1">
      <c r="A247" s="14"/>
      <c r="B247" s="20" t="s">
        <v>7</v>
      </c>
      <c r="C247" s="21">
        <v>34299800</v>
      </c>
      <c r="D247" s="21">
        <v>9939913.5099999998</v>
      </c>
      <c r="E247" s="22">
        <f>D247/C247*100</f>
        <v>28.979508656027146</v>
      </c>
    </row>
    <row r="248" spans="1:6" ht="31.5" outlineLevel="1">
      <c r="A248" s="14" t="s">
        <v>52</v>
      </c>
      <c r="B248" s="20" t="s">
        <v>173</v>
      </c>
      <c r="C248" s="21">
        <f>C250+C251+C252</f>
        <v>2122600</v>
      </c>
      <c r="D248" s="21">
        <f t="shared" ref="D248" si="50">D250+D251+D252</f>
        <v>986608.04</v>
      </c>
      <c r="E248" s="22">
        <f>D248/C248*100</f>
        <v>46.481109959483653</v>
      </c>
    </row>
    <row r="249" spans="1:6" outlineLevel="1">
      <c r="A249" s="14"/>
      <c r="B249" s="20" t="s">
        <v>4</v>
      </c>
      <c r="C249" s="21"/>
      <c r="D249" s="21"/>
      <c r="E249" s="22"/>
    </row>
    <row r="250" spans="1:6" outlineLevel="1">
      <c r="A250" s="14"/>
      <c r="B250" s="20" t="s">
        <v>5</v>
      </c>
      <c r="C250" s="21">
        <f>C255</f>
        <v>0</v>
      </c>
      <c r="D250" s="21">
        <f t="shared" ref="D250:D252" si="51">D255</f>
        <v>0</v>
      </c>
      <c r="E250" s="22">
        <v>0</v>
      </c>
    </row>
    <row r="251" spans="1:6" outlineLevel="1">
      <c r="A251" s="14"/>
      <c r="B251" s="20" t="s">
        <v>6</v>
      </c>
      <c r="C251" s="21">
        <f t="shared" ref="C251" si="52">C256</f>
        <v>0</v>
      </c>
      <c r="D251" s="21">
        <f t="shared" si="51"/>
        <v>0</v>
      </c>
      <c r="E251" s="22">
        <v>0</v>
      </c>
    </row>
    <row r="252" spans="1:6" outlineLevel="1">
      <c r="A252" s="14"/>
      <c r="B252" s="20" t="s">
        <v>7</v>
      </c>
      <c r="C252" s="21">
        <f>C257</f>
        <v>2122600</v>
      </c>
      <c r="D252" s="21">
        <f t="shared" si="51"/>
        <v>986608.04</v>
      </c>
      <c r="E252" s="22">
        <f>D252/C252*100</f>
        <v>46.481109959483653</v>
      </c>
    </row>
    <row r="253" spans="1:6" outlineLevel="1">
      <c r="A253" s="14"/>
      <c r="B253" s="23" t="s">
        <v>30</v>
      </c>
      <c r="C253" s="21">
        <f>C255+C256+C257</f>
        <v>2122600</v>
      </c>
      <c r="D253" s="21">
        <f>D255+D256+D257</f>
        <v>986608.04</v>
      </c>
      <c r="E253" s="22">
        <f>D253/C253*100</f>
        <v>46.481109959483653</v>
      </c>
    </row>
    <row r="254" spans="1:6" outlineLevel="1">
      <c r="A254" s="14"/>
      <c r="B254" s="20" t="s">
        <v>4</v>
      </c>
      <c r="C254" s="21"/>
      <c r="D254" s="21"/>
      <c r="E254" s="22"/>
    </row>
    <row r="255" spans="1:6" outlineLevel="1">
      <c r="A255" s="14"/>
      <c r="B255" s="20" t="s">
        <v>5</v>
      </c>
      <c r="C255" s="21"/>
      <c r="D255" s="21"/>
      <c r="E255" s="22">
        <v>0</v>
      </c>
    </row>
    <row r="256" spans="1:6" outlineLevel="1">
      <c r="A256" s="14"/>
      <c r="B256" s="20" t="s">
        <v>6</v>
      </c>
      <c r="C256" s="21"/>
      <c r="D256" s="21"/>
      <c r="E256" s="22">
        <v>0</v>
      </c>
    </row>
    <row r="257" spans="1:7" outlineLevel="1">
      <c r="A257" s="14"/>
      <c r="B257" s="20" t="s">
        <v>7</v>
      </c>
      <c r="C257" s="21">
        <v>2122600</v>
      </c>
      <c r="D257" s="21">
        <v>986608.04</v>
      </c>
      <c r="E257" s="22">
        <f>D257/C257*100</f>
        <v>46.481109959483653</v>
      </c>
    </row>
    <row r="258" spans="1:7" s="3" customFormat="1" ht="31.5">
      <c r="A258" s="25" t="s">
        <v>53</v>
      </c>
      <c r="B258" s="18" t="s">
        <v>136</v>
      </c>
      <c r="C258" s="19">
        <f>C260+C261+C262</f>
        <v>270435688.05000001</v>
      </c>
      <c r="D258" s="19">
        <f t="shared" ref="D258" si="53">D260+D261+D262</f>
        <v>201654597.06</v>
      </c>
      <c r="E258" s="13">
        <f>D258/C258*100</f>
        <v>74.566562761759727</v>
      </c>
    </row>
    <row r="259" spans="1:7">
      <c r="A259" s="25"/>
      <c r="B259" s="20" t="s">
        <v>4</v>
      </c>
      <c r="C259" s="19"/>
      <c r="D259" s="19"/>
      <c r="E259" s="13"/>
    </row>
    <row r="260" spans="1:7">
      <c r="A260" s="25"/>
      <c r="B260" s="18" t="s">
        <v>5</v>
      </c>
      <c r="C260" s="19">
        <f t="shared" ref="C260:D262" si="54">C265+C280+C290</f>
        <v>0</v>
      </c>
      <c r="D260" s="19">
        <f t="shared" si="54"/>
        <v>0</v>
      </c>
      <c r="E260" s="13">
        <v>0</v>
      </c>
      <c r="F260" s="2"/>
      <c r="G260" s="2"/>
    </row>
    <row r="261" spans="1:7">
      <c r="A261" s="25"/>
      <c r="B261" s="18" t="s">
        <v>6</v>
      </c>
      <c r="C261" s="19">
        <f t="shared" si="54"/>
        <v>20000000</v>
      </c>
      <c r="D261" s="19">
        <f t="shared" si="54"/>
        <v>6666600</v>
      </c>
      <c r="E261" s="13">
        <v>0</v>
      </c>
    </row>
    <row r="262" spans="1:7">
      <c r="A262" s="25"/>
      <c r="B262" s="18" t="s">
        <v>7</v>
      </c>
      <c r="C262" s="19">
        <f t="shared" si="54"/>
        <v>250435688.05000001</v>
      </c>
      <c r="D262" s="19">
        <f t="shared" si="54"/>
        <v>194987997.06</v>
      </c>
      <c r="E262" s="13">
        <f>D262/C262*100</f>
        <v>77.859508993410813</v>
      </c>
    </row>
    <row r="263" spans="1:7" ht="17.25" customHeight="1" outlineLevel="1">
      <c r="A263" s="14" t="s">
        <v>54</v>
      </c>
      <c r="B263" s="20" t="s">
        <v>55</v>
      </c>
      <c r="C263" s="21">
        <f>C265+C266+C267</f>
        <v>50739088.049999997</v>
      </c>
      <c r="D263" s="21">
        <f t="shared" ref="D263" si="55">D265+D266+D267</f>
        <v>37360447.469999999</v>
      </c>
      <c r="E263" s="22">
        <f>D263/C263*100</f>
        <v>73.632477259314882</v>
      </c>
    </row>
    <row r="264" spans="1:7" outlineLevel="1">
      <c r="A264" s="14"/>
      <c r="B264" s="20" t="s">
        <v>4</v>
      </c>
      <c r="C264" s="21"/>
      <c r="D264" s="21"/>
      <c r="E264" s="22"/>
    </row>
    <row r="265" spans="1:7" outlineLevel="1">
      <c r="A265" s="14"/>
      <c r="B265" s="20" t="s">
        <v>5</v>
      </c>
      <c r="C265" s="21">
        <f>C270+C275</f>
        <v>0</v>
      </c>
      <c r="D265" s="21">
        <f t="shared" ref="D265:D267" si="56">D270+D275</f>
        <v>0</v>
      </c>
      <c r="E265" s="22">
        <v>0</v>
      </c>
      <c r="F265" s="2"/>
    </row>
    <row r="266" spans="1:7" outlineLevel="1">
      <c r="A266" s="14"/>
      <c r="B266" s="20" t="s">
        <v>6</v>
      </c>
      <c r="C266" s="21">
        <f t="shared" ref="C266" si="57">C271+C276</f>
        <v>0</v>
      </c>
      <c r="D266" s="21">
        <f t="shared" si="56"/>
        <v>0</v>
      </c>
      <c r="E266" s="22">
        <v>0</v>
      </c>
      <c r="F266" s="2"/>
    </row>
    <row r="267" spans="1:7" outlineLevel="1">
      <c r="A267" s="14"/>
      <c r="B267" s="20" t="s">
        <v>7</v>
      </c>
      <c r="C267" s="21">
        <f>C272+C277</f>
        <v>50739088.049999997</v>
      </c>
      <c r="D267" s="21">
        <f t="shared" si="56"/>
        <v>37360447.469999999</v>
      </c>
      <c r="E267" s="22">
        <f>D267/C267*100</f>
        <v>73.632477259314882</v>
      </c>
    </row>
    <row r="268" spans="1:7" ht="31.5" outlineLevel="1">
      <c r="A268" s="14"/>
      <c r="B268" s="23" t="s">
        <v>56</v>
      </c>
      <c r="C268" s="21">
        <f>C270+C271+C272</f>
        <v>47329088.049999997</v>
      </c>
      <c r="D268" s="21">
        <f>D270+D271+D272</f>
        <v>34319262.32</v>
      </c>
      <c r="E268" s="22">
        <f>D268/C268*100</f>
        <v>72.511987308405367</v>
      </c>
    </row>
    <row r="269" spans="1:7" outlineLevel="1">
      <c r="A269" s="14"/>
      <c r="B269" s="20" t="s">
        <v>4</v>
      </c>
      <c r="C269" s="21"/>
      <c r="D269" s="21"/>
      <c r="E269" s="22"/>
    </row>
    <row r="270" spans="1:7" outlineLevel="1">
      <c r="A270" s="14"/>
      <c r="B270" s="20" t="s">
        <v>5</v>
      </c>
      <c r="C270" s="21"/>
      <c r="D270" s="21"/>
      <c r="E270" s="22">
        <v>0</v>
      </c>
    </row>
    <row r="271" spans="1:7" outlineLevel="1">
      <c r="A271" s="14"/>
      <c r="B271" s="20" t="s">
        <v>6</v>
      </c>
      <c r="C271" s="21"/>
      <c r="D271" s="21"/>
      <c r="E271" s="22">
        <v>0</v>
      </c>
    </row>
    <row r="272" spans="1:7" outlineLevel="1">
      <c r="A272" s="14"/>
      <c r="B272" s="20" t="s">
        <v>7</v>
      </c>
      <c r="C272" s="21">
        <v>47329088.049999997</v>
      </c>
      <c r="D272" s="21">
        <v>34319262.32</v>
      </c>
      <c r="E272" s="22">
        <f>D272/C272*100</f>
        <v>72.511987308405367</v>
      </c>
    </row>
    <row r="273" spans="1:7" ht="47.25" outlineLevel="1">
      <c r="A273" s="14"/>
      <c r="B273" s="23" t="s">
        <v>57</v>
      </c>
      <c r="C273" s="21">
        <f>C275+C276+C277</f>
        <v>3410000</v>
      </c>
      <c r="D273" s="21">
        <f t="shared" ref="D273" si="58">D275+D276+D277</f>
        <v>3041185.15</v>
      </c>
      <c r="E273" s="22">
        <f>D273/C273*100</f>
        <v>89.184315249266859</v>
      </c>
      <c r="F273" s="2"/>
    </row>
    <row r="274" spans="1:7" outlineLevel="1">
      <c r="A274" s="14"/>
      <c r="B274" s="20" t="s">
        <v>4</v>
      </c>
      <c r="C274" s="21"/>
      <c r="D274" s="21"/>
      <c r="E274" s="22"/>
      <c r="F274" s="2"/>
    </row>
    <row r="275" spans="1:7" outlineLevel="1">
      <c r="A275" s="14"/>
      <c r="B275" s="20" t="s">
        <v>5</v>
      </c>
      <c r="C275" s="21"/>
      <c r="D275" s="21"/>
      <c r="E275" s="22">
        <v>0</v>
      </c>
      <c r="F275" s="2"/>
      <c r="G275" s="2"/>
    </row>
    <row r="276" spans="1:7" outlineLevel="1">
      <c r="A276" s="14"/>
      <c r="B276" s="20" t="s">
        <v>6</v>
      </c>
      <c r="C276" s="21"/>
      <c r="D276" s="21"/>
      <c r="E276" s="22">
        <v>0</v>
      </c>
    </row>
    <row r="277" spans="1:7" outlineLevel="1">
      <c r="A277" s="14"/>
      <c r="B277" s="20" t="s">
        <v>7</v>
      </c>
      <c r="C277" s="21">
        <v>3410000</v>
      </c>
      <c r="D277" s="21">
        <v>3041185.15</v>
      </c>
      <c r="E277" s="22">
        <f>D277/C277*100</f>
        <v>89.184315249266859</v>
      </c>
    </row>
    <row r="278" spans="1:7" ht="31.5" outlineLevel="1">
      <c r="A278" s="14" t="s">
        <v>58</v>
      </c>
      <c r="B278" s="20" t="s">
        <v>59</v>
      </c>
      <c r="C278" s="21">
        <f>C280+C281+C282</f>
        <v>203752150</v>
      </c>
      <c r="D278" s="21">
        <f t="shared" ref="D278" si="59">D280+D281+D282</f>
        <v>153943872.02000001</v>
      </c>
      <c r="E278" s="22">
        <f>D278/C278*100</f>
        <v>75.55447734907338</v>
      </c>
    </row>
    <row r="279" spans="1:7" outlineLevel="1">
      <c r="A279" s="14"/>
      <c r="B279" s="20" t="s">
        <v>4</v>
      </c>
      <c r="C279" s="21"/>
      <c r="D279" s="21"/>
      <c r="E279" s="22"/>
    </row>
    <row r="280" spans="1:7" outlineLevel="1">
      <c r="A280" s="14"/>
      <c r="B280" s="20" t="s">
        <v>5</v>
      </c>
      <c r="C280" s="21">
        <f t="shared" ref="C280:D282" si="60">C285</f>
        <v>0</v>
      </c>
      <c r="D280" s="21">
        <f t="shared" si="60"/>
        <v>0</v>
      </c>
      <c r="E280" s="22">
        <v>0</v>
      </c>
    </row>
    <row r="281" spans="1:7" outlineLevel="1">
      <c r="A281" s="14"/>
      <c r="B281" s="20" t="s">
        <v>6</v>
      </c>
      <c r="C281" s="21">
        <f t="shared" si="60"/>
        <v>20000000</v>
      </c>
      <c r="D281" s="21">
        <f t="shared" si="60"/>
        <v>6666600</v>
      </c>
      <c r="E281" s="22">
        <v>0</v>
      </c>
    </row>
    <row r="282" spans="1:7" outlineLevel="1">
      <c r="A282" s="14"/>
      <c r="B282" s="20" t="s">
        <v>7</v>
      </c>
      <c r="C282" s="21">
        <f t="shared" si="60"/>
        <v>183752150</v>
      </c>
      <c r="D282" s="21">
        <f t="shared" si="60"/>
        <v>147277272.02000001</v>
      </c>
      <c r="E282" s="22">
        <f>D282/C282*100</f>
        <v>80.149958528376402</v>
      </c>
    </row>
    <row r="283" spans="1:7" ht="32.450000000000003" customHeight="1" outlineLevel="1">
      <c r="A283" s="14"/>
      <c r="B283" s="23" t="s">
        <v>60</v>
      </c>
      <c r="C283" s="21">
        <f>C285+C286+C287</f>
        <v>203752150</v>
      </c>
      <c r="D283" s="21">
        <f>D285+D286+D287</f>
        <v>153943872.02000001</v>
      </c>
      <c r="E283" s="22">
        <f>D283/C283*100</f>
        <v>75.55447734907338</v>
      </c>
    </row>
    <row r="284" spans="1:7" outlineLevel="1">
      <c r="A284" s="14"/>
      <c r="B284" s="20" t="s">
        <v>4</v>
      </c>
      <c r="C284" s="21"/>
      <c r="D284" s="21"/>
      <c r="E284" s="22"/>
    </row>
    <row r="285" spans="1:7" outlineLevel="1">
      <c r="A285" s="14"/>
      <c r="B285" s="20" t="s">
        <v>5</v>
      </c>
      <c r="C285" s="21"/>
      <c r="D285" s="21"/>
      <c r="E285" s="22">
        <v>0</v>
      </c>
    </row>
    <row r="286" spans="1:7" outlineLevel="1">
      <c r="A286" s="14"/>
      <c r="B286" s="20" t="s">
        <v>6</v>
      </c>
      <c r="C286" s="21">
        <v>20000000</v>
      </c>
      <c r="D286" s="21">
        <v>6666600</v>
      </c>
      <c r="E286" s="22">
        <f t="shared" ref="E286" si="61">D286/C286*100</f>
        <v>33.332999999999998</v>
      </c>
    </row>
    <row r="287" spans="1:7" outlineLevel="1">
      <c r="A287" s="14"/>
      <c r="B287" s="20" t="s">
        <v>7</v>
      </c>
      <c r="C287" s="21">
        <v>183752150</v>
      </c>
      <c r="D287" s="21">
        <v>147277272.02000001</v>
      </c>
      <c r="E287" s="22">
        <f>D287/C287*100</f>
        <v>80.149958528376402</v>
      </c>
    </row>
    <row r="288" spans="1:7" ht="49.5" customHeight="1" outlineLevel="1">
      <c r="A288" s="14" t="s">
        <v>61</v>
      </c>
      <c r="B288" s="20" t="s">
        <v>137</v>
      </c>
      <c r="C288" s="21">
        <f>C290+C291+C292</f>
        <v>15944450</v>
      </c>
      <c r="D288" s="21">
        <f t="shared" ref="D288" si="62">D290+D291+D292</f>
        <v>10350277.57</v>
      </c>
      <c r="E288" s="22">
        <f>D288/C288*100</f>
        <v>64.914610224874494</v>
      </c>
    </row>
    <row r="289" spans="1:5" outlineLevel="1">
      <c r="A289" s="14"/>
      <c r="B289" s="20" t="s">
        <v>4</v>
      </c>
      <c r="C289" s="21"/>
      <c r="D289" s="21"/>
      <c r="E289" s="22"/>
    </row>
    <row r="290" spans="1:5" outlineLevel="1">
      <c r="A290" s="14"/>
      <c r="B290" s="20" t="s">
        <v>5</v>
      </c>
      <c r="C290" s="21">
        <f>C295</f>
        <v>0</v>
      </c>
      <c r="D290" s="21">
        <f t="shared" ref="D290:D292" si="63">D295</f>
        <v>0</v>
      </c>
      <c r="E290" s="22">
        <v>0</v>
      </c>
    </row>
    <row r="291" spans="1:5" outlineLevel="1">
      <c r="A291" s="14"/>
      <c r="B291" s="20" t="s">
        <v>6</v>
      </c>
      <c r="C291" s="21">
        <f t="shared" ref="C291" si="64">C296</f>
        <v>0</v>
      </c>
      <c r="D291" s="21">
        <f t="shared" si="63"/>
        <v>0</v>
      </c>
      <c r="E291" s="22">
        <v>0</v>
      </c>
    </row>
    <row r="292" spans="1:5" outlineLevel="1">
      <c r="A292" s="14"/>
      <c r="B292" s="20" t="s">
        <v>7</v>
      </c>
      <c r="C292" s="21">
        <f>C297</f>
        <v>15944450</v>
      </c>
      <c r="D292" s="21">
        <f t="shared" si="63"/>
        <v>10350277.57</v>
      </c>
      <c r="E292" s="22">
        <f>D292/C292*100</f>
        <v>64.914610224874494</v>
      </c>
    </row>
    <row r="293" spans="1:5" outlineLevel="1">
      <c r="A293" s="14"/>
      <c r="B293" s="23" t="s">
        <v>30</v>
      </c>
      <c r="C293" s="21">
        <f>C295+C296+C297</f>
        <v>15944450</v>
      </c>
      <c r="D293" s="21">
        <f>D295+D296+D297</f>
        <v>10350277.57</v>
      </c>
      <c r="E293" s="22">
        <f>D293/C293*100</f>
        <v>64.914610224874494</v>
      </c>
    </row>
    <row r="294" spans="1:5" outlineLevel="1">
      <c r="A294" s="14"/>
      <c r="B294" s="20" t="s">
        <v>4</v>
      </c>
      <c r="C294" s="21"/>
      <c r="D294" s="21"/>
      <c r="E294" s="22"/>
    </row>
    <row r="295" spans="1:5" outlineLevel="1">
      <c r="A295" s="14"/>
      <c r="B295" s="20" t="s">
        <v>5</v>
      </c>
      <c r="C295" s="21"/>
      <c r="D295" s="21"/>
      <c r="E295" s="22">
        <v>0</v>
      </c>
    </row>
    <row r="296" spans="1:5" outlineLevel="1">
      <c r="A296" s="14"/>
      <c r="B296" s="20" t="s">
        <v>6</v>
      </c>
      <c r="C296" s="21"/>
      <c r="D296" s="21"/>
      <c r="E296" s="22">
        <v>0</v>
      </c>
    </row>
    <row r="297" spans="1:5" outlineLevel="1">
      <c r="A297" s="14"/>
      <c r="B297" s="20" t="s">
        <v>7</v>
      </c>
      <c r="C297" s="21">
        <v>15944450</v>
      </c>
      <c r="D297" s="21">
        <v>10350277.57</v>
      </c>
      <c r="E297" s="22">
        <f>D297/C297*100</f>
        <v>64.914610224874494</v>
      </c>
    </row>
    <row r="298" spans="1:5" s="3" customFormat="1" ht="31.5">
      <c r="A298" s="25" t="s">
        <v>62</v>
      </c>
      <c r="B298" s="18" t="s">
        <v>174</v>
      </c>
      <c r="C298" s="19">
        <f>C300+C301+C302</f>
        <v>1260000</v>
      </c>
      <c r="D298" s="19">
        <f t="shared" ref="D298" si="65">D300+D301+D302</f>
        <v>205643.28</v>
      </c>
      <c r="E298" s="13">
        <f>D298/C298*100</f>
        <v>16.320895238095236</v>
      </c>
    </row>
    <row r="299" spans="1:5">
      <c r="A299" s="25"/>
      <c r="B299" s="20" t="s">
        <v>4</v>
      </c>
      <c r="C299" s="19"/>
      <c r="D299" s="19"/>
      <c r="E299" s="13"/>
    </row>
    <row r="300" spans="1:5">
      <c r="A300" s="25"/>
      <c r="B300" s="18" t="s">
        <v>5</v>
      </c>
      <c r="C300" s="19">
        <f>C305+C315</f>
        <v>0</v>
      </c>
      <c r="D300" s="19">
        <f t="shared" ref="D300:D302" si="66">D305+D315</f>
        <v>0</v>
      </c>
      <c r="E300" s="13">
        <v>0</v>
      </c>
    </row>
    <row r="301" spans="1:5">
      <c r="A301" s="25"/>
      <c r="B301" s="18" t="s">
        <v>6</v>
      </c>
      <c r="C301" s="19">
        <f>C306+C316</f>
        <v>310000</v>
      </c>
      <c r="D301" s="19">
        <f t="shared" si="66"/>
        <v>205643.28</v>
      </c>
      <c r="E301" s="13">
        <f>D301/C301*100</f>
        <v>66.336541935483879</v>
      </c>
    </row>
    <row r="302" spans="1:5">
      <c r="A302" s="25"/>
      <c r="B302" s="18" t="s">
        <v>7</v>
      </c>
      <c r="C302" s="19">
        <f>C307+C317</f>
        <v>950000</v>
      </c>
      <c r="D302" s="19">
        <f t="shared" si="66"/>
        <v>0</v>
      </c>
      <c r="E302" s="13">
        <f>D302/C302*100</f>
        <v>0</v>
      </c>
    </row>
    <row r="303" spans="1:5" ht="31.5">
      <c r="A303" s="14" t="s">
        <v>63</v>
      </c>
      <c r="B303" s="20" t="s">
        <v>208</v>
      </c>
      <c r="C303" s="21">
        <f>C305+C306+C307</f>
        <v>800000</v>
      </c>
      <c r="D303" s="21">
        <f t="shared" ref="D303" si="67">D305+D306+D307</f>
        <v>0</v>
      </c>
      <c r="E303" s="22">
        <f>D303/C303*100</f>
        <v>0</v>
      </c>
    </row>
    <row r="304" spans="1:5">
      <c r="A304" s="25"/>
      <c r="B304" s="20" t="s">
        <v>4</v>
      </c>
      <c r="C304" s="19"/>
      <c r="D304" s="19"/>
      <c r="E304" s="13"/>
    </row>
    <row r="305" spans="1:7">
      <c r="A305" s="25"/>
      <c r="B305" s="20" t="s">
        <v>5</v>
      </c>
      <c r="C305" s="21">
        <f>C306</f>
        <v>0</v>
      </c>
      <c r="D305" s="21">
        <f t="shared" ref="D305" si="68">D306</f>
        <v>0</v>
      </c>
      <c r="E305" s="22">
        <v>0</v>
      </c>
    </row>
    <row r="306" spans="1:7">
      <c r="A306" s="25"/>
      <c r="B306" s="20" t="s">
        <v>6</v>
      </c>
      <c r="C306" s="21">
        <f>C311</f>
        <v>0</v>
      </c>
      <c r="D306" s="21">
        <f t="shared" ref="D306:D307" si="69">D311</f>
        <v>0</v>
      </c>
      <c r="E306" s="22">
        <v>0</v>
      </c>
    </row>
    <row r="307" spans="1:7">
      <c r="A307" s="25"/>
      <c r="B307" s="20" t="s">
        <v>7</v>
      </c>
      <c r="C307" s="21">
        <f>C312</f>
        <v>800000</v>
      </c>
      <c r="D307" s="21">
        <f t="shared" si="69"/>
        <v>0</v>
      </c>
      <c r="E307" s="22">
        <f>D307/C307*100</f>
        <v>0</v>
      </c>
    </row>
    <row r="308" spans="1:7" ht="31.5">
      <c r="A308" s="25"/>
      <c r="B308" s="23" t="s">
        <v>190</v>
      </c>
      <c r="C308" s="21">
        <f>C310+C311+C312</f>
        <v>800000</v>
      </c>
      <c r="D308" s="21">
        <f t="shared" ref="D308" si="70">D310+D311+D312</f>
        <v>0</v>
      </c>
      <c r="E308" s="22">
        <f>D308/C308*100</f>
        <v>0</v>
      </c>
    </row>
    <row r="309" spans="1:7">
      <c r="A309" s="25"/>
      <c r="B309" s="20" t="s">
        <v>4</v>
      </c>
      <c r="C309" s="21"/>
      <c r="D309" s="21"/>
      <c r="E309" s="22"/>
    </row>
    <row r="310" spans="1:7">
      <c r="A310" s="25"/>
      <c r="B310" s="20" t="s">
        <v>5</v>
      </c>
      <c r="C310" s="21"/>
      <c r="D310" s="21"/>
      <c r="E310" s="22">
        <v>0</v>
      </c>
    </row>
    <row r="311" spans="1:7">
      <c r="A311" s="25"/>
      <c r="B311" s="20" t="s">
        <v>6</v>
      </c>
      <c r="C311" s="21"/>
      <c r="D311" s="21"/>
      <c r="E311" s="22">
        <v>0</v>
      </c>
    </row>
    <row r="312" spans="1:7">
      <c r="A312" s="25"/>
      <c r="B312" s="20" t="s">
        <v>7</v>
      </c>
      <c r="C312" s="21">
        <v>800000</v>
      </c>
      <c r="D312" s="21"/>
      <c r="E312" s="22">
        <f>D312/C312*100</f>
        <v>0</v>
      </c>
    </row>
    <row r="313" spans="1:7" ht="31.5" outlineLevel="1">
      <c r="A313" s="14" t="s">
        <v>207</v>
      </c>
      <c r="B313" s="20" t="s">
        <v>138</v>
      </c>
      <c r="C313" s="21">
        <f>C315+C316+C317</f>
        <v>460000</v>
      </c>
      <c r="D313" s="21">
        <f>D315+D316+D317</f>
        <v>205643.28</v>
      </c>
      <c r="E313" s="22">
        <f>D313/C313*100</f>
        <v>44.705060869565216</v>
      </c>
    </row>
    <row r="314" spans="1:7" outlineLevel="1">
      <c r="A314" s="14"/>
      <c r="B314" s="20" t="s">
        <v>4</v>
      </c>
      <c r="C314" s="19"/>
      <c r="D314" s="19"/>
      <c r="E314" s="22"/>
    </row>
    <row r="315" spans="1:7" outlineLevel="1">
      <c r="A315" s="14"/>
      <c r="B315" s="20" t="s">
        <v>5</v>
      </c>
      <c r="C315" s="21">
        <f t="shared" ref="C315:D317" si="71">C320</f>
        <v>0</v>
      </c>
      <c r="D315" s="21">
        <f t="shared" si="71"/>
        <v>0</v>
      </c>
      <c r="E315" s="22">
        <v>0</v>
      </c>
    </row>
    <row r="316" spans="1:7" outlineLevel="1">
      <c r="A316" s="14"/>
      <c r="B316" s="20" t="s">
        <v>6</v>
      </c>
      <c r="C316" s="21">
        <f t="shared" si="71"/>
        <v>310000</v>
      </c>
      <c r="D316" s="21">
        <f t="shared" si="71"/>
        <v>205643.28</v>
      </c>
      <c r="E316" s="22">
        <f>D316/C316*100</f>
        <v>66.336541935483879</v>
      </c>
      <c r="G316" s="2"/>
    </row>
    <row r="317" spans="1:7" outlineLevel="1">
      <c r="A317" s="14"/>
      <c r="B317" s="20" t="s">
        <v>7</v>
      </c>
      <c r="C317" s="21">
        <f t="shared" si="71"/>
        <v>150000</v>
      </c>
      <c r="D317" s="21">
        <f t="shared" si="71"/>
        <v>0</v>
      </c>
      <c r="E317" s="22">
        <f>D317/C317*100</f>
        <v>0</v>
      </c>
    </row>
    <row r="318" spans="1:7" ht="31.5" outlineLevel="1">
      <c r="A318" s="14"/>
      <c r="B318" s="23" t="s">
        <v>64</v>
      </c>
      <c r="C318" s="21">
        <f>C320+C321+C322</f>
        <v>460000</v>
      </c>
      <c r="D318" s="21">
        <f t="shared" ref="D318" si="72">D320+D321+D322</f>
        <v>205643.28</v>
      </c>
      <c r="E318" s="22">
        <f>D318/C318*100</f>
        <v>44.705060869565216</v>
      </c>
    </row>
    <row r="319" spans="1:7" outlineLevel="1">
      <c r="A319" s="14"/>
      <c r="B319" s="20" t="s">
        <v>4</v>
      </c>
      <c r="C319" s="21"/>
      <c r="D319" s="21"/>
      <c r="E319" s="22"/>
    </row>
    <row r="320" spans="1:7" outlineLevel="1">
      <c r="A320" s="14"/>
      <c r="B320" s="20" t="s">
        <v>5</v>
      </c>
      <c r="C320" s="21"/>
      <c r="D320" s="21"/>
      <c r="E320" s="22">
        <v>0</v>
      </c>
    </row>
    <row r="321" spans="1:8" outlineLevel="1">
      <c r="A321" s="14"/>
      <c r="B321" s="20" t="s">
        <v>6</v>
      </c>
      <c r="C321" s="21">
        <v>310000</v>
      </c>
      <c r="D321" s="21">
        <v>205643.28</v>
      </c>
      <c r="E321" s="22">
        <f>D321/C321*100</f>
        <v>66.336541935483879</v>
      </c>
    </row>
    <row r="322" spans="1:8" outlineLevel="1">
      <c r="A322" s="14"/>
      <c r="B322" s="20" t="s">
        <v>7</v>
      </c>
      <c r="C322" s="21">
        <v>150000</v>
      </c>
      <c r="D322" s="21"/>
      <c r="E322" s="22">
        <f>D322/C322*100</f>
        <v>0</v>
      </c>
    </row>
    <row r="323" spans="1:8" s="3" customFormat="1" ht="33" customHeight="1">
      <c r="A323" s="25" t="s">
        <v>65</v>
      </c>
      <c r="B323" s="18" t="s">
        <v>215</v>
      </c>
      <c r="C323" s="19">
        <f>C326+C325+C327</f>
        <v>5985796531.3100004</v>
      </c>
      <c r="D323" s="19">
        <f t="shared" ref="D323" si="73">D326+D325+D327</f>
        <v>3455447775.3400002</v>
      </c>
      <c r="E323" s="13">
        <f>D323/C323*100</f>
        <v>57.727451263428932</v>
      </c>
      <c r="F323" s="4"/>
      <c r="G323" s="4"/>
      <c r="H323" s="4"/>
    </row>
    <row r="324" spans="1:8">
      <c r="A324" s="25"/>
      <c r="B324" s="20" t="s">
        <v>4</v>
      </c>
      <c r="C324" s="19"/>
      <c r="D324" s="19"/>
      <c r="E324" s="13"/>
    </row>
    <row r="325" spans="1:8">
      <c r="A325" s="25"/>
      <c r="B325" s="18" t="s">
        <v>5</v>
      </c>
      <c r="C325" s="19">
        <f t="shared" ref="C325:D327" si="74">C330+C370+C385+C405</f>
        <v>1156451850.01</v>
      </c>
      <c r="D325" s="19">
        <f t="shared" si="74"/>
        <v>258393556.42000002</v>
      </c>
      <c r="E325" s="13">
        <f>D325/C325*100</f>
        <v>22.343650227872924</v>
      </c>
      <c r="F325" s="2"/>
      <c r="G325" s="2"/>
    </row>
    <row r="326" spans="1:8">
      <c r="A326" s="25"/>
      <c r="B326" s="18" t="s">
        <v>6</v>
      </c>
      <c r="C326" s="19">
        <f t="shared" si="74"/>
        <v>3784702510</v>
      </c>
      <c r="D326" s="19">
        <f t="shared" si="74"/>
        <v>2521596104.6399999</v>
      </c>
      <c r="E326" s="13">
        <f>D326/C326*100</f>
        <v>66.626005557303358</v>
      </c>
      <c r="G326" s="2"/>
    </row>
    <row r="327" spans="1:8">
      <c r="A327" s="25"/>
      <c r="B327" s="18" t="s">
        <v>7</v>
      </c>
      <c r="C327" s="19">
        <f t="shared" si="74"/>
        <v>1044642171.3</v>
      </c>
      <c r="D327" s="19">
        <f t="shared" si="74"/>
        <v>675458114.27999997</v>
      </c>
      <c r="E327" s="13">
        <f>D327/C327*100</f>
        <v>64.659280741024389</v>
      </c>
      <c r="G327" s="2"/>
    </row>
    <row r="328" spans="1:8" outlineLevel="1">
      <c r="A328" s="14" t="s">
        <v>66</v>
      </c>
      <c r="B328" s="20" t="s">
        <v>67</v>
      </c>
      <c r="C328" s="21">
        <f>C330+C331+C332</f>
        <v>5288632281.3100004</v>
      </c>
      <c r="D328" s="21">
        <f t="shared" ref="D328" si="75">D330+D331+D332</f>
        <v>3129473111.4899998</v>
      </c>
      <c r="E328" s="22">
        <f>D328/C328*100</f>
        <v>59.173581089189007</v>
      </c>
      <c r="F328" s="2"/>
      <c r="G328" s="2"/>
    </row>
    <row r="329" spans="1:8" outlineLevel="1">
      <c r="A329" s="14"/>
      <c r="B329" s="20" t="s">
        <v>4</v>
      </c>
      <c r="C329" s="21"/>
      <c r="D329" s="21"/>
      <c r="E329" s="22"/>
      <c r="F329" s="2"/>
      <c r="G329" s="2"/>
    </row>
    <row r="330" spans="1:8" outlineLevel="1">
      <c r="A330" s="14"/>
      <c r="B330" s="20" t="s">
        <v>5</v>
      </c>
      <c r="C330" s="21">
        <f t="shared" ref="C330:D332" si="76">C335+C340+C345+C350+C355+C360+C365</f>
        <v>646409650.00999999</v>
      </c>
      <c r="D330" s="21">
        <f t="shared" si="76"/>
        <v>1527529.68</v>
      </c>
      <c r="E330" s="22">
        <f>D330/C330*100</f>
        <v>0.23630985087805681</v>
      </c>
      <c r="F330" s="2"/>
      <c r="G330" s="2"/>
    </row>
    <row r="331" spans="1:8" outlineLevel="1">
      <c r="A331" s="14"/>
      <c r="B331" s="20" t="s">
        <v>6</v>
      </c>
      <c r="C331" s="21">
        <f t="shared" si="76"/>
        <v>3702138110</v>
      </c>
      <c r="D331" s="21">
        <f t="shared" si="76"/>
        <v>2503356425.54</v>
      </c>
      <c r="E331" s="22">
        <f>D331/C331*100</f>
        <v>67.619206824782665</v>
      </c>
      <c r="F331" s="2"/>
      <c r="G331" s="2"/>
    </row>
    <row r="332" spans="1:8" outlineLevel="1">
      <c r="A332" s="14"/>
      <c r="B332" s="20" t="s">
        <v>7</v>
      </c>
      <c r="C332" s="21">
        <f t="shared" si="76"/>
        <v>940084521.29999995</v>
      </c>
      <c r="D332" s="21">
        <f t="shared" si="76"/>
        <v>624589156.26999998</v>
      </c>
      <c r="E332" s="22">
        <f>D332/C332*100</f>
        <v>66.439680913614467</v>
      </c>
      <c r="F332" s="2"/>
      <c r="G332" s="2"/>
    </row>
    <row r="333" spans="1:8" ht="31.5" outlineLevel="1">
      <c r="A333" s="14"/>
      <c r="B333" s="26" t="s">
        <v>71</v>
      </c>
      <c r="C333" s="21">
        <f>C335+C336+C337</f>
        <v>751743112.05999994</v>
      </c>
      <c r="D333" s="21">
        <f t="shared" ref="D333" si="77">D335+D336+D337</f>
        <v>535738054.5</v>
      </c>
      <c r="E333" s="22">
        <f>D333/C333*100</f>
        <v>71.266107518021443</v>
      </c>
      <c r="F333" s="2"/>
      <c r="G333" s="2"/>
    </row>
    <row r="334" spans="1:8" outlineLevel="1">
      <c r="A334" s="14"/>
      <c r="B334" s="20" t="s">
        <v>4</v>
      </c>
      <c r="C334" s="19"/>
      <c r="D334" s="19"/>
      <c r="E334" s="22"/>
      <c r="F334" s="2"/>
      <c r="G334" s="2"/>
    </row>
    <row r="335" spans="1:8" outlineLevel="1">
      <c r="A335" s="14"/>
      <c r="B335" s="20" t="s">
        <v>5</v>
      </c>
      <c r="C335" s="19"/>
      <c r="D335" s="19"/>
      <c r="E335" s="22"/>
      <c r="F335" s="2"/>
      <c r="G335" s="2"/>
    </row>
    <row r="336" spans="1:8" outlineLevel="1">
      <c r="A336" s="14"/>
      <c r="B336" s="20" t="s">
        <v>6</v>
      </c>
      <c r="C336" s="21">
        <v>4000000</v>
      </c>
      <c r="D336" s="21">
        <v>1333400</v>
      </c>
      <c r="E336" s="22">
        <f t="shared" ref="E336" si="78">D336/C336*100</f>
        <v>33.335000000000001</v>
      </c>
      <c r="F336" s="2"/>
      <c r="G336" s="2"/>
    </row>
    <row r="337" spans="1:7" outlineLevel="1">
      <c r="A337" s="14"/>
      <c r="B337" s="20" t="s">
        <v>7</v>
      </c>
      <c r="C337" s="21">
        <v>747743112.05999994</v>
      </c>
      <c r="D337" s="21">
        <v>534404654.5</v>
      </c>
      <c r="E337" s="22">
        <f>D337/C337*100</f>
        <v>71.469017351124535</v>
      </c>
      <c r="F337" s="9"/>
      <c r="G337" s="2"/>
    </row>
    <row r="338" spans="1:7" ht="47.25" outlineLevel="1">
      <c r="A338" s="14"/>
      <c r="B338" s="26" t="s">
        <v>72</v>
      </c>
      <c r="C338" s="21">
        <f>C340+C341+C342</f>
        <v>3624793200</v>
      </c>
      <c r="D338" s="21">
        <f t="shared" ref="D338" si="79">D340+D341+D342</f>
        <v>2492177778.8899999</v>
      </c>
      <c r="E338" s="22">
        <f>D338/C338*100</f>
        <v>68.7536541088744</v>
      </c>
      <c r="F338" s="2"/>
      <c r="G338" s="2"/>
    </row>
    <row r="339" spans="1:7" outlineLevel="1">
      <c r="A339" s="14"/>
      <c r="B339" s="20" t="s">
        <v>4</v>
      </c>
      <c r="C339" s="19"/>
      <c r="D339" s="19"/>
      <c r="E339" s="22"/>
      <c r="F339" s="2"/>
      <c r="G339" s="2"/>
    </row>
    <row r="340" spans="1:7" outlineLevel="1">
      <c r="A340" s="14"/>
      <c r="B340" s="20" t="s">
        <v>5</v>
      </c>
      <c r="C340" s="19"/>
      <c r="D340" s="19"/>
      <c r="E340" s="22">
        <v>0</v>
      </c>
      <c r="F340" s="2"/>
      <c r="G340" s="2"/>
    </row>
    <row r="341" spans="1:7" outlineLevel="1">
      <c r="A341" s="14"/>
      <c r="B341" s="20" t="s">
        <v>6</v>
      </c>
      <c r="C341" s="27">
        <v>3624793200</v>
      </c>
      <c r="D341" s="27">
        <v>2492177778.8899999</v>
      </c>
      <c r="E341" s="22">
        <f>D341/C341*100</f>
        <v>68.7536541088744</v>
      </c>
      <c r="F341" s="2"/>
      <c r="G341" s="2"/>
    </row>
    <row r="342" spans="1:7" outlineLevel="1">
      <c r="A342" s="14"/>
      <c r="B342" s="20" t="s">
        <v>7</v>
      </c>
      <c r="C342" s="21"/>
      <c r="D342" s="21"/>
      <c r="E342" s="22">
        <v>0</v>
      </c>
      <c r="F342" s="2"/>
      <c r="G342" s="2"/>
    </row>
    <row r="343" spans="1:7" ht="31.5" outlineLevel="1">
      <c r="A343" s="14"/>
      <c r="B343" s="26" t="s">
        <v>73</v>
      </c>
      <c r="C343" s="21">
        <f>C345+C346+C347</f>
        <v>111849641.84999999</v>
      </c>
      <c r="D343" s="21">
        <f>D345+D346+D347</f>
        <v>67616635.209999993</v>
      </c>
      <c r="E343" s="22">
        <f>D343/C343*100</f>
        <v>60.453153082671221</v>
      </c>
      <c r="F343" s="2"/>
      <c r="G343" s="2"/>
    </row>
    <row r="344" spans="1:7" outlineLevel="1">
      <c r="A344" s="14"/>
      <c r="B344" s="20" t="s">
        <v>4</v>
      </c>
      <c r="C344" s="19"/>
      <c r="D344" s="19"/>
      <c r="E344" s="22"/>
      <c r="F344" s="2"/>
      <c r="G344" s="2"/>
    </row>
    <row r="345" spans="1:7" outlineLevel="1">
      <c r="A345" s="14"/>
      <c r="B345" s="20" t="s">
        <v>5</v>
      </c>
      <c r="C345" s="19"/>
      <c r="D345" s="19"/>
      <c r="E345" s="22">
        <v>0</v>
      </c>
      <c r="F345" s="2"/>
      <c r="G345" s="2"/>
    </row>
    <row r="346" spans="1:7" outlineLevel="1">
      <c r="A346" s="14"/>
      <c r="B346" s="20" t="s">
        <v>6</v>
      </c>
      <c r="C346" s="19"/>
      <c r="D346" s="19"/>
      <c r="E346" s="22">
        <v>0</v>
      </c>
      <c r="F346" s="2"/>
      <c r="G346" s="2"/>
    </row>
    <row r="347" spans="1:7" s="5" customFormat="1" outlineLevel="1">
      <c r="A347" s="14"/>
      <c r="B347" s="20" t="s">
        <v>7</v>
      </c>
      <c r="C347" s="21">
        <v>111849641.84999999</v>
      </c>
      <c r="D347" s="21">
        <v>67616635.209999993</v>
      </c>
      <c r="E347" s="22">
        <f>D347/C347*100</f>
        <v>60.453153082671221</v>
      </c>
      <c r="F347" s="8"/>
      <c r="G347" s="8"/>
    </row>
    <row r="348" spans="1:7" ht="30" customHeight="1" outlineLevel="1">
      <c r="A348" s="14"/>
      <c r="B348" s="26" t="s">
        <v>74</v>
      </c>
      <c r="C348" s="21">
        <f>C350+C351+C352</f>
        <v>2092000</v>
      </c>
      <c r="D348" s="21">
        <f t="shared" ref="D348" si="80">D350+D351+D352</f>
        <v>1382000</v>
      </c>
      <c r="E348" s="22">
        <f>D348/C348*100</f>
        <v>66.061185468451242</v>
      </c>
      <c r="F348" s="2"/>
      <c r="G348" s="2"/>
    </row>
    <row r="349" spans="1:7" outlineLevel="1">
      <c r="A349" s="14"/>
      <c r="B349" s="20" t="s">
        <v>4</v>
      </c>
      <c r="C349" s="19"/>
      <c r="D349" s="19"/>
      <c r="E349" s="22"/>
      <c r="F349" s="2"/>
      <c r="G349" s="2"/>
    </row>
    <row r="350" spans="1:7" outlineLevel="1">
      <c r="A350" s="14"/>
      <c r="B350" s="20" t="s">
        <v>5</v>
      </c>
      <c r="C350" s="21"/>
      <c r="D350" s="21"/>
      <c r="E350" s="22">
        <v>0</v>
      </c>
      <c r="F350" s="2"/>
      <c r="G350" s="2"/>
    </row>
    <row r="351" spans="1:7" outlineLevel="1">
      <c r="A351" s="14"/>
      <c r="B351" s="20" t="s">
        <v>6</v>
      </c>
      <c r="C351" s="21">
        <v>1450000</v>
      </c>
      <c r="D351" s="21">
        <v>1250000</v>
      </c>
      <c r="E351" s="22">
        <v>0</v>
      </c>
      <c r="F351" s="2"/>
      <c r="G351" s="2"/>
    </row>
    <row r="352" spans="1:7" outlineLevel="1">
      <c r="A352" s="14"/>
      <c r="B352" s="20" t="s">
        <v>7</v>
      </c>
      <c r="C352" s="21">
        <v>642000</v>
      </c>
      <c r="D352" s="21">
        <v>132000</v>
      </c>
      <c r="E352" s="22">
        <f>D352/C352*100</f>
        <v>20.5607476635514</v>
      </c>
      <c r="F352" s="2"/>
      <c r="G352" s="2"/>
    </row>
    <row r="353" spans="1:7" outlineLevel="1">
      <c r="A353" s="14"/>
      <c r="B353" s="26" t="s">
        <v>68</v>
      </c>
      <c r="C353" s="21">
        <f>C355+C356+C357</f>
        <v>76505217.400000006</v>
      </c>
      <c r="D353" s="21">
        <f t="shared" ref="D353" si="81">D355+D356+D357</f>
        <v>32473442.890000001</v>
      </c>
      <c r="E353" s="22">
        <f>D353/C353*100</f>
        <v>42.446050078147998</v>
      </c>
      <c r="F353" s="2"/>
      <c r="G353" s="2"/>
    </row>
    <row r="354" spans="1:7" outlineLevel="1">
      <c r="A354" s="14"/>
      <c r="B354" s="20" t="s">
        <v>4</v>
      </c>
      <c r="C354" s="19"/>
      <c r="D354" s="19"/>
      <c r="E354" s="22"/>
      <c r="F354" s="2"/>
      <c r="G354" s="2"/>
    </row>
    <row r="355" spans="1:7" outlineLevel="1">
      <c r="A355" s="14"/>
      <c r="B355" s="20" t="s">
        <v>5</v>
      </c>
      <c r="C355" s="21">
        <v>1777250.01</v>
      </c>
      <c r="D355" s="21">
        <v>1527529.68</v>
      </c>
      <c r="E355" s="22">
        <f>D355/C355*100</f>
        <v>85.949060143766715</v>
      </c>
      <c r="F355" s="2"/>
      <c r="G355" s="2"/>
    </row>
    <row r="356" spans="1:7" outlineLevel="1">
      <c r="A356" s="14"/>
      <c r="B356" s="20" t="s">
        <v>6</v>
      </c>
      <c r="C356" s="21">
        <v>16762700</v>
      </c>
      <c r="D356" s="21">
        <v>8595246.6500000004</v>
      </c>
      <c r="E356" s="22">
        <f>D356/C356*100</f>
        <v>51.276027429948634</v>
      </c>
      <c r="F356" s="2"/>
      <c r="G356" s="2"/>
    </row>
    <row r="357" spans="1:7" outlineLevel="1">
      <c r="A357" s="14"/>
      <c r="B357" s="20" t="s">
        <v>7</v>
      </c>
      <c r="C357" s="21">
        <v>57965267.390000001</v>
      </c>
      <c r="D357" s="21">
        <v>22350666.559999999</v>
      </c>
      <c r="E357" s="22">
        <f>D357/C357*100</f>
        <v>38.558722432212697</v>
      </c>
      <c r="F357" s="2"/>
      <c r="G357" s="2"/>
    </row>
    <row r="358" spans="1:7" ht="47.25" outlineLevel="1">
      <c r="A358" s="14"/>
      <c r="B358" s="26" t="s">
        <v>75</v>
      </c>
      <c r="C358" s="21">
        <f>C360+C361+C362</f>
        <v>721350970</v>
      </c>
      <c r="D358" s="21">
        <f>D360+D361+D362</f>
        <v>85200</v>
      </c>
      <c r="E358" s="22">
        <f>D358/C358*100</f>
        <v>1.1811171474545879E-2</v>
      </c>
      <c r="F358" s="2"/>
      <c r="G358" s="2"/>
    </row>
    <row r="359" spans="1:7" outlineLevel="1">
      <c r="A359" s="14"/>
      <c r="B359" s="20" t="s">
        <v>4</v>
      </c>
      <c r="C359" s="19"/>
      <c r="D359" s="19"/>
      <c r="E359" s="22"/>
      <c r="F359" s="2"/>
      <c r="G359" s="2"/>
    </row>
    <row r="360" spans="1:7" outlineLevel="1">
      <c r="A360" s="14"/>
      <c r="B360" s="20" t="s">
        <v>5</v>
      </c>
      <c r="C360" s="21">
        <v>644632400</v>
      </c>
      <c r="D360" s="19"/>
      <c r="E360" s="22">
        <v>0</v>
      </c>
      <c r="F360" s="2"/>
      <c r="G360" s="2"/>
    </row>
    <row r="361" spans="1:7" outlineLevel="1">
      <c r="A361" s="14"/>
      <c r="B361" s="20" t="s">
        <v>6</v>
      </c>
      <c r="C361" s="21">
        <v>54834070</v>
      </c>
      <c r="D361" s="19"/>
      <c r="E361" s="22">
        <v>0</v>
      </c>
      <c r="F361" s="2"/>
      <c r="G361" s="2"/>
    </row>
    <row r="362" spans="1:7" outlineLevel="1">
      <c r="A362" s="14"/>
      <c r="B362" s="20" t="s">
        <v>7</v>
      </c>
      <c r="C362" s="21">
        <v>21884500</v>
      </c>
      <c r="D362" s="21">
        <v>85200</v>
      </c>
      <c r="E362" s="22">
        <f>D362/C362*100</f>
        <v>0.38931663963078894</v>
      </c>
      <c r="F362" s="2"/>
      <c r="G362" s="2"/>
    </row>
    <row r="363" spans="1:7" ht="31.5" outlineLevel="1">
      <c r="A363" s="14"/>
      <c r="B363" s="23" t="s">
        <v>229</v>
      </c>
      <c r="C363" s="21">
        <f>C365+C366+C367</f>
        <v>298140</v>
      </c>
      <c r="D363" s="21">
        <f>D365+D366+D367</f>
        <v>0</v>
      </c>
      <c r="E363" s="22">
        <f t="shared" ref="E363:E366" si="82">D363/C363*100</f>
        <v>0</v>
      </c>
      <c r="F363" s="2"/>
      <c r="G363" s="2"/>
    </row>
    <row r="364" spans="1:7" outlineLevel="1">
      <c r="A364" s="14"/>
      <c r="B364" s="20" t="s">
        <v>4</v>
      </c>
      <c r="C364" s="21"/>
      <c r="D364" s="21"/>
      <c r="E364" s="22"/>
      <c r="F364" s="2"/>
      <c r="G364" s="2"/>
    </row>
    <row r="365" spans="1:7" outlineLevel="1">
      <c r="A365" s="14"/>
      <c r="B365" s="20" t="s">
        <v>5</v>
      </c>
      <c r="C365" s="21"/>
      <c r="D365" s="21"/>
      <c r="E365" s="22">
        <v>0</v>
      </c>
      <c r="F365" s="2"/>
      <c r="G365" s="2"/>
    </row>
    <row r="366" spans="1:7" outlineLevel="1">
      <c r="A366" s="14"/>
      <c r="B366" s="20" t="s">
        <v>6</v>
      </c>
      <c r="C366" s="21">
        <v>298140</v>
      </c>
      <c r="D366" s="21"/>
      <c r="E366" s="22">
        <f t="shared" si="82"/>
        <v>0</v>
      </c>
      <c r="F366" s="2"/>
      <c r="G366" s="2"/>
    </row>
    <row r="367" spans="1:7" outlineLevel="1">
      <c r="A367" s="14"/>
      <c r="B367" s="20" t="s">
        <v>7</v>
      </c>
      <c r="C367" s="21"/>
      <c r="D367" s="21"/>
      <c r="E367" s="22">
        <v>0</v>
      </c>
      <c r="F367" s="2"/>
      <c r="G367" s="2"/>
    </row>
    <row r="368" spans="1:7" ht="18" customHeight="1" outlineLevel="1">
      <c r="A368" s="14" t="s">
        <v>139</v>
      </c>
      <c r="B368" s="20" t="s">
        <v>77</v>
      </c>
      <c r="C368" s="21">
        <f>C370+C371+C372</f>
        <v>39774450</v>
      </c>
      <c r="D368" s="21">
        <f t="shared" ref="D368" si="83">D370+D371+D372</f>
        <v>33420493.399999999</v>
      </c>
      <c r="E368" s="22">
        <f>D368/C368*100</f>
        <v>84.025029635859198</v>
      </c>
    </row>
    <row r="369" spans="1:5" outlineLevel="1">
      <c r="A369" s="14"/>
      <c r="B369" s="20" t="s">
        <v>4</v>
      </c>
      <c r="C369" s="21"/>
      <c r="D369" s="21"/>
      <c r="E369" s="22"/>
    </row>
    <row r="370" spans="1:5" outlineLevel="1">
      <c r="A370" s="14"/>
      <c r="B370" s="20" t="s">
        <v>5</v>
      </c>
      <c r="C370" s="21">
        <f t="shared" ref="C370:D372" si="84">C375+C380</f>
        <v>0</v>
      </c>
      <c r="D370" s="21">
        <f t="shared" si="84"/>
        <v>0</v>
      </c>
      <c r="E370" s="22">
        <v>0</v>
      </c>
    </row>
    <row r="371" spans="1:5" outlineLevel="1">
      <c r="A371" s="14"/>
      <c r="B371" s="20" t="s">
        <v>6</v>
      </c>
      <c r="C371" s="21">
        <f t="shared" si="84"/>
        <v>0</v>
      </c>
      <c r="D371" s="21">
        <f t="shared" si="84"/>
        <v>0</v>
      </c>
      <c r="E371" s="22">
        <v>0</v>
      </c>
    </row>
    <row r="372" spans="1:5" outlineLevel="1">
      <c r="A372" s="14"/>
      <c r="B372" s="20" t="s">
        <v>7</v>
      </c>
      <c r="C372" s="21">
        <f t="shared" si="84"/>
        <v>39774450</v>
      </c>
      <c r="D372" s="21">
        <f t="shared" si="84"/>
        <v>33420493.399999999</v>
      </c>
      <c r="E372" s="22">
        <f>D372/C372*100</f>
        <v>84.025029635859198</v>
      </c>
    </row>
    <row r="373" spans="1:5" ht="32.25" customHeight="1" outlineLevel="1">
      <c r="A373" s="14"/>
      <c r="B373" s="26" t="s">
        <v>78</v>
      </c>
      <c r="C373" s="21">
        <f>C375+C376+C377</f>
        <v>250000</v>
      </c>
      <c r="D373" s="21">
        <f>D375+D376+D377</f>
        <v>0</v>
      </c>
      <c r="E373" s="22">
        <f>D373/C373*100</f>
        <v>0</v>
      </c>
    </row>
    <row r="374" spans="1:5" outlineLevel="1">
      <c r="A374" s="14"/>
      <c r="B374" s="20" t="s">
        <v>4</v>
      </c>
      <c r="C374" s="19"/>
      <c r="D374" s="19"/>
      <c r="E374" s="22"/>
    </row>
    <row r="375" spans="1:5" outlineLevel="1">
      <c r="A375" s="14"/>
      <c r="B375" s="20" t="s">
        <v>5</v>
      </c>
      <c r="C375" s="19"/>
      <c r="D375" s="19"/>
      <c r="E375" s="22">
        <v>0</v>
      </c>
    </row>
    <row r="376" spans="1:5" outlineLevel="1">
      <c r="A376" s="14"/>
      <c r="B376" s="20" t="s">
        <v>6</v>
      </c>
      <c r="C376" s="19"/>
      <c r="D376" s="19"/>
      <c r="E376" s="22">
        <v>0</v>
      </c>
    </row>
    <row r="377" spans="1:5" outlineLevel="1">
      <c r="A377" s="14"/>
      <c r="B377" s="20" t="s">
        <v>7</v>
      </c>
      <c r="C377" s="21">
        <v>250000</v>
      </c>
      <c r="D377" s="21"/>
      <c r="E377" s="22">
        <f>D377/C377*100</f>
        <v>0</v>
      </c>
    </row>
    <row r="378" spans="1:5" ht="16.5" customHeight="1" outlineLevel="1">
      <c r="A378" s="14"/>
      <c r="B378" s="26" t="s">
        <v>79</v>
      </c>
      <c r="C378" s="21">
        <f>C380+C381+C382</f>
        <v>39524450</v>
      </c>
      <c r="D378" s="21">
        <f>D380+D381+D382</f>
        <v>33420493.399999999</v>
      </c>
      <c r="E378" s="22">
        <f>D378/C378*100</f>
        <v>84.556504644593417</v>
      </c>
    </row>
    <row r="379" spans="1:5" outlineLevel="1">
      <c r="A379" s="14"/>
      <c r="B379" s="20" t="s">
        <v>4</v>
      </c>
      <c r="C379" s="19"/>
      <c r="D379" s="19"/>
      <c r="E379" s="22"/>
    </row>
    <row r="380" spans="1:5" outlineLevel="1">
      <c r="A380" s="14"/>
      <c r="B380" s="20" t="s">
        <v>5</v>
      </c>
      <c r="C380" s="19"/>
      <c r="D380" s="19"/>
      <c r="E380" s="22">
        <v>0</v>
      </c>
    </row>
    <row r="381" spans="1:5" outlineLevel="1">
      <c r="A381" s="14"/>
      <c r="B381" s="20" t="s">
        <v>6</v>
      </c>
      <c r="C381" s="19"/>
      <c r="D381" s="19"/>
      <c r="E381" s="22">
        <v>0</v>
      </c>
    </row>
    <row r="382" spans="1:5" outlineLevel="1">
      <c r="A382" s="14"/>
      <c r="B382" s="20" t="s">
        <v>7</v>
      </c>
      <c r="C382" s="21">
        <v>39524450</v>
      </c>
      <c r="D382" s="21">
        <v>33420493.399999999</v>
      </c>
      <c r="E382" s="22">
        <f>D382/C382*100</f>
        <v>84.556504644593417</v>
      </c>
    </row>
    <row r="383" spans="1:5" ht="48.75" customHeight="1" outlineLevel="1">
      <c r="A383" s="14" t="s">
        <v>167</v>
      </c>
      <c r="B383" s="20" t="s">
        <v>209</v>
      </c>
      <c r="C383" s="21">
        <f>C385+C386+C387</f>
        <v>635789200</v>
      </c>
      <c r="D383" s="21">
        <f>D385+D386+D387</f>
        <v>279582343.63</v>
      </c>
      <c r="E383" s="22">
        <f>D383/C383*100</f>
        <v>43.9740630432225</v>
      </c>
    </row>
    <row r="384" spans="1:5" outlineLevel="1">
      <c r="A384" s="14"/>
      <c r="B384" s="20" t="s">
        <v>4</v>
      </c>
      <c r="C384" s="21"/>
      <c r="D384" s="21"/>
      <c r="E384" s="22"/>
    </row>
    <row r="385" spans="1:5" outlineLevel="1">
      <c r="A385" s="14"/>
      <c r="B385" s="20" t="s">
        <v>5</v>
      </c>
      <c r="C385" s="21">
        <f t="shared" ref="C385:D387" si="85">C390+C395+C400</f>
        <v>510042200</v>
      </c>
      <c r="D385" s="21">
        <f t="shared" si="85"/>
        <v>256866026.74000001</v>
      </c>
      <c r="E385" s="22">
        <v>0</v>
      </c>
    </row>
    <row r="386" spans="1:5" outlineLevel="1">
      <c r="A386" s="14"/>
      <c r="B386" s="20" t="s">
        <v>6</v>
      </c>
      <c r="C386" s="21">
        <f t="shared" si="85"/>
        <v>70285900</v>
      </c>
      <c r="D386" s="21">
        <f t="shared" si="85"/>
        <v>11088265.859999999</v>
      </c>
      <c r="E386" s="22">
        <f>D386/C386*100</f>
        <v>15.775946327784093</v>
      </c>
    </row>
    <row r="387" spans="1:5" outlineLevel="1">
      <c r="A387" s="14"/>
      <c r="B387" s="20" t="s">
        <v>7</v>
      </c>
      <c r="C387" s="21">
        <f t="shared" si="85"/>
        <v>55461100</v>
      </c>
      <c r="D387" s="21">
        <f t="shared" si="85"/>
        <v>11628051.030000001</v>
      </c>
      <c r="E387" s="22">
        <f>D387/C387*100</f>
        <v>20.966138482648201</v>
      </c>
    </row>
    <row r="388" spans="1:5" ht="47.25" outlineLevel="1">
      <c r="A388" s="14"/>
      <c r="B388" s="23" t="s">
        <v>220</v>
      </c>
      <c r="C388" s="21">
        <f>C390+C391+C392</f>
        <v>11111100</v>
      </c>
      <c r="D388" s="21">
        <f t="shared" ref="D388" si="86">D390+D391+D392</f>
        <v>3795036.08</v>
      </c>
      <c r="E388" s="22">
        <f>D388/C388*100</f>
        <v>34.155358875358878</v>
      </c>
    </row>
    <row r="389" spans="1:5" outlineLevel="1">
      <c r="A389" s="14"/>
      <c r="B389" s="20" t="s">
        <v>4</v>
      </c>
      <c r="C389" s="21"/>
      <c r="D389" s="21"/>
      <c r="E389" s="22"/>
    </row>
    <row r="390" spans="1:5" outlineLevel="1">
      <c r="A390" s="14"/>
      <c r="B390" s="20" t="s">
        <v>5</v>
      </c>
      <c r="C390" s="21"/>
      <c r="D390" s="21"/>
      <c r="E390" s="22">
        <v>0</v>
      </c>
    </row>
    <row r="391" spans="1:5" outlineLevel="1">
      <c r="A391" s="14"/>
      <c r="B391" s="20" t="s">
        <v>6</v>
      </c>
      <c r="C391" s="21">
        <v>10000000</v>
      </c>
      <c r="D391" s="21">
        <v>2890385.02</v>
      </c>
      <c r="E391" s="22">
        <f>D391/C391*100</f>
        <v>28.903850199999997</v>
      </c>
    </row>
    <row r="392" spans="1:5" outlineLevel="1">
      <c r="A392" s="14"/>
      <c r="B392" s="20" t="s">
        <v>7</v>
      </c>
      <c r="C392" s="21">
        <v>1111100</v>
      </c>
      <c r="D392" s="21">
        <v>904651.06</v>
      </c>
      <c r="E392" s="22">
        <f>D392/C392*100</f>
        <v>81.419409594095953</v>
      </c>
    </row>
    <row r="393" spans="1:5" ht="65.25" customHeight="1" outlineLevel="1">
      <c r="A393" s="14"/>
      <c r="B393" s="23" t="s">
        <v>198</v>
      </c>
      <c r="C393" s="21">
        <f>C395+C396+C397</f>
        <v>579670200</v>
      </c>
      <c r="D393" s="21">
        <f t="shared" ref="D393" si="87">D395+D396+D397</f>
        <v>275787307.55000001</v>
      </c>
      <c r="E393" s="22">
        <f>D393/C393*100</f>
        <v>47.576588817227453</v>
      </c>
    </row>
    <row r="394" spans="1:5" outlineLevel="1">
      <c r="A394" s="14"/>
      <c r="B394" s="20" t="s">
        <v>4</v>
      </c>
      <c r="C394" s="21"/>
      <c r="D394" s="21"/>
      <c r="E394" s="22"/>
    </row>
    <row r="395" spans="1:5" outlineLevel="1">
      <c r="A395" s="14"/>
      <c r="B395" s="20" t="s">
        <v>5</v>
      </c>
      <c r="C395" s="21">
        <v>510042200</v>
      </c>
      <c r="D395" s="21">
        <v>256866026.74000001</v>
      </c>
      <c r="E395" s="22">
        <f>D395/C395*100</f>
        <v>50.361720410585633</v>
      </c>
    </row>
    <row r="396" spans="1:5" outlineLevel="1">
      <c r="A396" s="14"/>
      <c r="B396" s="20" t="s">
        <v>6</v>
      </c>
      <c r="C396" s="21">
        <v>16278000</v>
      </c>
      <c r="D396" s="21">
        <v>8197880.8399999999</v>
      </c>
      <c r="E396" s="22">
        <f>D396/C396*100</f>
        <v>50.361720358766441</v>
      </c>
    </row>
    <row r="397" spans="1:5" outlineLevel="1">
      <c r="A397" s="14"/>
      <c r="B397" s="20" t="s">
        <v>7</v>
      </c>
      <c r="C397" s="21">
        <v>53350000</v>
      </c>
      <c r="D397" s="21">
        <v>10723399.970000001</v>
      </c>
      <c r="E397" s="22">
        <f>D397/C397*100</f>
        <v>20.10009366447985</v>
      </c>
    </row>
    <row r="398" spans="1:5" ht="47.25" customHeight="1" outlineLevel="1">
      <c r="A398" s="14"/>
      <c r="B398" s="36" t="s">
        <v>230</v>
      </c>
      <c r="C398" s="21">
        <f>C400+C401+C402</f>
        <v>45007900</v>
      </c>
      <c r="D398" s="21">
        <f>D400+D401+D402</f>
        <v>0</v>
      </c>
      <c r="E398" s="22">
        <f>D398/C398*100</f>
        <v>0</v>
      </c>
    </row>
    <row r="399" spans="1:5" outlineLevel="1">
      <c r="A399" s="14"/>
      <c r="B399" s="20" t="s">
        <v>4</v>
      </c>
      <c r="C399" s="21"/>
      <c r="D399" s="21"/>
      <c r="E399" s="22"/>
    </row>
    <row r="400" spans="1:5" outlineLevel="1">
      <c r="A400" s="14"/>
      <c r="B400" s="20" t="s">
        <v>5</v>
      </c>
      <c r="C400" s="21"/>
      <c r="D400" s="21"/>
      <c r="E400" s="22">
        <v>0</v>
      </c>
    </row>
    <row r="401" spans="1:6" outlineLevel="1">
      <c r="A401" s="14"/>
      <c r="B401" s="20" t="s">
        <v>6</v>
      </c>
      <c r="C401" s="21">
        <v>44007900</v>
      </c>
      <c r="D401" s="21"/>
      <c r="E401" s="22">
        <f>D401/C401*100</f>
        <v>0</v>
      </c>
    </row>
    <row r="402" spans="1:6" outlineLevel="1">
      <c r="A402" s="14"/>
      <c r="B402" s="20" t="s">
        <v>7</v>
      </c>
      <c r="C402" s="21">
        <v>1000000</v>
      </c>
      <c r="D402" s="21"/>
      <c r="E402" s="22">
        <v>0</v>
      </c>
    </row>
    <row r="403" spans="1:6" ht="31.5" outlineLevel="1">
      <c r="A403" s="14" t="s">
        <v>166</v>
      </c>
      <c r="B403" s="20" t="s">
        <v>165</v>
      </c>
      <c r="C403" s="21">
        <f>C405+C406+C407</f>
        <v>21600600</v>
      </c>
      <c r="D403" s="21">
        <f>D405+D406+D407</f>
        <v>12971826.82</v>
      </c>
      <c r="E403" s="22">
        <f>D403/C403*100</f>
        <v>60.053085655028106</v>
      </c>
    </row>
    <row r="404" spans="1:6" outlineLevel="1">
      <c r="A404" s="14"/>
      <c r="B404" s="20" t="s">
        <v>4</v>
      </c>
      <c r="C404" s="21"/>
      <c r="D404" s="21"/>
      <c r="E404" s="22"/>
    </row>
    <row r="405" spans="1:6" outlineLevel="1">
      <c r="A405" s="14"/>
      <c r="B405" s="20" t="s">
        <v>5</v>
      </c>
      <c r="C405" s="21">
        <f>C410</f>
        <v>0</v>
      </c>
      <c r="D405" s="21">
        <f>D410</f>
        <v>0</v>
      </c>
      <c r="E405" s="22">
        <v>0</v>
      </c>
    </row>
    <row r="406" spans="1:6" outlineLevel="1">
      <c r="A406" s="14"/>
      <c r="B406" s="20" t="s">
        <v>6</v>
      </c>
      <c r="C406" s="21">
        <f>C411</f>
        <v>12278500</v>
      </c>
      <c r="D406" s="21">
        <f>D411</f>
        <v>7151413.2400000002</v>
      </c>
      <c r="E406" s="22">
        <f>D406/C406*100</f>
        <v>58.243378588589813</v>
      </c>
    </row>
    <row r="407" spans="1:6" outlineLevel="1">
      <c r="A407" s="14"/>
      <c r="B407" s="20" t="s">
        <v>7</v>
      </c>
      <c r="C407" s="21">
        <f>C412</f>
        <v>9322100</v>
      </c>
      <c r="D407" s="21">
        <f t="shared" ref="D407" si="88">D412</f>
        <v>5820413.5800000001</v>
      </c>
      <c r="E407" s="22">
        <f>D407/C407*100</f>
        <v>62.436721125068381</v>
      </c>
    </row>
    <row r="408" spans="1:6" outlineLevel="1">
      <c r="A408" s="14"/>
      <c r="B408" s="23" t="s">
        <v>30</v>
      </c>
      <c r="C408" s="21">
        <f>C410+C411+C412</f>
        <v>21600600</v>
      </c>
      <c r="D408" s="21">
        <f t="shared" ref="D408" si="89">D410+D411+D412</f>
        <v>12971826.82</v>
      </c>
      <c r="E408" s="22">
        <f>D408/C408*100</f>
        <v>60.053085655028106</v>
      </c>
      <c r="F408" s="2"/>
    </row>
    <row r="409" spans="1:6" outlineLevel="1">
      <c r="A409" s="14"/>
      <c r="B409" s="20" t="s">
        <v>4</v>
      </c>
      <c r="C409" s="21"/>
      <c r="D409" s="21"/>
      <c r="E409" s="22"/>
    </row>
    <row r="410" spans="1:6" outlineLevel="1">
      <c r="A410" s="14"/>
      <c r="B410" s="20" t="s">
        <v>5</v>
      </c>
      <c r="C410" s="21"/>
      <c r="D410" s="21"/>
      <c r="E410" s="22"/>
    </row>
    <row r="411" spans="1:6" outlineLevel="1">
      <c r="A411" s="14"/>
      <c r="B411" s="20" t="s">
        <v>6</v>
      </c>
      <c r="C411" s="21">
        <v>12278500</v>
      </c>
      <c r="D411" s="21">
        <v>7151413.2400000002</v>
      </c>
      <c r="E411" s="22">
        <f>D411/C411*100</f>
        <v>58.243378588589813</v>
      </c>
      <c r="F411" s="2"/>
    </row>
    <row r="412" spans="1:6" outlineLevel="1">
      <c r="A412" s="14"/>
      <c r="B412" s="20" t="s">
        <v>7</v>
      </c>
      <c r="C412" s="21">
        <v>9322100</v>
      </c>
      <c r="D412" s="21">
        <v>5820413.5800000001</v>
      </c>
      <c r="E412" s="22">
        <f>D412/C412*100</f>
        <v>62.436721125068381</v>
      </c>
    </row>
    <row r="413" spans="1:6" s="3" customFormat="1" ht="47.25">
      <c r="A413" s="25" t="s">
        <v>69</v>
      </c>
      <c r="B413" s="18" t="s">
        <v>187</v>
      </c>
      <c r="C413" s="19">
        <f>C415+C416+C417</f>
        <v>88006645</v>
      </c>
      <c r="D413" s="19">
        <f t="shared" ref="D413" si="90">D415+D416+D417</f>
        <v>44620224.350000001</v>
      </c>
      <c r="E413" s="13">
        <f>D413/C413*100</f>
        <v>50.700971898201551</v>
      </c>
    </row>
    <row r="414" spans="1:6">
      <c r="A414" s="25"/>
      <c r="B414" s="20" t="s">
        <v>4</v>
      </c>
      <c r="C414" s="19"/>
      <c r="D414" s="19"/>
      <c r="E414" s="13"/>
    </row>
    <row r="415" spans="1:6">
      <c r="A415" s="25"/>
      <c r="B415" s="18" t="s">
        <v>5</v>
      </c>
      <c r="C415" s="19">
        <f>C420+C430+C465+C475+C485+C495</f>
        <v>0</v>
      </c>
      <c r="D415" s="19">
        <f>D420+D430+D465+D475+D485+D495</f>
        <v>0</v>
      </c>
      <c r="E415" s="13">
        <v>0</v>
      </c>
    </row>
    <row r="416" spans="1:6">
      <c r="A416" s="25"/>
      <c r="B416" s="18" t="s">
        <v>6</v>
      </c>
      <c r="C416" s="19">
        <f>C421+C431+C466+C476+C491+C496</f>
        <v>16751045</v>
      </c>
      <c r="D416" s="19">
        <f>D421+D431+D466+D476+D491+D496</f>
        <v>4888125</v>
      </c>
      <c r="E416" s="13">
        <v>0</v>
      </c>
    </row>
    <row r="417" spans="1:5">
      <c r="A417" s="25"/>
      <c r="B417" s="18" t="s">
        <v>7</v>
      </c>
      <c r="C417" s="19">
        <f>C422+C432+C467+C477+C492+C497</f>
        <v>71255600</v>
      </c>
      <c r="D417" s="19">
        <f>D422+D432+D467+D477+D492+D497</f>
        <v>39732099.350000001</v>
      </c>
      <c r="E417" s="13">
        <f>D417/C417*100</f>
        <v>55.759967427121516</v>
      </c>
    </row>
    <row r="418" spans="1:5" ht="65.25" customHeight="1" outlineLevel="1">
      <c r="A418" s="14" t="s">
        <v>70</v>
      </c>
      <c r="B418" s="20" t="s">
        <v>223</v>
      </c>
      <c r="C418" s="21">
        <f>C420+C421+C422</f>
        <v>333400</v>
      </c>
      <c r="D418" s="21">
        <f t="shared" ref="D418" si="91">D420+D421+D422</f>
        <v>0</v>
      </c>
      <c r="E418" s="22">
        <f>D418/C418*100</f>
        <v>0</v>
      </c>
    </row>
    <row r="419" spans="1:5" outlineLevel="1">
      <c r="A419" s="14"/>
      <c r="B419" s="20" t="s">
        <v>4</v>
      </c>
      <c r="C419" s="21"/>
      <c r="D419" s="21"/>
      <c r="E419" s="22"/>
    </row>
    <row r="420" spans="1:5" outlineLevel="1">
      <c r="A420" s="14"/>
      <c r="B420" s="20" t="s">
        <v>5</v>
      </c>
      <c r="C420" s="21">
        <f t="shared" ref="C420:D422" si="92">C425</f>
        <v>0</v>
      </c>
      <c r="D420" s="21">
        <f t="shared" si="92"/>
        <v>0</v>
      </c>
      <c r="E420" s="22">
        <v>0</v>
      </c>
    </row>
    <row r="421" spans="1:5" outlineLevel="1">
      <c r="A421" s="14"/>
      <c r="B421" s="20" t="s">
        <v>6</v>
      </c>
      <c r="C421" s="21">
        <f t="shared" si="92"/>
        <v>0</v>
      </c>
      <c r="D421" s="21">
        <f t="shared" si="92"/>
        <v>0</v>
      </c>
      <c r="E421" s="22">
        <v>0</v>
      </c>
    </row>
    <row r="422" spans="1:5" outlineLevel="1">
      <c r="A422" s="14"/>
      <c r="B422" s="20" t="s">
        <v>7</v>
      </c>
      <c r="C422" s="21">
        <f t="shared" si="92"/>
        <v>333400</v>
      </c>
      <c r="D422" s="21">
        <f t="shared" si="92"/>
        <v>0</v>
      </c>
      <c r="E422" s="22">
        <f>D422/C422*100</f>
        <v>0</v>
      </c>
    </row>
    <row r="423" spans="1:5" ht="94.5" outlineLevel="1">
      <c r="A423" s="14"/>
      <c r="B423" s="26" t="s">
        <v>82</v>
      </c>
      <c r="C423" s="21">
        <f>C425+C426+C427</f>
        <v>333400</v>
      </c>
      <c r="D423" s="21">
        <f>D425+D426+D427</f>
        <v>0</v>
      </c>
      <c r="E423" s="22">
        <f>D423/C423*100</f>
        <v>0</v>
      </c>
    </row>
    <row r="424" spans="1:5" outlineLevel="1">
      <c r="A424" s="14"/>
      <c r="B424" s="20" t="s">
        <v>4</v>
      </c>
      <c r="C424" s="19"/>
      <c r="D424" s="19"/>
      <c r="E424" s="22"/>
    </row>
    <row r="425" spans="1:5" outlineLevel="1">
      <c r="A425" s="14"/>
      <c r="B425" s="20" t="s">
        <v>5</v>
      </c>
      <c r="C425" s="19"/>
      <c r="D425" s="19"/>
      <c r="E425" s="22">
        <v>0</v>
      </c>
    </row>
    <row r="426" spans="1:5" outlineLevel="1">
      <c r="A426" s="14"/>
      <c r="B426" s="20" t="s">
        <v>6</v>
      </c>
      <c r="C426" s="19"/>
      <c r="D426" s="19"/>
      <c r="E426" s="22">
        <v>0</v>
      </c>
    </row>
    <row r="427" spans="1:5" outlineLevel="1">
      <c r="A427" s="14"/>
      <c r="B427" s="20" t="s">
        <v>7</v>
      </c>
      <c r="C427" s="21">
        <v>333400</v>
      </c>
      <c r="D427" s="21"/>
      <c r="E427" s="22">
        <f>D427/C427*100</f>
        <v>0</v>
      </c>
    </row>
    <row r="428" spans="1:5" ht="17.25" customHeight="1" outlineLevel="1">
      <c r="A428" s="14" t="s">
        <v>76</v>
      </c>
      <c r="B428" s="20" t="s">
        <v>141</v>
      </c>
      <c r="C428" s="21">
        <f>C430+C431+C432</f>
        <v>13202750</v>
      </c>
      <c r="D428" s="21">
        <f t="shared" ref="D428" si="93">D430+D431+D432</f>
        <v>6338422.1900000004</v>
      </c>
      <c r="E428" s="22">
        <f>D428/C428*100</f>
        <v>48.008348185037214</v>
      </c>
    </row>
    <row r="429" spans="1:5" outlineLevel="1">
      <c r="A429" s="14"/>
      <c r="B429" s="20" t="s">
        <v>4</v>
      </c>
      <c r="C429" s="21"/>
      <c r="D429" s="21"/>
      <c r="E429" s="22"/>
    </row>
    <row r="430" spans="1:5" outlineLevel="1">
      <c r="A430" s="14"/>
      <c r="B430" s="20" t="s">
        <v>5</v>
      </c>
      <c r="C430" s="21">
        <f>C435+C440+C445+C450+C455+C460</f>
        <v>0</v>
      </c>
      <c r="D430" s="21">
        <f>D435+D440+D445+D450+D455+D460</f>
        <v>0</v>
      </c>
      <c r="E430" s="22">
        <v>0</v>
      </c>
    </row>
    <row r="431" spans="1:5" outlineLevel="1">
      <c r="A431" s="14"/>
      <c r="B431" s="20" t="s">
        <v>6</v>
      </c>
      <c r="C431" s="21">
        <f>C436+C441+C446+C451+C461</f>
        <v>4355000</v>
      </c>
      <c r="D431" s="21">
        <f>D436+D441+D446+D451+D461</f>
        <v>0</v>
      </c>
      <c r="E431" s="22">
        <v>0</v>
      </c>
    </row>
    <row r="432" spans="1:5" outlineLevel="1">
      <c r="A432" s="14"/>
      <c r="B432" s="20" t="s">
        <v>7</v>
      </c>
      <c r="C432" s="21">
        <f>C437+C442+C447+C452+C456+C457+C462</f>
        <v>8847750</v>
      </c>
      <c r="D432" s="21">
        <f>D437+D442+D447+D452+D456+D457+D462</f>
        <v>6338422.1900000004</v>
      </c>
      <c r="E432" s="22">
        <f>D432/C432*100</f>
        <v>71.638802972507136</v>
      </c>
    </row>
    <row r="433" spans="1:5" ht="31.5" outlineLevel="1">
      <c r="A433" s="14"/>
      <c r="B433" s="26" t="s">
        <v>83</v>
      </c>
      <c r="C433" s="21">
        <f>C435+C436+C437</f>
        <v>8420000</v>
      </c>
      <c r="D433" s="21">
        <f>D435+D436+D437</f>
        <v>6318317.1900000004</v>
      </c>
      <c r="E433" s="22">
        <f>D433/C433*100</f>
        <v>75.039396555819479</v>
      </c>
    </row>
    <row r="434" spans="1:5" outlineLevel="1">
      <c r="A434" s="14"/>
      <c r="B434" s="20" t="s">
        <v>4</v>
      </c>
      <c r="C434" s="21"/>
      <c r="D434" s="21"/>
      <c r="E434" s="22"/>
    </row>
    <row r="435" spans="1:5" outlineLevel="1">
      <c r="A435" s="14"/>
      <c r="B435" s="20" t="s">
        <v>5</v>
      </c>
      <c r="C435" s="19"/>
      <c r="D435" s="19"/>
      <c r="E435" s="22">
        <v>0</v>
      </c>
    </row>
    <row r="436" spans="1:5" outlineLevel="1">
      <c r="A436" s="14"/>
      <c r="B436" s="20" t="s">
        <v>6</v>
      </c>
      <c r="C436" s="19"/>
      <c r="D436" s="19"/>
      <c r="E436" s="22">
        <v>0</v>
      </c>
    </row>
    <row r="437" spans="1:5" outlineLevel="1">
      <c r="A437" s="14"/>
      <c r="B437" s="20" t="s">
        <v>7</v>
      </c>
      <c r="C437" s="21">
        <v>8420000</v>
      </c>
      <c r="D437" s="21">
        <v>6318317.1900000004</v>
      </c>
      <c r="E437" s="22">
        <f>D437/C437*100</f>
        <v>75.039396555819479</v>
      </c>
    </row>
    <row r="438" spans="1:5" ht="33" customHeight="1" outlineLevel="1">
      <c r="A438" s="14"/>
      <c r="B438" s="23" t="s">
        <v>142</v>
      </c>
      <c r="C438" s="21">
        <f>C440+C441+C442</f>
        <v>102000</v>
      </c>
      <c r="D438" s="21">
        <f>D440+D441+D442</f>
        <v>11605</v>
      </c>
      <c r="E438" s="22">
        <f>D438/C438*100</f>
        <v>11.377450980392156</v>
      </c>
    </row>
    <row r="439" spans="1:5" outlineLevel="1">
      <c r="A439" s="14"/>
      <c r="B439" s="20" t="s">
        <v>4</v>
      </c>
      <c r="C439" s="21"/>
      <c r="D439" s="21"/>
      <c r="E439" s="22"/>
    </row>
    <row r="440" spans="1:5" outlineLevel="1">
      <c r="A440" s="14"/>
      <c r="B440" s="20" t="s">
        <v>5</v>
      </c>
      <c r="C440" s="21"/>
      <c r="D440" s="21"/>
      <c r="E440" s="22">
        <v>0</v>
      </c>
    </row>
    <row r="441" spans="1:5" outlineLevel="1">
      <c r="A441" s="14"/>
      <c r="B441" s="20" t="s">
        <v>6</v>
      </c>
      <c r="C441" s="21"/>
      <c r="D441" s="21"/>
      <c r="E441" s="22">
        <v>0</v>
      </c>
    </row>
    <row r="442" spans="1:5" outlineLevel="1">
      <c r="A442" s="14"/>
      <c r="B442" s="20" t="s">
        <v>7</v>
      </c>
      <c r="C442" s="21">
        <v>102000</v>
      </c>
      <c r="D442" s="21">
        <v>11605</v>
      </c>
      <c r="E442" s="22">
        <f>D442/C442*100</f>
        <v>11.377450980392156</v>
      </c>
    </row>
    <row r="443" spans="1:5" ht="63" outlineLevel="1">
      <c r="A443" s="14"/>
      <c r="B443" s="26" t="s">
        <v>84</v>
      </c>
      <c r="C443" s="21">
        <f>C445+C446+C447</f>
        <v>45750</v>
      </c>
      <c r="D443" s="21">
        <f>D445+D446+D447</f>
        <v>0</v>
      </c>
      <c r="E443" s="22">
        <f>D443/C443*100</f>
        <v>0</v>
      </c>
    </row>
    <row r="444" spans="1:5" outlineLevel="1">
      <c r="A444" s="14"/>
      <c r="B444" s="20" t="s">
        <v>4</v>
      </c>
      <c r="C444" s="21"/>
      <c r="D444" s="21"/>
      <c r="E444" s="22"/>
    </row>
    <row r="445" spans="1:5" outlineLevel="1">
      <c r="A445" s="14"/>
      <c r="B445" s="20" t="s">
        <v>5</v>
      </c>
      <c r="C445" s="19"/>
      <c r="D445" s="19"/>
      <c r="E445" s="22">
        <v>0</v>
      </c>
    </row>
    <row r="446" spans="1:5" outlineLevel="1">
      <c r="A446" s="14"/>
      <c r="B446" s="20" t="s">
        <v>6</v>
      </c>
      <c r="C446" s="19"/>
      <c r="D446" s="19"/>
      <c r="E446" s="22">
        <v>0</v>
      </c>
    </row>
    <row r="447" spans="1:5" outlineLevel="1">
      <c r="A447" s="14"/>
      <c r="B447" s="20" t="s">
        <v>7</v>
      </c>
      <c r="C447" s="21">
        <v>45750</v>
      </c>
      <c r="D447" s="21"/>
      <c r="E447" s="22">
        <f>D447/C447*100</f>
        <v>0</v>
      </c>
    </row>
    <row r="448" spans="1:5" ht="47.25" outlineLevel="1">
      <c r="A448" s="14"/>
      <c r="B448" s="26" t="s">
        <v>168</v>
      </c>
      <c r="C448" s="21">
        <f>C450+C451+C452</f>
        <v>240000</v>
      </c>
      <c r="D448" s="21">
        <f>D450+D451+D452</f>
        <v>8500</v>
      </c>
      <c r="E448" s="22">
        <f>D448/C448*100</f>
        <v>3.5416666666666665</v>
      </c>
    </row>
    <row r="449" spans="1:5" outlineLevel="1">
      <c r="A449" s="14"/>
      <c r="B449" s="20" t="s">
        <v>4</v>
      </c>
      <c r="C449" s="21"/>
      <c r="D449" s="21"/>
      <c r="E449" s="22"/>
    </row>
    <row r="450" spans="1:5" outlineLevel="1">
      <c r="A450" s="14"/>
      <c r="B450" s="20" t="s">
        <v>5</v>
      </c>
      <c r="C450" s="19"/>
      <c r="D450" s="19"/>
      <c r="E450" s="22">
        <v>0</v>
      </c>
    </row>
    <row r="451" spans="1:5" outlineLevel="1">
      <c r="A451" s="14"/>
      <c r="B451" s="20" t="s">
        <v>6</v>
      </c>
      <c r="C451" s="19"/>
      <c r="D451" s="19"/>
      <c r="E451" s="22">
        <v>0</v>
      </c>
    </row>
    <row r="452" spans="1:5" outlineLevel="1">
      <c r="A452" s="14"/>
      <c r="B452" s="20" t="s">
        <v>7</v>
      </c>
      <c r="C452" s="21">
        <v>240000</v>
      </c>
      <c r="D452" s="21">
        <v>8500</v>
      </c>
      <c r="E452" s="22">
        <f>D452/C452*100</f>
        <v>3.5416666666666665</v>
      </c>
    </row>
    <row r="453" spans="1:5" ht="47.25" outlineLevel="1">
      <c r="A453" s="14"/>
      <c r="B453" s="23" t="s">
        <v>224</v>
      </c>
      <c r="C453" s="21">
        <f>C455+C456+C457</f>
        <v>40000</v>
      </c>
      <c r="D453" s="21">
        <f>D455+D456+D457</f>
        <v>0</v>
      </c>
      <c r="E453" s="22">
        <f t="shared" ref="E453:E461" si="94">D453/C453*100</f>
        <v>0</v>
      </c>
    </row>
    <row r="454" spans="1:5" outlineLevel="1">
      <c r="A454" s="14"/>
      <c r="B454" s="20" t="s">
        <v>4</v>
      </c>
      <c r="C454" s="21"/>
      <c r="D454" s="21"/>
      <c r="E454" s="22">
        <v>0</v>
      </c>
    </row>
    <row r="455" spans="1:5" outlineLevel="1">
      <c r="A455" s="14"/>
      <c r="B455" s="20" t="s">
        <v>5</v>
      </c>
      <c r="C455" s="21"/>
      <c r="D455" s="21"/>
      <c r="E455" s="22">
        <v>0</v>
      </c>
    </row>
    <row r="456" spans="1:5" outlineLevel="1">
      <c r="A456" s="14"/>
      <c r="B456" s="20" t="s">
        <v>6</v>
      </c>
      <c r="C456" s="21"/>
      <c r="D456" s="21"/>
      <c r="E456" s="22">
        <v>0</v>
      </c>
    </row>
    <row r="457" spans="1:5" outlineLevel="1">
      <c r="A457" s="14"/>
      <c r="B457" s="20" t="s">
        <v>7</v>
      </c>
      <c r="C457" s="21">
        <v>40000</v>
      </c>
      <c r="D457" s="21"/>
      <c r="E457" s="22">
        <f t="shared" si="94"/>
        <v>0</v>
      </c>
    </row>
    <row r="458" spans="1:5" ht="31.5" outlineLevel="1">
      <c r="A458" s="14"/>
      <c r="B458" s="23" t="s">
        <v>228</v>
      </c>
      <c r="C458" s="21">
        <f>C460+C461+C462</f>
        <v>4355000</v>
      </c>
      <c r="D458" s="21">
        <f>D460+D461+D462</f>
        <v>0</v>
      </c>
      <c r="E458" s="22">
        <f t="shared" si="94"/>
        <v>0</v>
      </c>
    </row>
    <row r="459" spans="1:5" outlineLevel="1">
      <c r="A459" s="14"/>
      <c r="B459" s="20" t="s">
        <v>4</v>
      </c>
      <c r="C459" s="21"/>
      <c r="D459" s="21"/>
      <c r="E459" s="22"/>
    </row>
    <row r="460" spans="1:5" outlineLevel="1">
      <c r="A460" s="14"/>
      <c r="B460" s="20" t="s">
        <v>5</v>
      </c>
      <c r="C460" s="21"/>
      <c r="D460" s="21"/>
      <c r="E460" s="22">
        <v>0</v>
      </c>
    </row>
    <row r="461" spans="1:5" outlineLevel="1">
      <c r="A461" s="14"/>
      <c r="B461" s="20" t="s">
        <v>6</v>
      </c>
      <c r="C461" s="21">
        <v>4355000</v>
      </c>
      <c r="D461" s="21"/>
      <c r="E461" s="22">
        <f t="shared" si="94"/>
        <v>0</v>
      </c>
    </row>
    <row r="462" spans="1:5" outlineLevel="1">
      <c r="A462" s="14"/>
      <c r="B462" s="20" t="s">
        <v>7</v>
      </c>
      <c r="C462" s="21"/>
      <c r="D462" s="21"/>
      <c r="E462" s="22">
        <v>0</v>
      </c>
    </row>
    <row r="463" spans="1:5" ht="33.75" customHeight="1" outlineLevel="1">
      <c r="A463" s="14" t="s">
        <v>143</v>
      </c>
      <c r="B463" s="20" t="s">
        <v>85</v>
      </c>
      <c r="C463" s="21">
        <f>C465+C466+C467</f>
        <v>18416045</v>
      </c>
      <c r="D463" s="21">
        <f>D465+D466+D467</f>
        <v>9888250</v>
      </c>
      <c r="E463" s="22">
        <f>D463/C463*100</f>
        <v>53.693667668600945</v>
      </c>
    </row>
    <row r="464" spans="1:5" outlineLevel="1">
      <c r="A464" s="14"/>
      <c r="B464" s="20" t="s">
        <v>4</v>
      </c>
      <c r="C464" s="21"/>
      <c r="D464" s="21"/>
      <c r="E464" s="22"/>
    </row>
    <row r="465" spans="1:5" outlineLevel="1">
      <c r="A465" s="14"/>
      <c r="B465" s="20" t="s">
        <v>5</v>
      </c>
      <c r="C465" s="21">
        <f>C470</f>
        <v>0</v>
      </c>
      <c r="D465" s="21">
        <f t="shared" ref="D465:D466" si="95">D470</f>
        <v>0</v>
      </c>
      <c r="E465" s="22">
        <v>0</v>
      </c>
    </row>
    <row r="466" spans="1:5" outlineLevel="1">
      <c r="A466" s="14"/>
      <c r="B466" s="20" t="s">
        <v>6</v>
      </c>
      <c r="C466" s="21">
        <f t="shared" ref="C466" si="96">C471</f>
        <v>12396045</v>
      </c>
      <c r="D466" s="21">
        <f t="shared" si="95"/>
        <v>4888125</v>
      </c>
      <c r="E466" s="22">
        <f t="shared" ref="E466" si="97">D466/C466*100</f>
        <v>39.4329401030732</v>
      </c>
    </row>
    <row r="467" spans="1:5" outlineLevel="1">
      <c r="A467" s="14"/>
      <c r="B467" s="20" t="s">
        <v>7</v>
      </c>
      <c r="C467" s="21">
        <f>C472</f>
        <v>6020000</v>
      </c>
      <c r="D467" s="21">
        <f>D472</f>
        <v>5000125</v>
      </c>
      <c r="E467" s="22">
        <f>D467/C467*100</f>
        <v>83.058554817275748</v>
      </c>
    </row>
    <row r="468" spans="1:5" ht="47.25" outlineLevel="1">
      <c r="A468" s="14"/>
      <c r="B468" s="26" t="s">
        <v>86</v>
      </c>
      <c r="C468" s="21">
        <f>C470+C471+C472</f>
        <v>18416045</v>
      </c>
      <c r="D468" s="21">
        <f>D470+D471+D472</f>
        <v>9888250</v>
      </c>
      <c r="E468" s="22">
        <f>D468/C468*100</f>
        <v>53.693667668600945</v>
      </c>
    </row>
    <row r="469" spans="1:5" outlineLevel="1">
      <c r="A469" s="14"/>
      <c r="B469" s="20" t="s">
        <v>4</v>
      </c>
      <c r="C469" s="21"/>
      <c r="D469" s="21"/>
      <c r="E469" s="22"/>
    </row>
    <row r="470" spans="1:5" outlineLevel="1">
      <c r="A470" s="14"/>
      <c r="B470" s="20" t="s">
        <v>5</v>
      </c>
      <c r="C470" s="19"/>
      <c r="D470" s="19"/>
      <c r="E470" s="22">
        <v>0</v>
      </c>
    </row>
    <row r="471" spans="1:5" outlineLevel="1">
      <c r="A471" s="14"/>
      <c r="B471" s="20" t="s">
        <v>6</v>
      </c>
      <c r="C471" s="21">
        <v>12396045</v>
      </c>
      <c r="D471" s="21">
        <v>4888125</v>
      </c>
      <c r="E471" s="22">
        <f>D471/C471*100</f>
        <v>39.4329401030732</v>
      </c>
    </row>
    <row r="472" spans="1:5" outlineLevel="1">
      <c r="A472" s="14"/>
      <c r="B472" s="20" t="s">
        <v>7</v>
      </c>
      <c r="C472" s="21">
        <v>6020000</v>
      </c>
      <c r="D472" s="21">
        <v>5000125</v>
      </c>
      <c r="E472" s="22">
        <f>D472/C472*100</f>
        <v>83.058554817275748</v>
      </c>
    </row>
    <row r="473" spans="1:5" ht="47.25" outlineLevel="1">
      <c r="A473" s="14" t="s">
        <v>144</v>
      </c>
      <c r="B473" s="20" t="s">
        <v>213</v>
      </c>
      <c r="C473" s="21">
        <f>C475+C476+C477</f>
        <v>214250</v>
      </c>
      <c r="D473" s="21">
        <f>D475+D476+D477</f>
        <v>25000</v>
      </c>
      <c r="E473" s="22">
        <f>D473/C473*100</f>
        <v>11.668611435239207</v>
      </c>
    </row>
    <row r="474" spans="1:5" outlineLevel="1">
      <c r="A474" s="14"/>
      <c r="B474" s="20" t="s">
        <v>4</v>
      </c>
      <c r="C474" s="21"/>
      <c r="D474" s="21"/>
      <c r="E474" s="22"/>
    </row>
    <row r="475" spans="1:5" outlineLevel="1">
      <c r="A475" s="14"/>
      <c r="B475" s="20" t="s">
        <v>5</v>
      </c>
      <c r="C475" s="21">
        <f>C480</f>
        <v>0</v>
      </c>
      <c r="D475" s="21">
        <f t="shared" ref="D475:D477" si="98">D480</f>
        <v>0</v>
      </c>
      <c r="E475" s="22">
        <v>0</v>
      </c>
    </row>
    <row r="476" spans="1:5" outlineLevel="1">
      <c r="A476" s="14"/>
      <c r="B476" s="20" t="s">
        <v>6</v>
      </c>
      <c r="C476" s="21">
        <f t="shared" ref="C476" si="99">C481</f>
        <v>0</v>
      </c>
      <c r="D476" s="21">
        <f t="shared" si="98"/>
        <v>0</v>
      </c>
      <c r="E476" s="22">
        <v>0</v>
      </c>
    </row>
    <row r="477" spans="1:5" outlineLevel="1">
      <c r="A477" s="14"/>
      <c r="B477" s="20" t="s">
        <v>7</v>
      </c>
      <c r="C477" s="21">
        <f>C482</f>
        <v>214250</v>
      </c>
      <c r="D477" s="21">
        <f t="shared" si="98"/>
        <v>25000</v>
      </c>
      <c r="E477" s="22">
        <f>D477/C477*100</f>
        <v>11.668611435239207</v>
      </c>
    </row>
    <row r="478" spans="1:5" ht="47.25" outlineLevel="1">
      <c r="A478" s="14"/>
      <c r="B478" s="26" t="s">
        <v>214</v>
      </c>
      <c r="C478" s="21">
        <f>C480+C481+C482</f>
        <v>214250</v>
      </c>
      <c r="D478" s="21">
        <f>D480+D481+D482</f>
        <v>25000</v>
      </c>
      <c r="E478" s="22">
        <f>D478/C478*100</f>
        <v>11.668611435239207</v>
      </c>
    </row>
    <row r="479" spans="1:5" outlineLevel="1">
      <c r="A479" s="14"/>
      <c r="B479" s="20" t="s">
        <v>4</v>
      </c>
      <c r="C479" s="21"/>
      <c r="D479" s="21"/>
      <c r="E479" s="22"/>
    </row>
    <row r="480" spans="1:5" outlineLevel="1">
      <c r="A480" s="14"/>
      <c r="B480" s="20" t="s">
        <v>5</v>
      </c>
      <c r="C480" s="19"/>
      <c r="D480" s="19"/>
      <c r="E480" s="22">
        <v>0</v>
      </c>
    </row>
    <row r="481" spans="1:5" outlineLevel="1">
      <c r="A481" s="14"/>
      <c r="B481" s="20" t="s">
        <v>6</v>
      </c>
      <c r="C481" s="21"/>
      <c r="D481" s="19"/>
      <c r="E481" s="22">
        <v>0</v>
      </c>
    </row>
    <row r="482" spans="1:5" outlineLevel="1">
      <c r="A482" s="14"/>
      <c r="B482" s="20" t="s">
        <v>7</v>
      </c>
      <c r="C482" s="21">
        <v>214250</v>
      </c>
      <c r="D482" s="21">
        <v>25000</v>
      </c>
      <c r="E482" s="22">
        <f>D482/C482*100</f>
        <v>11.668611435239207</v>
      </c>
    </row>
    <row r="483" spans="1:5" ht="31.5" outlineLevel="1">
      <c r="A483" s="14" t="s">
        <v>212</v>
      </c>
      <c r="B483" s="20" t="s">
        <v>222</v>
      </c>
      <c r="C483" s="21">
        <f>C485+C486+C487</f>
        <v>37030000</v>
      </c>
      <c r="D483" s="21">
        <f>D485+D486+D487</f>
        <v>17000000</v>
      </c>
      <c r="E483" s="22">
        <f>D483/C483*100</f>
        <v>45.908722657304892</v>
      </c>
    </row>
    <row r="484" spans="1:5" outlineLevel="1">
      <c r="A484" s="14"/>
      <c r="B484" s="20" t="s">
        <v>4</v>
      </c>
      <c r="C484" s="21"/>
      <c r="D484" s="21"/>
      <c r="E484" s="22"/>
    </row>
    <row r="485" spans="1:5" outlineLevel="1">
      <c r="A485" s="14"/>
      <c r="B485" s="20" t="s">
        <v>5</v>
      </c>
      <c r="C485" s="21">
        <f>C490</f>
        <v>0</v>
      </c>
      <c r="D485" s="21">
        <f t="shared" ref="D485:D487" si="100">D490</f>
        <v>0</v>
      </c>
      <c r="E485" s="22">
        <v>0</v>
      </c>
    </row>
    <row r="486" spans="1:5" outlineLevel="1">
      <c r="A486" s="14"/>
      <c r="B486" s="20" t="s">
        <v>6</v>
      </c>
      <c r="C486" s="21">
        <f t="shared" ref="C486" si="101">C491</f>
        <v>0</v>
      </c>
      <c r="D486" s="21">
        <f t="shared" si="100"/>
        <v>0</v>
      </c>
      <c r="E486" s="22">
        <v>0</v>
      </c>
    </row>
    <row r="487" spans="1:5" outlineLevel="1">
      <c r="A487" s="14"/>
      <c r="B487" s="20" t="s">
        <v>7</v>
      </c>
      <c r="C487" s="21">
        <f>C492</f>
        <v>37030000</v>
      </c>
      <c r="D487" s="21">
        <f t="shared" si="100"/>
        <v>17000000</v>
      </c>
      <c r="E487" s="22">
        <f>D487/C487*100</f>
        <v>45.908722657304892</v>
      </c>
    </row>
    <row r="488" spans="1:5" s="34" customFormat="1" ht="31.5" outlineLevel="1">
      <c r="A488" s="14"/>
      <c r="B488" s="23" t="s">
        <v>140</v>
      </c>
      <c r="C488" s="21">
        <f>C490+C491+C492</f>
        <v>37030000</v>
      </c>
      <c r="D488" s="21">
        <f>D490+D491+D492</f>
        <v>17000000</v>
      </c>
      <c r="E488" s="22">
        <f>D488/C488*100</f>
        <v>45.908722657304892</v>
      </c>
    </row>
    <row r="489" spans="1:5" s="34" customFormat="1" outlineLevel="1">
      <c r="A489" s="14"/>
      <c r="B489" s="20" t="s">
        <v>4</v>
      </c>
      <c r="C489" s="21"/>
      <c r="D489" s="21"/>
      <c r="E489" s="22"/>
    </row>
    <row r="490" spans="1:5" s="34" customFormat="1" outlineLevel="1">
      <c r="A490" s="14"/>
      <c r="B490" s="20" t="s">
        <v>5</v>
      </c>
      <c r="C490" s="21"/>
      <c r="D490" s="21"/>
      <c r="E490" s="22">
        <v>0</v>
      </c>
    </row>
    <row r="491" spans="1:5" s="34" customFormat="1" outlineLevel="1">
      <c r="A491" s="14"/>
      <c r="B491" s="20" t="s">
        <v>6</v>
      </c>
      <c r="C491" s="21"/>
      <c r="D491" s="21"/>
      <c r="E491" s="22">
        <v>0</v>
      </c>
    </row>
    <row r="492" spans="1:5" s="34" customFormat="1" outlineLevel="1">
      <c r="A492" s="14"/>
      <c r="B492" s="20" t="s">
        <v>7</v>
      </c>
      <c r="C492" s="21">
        <v>37030000</v>
      </c>
      <c r="D492" s="21">
        <v>17000000</v>
      </c>
      <c r="E492" s="22">
        <f>D492/C492*100</f>
        <v>45.908722657304892</v>
      </c>
    </row>
    <row r="493" spans="1:5" ht="47.25" outlineLevel="1">
      <c r="A493" s="14" t="s">
        <v>221</v>
      </c>
      <c r="B493" s="20" t="s">
        <v>145</v>
      </c>
      <c r="C493" s="21">
        <f>C495+C496+C497</f>
        <v>18810200</v>
      </c>
      <c r="D493" s="21">
        <f t="shared" ref="D493" si="102">D495+D496+D497</f>
        <v>11368552.16</v>
      </c>
      <c r="E493" s="22">
        <f>D493/C493*100</f>
        <v>60.438231172448987</v>
      </c>
    </row>
    <row r="494" spans="1:5" outlineLevel="1">
      <c r="A494" s="14"/>
      <c r="B494" s="20" t="s">
        <v>4</v>
      </c>
      <c r="C494" s="21" t="s">
        <v>87</v>
      </c>
      <c r="D494" s="21"/>
      <c r="E494" s="22"/>
    </row>
    <row r="495" spans="1:5" outlineLevel="1">
      <c r="A495" s="14"/>
      <c r="B495" s="20" t="s">
        <v>5</v>
      </c>
      <c r="C495" s="21">
        <f>C500</f>
        <v>0</v>
      </c>
      <c r="D495" s="21">
        <f t="shared" ref="D495:D497" si="103">D500</f>
        <v>0</v>
      </c>
      <c r="E495" s="22">
        <v>0</v>
      </c>
    </row>
    <row r="496" spans="1:5" outlineLevel="1">
      <c r="A496" s="14"/>
      <c r="B496" s="20" t="s">
        <v>6</v>
      </c>
      <c r="C496" s="21">
        <f t="shared" ref="C496" si="104">C501</f>
        <v>0</v>
      </c>
      <c r="D496" s="21">
        <f t="shared" si="103"/>
        <v>0</v>
      </c>
      <c r="E496" s="22">
        <v>0</v>
      </c>
    </row>
    <row r="497" spans="1:6" outlineLevel="1">
      <c r="A497" s="14"/>
      <c r="B497" s="20" t="s">
        <v>7</v>
      </c>
      <c r="C497" s="21">
        <f>C502</f>
        <v>18810200</v>
      </c>
      <c r="D497" s="21">
        <f t="shared" si="103"/>
        <v>11368552.16</v>
      </c>
      <c r="E497" s="22">
        <f>D497/C497*100</f>
        <v>60.438231172448987</v>
      </c>
    </row>
    <row r="498" spans="1:6" outlineLevel="1">
      <c r="A498" s="14"/>
      <c r="B498" s="26" t="s">
        <v>30</v>
      </c>
      <c r="C498" s="21">
        <f>C500+C501+C502</f>
        <v>18810200</v>
      </c>
      <c r="D498" s="21">
        <f>D500+D501+D502</f>
        <v>11368552.16</v>
      </c>
      <c r="E498" s="22">
        <f>D498/C498*100</f>
        <v>60.438231172448987</v>
      </c>
    </row>
    <row r="499" spans="1:6" outlineLevel="1">
      <c r="A499" s="14"/>
      <c r="B499" s="20" t="s">
        <v>4</v>
      </c>
      <c r="C499" s="21"/>
      <c r="D499" s="21"/>
      <c r="E499" s="22"/>
    </row>
    <row r="500" spans="1:6" outlineLevel="1">
      <c r="A500" s="14"/>
      <c r="B500" s="20" t="s">
        <v>5</v>
      </c>
      <c r="C500" s="19"/>
      <c r="D500" s="19"/>
      <c r="E500" s="22">
        <v>0</v>
      </c>
    </row>
    <row r="501" spans="1:6" outlineLevel="1">
      <c r="A501" s="14"/>
      <c r="B501" s="20" t="s">
        <v>6</v>
      </c>
      <c r="C501" s="19"/>
      <c r="D501" s="19"/>
      <c r="E501" s="22">
        <v>0</v>
      </c>
    </row>
    <row r="502" spans="1:6" outlineLevel="1">
      <c r="A502" s="14"/>
      <c r="B502" s="20" t="s">
        <v>7</v>
      </c>
      <c r="C502" s="21">
        <v>18810200</v>
      </c>
      <c r="D502" s="21">
        <v>11368552.16</v>
      </c>
      <c r="E502" s="22">
        <f>D502/C502*100</f>
        <v>60.438231172448987</v>
      </c>
    </row>
    <row r="503" spans="1:6" ht="63" outlineLevel="1">
      <c r="A503" s="25" t="s">
        <v>80</v>
      </c>
      <c r="B503" s="18" t="s">
        <v>146</v>
      </c>
      <c r="C503" s="19">
        <f>C505+C506+C507</f>
        <v>3178400</v>
      </c>
      <c r="D503" s="19">
        <f>D505+D506+D507</f>
        <v>2005881.7</v>
      </c>
      <c r="E503" s="13">
        <f>D503/C503*100</f>
        <v>63.109794236093627</v>
      </c>
    </row>
    <row r="504" spans="1:6" outlineLevel="1">
      <c r="A504" s="14"/>
      <c r="B504" s="20" t="s">
        <v>4</v>
      </c>
      <c r="C504" s="21"/>
      <c r="D504" s="21"/>
      <c r="E504" s="13"/>
    </row>
    <row r="505" spans="1:6" outlineLevel="1">
      <c r="A505" s="14"/>
      <c r="B505" s="18" t="s">
        <v>5</v>
      </c>
      <c r="C505" s="19">
        <f>C510</f>
        <v>0</v>
      </c>
      <c r="D505" s="19">
        <f>D510</f>
        <v>0</v>
      </c>
      <c r="E505" s="13">
        <v>0</v>
      </c>
    </row>
    <row r="506" spans="1:6" outlineLevel="1">
      <c r="A506" s="14"/>
      <c r="B506" s="18" t="s">
        <v>6</v>
      </c>
      <c r="C506" s="19">
        <f>C511</f>
        <v>178400</v>
      </c>
      <c r="D506" s="19">
        <f>D511</f>
        <v>155881.70000000001</v>
      </c>
      <c r="E506" s="13">
        <f>D506/C506*100</f>
        <v>87.377634529147983</v>
      </c>
    </row>
    <row r="507" spans="1:6" outlineLevel="1">
      <c r="A507" s="14"/>
      <c r="B507" s="18" t="s">
        <v>7</v>
      </c>
      <c r="C507" s="19">
        <f>C512</f>
        <v>3000000</v>
      </c>
      <c r="D507" s="19">
        <f t="shared" ref="D507" si="105">D512</f>
        <v>1850000</v>
      </c>
      <c r="E507" s="13">
        <f>D507/C507*100</f>
        <v>61.666666666666671</v>
      </c>
    </row>
    <row r="508" spans="1:6" outlineLevel="1">
      <c r="A508" s="14" t="s">
        <v>81</v>
      </c>
      <c r="B508" s="20" t="s">
        <v>133</v>
      </c>
      <c r="C508" s="21">
        <f>C510+C511+C512</f>
        <v>3178400</v>
      </c>
      <c r="D508" s="21">
        <f t="shared" ref="D508" si="106">D510+D511+D512</f>
        <v>2005881.7</v>
      </c>
      <c r="E508" s="22">
        <f>D508/C508*100</f>
        <v>63.109794236093627</v>
      </c>
    </row>
    <row r="509" spans="1:6" outlineLevel="1">
      <c r="A509" s="14"/>
      <c r="B509" s="20" t="s">
        <v>4</v>
      </c>
      <c r="C509" s="21"/>
      <c r="D509" s="21"/>
      <c r="E509" s="22"/>
    </row>
    <row r="510" spans="1:6" outlineLevel="1">
      <c r="A510" s="14"/>
      <c r="B510" s="20" t="s">
        <v>5</v>
      </c>
      <c r="C510" s="21">
        <f>C515</f>
        <v>0</v>
      </c>
      <c r="D510" s="21">
        <f t="shared" ref="D510:D512" si="107">D515</f>
        <v>0</v>
      </c>
      <c r="E510" s="22">
        <v>0</v>
      </c>
    </row>
    <row r="511" spans="1:6" outlineLevel="1">
      <c r="A511" s="14"/>
      <c r="B511" s="20" t="s">
        <v>6</v>
      </c>
      <c r="C511" s="21">
        <f t="shared" ref="C511" si="108">C516</f>
        <v>178400</v>
      </c>
      <c r="D511" s="21">
        <f t="shared" si="107"/>
        <v>155881.70000000001</v>
      </c>
      <c r="E511" s="22">
        <f>D511/C511*100</f>
        <v>87.377634529147983</v>
      </c>
      <c r="F511" s="2"/>
    </row>
    <row r="512" spans="1:6" outlineLevel="1">
      <c r="A512" s="14"/>
      <c r="B512" s="20" t="s">
        <v>7</v>
      </c>
      <c r="C512" s="21">
        <f>C517</f>
        <v>3000000</v>
      </c>
      <c r="D512" s="21">
        <f t="shared" si="107"/>
        <v>1850000</v>
      </c>
      <c r="E512" s="22">
        <f>D512/C512*100</f>
        <v>61.666666666666671</v>
      </c>
    </row>
    <row r="513" spans="1:7" ht="30.75" customHeight="1" outlineLevel="1">
      <c r="A513" s="14"/>
      <c r="B513" s="26" t="s">
        <v>90</v>
      </c>
      <c r="C513" s="21">
        <f>C515+C516+C517</f>
        <v>3178400</v>
      </c>
      <c r="D513" s="21">
        <f>D515+D516+D517</f>
        <v>2005881.7</v>
      </c>
      <c r="E513" s="22">
        <f>D513/C513*100</f>
        <v>63.109794236093627</v>
      </c>
      <c r="F513" s="2"/>
    </row>
    <row r="514" spans="1:7" outlineLevel="1">
      <c r="A514" s="14"/>
      <c r="B514" s="20" t="s">
        <v>4</v>
      </c>
      <c r="C514" s="21"/>
      <c r="D514" s="21"/>
      <c r="E514" s="22"/>
    </row>
    <row r="515" spans="1:7" outlineLevel="1">
      <c r="A515" s="14"/>
      <c r="B515" s="20" t="s">
        <v>5</v>
      </c>
      <c r="C515" s="19"/>
      <c r="D515" s="19"/>
      <c r="E515" s="22">
        <v>0</v>
      </c>
    </row>
    <row r="516" spans="1:7" outlineLevel="1">
      <c r="A516" s="14"/>
      <c r="B516" s="20" t="s">
        <v>6</v>
      </c>
      <c r="C516" s="21">
        <v>178400</v>
      </c>
      <c r="D516" s="21">
        <v>155881.70000000001</v>
      </c>
      <c r="E516" s="22">
        <f>D516/C516*100</f>
        <v>87.377634529147983</v>
      </c>
    </row>
    <row r="517" spans="1:7" outlineLevel="1">
      <c r="A517" s="14"/>
      <c r="B517" s="20" t="s">
        <v>7</v>
      </c>
      <c r="C517" s="21">
        <v>3000000</v>
      </c>
      <c r="D517" s="21">
        <v>1850000</v>
      </c>
      <c r="E517" s="22">
        <f>D517/C517*100</f>
        <v>61.666666666666671</v>
      </c>
      <c r="F517" s="2"/>
    </row>
    <row r="518" spans="1:7" s="3" customFormat="1" ht="32.25" customHeight="1">
      <c r="A518" s="25" t="s">
        <v>88</v>
      </c>
      <c r="B518" s="18" t="s">
        <v>147</v>
      </c>
      <c r="C518" s="19">
        <f>C520+C521+C522</f>
        <v>122879300</v>
      </c>
      <c r="D518" s="19">
        <f t="shared" ref="D518" si="109">D520+D521+D522</f>
        <v>55132129.25</v>
      </c>
      <c r="E518" s="13">
        <f>D518/C518*100</f>
        <v>44.866897231673683</v>
      </c>
    </row>
    <row r="519" spans="1:7">
      <c r="A519" s="25"/>
      <c r="B519" s="20" t="s">
        <v>4</v>
      </c>
      <c r="C519" s="19"/>
      <c r="D519" s="19"/>
      <c r="E519" s="13"/>
    </row>
    <row r="520" spans="1:7">
      <c r="A520" s="25"/>
      <c r="B520" s="18" t="s">
        <v>5</v>
      </c>
      <c r="C520" s="19">
        <f>C525+C535+C545</f>
        <v>0</v>
      </c>
      <c r="D520" s="19">
        <f>D525+D535+D545</f>
        <v>0</v>
      </c>
      <c r="E520" s="13">
        <v>0</v>
      </c>
      <c r="F520" s="2"/>
      <c r="G520" s="2"/>
    </row>
    <row r="521" spans="1:7">
      <c r="A521" s="25"/>
      <c r="B521" s="18" t="s">
        <v>6</v>
      </c>
      <c r="C521" s="19">
        <f>C526+C536+C546</f>
        <v>12000000</v>
      </c>
      <c r="D521" s="19">
        <f>D526+D536+D546</f>
        <v>0</v>
      </c>
      <c r="E521" s="13">
        <v>0</v>
      </c>
    </row>
    <row r="522" spans="1:7">
      <c r="A522" s="25"/>
      <c r="B522" s="18" t="s">
        <v>7</v>
      </c>
      <c r="C522" s="19">
        <f>C527+C537+C552</f>
        <v>110879300</v>
      </c>
      <c r="D522" s="19">
        <f>D527+D537+D552</f>
        <v>55132129.25</v>
      </c>
      <c r="E522" s="13">
        <f>D522/C522*100</f>
        <v>49.722652695318246</v>
      </c>
    </row>
    <row r="523" spans="1:7" ht="31.5">
      <c r="A523" s="14" t="s">
        <v>89</v>
      </c>
      <c r="B523" s="20" t="s">
        <v>184</v>
      </c>
      <c r="C523" s="21">
        <f>C525+C526+C527</f>
        <v>3983300</v>
      </c>
      <c r="D523" s="21">
        <f t="shared" ref="D523" si="110">D525+D526+D527</f>
        <v>3895037</v>
      </c>
      <c r="E523" s="22">
        <f>D523/C523*100</f>
        <v>97.784173926141634</v>
      </c>
    </row>
    <row r="524" spans="1:7">
      <c r="A524" s="25"/>
      <c r="B524" s="20" t="s">
        <v>4</v>
      </c>
      <c r="C524" s="19"/>
      <c r="D524" s="19"/>
      <c r="E524" s="13"/>
    </row>
    <row r="525" spans="1:7">
      <c r="A525" s="25"/>
      <c r="B525" s="20" t="s">
        <v>5</v>
      </c>
      <c r="C525" s="21">
        <f>C530</f>
        <v>0</v>
      </c>
      <c r="D525" s="21">
        <f t="shared" ref="D525:D527" si="111">D530</f>
        <v>0</v>
      </c>
      <c r="E525" s="22">
        <v>0</v>
      </c>
    </row>
    <row r="526" spans="1:7">
      <c r="A526" s="25"/>
      <c r="B526" s="20" t="s">
        <v>6</v>
      </c>
      <c r="C526" s="21">
        <f t="shared" ref="C526:C527" si="112">C531</f>
        <v>0</v>
      </c>
      <c r="D526" s="21">
        <f t="shared" si="111"/>
        <v>0</v>
      </c>
      <c r="E526" s="22">
        <v>0</v>
      </c>
    </row>
    <row r="527" spans="1:7">
      <c r="A527" s="25"/>
      <c r="B527" s="20" t="s">
        <v>7</v>
      </c>
      <c r="C527" s="21">
        <f t="shared" si="112"/>
        <v>3983300</v>
      </c>
      <c r="D527" s="21">
        <f t="shared" si="111"/>
        <v>3895037</v>
      </c>
      <c r="E527" s="22">
        <f>D527/C527*100</f>
        <v>97.784173926141634</v>
      </c>
    </row>
    <row r="528" spans="1:7" ht="47.25">
      <c r="A528" s="25"/>
      <c r="B528" s="23" t="s">
        <v>91</v>
      </c>
      <c r="C528" s="21">
        <f>C530+C531+C532</f>
        <v>3983300</v>
      </c>
      <c r="D528" s="21">
        <f t="shared" ref="D528" si="113">D530+D531+D532</f>
        <v>3895037</v>
      </c>
      <c r="E528" s="22">
        <f>D528/C528*100</f>
        <v>97.784173926141634</v>
      </c>
    </row>
    <row r="529" spans="1:7">
      <c r="A529" s="25"/>
      <c r="B529" s="20" t="s">
        <v>4</v>
      </c>
      <c r="C529" s="19"/>
      <c r="D529" s="19"/>
      <c r="E529" s="22"/>
    </row>
    <row r="530" spans="1:7">
      <c r="A530" s="25"/>
      <c r="B530" s="20" t="s">
        <v>5</v>
      </c>
      <c r="C530" s="21"/>
      <c r="D530" s="21"/>
      <c r="E530" s="22">
        <v>0</v>
      </c>
    </row>
    <row r="531" spans="1:7">
      <c r="A531" s="25"/>
      <c r="B531" s="20" t="s">
        <v>6</v>
      </c>
      <c r="C531" s="21"/>
      <c r="D531" s="19"/>
      <c r="E531" s="22">
        <v>0</v>
      </c>
    </row>
    <row r="532" spans="1:7">
      <c r="A532" s="25"/>
      <c r="B532" s="20" t="s">
        <v>7</v>
      </c>
      <c r="C532" s="21">
        <v>3983300</v>
      </c>
      <c r="D532" s="21">
        <v>3895037</v>
      </c>
      <c r="E532" s="22">
        <v>0</v>
      </c>
    </row>
    <row r="533" spans="1:7" ht="47.25" customHeight="1" outlineLevel="1">
      <c r="A533" s="14" t="s">
        <v>185</v>
      </c>
      <c r="B533" s="20" t="s">
        <v>175</v>
      </c>
      <c r="C533" s="21">
        <f>C535+C536+C537</f>
        <v>106896000</v>
      </c>
      <c r="D533" s="21">
        <f t="shared" ref="D533" si="114">D535+D536+D537</f>
        <v>51237092.25</v>
      </c>
      <c r="E533" s="22">
        <f>D533/C533*100</f>
        <v>47.931720784687919</v>
      </c>
    </row>
    <row r="534" spans="1:7" outlineLevel="1">
      <c r="A534" s="14"/>
      <c r="B534" s="20" t="s">
        <v>4</v>
      </c>
      <c r="C534" s="21"/>
      <c r="D534" s="21"/>
      <c r="E534" s="22"/>
    </row>
    <row r="535" spans="1:7" outlineLevel="1">
      <c r="A535" s="14"/>
      <c r="B535" s="20" t="s">
        <v>5</v>
      </c>
      <c r="C535" s="21">
        <f t="shared" ref="C535:D537" si="115">C540</f>
        <v>0</v>
      </c>
      <c r="D535" s="21">
        <f t="shared" si="115"/>
        <v>0</v>
      </c>
      <c r="E535" s="22">
        <v>0</v>
      </c>
      <c r="F535" s="2"/>
      <c r="G535" s="2"/>
    </row>
    <row r="536" spans="1:7" outlineLevel="1">
      <c r="A536" s="14"/>
      <c r="B536" s="20" t="s">
        <v>6</v>
      </c>
      <c r="C536" s="21">
        <f t="shared" si="115"/>
        <v>0</v>
      </c>
      <c r="D536" s="21">
        <f t="shared" si="115"/>
        <v>0</v>
      </c>
      <c r="E536" s="22">
        <v>0</v>
      </c>
    </row>
    <row r="537" spans="1:7" outlineLevel="1">
      <c r="A537" s="14"/>
      <c r="B537" s="20" t="s">
        <v>7</v>
      </c>
      <c r="C537" s="21">
        <f t="shared" si="115"/>
        <v>106896000</v>
      </c>
      <c r="D537" s="21">
        <f t="shared" si="115"/>
        <v>51237092.25</v>
      </c>
      <c r="E537" s="22">
        <f>D537/C537*100</f>
        <v>47.931720784687919</v>
      </c>
    </row>
    <row r="538" spans="1:7" ht="31.5" customHeight="1" outlineLevel="1">
      <c r="A538" s="14"/>
      <c r="B538" s="26" t="s">
        <v>92</v>
      </c>
      <c r="C538" s="21">
        <f>C540+C541+C542</f>
        <v>106896000</v>
      </c>
      <c r="D538" s="21">
        <f>D540+D541+D542</f>
        <v>51237092.25</v>
      </c>
      <c r="E538" s="22">
        <f>D538/C538*100</f>
        <v>47.931720784687919</v>
      </c>
    </row>
    <row r="539" spans="1:7" outlineLevel="1">
      <c r="A539" s="14"/>
      <c r="B539" s="20" t="s">
        <v>4</v>
      </c>
      <c r="C539" s="21"/>
      <c r="D539" s="21"/>
      <c r="E539" s="22"/>
    </row>
    <row r="540" spans="1:7" outlineLevel="1">
      <c r="A540" s="14"/>
      <c r="B540" s="20" t="s">
        <v>5</v>
      </c>
      <c r="C540" s="19"/>
      <c r="D540" s="19"/>
      <c r="E540" s="22">
        <v>0</v>
      </c>
    </row>
    <row r="541" spans="1:7" outlineLevel="1">
      <c r="A541" s="14"/>
      <c r="B541" s="20" t="s">
        <v>6</v>
      </c>
      <c r="C541" s="19"/>
      <c r="D541" s="19"/>
      <c r="E541" s="22">
        <v>0</v>
      </c>
    </row>
    <row r="542" spans="1:7" outlineLevel="1">
      <c r="A542" s="14"/>
      <c r="B542" s="20" t="s">
        <v>7</v>
      </c>
      <c r="C542" s="21">
        <v>106896000</v>
      </c>
      <c r="D542" s="21">
        <v>51237092.25</v>
      </c>
      <c r="E542" s="22">
        <f>D542/C542*100</f>
        <v>47.931720784687919</v>
      </c>
    </row>
    <row r="543" spans="1:7" ht="31.5" outlineLevel="1">
      <c r="A543" s="14" t="s">
        <v>231</v>
      </c>
      <c r="B543" s="20" t="s">
        <v>232</v>
      </c>
      <c r="C543" s="21">
        <f>C545+C546+C547</f>
        <v>12000000</v>
      </c>
      <c r="D543" s="21">
        <f t="shared" ref="D543" si="116">D545+D546+D547</f>
        <v>0</v>
      </c>
      <c r="E543" s="22">
        <f>D543/C543*100</f>
        <v>0</v>
      </c>
    </row>
    <row r="544" spans="1:7" outlineLevel="1">
      <c r="A544" s="14"/>
      <c r="B544" s="20" t="s">
        <v>4</v>
      </c>
      <c r="C544" s="21"/>
      <c r="D544" s="21"/>
      <c r="E544" s="22"/>
    </row>
    <row r="545" spans="1:7" outlineLevel="1">
      <c r="A545" s="14"/>
      <c r="B545" s="20" t="s">
        <v>5</v>
      </c>
      <c r="C545" s="21">
        <f t="shared" ref="C545:D547" si="117">C550</f>
        <v>0</v>
      </c>
      <c r="D545" s="21">
        <f t="shared" si="117"/>
        <v>0</v>
      </c>
      <c r="E545" s="22">
        <v>0</v>
      </c>
    </row>
    <row r="546" spans="1:7" outlineLevel="1">
      <c r="A546" s="14"/>
      <c r="B546" s="20" t="s">
        <v>6</v>
      </c>
      <c r="C546" s="21">
        <f t="shared" si="117"/>
        <v>12000000</v>
      </c>
      <c r="D546" s="21">
        <f t="shared" si="117"/>
        <v>0</v>
      </c>
      <c r="E546" s="22">
        <v>0</v>
      </c>
    </row>
    <row r="547" spans="1:7" outlineLevel="1">
      <c r="A547" s="14"/>
      <c r="B547" s="20" t="s">
        <v>7</v>
      </c>
      <c r="C547" s="21">
        <f t="shared" si="117"/>
        <v>0</v>
      </c>
      <c r="D547" s="21">
        <f t="shared" si="117"/>
        <v>0</v>
      </c>
      <c r="E547" s="22">
        <v>0</v>
      </c>
    </row>
    <row r="548" spans="1:7" ht="47.25" outlineLevel="1">
      <c r="A548" s="14"/>
      <c r="B548" s="26" t="s">
        <v>233</v>
      </c>
      <c r="C548" s="21">
        <f>C550+C551+C552</f>
        <v>12000000</v>
      </c>
      <c r="D548" s="21">
        <f>D550+D551+D552</f>
        <v>0</v>
      </c>
      <c r="E548" s="22">
        <f>D548/C548*100</f>
        <v>0</v>
      </c>
    </row>
    <row r="549" spans="1:7" outlineLevel="1">
      <c r="A549" s="14"/>
      <c r="B549" s="20" t="s">
        <v>4</v>
      </c>
      <c r="C549" s="21"/>
      <c r="D549" s="21"/>
      <c r="E549" s="22"/>
    </row>
    <row r="550" spans="1:7" outlineLevel="1">
      <c r="A550" s="14"/>
      <c r="B550" s="20" t="s">
        <v>5</v>
      </c>
      <c r="C550" s="19"/>
      <c r="D550" s="19"/>
      <c r="E550" s="22">
        <v>0</v>
      </c>
    </row>
    <row r="551" spans="1:7" outlineLevel="1">
      <c r="A551" s="14"/>
      <c r="B551" s="20" t="s">
        <v>6</v>
      </c>
      <c r="C551" s="21">
        <v>12000000</v>
      </c>
      <c r="D551" s="19"/>
      <c r="E551" s="22">
        <f t="shared" ref="E551" si="118">D551/C551*100</f>
        <v>0</v>
      </c>
    </row>
    <row r="552" spans="1:7" outlineLevel="1">
      <c r="A552" s="14"/>
      <c r="B552" s="20" t="s">
        <v>7</v>
      </c>
      <c r="C552" s="21"/>
      <c r="D552" s="21"/>
      <c r="E552" s="22">
        <v>0</v>
      </c>
    </row>
    <row r="553" spans="1:7" s="3" customFormat="1" ht="31.5">
      <c r="A553" s="25" t="s">
        <v>148</v>
      </c>
      <c r="B553" s="18" t="s">
        <v>149</v>
      </c>
      <c r="C553" s="19">
        <f>C555+C556+C557</f>
        <v>2180886240.3800001</v>
      </c>
      <c r="D553" s="19">
        <f t="shared" ref="D553" si="119">D555+D556+D557</f>
        <v>1133608843.4300001</v>
      </c>
      <c r="E553" s="13">
        <f>D553/C553*100</f>
        <v>51.979274408759565</v>
      </c>
    </row>
    <row r="554" spans="1:7">
      <c r="A554" s="25"/>
      <c r="B554" s="20" t="s">
        <v>4</v>
      </c>
      <c r="C554" s="19"/>
      <c r="D554" s="19"/>
      <c r="E554" s="13"/>
      <c r="F554" s="2"/>
    </row>
    <row r="555" spans="1:7">
      <c r="A555" s="25"/>
      <c r="B555" s="18" t="s">
        <v>5</v>
      </c>
      <c r="C555" s="19">
        <f t="shared" ref="C555:D557" si="120">C560+C570+C585+C595</f>
        <v>880103163.55999994</v>
      </c>
      <c r="D555" s="19">
        <f t="shared" si="120"/>
        <v>364823876.39999998</v>
      </c>
      <c r="E555" s="13">
        <v>0</v>
      </c>
      <c r="F555" s="2"/>
      <c r="G555" s="2"/>
    </row>
    <row r="556" spans="1:7">
      <c r="A556" s="25"/>
      <c r="B556" s="18" t="s">
        <v>6</v>
      </c>
      <c r="C556" s="19">
        <f t="shared" si="120"/>
        <v>479484148.56</v>
      </c>
      <c r="D556" s="19">
        <f t="shared" si="120"/>
        <v>236953842.06</v>
      </c>
      <c r="E556" s="13">
        <v>0</v>
      </c>
    </row>
    <row r="557" spans="1:7">
      <c r="A557" s="25"/>
      <c r="B557" s="18" t="s">
        <v>7</v>
      </c>
      <c r="C557" s="19">
        <f>C562+C572+C587+C597</f>
        <v>821298928.25999999</v>
      </c>
      <c r="D557" s="19">
        <f t="shared" si="120"/>
        <v>531831124.96999997</v>
      </c>
      <c r="E557" s="13">
        <f>D557/C557*100</f>
        <v>64.754878725671162</v>
      </c>
    </row>
    <row r="558" spans="1:7" outlineLevel="1">
      <c r="A558" s="14" t="s">
        <v>150</v>
      </c>
      <c r="B558" s="20" t="s">
        <v>95</v>
      </c>
      <c r="C558" s="21">
        <f>C560+C561+C562</f>
        <v>1283108913.26</v>
      </c>
      <c r="D558" s="21">
        <f t="shared" ref="D558" si="121">D560+D561+D562</f>
        <v>675550659.10000002</v>
      </c>
      <c r="E558" s="22">
        <f>D558/C558*100</f>
        <v>52.64951806652374</v>
      </c>
    </row>
    <row r="559" spans="1:7" outlineLevel="1">
      <c r="A559" s="14"/>
      <c r="B559" s="20" t="s">
        <v>4</v>
      </c>
      <c r="C559" s="21"/>
      <c r="D559" s="21"/>
      <c r="E559" s="22"/>
    </row>
    <row r="560" spans="1:7" outlineLevel="1">
      <c r="A560" s="14"/>
      <c r="B560" s="20" t="s">
        <v>5</v>
      </c>
      <c r="C560" s="21">
        <f t="shared" ref="C560:D562" si="122">C565</f>
        <v>450000000</v>
      </c>
      <c r="D560" s="21">
        <f t="shared" si="122"/>
        <v>172182426.90000001</v>
      </c>
      <c r="E560" s="22">
        <v>0</v>
      </c>
      <c r="F560" s="2"/>
      <c r="G560" s="2"/>
    </row>
    <row r="561" spans="1:7" outlineLevel="1">
      <c r="A561" s="14"/>
      <c r="B561" s="20" t="s">
        <v>6</v>
      </c>
      <c r="C561" s="21">
        <f t="shared" si="122"/>
        <v>163066500</v>
      </c>
      <c r="D561" s="21">
        <f t="shared" si="122"/>
        <v>63095323.060000002</v>
      </c>
      <c r="E561" s="22">
        <v>0</v>
      </c>
      <c r="G561" s="2"/>
    </row>
    <row r="562" spans="1:7" outlineLevel="1">
      <c r="A562" s="14"/>
      <c r="B562" s="20" t="s">
        <v>7</v>
      </c>
      <c r="C562" s="21">
        <f>C567</f>
        <v>670042413.25999999</v>
      </c>
      <c r="D562" s="21">
        <f t="shared" si="122"/>
        <v>440272909.13999999</v>
      </c>
      <c r="E562" s="22">
        <f>D562/C562*100</f>
        <v>65.708214946858689</v>
      </c>
    </row>
    <row r="563" spans="1:7" ht="33" customHeight="1" outlineLevel="1">
      <c r="A563" s="14"/>
      <c r="B563" s="26" t="s">
        <v>96</v>
      </c>
      <c r="C563" s="21">
        <f>C565+C566+C567</f>
        <v>1283108913.26</v>
      </c>
      <c r="D563" s="21">
        <f t="shared" ref="D563" si="123">D565+D566+D567</f>
        <v>675550659.10000002</v>
      </c>
      <c r="E563" s="22">
        <f>D563/C563*100</f>
        <v>52.64951806652374</v>
      </c>
      <c r="F563" s="2"/>
    </row>
    <row r="564" spans="1:7" outlineLevel="1">
      <c r="A564" s="14"/>
      <c r="B564" s="20" t="s">
        <v>4</v>
      </c>
      <c r="C564" s="21"/>
      <c r="D564" s="21"/>
      <c r="E564" s="22"/>
      <c r="F564" s="2"/>
    </row>
    <row r="565" spans="1:7" outlineLevel="1">
      <c r="A565" s="14"/>
      <c r="B565" s="20" t="s">
        <v>5</v>
      </c>
      <c r="C565" s="21">
        <v>450000000</v>
      </c>
      <c r="D565" s="21">
        <v>172182426.90000001</v>
      </c>
      <c r="E565" s="22">
        <v>0</v>
      </c>
      <c r="F565" s="2"/>
    </row>
    <row r="566" spans="1:7" outlineLevel="1">
      <c r="A566" s="14"/>
      <c r="B566" s="20" t="s">
        <v>6</v>
      </c>
      <c r="C566" s="21">
        <v>163066500</v>
      </c>
      <c r="D566" s="21">
        <v>63095323.060000002</v>
      </c>
      <c r="E566" s="22">
        <v>0</v>
      </c>
      <c r="F566" s="2"/>
    </row>
    <row r="567" spans="1:7" outlineLevel="1">
      <c r="A567" s="14"/>
      <c r="B567" s="20" t="s">
        <v>7</v>
      </c>
      <c r="C567" s="21">
        <v>670042413.25999999</v>
      </c>
      <c r="D567" s="21">
        <v>440272909.13999999</v>
      </c>
      <c r="E567" s="22">
        <f>D567/C567*100</f>
        <v>65.708214946858689</v>
      </c>
    </row>
    <row r="568" spans="1:7" ht="15" customHeight="1" outlineLevel="1">
      <c r="A568" s="14" t="s">
        <v>151</v>
      </c>
      <c r="B568" s="20" t="s">
        <v>98</v>
      </c>
      <c r="C568" s="21">
        <f>C570+C571+C572</f>
        <v>69005000</v>
      </c>
      <c r="D568" s="21">
        <f>D570+D571+D572</f>
        <v>44152615.829999998</v>
      </c>
      <c r="E568" s="22">
        <f>D568/C568*100</f>
        <v>63.98466173465691</v>
      </c>
    </row>
    <row r="569" spans="1:7" outlineLevel="1">
      <c r="A569" s="14"/>
      <c r="B569" s="20" t="s">
        <v>4</v>
      </c>
      <c r="C569" s="21"/>
      <c r="D569" s="21"/>
      <c r="E569" s="22"/>
    </row>
    <row r="570" spans="1:7" outlineLevel="1">
      <c r="A570" s="14"/>
      <c r="B570" s="20" t="s">
        <v>5</v>
      </c>
      <c r="C570" s="21">
        <f>C575+C580</f>
        <v>0</v>
      </c>
      <c r="D570" s="21">
        <f t="shared" ref="D570:D572" si="124">D575+D580</f>
        <v>0</v>
      </c>
      <c r="E570" s="22">
        <v>0</v>
      </c>
    </row>
    <row r="571" spans="1:7" outlineLevel="1">
      <c r="A571" s="14"/>
      <c r="B571" s="20" t="s">
        <v>6</v>
      </c>
      <c r="C571" s="21">
        <f>C576+C581</f>
        <v>0</v>
      </c>
      <c r="D571" s="21">
        <f t="shared" si="124"/>
        <v>0</v>
      </c>
      <c r="E571" s="22">
        <v>0</v>
      </c>
    </row>
    <row r="572" spans="1:7" outlineLevel="1">
      <c r="A572" s="14"/>
      <c r="B572" s="20" t="s">
        <v>7</v>
      </c>
      <c r="C572" s="21">
        <f>C577+C582</f>
        <v>69005000</v>
      </c>
      <c r="D572" s="21">
        <f t="shared" si="124"/>
        <v>44152615.829999998</v>
      </c>
      <c r="E572" s="22">
        <f>D572/C572*100</f>
        <v>63.98466173465691</v>
      </c>
    </row>
    <row r="573" spans="1:7" ht="31.5" customHeight="1" outlineLevel="1">
      <c r="A573" s="14"/>
      <c r="B573" s="26" t="s">
        <v>99</v>
      </c>
      <c r="C573" s="21">
        <f>C575+C576+C577</f>
        <v>65300000</v>
      </c>
      <c r="D573" s="21">
        <f>D575+D576+D577</f>
        <v>43250255.75</v>
      </c>
      <c r="E573" s="22">
        <f>D573/C573*100</f>
        <v>66.2331634762634</v>
      </c>
    </row>
    <row r="574" spans="1:7" outlineLevel="1">
      <c r="A574" s="14"/>
      <c r="B574" s="20" t="s">
        <v>4</v>
      </c>
      <c r="C574" s="21"/>
      <c r="D574" s="21"/>
      <c r="E574" s="22"/>
    </row>
    <row r="575" spans="1:7" outlineLevel="1">
      <c r="A575" s="14"/>
      <c r="B575" s="20" t="s">
        <v>5</v>
      </c>
      <c r="C575" s="19"/>
      <c r="D575" s="19"/>
      <c r="E575" s="22">
        <v>0</v>
      </c>
    </row>
    <row r="576" spans="1:7" outlineLevel="1">
      <c r="A576" s="14"/>
      <c r="B576" s="20" t="s">
        <v>6</v>
      </c>
      <c r="C576" s="19"/>
      <c r="D576" s="19"/>
      <c r="E576" s="22">
        <v>0</v>
      </c>
    </row>
    <row r="577" spans="1:5" outlineLevel="1">
      <c r="A577" s="14"/>
      <c r="B577" s="20" t="s">
        <v>7</v>
      </c>
      <c r="C577" s="21">
        <v>65300000</v>
      </c>
      <c r="D577" s="21">
        <v>43250255.75</v>
      </c>
      <c r="E577" s="22">
        <f>D577/C577*100</f>
        <v>66.2331634762634</v>
      </c>
    </row>
    <row r="578" spans="1:5" outlineLevel="1">
      <c r="A578" s="14"/>
      <c r="B578" s="26" t="s">
        <v>100</v>
      </c>
      <c r="C578" s="21">
        <f>C580+C581+C582</f>
        <v>3705000</v>
      </c>
      <c r="D578" s="21">
        <f>D580+D581+D582</f>
        <v>902360.08</v>
      </c>
      <c r="E578" s="22">
        <f>D578/C578*100</f>
        <v>24.355197840755736</v>
      </c>
    </row>
    <row r="579" spans="1:5" outlineLevel="1">
      <c r="A579" s="14"/>
      <c r="B579" s="20" t="s">
        <v>4</v>
      </c>
      <c r="C579" s="21"/>
      <c r="D579" s="21"/>
      <c r="E579" s="22"/>
    </row>
    <row r="580" spans="1:5" outlineLevel="1">
      <c r="A580" s="14"/>
      <c r="B580" s="20" t="s">
        <v>5</v>
      </c>
      <c r="C580" s="19"/>
      <c r="D580" s="19"/>
      <c r="E580" s="22">
        <v>0</v>
      </c>
    </row>
    <row r="581" spans="1:5" outlineLevel="1">
      <c r="A581" s="14"/>
      <c r="B581" s="20" t="s">
        <v>6</v>
      </c>
      <c r="C581" s="19"/>
      <c r="D581" s="19"/>
      <c r="E581" s="22">
        <v>0</v>
      </c>
    </row>
    <row r="582" spans="1:5" outlineLevel="1">
      <c r="A582" s="14"/>
      <c r="B582" s="20" t="s">
        <v>7</v>
      </c>
      <c r="C582" s="21">
        <v>3705000</v>
      </c>
      <c r="D582" s="21">
        <v>902360.08</v>
      </c>
      <c r="E582" s="22">
        <f>D582/C582*100</f>
        <v>24.355197840755736</v>
      </c>
    </row>
    <row r="583" spans="1:5" ht="16.5" customHeight="1" outlineLevel="1">
      <c r="A583" s="14" t="s">
        <v>152</v>
      </c>
      <c r="B583" s="20" t="s">
        <v>101</v>
      </c>
      <c r="C583" s="21">
        <f>C585+C586+C587</f>
        <v>5080000</v>
      </c>
      <c r="D583" s="21">
        <f>D585+D586+D587</f>
        <v>2105600</v>
      </c>
      <c r="E583" s="22">
        <f>D583/C583*100</f>
        <v>41.448818897637793</v>
      </c>
    </row>
    <row r="584" spans="1:5" outlineLevel="1">
      <c r="A584" s="14"/>
      <c r="B584" s="20" t="s">
        <v>4</v>
      </c>
      <c r="C584" s="21"/>
      <c r="D584" s="21"/>
      <c r="E584" s="22"/>
    </row>
    <row r="585" spans="1:5" outlineLevel="1">
      <c r="A585" s="14"/>
      <c r="B585" s="20" t="s">
        <v>5</v>
      </c>
      <c r="C585" s="21">
        <f>C590</f>
        <v>0</v>
      </c>
      <c r="D585" s="21">
        <f t="shared" ref="D585:D587" si="125">D590</f>
        <v>0</v>
      </c>
      <c r="E585" s="22">
        <v>0</v>
      </c>
    </row>
    <row r="586" spans="1:5" outlineLevel="1">
      <c r="A586" s="14"/>
      <c r="B586" s="20" t="s">
        <v>6</v>
      </c>
      <c r="C586" s="21">
        <f>C591</f>
        <v>0</v>
      </c>
      <c r="D586" s="21">
        <f t="shared" si="125"/>
        <v>0</v>
      </c>
      <c r="E586" s="22">
        <v>0</v>
      </c>
    </row>
    <row r="587" spans="1:5" outlineLevel="1">
      <c r="A587" s="14"/>
      <c r="B587" s="20" t="s">
        <v>7</v>
      </c>
      <c r="C587" s="21">
        <f>C592</f>
        <v>5080000</v>
      </c>
      <c r="D587" s="21">
        <f t="shared" si="125"/>
        <v>2105600</v>
      </c>
      <c r="E587" s="22">
        <f>D587/C587*100</f>
        <v>41.448818897637793</v>
      </c>
    </row>
    <row r="588" spans="1:5" ht="30.75" customHeight="1" outlineLevel="1">
      <c r="A588" s="14"/>
      <c r="B588" s="26" t="s">
        <v>102</v>
      </c>
      <c r="C588" s="21">
        <f>C590+C591+C592</f>
        <v>5080000</v>
      </c>
      <c r="D588" s="21">
        <f>D590+D591+D592</f>
        <v>2105600</v>
      </c>
      <c r="E588" s="22">
        <f>D588/C588*100</f>
        <v>41.448818897637793</v>
      </c>
    </row>
    <row r="589" spans="1:5" outlineLevel="1">
      <c r="A589" s="14"/>
      <c r="B589" s="20" t="s">
        <v>4</v>
      </c>
      <c r="C589" s="21"/>
      <c r="D589" s="21"/>
      <c r="E589" s="22"/>
    </row>
    <row r="590" spans="1:5" outlineLevel="1">
      <c r="A590" s="14"/>
      <c r="B590" s="20" t="s">
        <v>5</v>
      </c>
      <c r="C590" s="19"/>
      <c r="D590" s="19"/>
      <c r="E590" s="22">
        <v>0</v>
      </c>
    </row>
    <row r="591" spans="1:5" outlineLevel="1">
      <c r="A591" s="14"/>
      <c r="B591" s="20" t="s">
        <v>6</v>
      </c>
      <c r="C591" s="19"/>
      <c r="D591" s="19"/>
      <c r="E591" s="22">
        <v>0</v>
      </c>
    </row>
    <row r="592" spans="1:5" outlineLevel="1">
      <c r="A592" s="14"/>
      <c r="B592" s="20" t="s">
        <v>7</v>
      </c>
      <c r="C592" s="21">
        <v>5080000</v>
      </c>
      <c r="D592" s="21">
        <v>2105600</v>
      </c>
      <c r="E592" s="22">
        <f>D592/C592*100</f>
        <v>41.448818897637793</v>
      </c>
    </row>
    <row r="593" spans="1:6" ht="63.75" customHeight="1" outlineLevel="1">
      <c r="A593" s="14" t="s">
        <v>199</v>
      </c>
      <c r="B593" s="20" t="s">
        <v>200</v>
      </c>
      <c r="C593" s="21">
        <f>C595+C596+C597</f>
        <v>823692327.12</v>
      </c>
      <c r="D593" s="21">
        <f t="shared" ref="D593" si="126">D595+D596+D597</f>
        <v>411799968.5</v>
      </c>
      <c r="E593" s="22">
        <f>D593/C593*100</f>
        <v>49.994391709321668</v>
      </c>
    </row>
    <row r="594" spans="1:6" outlineLevel="1">
      <c r="A594" s="14"/>
      <c r="B594" s="20" t="s">
        <v>4</v>
      </c>
      <c r="C594" s="21"/>
      <c r="D594" s="21"/>
      <c r="E594" s="22"/>
    </row>
    <row r="595" spans="1:6" outlineLevel="1">
      <c r="A595" s="14"/>
      <c r="B595" s="20" t="s">
        <v>5</v>
      </c>
      <c r="C595" s="21">
        <f>C600</f>
        <v>430103163.56</v>
      </c>
      <c r="D595" s="21">
        <f>D600</f>
        <v>192641449.5</v>
      </c>
      <c r="E595" s="22">
        <f>D595/C595*100</f>
        <v>44.789591386747901</v>
      </c>
    </row>
    <row r="596" spans="1:6" outlineLevel="1">
      <c r="A596" s="14"/>
      <c r="B596" s="20" t="s">
        <v>6</v>
      </c>
      <c r="C596" s="21">
        <f>C601</f>
        <v>316417648.56</v>
      </c>
      <c r="D596" s="21">
        <f t="shared" ref="D596:D597" si="127">D601</f>
        <v>173858519</v>
      </c>
      <c r="E596" s="22">
        <f>D596/C596*100</f>
        <v>54.945898179580354</v>
      </c>
    </row>
    <row r="597" spans="1:6" outlineLevel="1">
      <c r="A597" s="14"/>
      <c r="B597" s="20" t="s">
        <v>7</v>
      </c>
      <c r="C597" s="21">
        <f>C602</f>
        <v>77171515</v>
      </c>
      <c r="D597" s="21">
        <f t="shared" si="127"/>
        <v>45300000</v>
      </c>
      <c r="E597" s="22">
        <f>D597/C597*100</f>
        <v>58.700415561363542</v>
      </c>
    </row>
    <row r="598" spans="1:6" ht="31.5" outlineLevel="1">
      <c r="A598" s="14"/>
      <c r="B598" s="26" t="s">
        <v>210</v>
      </c>
      <c r="C598" s="21">
        <f>C600+C601+C602</f>
        <v>823692327.12</v>
      </c>
      <c r="D598" s="21">
        <f t="shared" ref="D598" si="128">D600+D601+D602</f>
        <v>411799968.5</v>
      </c>
      <c r="E598" s="22">
        <f>D598/C598*100</f>
        <v>49.994391709321668</v>
      </c>
    </row>
    <row r="599" spans="1:6" outlineLevel="1">
      <c r="A599" s="14"/>
      <c r="B599" s="20" t="s">
        <v>4</v>
      </c>
      <c r="C599" s="21"/>
      <c r="D599" s="21"/>
      <c r="E599" s="22"/>
    </row>
    <row r="600" spans="1:6" outlineLevel="1">
      <c r="A600" s="14"/>
      <c r="B600" s="20" t="s">
        <v>5</v>
      </c>
      <c r="C600" s="21">
        <v>430103163.56</v>
      </c>
      <c r="D600" s="21">
        <v>192641449.5</v>
      </c>
      <c r="E600" s="22">
        <f>D600/C600*100</f>
        <v>44.789591386747901</v>
      </c>
    </row>
    <row r="601" spans="1:6" outlineLevel="1">
      <c r="A601" s="14"/>
      <c r="B601" s="20" t="s">
        <v>6</v>
      </c>
      <c r="C601" s="21">
        <v>316417648.56</v>
      </c>
      <c r="D601" s="21">
        <v>173858519</v>
      </c>
      <c r="E601" s="22">
        <f>D601/C601*100</f>
        <v>54.945898179580354</v>
      </c>
    </row>
    <row r="602" spans="1:6" outlineLevel="1">
      <c r="A602" s="14"/>
      <c r="B602" s="20" t="s">
        <v>7</v>
      </c>
      <c r="C602" s="21">
        <v>77171515</v>
      </c>
      <c r="D602" s="21">
        <v>45300000</v>
      </c>
      <c r="E602" s="22">
        <f>D602/C602*100</f>
        <v>58.700415561363542</v>
      </c>
    </row>
    <row r="603" spans="1:6" s="3" customFormat="1" ht="47.25">
      <c r="A603" s="25" t="s">
        <v>93</v>
      </c>
      <c r="B603" s="18" t="s">
        <v>153</v>
      </c>
      <c r="C603" s="19">
        <f>C605+C606+C607</f>
        <v>241520289.47999999</v>
      </c>
      <c r="D603" s="19">
        <f t="shared" ref="D603" si="129">D605+D606+D607</f>
        <v>66252903</v>
      </c>
      <c r="E603" s="13">
        <f>D603/C603*100</f>
        <v>27.431609635217136</v>
      </c>
    </row>
    <row r="604" spans="1:6">
      <c r="A604" s="25"/>
      <c r="B604" s="20" t="s">
        <v>4</v>
      </c>
      <c r="C604" s="19"/>
      <c r="D604" s="19"/>
      <c r="E604" s="13"/>
    </row>
    <row r="605" spans="1:6">
      <c r="A605" s="25"/>
      <c r="B605" s="18" t="s">
        <v>5</v>
      </c>
      <c r="C605" s="19">
        <f t="shared" ref="C605:D607" si="130">C610+C630+C640+C650</f>
        <v>195428630</v>
      </c>
      <c r="D605" s="19">
        <f t="shared" si="130"/>
        <v>47464129.939999998</v>
      </c>
      <c r="E605" s="13">
        <f>D605/C605*100</f>
        <v>24.287193713633464</v>
      </c>
      <c r="F605" s="2"/>
    </row>
    <row r="606" spans="1:6">
      <c r="A606" s="25"/>
      <c r="B606" s="18" t="s">
        <v>6</v>
      </c>
      <c r="C606" s="19">
        <f>C611+C631+C641+C651</f>
        <v>11850459.48</v>
      </c>
      <c r="D606" s="19">
        <f t="shared" si="130"/>
        <v>2878145.79</v>
      </c>
      <c r="E606" s="13">
        <f>D606/C606*100</f>
        <v>24.28720839776248</v>
      </c>
    </row>
    <row r="607" spans="1:6">
      <c r="A607" s="25"/>
      <c r="B607" s="18" t="s">
        <v>7</v>
      </c>
      <c r="C607" s="19">
        <f>C612+C632+C642+C652</f>
        <v>34241200</v>
      </c>
      <c r="D607" s="19">
        <f t="shared" si="130"/>
        <v>15910627.27</v>
      </c>
      <c r="E607" s="13">
        <f>D607/C607*100</f>
        <v>46.466324982769294</v>
      </c>
    </row>
    <row r="608" spans="1:6" ht="31.5" outlineLevel="1">
      <c r="A608" s="14" t="s">
        <v>94</v>
      </c>
      <c r="B608" s="20" t="s">
        <v>169</v>
      </c>
      <c r="C608" s="21">
        <f>C610+C611+C612</f>
        <v>12474100</v>
      </c>
      <c r="D608" s="21">
        <f t="shared" ref="D608" si="131">D610+D611+D612</f>
        <v>8673160</v>
      </c>
      <c r="E608" s="22">
        <f>D608/C608*100</f>
        <v>69.529344802430643</v>
      </c>
    </row>
    <row r="609" spans="1:5" outlineLevel="1">
      <c r="A609" s="14"/>
      <c r="B609" s="20" t="s">
        <v>4</v>
      </c>
      <c r="C609" s="21"/>
      <c r="D609" s="21"/>
      <c r="E609" s="22"/>
    </row>
    <row r="610" spans="1:5" outlineLevel="1">
      <c r="A610" s="14"/>
      <c r="B610" s="20" t="s">
        <v>5</v>
      </c>
      <c r="C610" s="21">
        <f>C615+C620+C625</f>
        <v>0</v>
      </c>
      <c r="D610" s="21">
        <f t="shared" ref="D610:D612" si="132">D615+D620+D625</f>
        <v>0</v>
      </c>
      <c r="E610" s="22">
        <v>0</v>
      </c>
    </row>
    <row r="611" spans="1:5" outlineLevel="1">
      <c r="A611" s="14"/>
      <c r="B611" s="20" t="s">
        <v>6</v>
      </c>
      <c r="C611" s="21">
        <f t="shared" ref="C611:C612" si="133">C616+C621+C626</f>
        <v>0</v>
      </c>
      <c r="D611" s="21">
        <f t="shared" si="132"/>
        <v>0</v>
      </c>
      <c r="E611" s="22">
        <v>0</v>
      </c>
    </row>
    <row r="612" spans="1:5" outlineLevel="1">
      <c r="A612" s="14"/>
      <c r="B612" s="20" t="s">
        <v>7</v>
      </c>
      <c r="C612" s="21">
        <f t="shared" si="133"/>
        <v>12474100</v>
      </c>
      <c r="D612" s="21">
        <f t="shared" si="132"/>
        <v>8673160</v>
      </c>
      <c r="E612" s="22">
        <f>D612/C612*100</f>
        <v>69.529344802430643</v>
      </c>
    </row>
    <row r="613" spans="1:5" ht="48" customHeight="1" outlineLevel="1">
      <c r="A613" s="14"/>
      <c r="B613" s="26" t="s">
        <v>105</v>
      </c>
      <c r="C613" s="21">
        <f>C615+C616+C617</f>
        <v>400000</v>
      </c>
      <c r="D613" s="21">
        <f>D615+D616+D617</f>
        <v>300000</v>
      </c>
      <c r="E613" s="22">
        <f>D613/C613*100</f>
        <v>75</v>
      </c>
    </row>
    <row r="614" spans="1:5" outlineLevel="1">
      <c r="A614" s="14"/>
      <c r="B614" s="20" t="s">
        <v>4</v>
      </c>
      <c r="C614" s="21"/>
      <c r="D614" s="21"/>
      <c r="E614" s="22"/>
    </row>
    <row r="615" spans="1:5" outlineLevel="1">
      <c r="A615" s="14"/>
      <c r="B615" s="20" t="s">
        <v>5</v>
      </c>
      <c r="C615" s="21"/>
      <c r="D615" s="21"/>
      <c r="E615" s="22">
        <v>0</v>
      </c>
    </row>
    <row r="616" spans="1:5" outlineLevel="1">
      <c r="A616" s="14"/>
      <c r="B616" s="20" t="s">
        <v>6</v>
      </c>
      <c r="C616" s="21"/>
      <c r="D616" s="21"/>
      <c r="E616" s="22">
        <v>0</v>
      </c>
    </row>
    <row r="617" spans="1:5" outlineLevel="1">
      <c r="A617" s="14"/>
      <c r="B617" s="20" t="s">
        <v>7</v>
      </c>
      <c r="C617" s="21">
        <v>400000</v>
      </c>
      <c r="D617" s="21">
        <v>300000</v>
      </c>
      <c r="E617" s="22">
        <f>D617/C617*100</f>
        <v>75</v>
      </c>
    </row>
    <row r="618" spans="1:5" ht="33" customHeight="1" outlineLevel="1">
      <c r="A618" s="14"/>
      <c r="B618" s="26" t="s">
        <v>106</v>
      </c>
      <c r="C618" s="21">
        <f>C620+C621+C622</f>
        <v>11899100</v>
      </c>
      <c r="D618" s="21">
        <f>D620+D621+D622</f>
        <v>8320660</v>
      </c>
      <c r="E618" s="22">
        <f>D618/C618*100</f>
        <v>69.926801186644369</v>
      </c>
    </row>
    <row r="619" spans="1:5" outlineLevel="1">
      <c r="A619" s="14"/>
      <c r="B619" s="20" t="s">
        <v>4</v>
      </c>
      <c r="C619" s="21"/>
      <c r="D619" s="21"/>
      <c r="E619" s="22"/>
    </row>
    <row r="620" spans="1:5" outlineLevel="1">
      <c r="A620" s="14"/>
      <c r="B620" s="20" t="s">
        <v>5</v>
      </c>
      <c r="C620" s="21"/>
      <c r="D620" s="21"/>
      <c r="E620" s="22">
        <v>0</v>
      </c>
    </row>
    <row r="621" spans="1:5" outlineLevel="1">
      <c r="A621" s="14"/>
      <c r="B621" s="20" t="s">
        <v>6</v>
      </c>
      <c r="C621" s="21"/>
      <c r="D621" s="21"/>
      <c r="E621" s="22">
        <v>0</v>
      </c>
    </row>
    <row r="622" spans="1:5" outlineLevel="1">
      <c r="A622" s="14"/>
      <c r="B622" s="20" t="s">
        <v>7</v>
      </c>
      <c r="C622" s="21">
        <v>11899100</v>
      </c>
      <c r="D622" s="21">
        <v>8320660</v>
      </c>
      <c r="E622" s="22">
        <f>D622/C622*100</f>
        <v>69.926801186644369</v>
      </c>
    </row>
    <row r="623" spans="1:5" ht="31.5" outlineLevel="1">
      <c r="A623" s="14"/>
      <c r="B623" s="26" t="s">
        <v>107</v>
      </c>
      <c r="C623" s="21">
        <f>C625+C626+C627</f>
        <v>175000</v>
      </c>
      <c r="D623" s="21">
        <f>D625+D626+D627</f>
        <v>52500</v>
      </c>
      <c r="E623" s="22">
        <f>D623/C623*100</f>
        <v>30</v>
      </c>
    </row>
    <row r="624" spans="1:5" outlineLevel="1">
      <c r="A624" s="14"/>
      <c r="B624" s="20" t="s">
        <v>4</v>
      </c>
      <c r="C624" s="21"/>
      <c r="D624" s="21"/>
      <c r="E624" s="22"/>
    </row>
    <row r="625" spans="1:7" outlineLevel="1">
      <c r="A625" s="14"/>
      <c r="B625" s="20" t="s">
        <v>5</v>
      </c>
      <c r="C625" s="21"/>
      <c r="D625" s="21"/>
      <c r="E625" s="22">
        <v>0</v>
      </c>
    </row>
    <row r="626" spans="1:7" outlineLevel="1">
      <c r="A626" s="14"/>
      <c r="B626" s="20" t="s">
        <v>6</v>
      </c>
      <c r="C626" s="21"/>
      <c r="D626" s="21"/>
      <c r="E626" s="22">
        <v>0</v>
      </c>
    </row>
    <row r="627" spans="1:7" outlineLevel="1">
      <c r="A627" s="14"/>
      <c r="B627" s="20" t="s">
        <v>7</v>
      </c>
      <c r="C627" s="21">
        <v>175000</v>
      </c>
      <c r="D627" s="21">
        <v>52500</v>
      </c>
      <c r="E627" s="22">
        <f>D627/C627*100</f>
        <v>30</v>
      </c>
    </row>
    <row r="628" spans="1:7" ht="31.5" outlineLevel="1">
      <c r="A628" s="14" t="s">
        <v>97</v>
      </c>
      <c r="B628" s="20" t="s">
        <v>108</v>
      </c>
      <c r="C628" s="21">
        <f>C630+C631+C632</f>
        <v>820000</v>
      </c>
      <c r="D628" s="21">
        <f t="shared" ref="D628" si="134">D630+D631+D632</f>
        <v>410000</v>
      </c>
      <c r="E628" s="22">
        <f>D628/C628*100</f>
        <v>50</v>
      </c>
    </row>
    <row r="629" spans="1:7" outlineLevel="1">
      <c r="A629" s="14"/>
      <c r="B629" s="20" t="s">
        <v>4</v>
      </c>
      <c r="C629" s="21"/>
      <c r="D629" s="21"/>
      <c r="E629" s="22"/>
    </row>
    <row r="630" spans="1:7" outlineLevel="1">
      <c r="A630" s="14"/>
      <c r="B630" s="20" t="s">
        <v>5</v>
      </c>
      <c r="C630" s="21">
        <f>C635</f>
        <v>0</v>
      </c>
      <c r="D630" s="21">
        <f t="shared" ref="D630:D631" si="135">D635</f>
        <v>0</v>
      </c>
      <c r="E630" s="22">
        <v>0</v>
      </c>
    </row>
    <row r="631" spans="1:7" outlineLevel="1">
      <c r="A631" s="14"/>
      <c r="B631" s="20" t="s">
        <v>6</v>
      </c>
      <c r="C631" s="21">
        <f>C636</f>
        <v>0</v>
      </c>
      <c r="D631" s="21">
        <f t="shared" si="135"/>
        <v>0</v>
      </c>
      <c r="E631" s="22">
        <v>0</v>
      </c>
    </row>
    <row r="632" spans="1:7" outlineLevel="1">
      <c r="A632" s="14"/>
      <c r="B632" s="20" t="s">
        <v>7</v>
      </c>
      <c r="C632" s="21">
        <f>C637</f>
        <v>820000</v>
      </c>
      <c r="D632" s="21">
        <f>D637</f>
        <v>410000</v>
      </c>
      <c r="E632" s="22">
        <f>D632/C632*100</f>
        <v>50</v>
      </c>
    </row>
    <row r="633" spans="1:7" ht="32.25" customHeight="1" outlineLevel="1">
      <c r="A633" s="14"/>
      <c r="B633" s="26" t="s">
        <v>109</v>
      </c>
      <c r="C633" s="21">
        <f>C635+C636+C637</f>
        <v>820000</v>
      </c>
      <c r="D633" s="21">
        <f>D635+D636+D637</f>
        <v>410000</v>
      </c>
      <c r="E633" s="22">
        <f>D633/C633*100</f>
        <v>50</v>
      </c>
    </row>
    <row r="634" spans="1:7" outlineLevel="1">
      <c r="A634" s="14"/>
      <c r="B634" s="20" t="s">
        <v>4</v>
      </c>
      <c r="C634" s="21"/>
      <c r="D634" s="21"/>
      <c r="E634" s="22"/>
    </row>
    <row r="635" spans="1:7" outlineLevel="1">
      <c r="A635" s="14"/>
      <c r="B635" s="20" t="s">
        <v>5</v>
      </c>
      <c r="C635" s="21"/>
      <c r="D635" s="21"/>
      <c r="E635" s="22">
        <v>0</v>
      </c>
    </row>
    <row r="636" spans="1:7" outlineLevel="1">
      <c r="A636" s="14"/>
      <c r="B636" s="20" t="s">
        <v>6</v>
      </c>
      <c r="C636" s="21"/>
      <c r="D636" s="21"/>
      <c r="E636" s="22">
        <v>0</v>
      </c>
    </row>
    <row r="637" spans="1:7" outlineLevel="1">
      <c r="A637" s="14"/>
      <c r="B637" s="20" t="s">
        <v>7</v>
      </c>
      <c r="C637" s="21">
        <v>820000</v>
      </c>
      <c r="D637" s="21">
        <v>410000</v>
      </c>
      <c r="E637" s="22">
        <f>D637/C637*100</f>
        <v>50</v>
      </c>
    </row>
    <row r="638" spans="1:7" ht="33" customHeight="1" outlineLevel="1">
      <c r="A638" s="14" t="s">
        <v>154</v>
      </c>
      <c r="B638" s="20" t="s">
        <v>186</v>
      </c>
      <c r="C638" s="21">
        <f t="shared" ref="C638:D638" si="136">C640+C641+C642</f>
        <v>218019589.47999999</v>
      </c>
      <c r="D638" s="21">
        <f t="shared" si="136"/>
        <v>50493757</v>
      </c>
      <c r="E638" s="22">
        <f>D638/C638*100</f>
        <v>23.160192678296941</v>
      </c>
      <c r="F638" s="7"/>
      <c r="G638" s="6"/>
    </row>
    <row r="639" spans="1:7" outlineLevel="1">
      <c r="A639" s="14"/>
      <c r="B639" s="20" t="s">
        <v>4</v>
      </c>
      <c r="C639" s="21"/>
      <c r="D639" s="21"/>
      <c r="E639" s="22"/>
    </row>
    <row r="640" spans="1:7" outlineLevel="1">
      <c r="A640" s="14"/>
      <c r="B640" s="20" t="s">
        <v>5</v>
      </c>
      <c r="C640" s="21">
        <f>C645</f>
        <v>195428630</v>
      </c>
      <c r="D640" s="21">
        <f>D645</f>
        <v>47464129.939999998</v>
      </c>
      <c r="E640" s="22">
        <f>D640/C640*100</f>
        <v>24.287193713633464</v>
      </c>
    </row>
    <row r="641" spans="1:5" outlineLevel="1">
      <c r="A641" s="14"/>
      <c r="B641" s="20" t="s">
        <v>6</v>
      </c>
      <c r="C641" s="21">
        <f t="shared" ref="C641:D641" si="137">C646</f>
        <v>11850459.48</v>
      </c>
      <c r="D641" s="21">
        <f t="shared" si="137"/>
        <v>2878145.79</v>
      </c>
      <c r="E641" s="22">
        <f>D641/C641*100</f>
        <v>24.28720839776248</v>
      </c>
    </row>
    <row r="642" spans="1:5" outlineLevel="1">
      <c r="A642" s="14"/>
      <c r="B642" s="20" t="s">
        <v>7</v>
      </c>
      <c r="C642" s="21">
        <f>C647</f>
        <v>10740500</v>
      </c>
      <c r="D642" s="21">
        <f>D647</f>
        <v>151481.26999999999</v>
      </c>
      <c r="E642" s="22">
        <v>0</v>
      </c>
    </row>
    <row r="643" spans="1:5" ht="31.5" outlineLevel="1">
      <c r="A643" s="14"/>
      <c r="B643" s="26" t="s">
        <v>179</v>
      </c>
      <c r="C643" s="21">
        <f>C645+C646+C647</f>
        <v>218019589.47999999</v>
      </c>
      <c r="D643" s="21">
        <f t="shared" ref="D643" si="138">D645+D646+D647</f>
        <v>50493757</v>
      </c>
      <c r="E643" s="22">
        <f>D643/C643*100</f>
        <v>23.160192678296941</v>
      </c>
    </row>
    <row r="644" spans="1:5" outlineLevel="1">
      <c r="A644" s="14"/>
      <c r="B644" s="20" t="s">
        <v>4</v>
      </c>
      <c r="C644" s="21"/>
      <c r="D644" s="21"/>
      <c r="E644" s="22"/>
    </row>
    <row r="645" spans="1:5" outlineLevel="1">
      <c r="A645" s="14"/>
      <c r="B645" s="20" t="s">
        <v>5</v>
      </c>
      <c r="C645" s="21">
        <v>195428630</v>
      </c>
      <c r="D645" s="21">
        <v>47464129.939999998</v>
      </c>
      <c r="E645" s="22">
        <f>D645/C645*100</f>
        <v>24.287193713633464</v>
      </c>
    </row>
    <row r="646" spans="1:5" outlineLevel="1">
      <c r="A646" s="14"/>
      <c r="B646" s="20" t="s">
        <v>6</v>
      </c>
      <c r="C646" s="21">
        <v>11850459.48</v>
      </c>
      <c r="D646" s="21">
        <v>2878145.79</v>
      </c>
      <c r="E646" s="22">
        <f>D646/C646*100</f>
        <v>24.28720839776248</v>
      </c>
    </row>
    <row r="647" spans="1:5" outlineLevel="1">
      <c r="A647" s="14"/>
      <c r="B647" s="20" t="s">
        <v>7</v>
      </c>
      <c r="C647" s="21">
        <v>10740500</v>
      </c>
      <c r="D647" s="21">
        <v>151481.26999999999</v>
      </c>
      <c r="E647" s="22">
        <v>0</v>
      </c>
    </row>
    <row r="648" spans="1:5" ht="47.25" outlineLevel="1">
      <c r="A648" s="14" t="s">
        <v>178</v>
      </c>
      <c r="B648" s="20" t="s">
        <v>155</v>
      </c>
      <c r="C648" s="21">
        <f>C650+C651+C652</f>
        <v>10206600</v>
      </c>
      <c r="D648" s="21">
        <f t="shared" ref="D648" si="139">D650+D651+D652</f>
        <v>6675986</v>
      </c>
      <c r="E648" s="22">
        <f>D648/C648*100</f>
        <v>65.408519977269606</v>
      </c>
    </row>
    <row r="649" spans="1:5" outlineLevel="1">
      <c r="A649" s="14"/>
      <c r="B649" s="20" t="s">
        <v>4</v>
      </c>
      <c r="C649" s="21"/>
      <c r="D649" s="21"/>
      <c r="E649" s="22"/>
    </row>
    <row r="650" spans="1:5" outlineLevel="1">
      <c r="A650" s="14"/>
      <c r="B650" s="20" t="s">
        <v>5</v>
      </c>
      <c r="C650" s="21">
        <v>0</v>
      </c>
      <c r="D650" s="21">
        <f t="shared" ref="D650:D651" si="140">D655</f>
        <v>0</v>
      </c>
      <c r="E650" s="22">
        <v>0</v>
      </c>
    </row>
    <row r="651" spans="1:5" outlineLevel="1">
      <c r="A651" s="14"/>
      <c r="B651" s="20" t="s">
        <v>6</v>
      </c>
      <c r="C651" s="21">
        <v>0</v>
      </c>
      <c r="D651" s="21">
        <f t="shared" si="140"/>
        <v>0</v>
      </c>
      <c r="E651" s="22">
        <v>0</v>
      </c>
    </row>
    <row r="652" spans="1:5" outlineLevel="1">
      <c r="A652" s="14"/>
      <c r="B652" s="20" t="s">
        <v>7</v>
      </c>
      <c r="C652" s="21">
        <f t="shared" ref="C652:D652" si="141">C657</f>
        <v>10206600</v>
      </c>
      <c r="D652" s="21">
        <f t="shared" si="141"/>
        <v>6675986</v>
      </c>
      <c r="E652" s="22">
        <v>0</v>
      </c>
    </row>
    <row r="653" spans="1:5" outlineLevel="1">
      <c r="A653" s="14"/>
      <c r="B653" s="30" t="s">
        <v>30</v>
      </c>
      <c r="C653" s="21">
        <f>C655+C656+C657</f>
        <v>10206600</v>
      </c>
      <c r="D653" s="21">
        <f t="shared" ref="D653" si="142">D655+D656+D657</f>
        <v>6675986</v>
      </c>
      <c r="E653" s="22">
        <f>D653/C653*100</f>
        <v>65.408519977269606</v>
      </c>
    </row>
    <row r="654" spans="1:5" outlineLevel="1">
      <c r="A654" s="14"/>
      <c r="B654" s="20" t="s">
        <v>4</v>
      </c>
      <c r="C654" s="21"/>
      <c r="D654" s="21"/>
      <c r="E654" s="22"/>
    </row>
    <row r="655" spans="1:5" outlineLevel="1">
      <c r="A655" s="14"/>
      <c r="B655" s="20" t="s">
        <v>5</v>
      </c>
      <c r="C655" s="21">
        <v>0</v>
      </c>
      <c r="D655" s="21">
        <v>0</v>
      </c>
      <c r="E655" s="22">
        <v>0</v>
      </c>
    </row>
    <row r="656" spans="1:5" outlineLevel="1">
      <c r="A656" s="14"/>
      <c r="B656" s="20" t="s">
        <v>6</v>
      </c>
      <c r="C656" s="21">
        <v>0</v>
      </c>
      <c r="D656" s="21">
        <v>0</v>
      </c>
      <c r="E656" s="22">
        <v>0</v>
      </c>
    </row>
    <row r="657" spans="1:5" outlineLevel="1">
      <c r="A657" s="14"/>
      <c r="B657" s="20" t="s">
        <v>7</v>
      </c>
      <c r="C657" s="21">
        <v>10206600</v>
      </c>
      <c r="D657" s="21">
        <v>6675986</v>
      </c>
      <c r="E657" s="22">
        <f>D657/C657*100</f>
        <v>65.408519977269606</v>
      </c>
    </row>
    <row r="658" spans="1:5" s="3" customFormat="1" ht="47.25">
      <c r="A658" s="25" t="s">
        <v>103</v>
      </c>
      <c r="B658" s="18" t="s">
        <v>156</v>
      </c>
      <c r="C658" s="19">
        <f>C660+C661+C662</f>
        <v>319843529.06999999</v>
      </c>
      <c r="D658" s="19">
        <f t="shared" ref="D658" si="143">D660+D661+D662</f>
        <v>165912812.56999999</v>
      </c>
      <c r="E658" s="13">
        <f>D658/C658*100</f>
        <v>51.873118412750131</v>
      </c>
    </row>
    <row r="659" spans="1:5">
      <c r="A659" s="25"/>
      <c r="B659" s="20" t="s">
        <v>4</v>
      </c>
      <c r="C659" s="19"/>
      <c r="D659" s="19"/>
      <c r="E659" s="13"/>
    </row>
    <row r="660" spans="1:5">
      <c r="A660" s="25"/>
      <c r="B660" s="18" t="s">
        <v>5</v>
      </c>
      <c r="C660" s="19">
        <f t="shared" ref="C660:D662" si="144">C665+C680+C710+C700</f>
        <v>0</v>
      </c>
      <c r="D660" s="19">
        <f t="shared" si="144"/>
        <v>0</v>
      </c>
      <c r="E660" s="13">
        <v>0</v>
      </c>
    </row>
    <row r="661" spans="1:5">
      <c r="A661" s="25"/>
      <c r="B661" s="18" t="s">
        <v>6</v>
      </c>
      <c r="C661" s="19">
        <f t="shared" si="144"/>
        <v>6408489.0700000003</v>
      </c>
      <c r="D661" s="19">
        <f t="shared" si="144"/>
        <v>0</v>
      </c>
      <c r="E661" s="13">
        <v>0</v>
      </c>
    </row>
    <row r="662" spans="1:5">
      <c r="A662" s="25"/>
      <c r="B662" s="18" t="s">
        <v>7</v>
      </c>
      <c r="C662" s="19">
        <f t="shared" si="144"/>
        <v>313435040</v>
      </c>
      <c r="D662" s="19">
        <f t="shared" si="144"/>
        <v>165912812.56999999</v>
      </c>
      <c r="E662" s="13">
        <f>D662/C662*100</f>
        <v>52.933715569899263</v>
      </c>
    </row>
    <row r="663" spans="1:5" ht="47.25" outlineLevel="1">
      <c r="A663" s="14" t="s">
        <v>104</v>
      </c>
      <c r="B663" s="20" t="s">
        <v>113</v>
      </c>
      <c r="C663" s="21">
        <f>C665+C666+C667</f>
        <v>185220500</v>
      </c>
      <c r="D663" s="21">
        <f t="shared" ref="D663" si="145">D665+D666+D667</f>
        <v>102368565.89999999</v>
      </c>
      <c r="E663" s="22">
        <f>D663/C663*100</f>
        <v>55.268485885741583</v>
      </c>
    </row>
    <row r="664" spans="1:5" outlineLevel="1">
      <c r="A664" s="14"/>
      <c r="B664" s="20" t="s">
        <v>4</v>
      </c>
      <c r="C664" s="21"/>
      <c r="D664" s="21"/>
      <c r="E664" s="22"/>
    </row>
    <row r="665" spans="1:5" outlineLevel="1">
      <c r="A665" s="14"/>
      <c r="B665" s="20" t="s">
        <v>5</v>
      </c>
      <c r="C665" s="21">
        <f>C670+C675</f>
        <v>0</v>
      </c>
      <c r="D665" s="21">
        <f t="shared" ref="D665:D666" si="146">D670+D675</f>
        <v>0</v>
      </c>
      <c r="E665" s="22">
        <v>0</v>
      </c>
    </row>
    <row r="666" spans="1:5" outlineLevel="1">
      <c r="A666" s="14"/>
      <c r="B666" s="20" t="s">
        <v>6</v>
      </c>
      <c r="C666" s="21">
        <f t="shared" ref="C666" si="147">C671+C676</f>
        <v>0</v>
      </c>
      <c r="D666" s="21">
        <f t="shared" si="146"/>
        <v>0</v>
      </c>
      <c r="E666" s="22">
        <v>0</v>
      </c>
    </row>
    <row r="667" spans="1:5" outlineLevel="1">
      <c r="A667" s="14"/>
      <c r="B667" s="20" t="s">
        <v>7</v>
      </c>
      <c r="C667" s="21">
        <f>C672+C677</f>
        <v>185220500</v>
      </c>
      <c r="D667" s="21">
        <f>D672+D677</f>
        <v>102368565.89999999</v>
      </c>
      <c r="E667" s="22">
        <f>D667/C667*100</f>
        <v>55.268485885741583</v>
      </c>
    </row>
    <row r="668" spans="1:5" ht="47.25" outlineLevel="1">
      <c r="A668" s="14"/>
      <c r="B668" s="26" t="s">
        <v>114</v>
      </c>
      <c r="C668" s="21">
        <f>C670+C671+C672</f>
        <v>23220500</v>
      </c>
      <c r="D668" s="21">
        <f>D670+D671+D672</f>
        <v>5124086.16</v>
      </c>
      <c r="E668" s="22">
        <f>D668/C668*100</f>
        <v>22.067079347989925</v>
      </c>
    </row>
    <row r="669" spans="1:5" outlineLevel="1">
      <c r="A669" s="14"/>
      <c r="B669" s="20" t="s">
        <v>4</v>
      </c>
      <c r="C669" s="21"/>
      <c r="D669" s="21"/>
      <c r="E669" s="22"/>
    </row>
    <row r="670" spans="1:5" outlineLevel="1">
      <c r="A670" s="14"/>
      <c r="B670" s="20" t="s">
        <v>5</v>
      </c>
      <c r="C670" s="21"/>
      <c r="D670" s="21"/>
      <c r="E670" s="22">
        <v>0</v>
      </c>
    </row>
    <row r="671" spans="1:5" outlineLevel="1">
      <c r="A671" s="14"/>
      <c r="B671" s="20" t="s">
        <v>6</v>
      </c>
      <c r="C671" s="21"/>
      <c r="D671" s="21"/>
      <c r="E671" s="22">
        <v>0</v>
      </c>
    </row>
    <row r="672" spans="1:5" outlineLevel="1">
      <c r="A672" s="14"/>
      <c r="B672" s="20" t="s">
        <v>7</v>
      </c>
      <c r="C672" s="21">
        <v>23220500</v>
      </c>
      <c r="D672" s="21">
        <v>5124086.16</v>
      </c>
      <c r="E672" s="22">
        <f>D672/C672*100</f>
        <v>22.067079347989925</v>
      </c>
    </row>
    <row r="673" spans="1:5" ht="47.25" outlineLevel="1">
      <c r="A673" s="14"/>
      <c r="B673" s="26" t="s">
        <v>170</v>
      </c>
      <c r="C673" s="21">
        <f>C675+C676+C677</f>
        <v>162000000</v>
      </c>
      <c r="D673" s="21">
        <f>D675+D676+D677</f>
        <v>97244479.739999995</v>
      </c>
      <c r="E673" s="22">
        <f>D673/C673*100</f>
        <v>60.027456629629626</v>
      </c>
    </row>
    <row r="674" spans="1:5" outlineLevel="1">
      <c r="A674" s="14"/>
      <c r="B674" s="20" t="s">
        <v>4</v>
      </c>
      <c r="C674" s="21"/>
      <c r="D674" s="21"/>
      <c r="E674" s="22"/>
    </row>
    <row r="675" spans="1:5" outlineLevel="1">
      <c r="A675" s="14"/>
      <c r="B675" s="20" t="s">
        <v>5</v>
      </c>
      <c r="C675" s="21"/>
      <c r="D675" s="21"/>
      <c r="E675" s="22">
        <v>0</v>
      </c>
    </row>
    <row r="676" spans="1:5" outlineLevel="1">
      <c r="A676" s="14"/>
      <c r="B676" s="20" t="s">
        <v>6</v>
      </c>
      <c r="C676" s="21"/>
      <c r="D676" s="21"/>
      <c r="E676" s="22">
        <v>0</v>
      </c>
    </row>
    <row r="677" spans="1:5" outlineLevel="1">
      <c r="A677" s="14"/>
      <c r="B677" s="20" t="s">
        <v>7</v>
      </c>
      <c r="C677" s="21">
        <v>162000000</v>
      </c>
      <c r="D677" s="21">
        <v>97244479.739999995</v>
      </c>
      <c r="E677" s="22">
        <f>D677/C677*100</f>
        <v>60.027456629629626</v>
      </c>
    </row>
    <row r="678" spans="1:5" ht="31.5" outlineLevel="1">
      <c r="A678" s="14" t="s">
        <v>110</v>
      </c>
      <c r="B678" s="20" t="s">
        <v>116</v>
      </c>
      <c r="C678" s="21">
        <f>C680+C681+C682</f>
        <v>17412301</v>
      </c>
      <c r="D678" s="21">
        <f t="shared" ref="D678" si="148">D680+D681+D682</f>
        <v>6131508.1600000001</v>
      </c>
      <c r="E678" s="22">
        <f>D678/C678*100</f>
        <v>35.213658206345045</v>
      </c>
    </row>
    <row r="679" spans="1:5" outlineLevel="1">
      <c r="A679" s="14"/>
      <c r="B679" s="20" t="s">
        <v>4</v>
      </c>
      <c r="C679" s="21"/>
      <c r="D679" s="21"/>
      <c r="E679" s="22"/>
    </row>
    <row r="680" spans="1:5" outlineLevel="1">
      <c r="A680" s="14"/>
      <c r="B680" s="20" t="s">
        <v>5</v>
      </c>
      <c r="C680" s="21">
        <f>C685+C690+C695</f>
        <v>0</v>
      </c>
      <c r="D680" s="21">
        <f t="shared" ref="D680:D681" si="149">D685+D690+D695</f>
        <v>0</v>
      </c>
      <c r="E680" s="22">
        <v>0</v>
      </c>
    </row>
    <row r="681" spans="1:5" outlineLevel="1">
      <c r="A681" s="14"/>
      <c r="B681" s="20" t="s">
        <v>6</v>
      </c>
      <c r="C681" s="21">
        <f t="shared" ref="C681" si="150">C686+C691+C696</f>
        <v>0</v>
      </c>
      <c r="D681" s="21">
        <f t="shared" si="149"/>
        <v>0</v>
      </c>
      <c r="E681" s="22">
        <v>0</v>
      </c>
    </row>
    <row r="682" spans="1:5" outlineLevel="1">
      <c r="A682" s="14"/>
      <c r="B682" s="20" t="s">
        <v>7</v>
      </c>
      <c r="C682" s="21">
        <f>C687+C692+C697</f>
        <v>17412301</v>
      </c>
      <c r="D682" s="21">
        <f>D687+D692+D697</f>
        <v>6131508.1600000001</v>
      </c>
      <c r="E682" s="22">
        <f>D682/C682*100</f>
        <v>35.213658206345045</v>
      </c>
    </row>
    <row r="683" spans="1:5" ht="48.95" customHeight="1" outlineLevel="1">
      <c r="A683" s="14"/>
      <c r="B683" s="26" t="s">
        <v>117</v>
      </c>
      <c r="C683" s="21">
        <f>C685+C686+C687</f>
        <v>2139000</v>
      </c>
      <c r="D683" s="21">
        <f>D685+D686+D687</f>
        <v>500434</v>
      </c>
      <c r="E683" s="22">
        <f>D683/C683*100</f>
        <v>23.395698924731185</v>
      </c>
    </row>
    <row r="684" spans="1:5" outlineLevel="1">
      <c r="A684" s="14"/>
      <c r="B684" s="20" t="s">
        <v>4</v>
      </c>
      <c r="C684" s="21"/>
      <c r="D684" s="21"/>
      <c r="E684" s="22"/>
    </row>
    <row r="685" spans="1:5" outlineLevel="1">
      <c r="A685" s="14"/>
      <c r="B685" s="20" t="s">
        <v>5</v>
      </c>
      <c r="C685" s="21"/>
      <c r="D685" s="21"/>
      <c r="E685" s="22">
        <v>0</v>
      </c>
    </row>
    <row r="686" spans="1:5" outlineLevel="1">
      <c r="A686" s="14"/>
      <c r="B686" s="20" t="s">
        <v>6</v>
      </c>
      <c r="C686" s="21"/>
      <c r="D686" s="21"/>
      <c r="E686" s="22">
        <v>0</v>
      </c>
    </row>
    <row r="687" spans="1:5" outlineLevel="1">
      <c r="A687" s="14"/>
      <c r="B687" s="20" t="s">
        <v>7</v>
      </c>
      <c r="C687" s="21">
        <v>2139000</v>
      </c>
      <c r="D687" s="21">
        <v>500434</v>
      </c>
      <c r="E687" s="22">
        <f>D687/C687*100</f>
        <v>23.395698924731185</v>
      </c>
    </row>
    <row r="688" spans="1:5" ht="47.25" outlineLevel="1">
      <c r="A688" s="14"/>
      <c r="B688" s="26" t="s">
        <v>118</v>
      </c>
      <c r="C688" s="21">
        <f>C690+C691+C692</f>
        <v>4478101</v>
      </c>
      <c r="D688" s="21">
        <f>D690+D691+D692</f>
        <v>1127736.47</v>
      </c>
      <c r="E688" s="22">
        <f>D688/C688*100</f>
        <v>25.183363885718524</v>
      </c>
    </row>
    <row r="689" spans="1:5" outlineLevel="1">
      <c r="A689" s="14"/>
      <c r="B689" s="20" t="s">
        <v>4</v>
      </c>
      <c r="C689" s="21"/>
      <c r="D689" s="21"/>
      <c r="E689" s="22"/>
    </row>
    <row r="690" spans="1:5" outlineLevel="1">
      <c r="A690" s="14"/>
      <c r="B690" s="20" t="s">
        <v>5</v>
      </c>
      <c r="C690" s="21"/>
      <c r="D690" s="21"/>
      <c r="E690" s="22">
        <v>0</v>
      </c>
    </row>
    <row r="691" spans="1:5" outlineLevel="1">
      <c r="A691" s="14"/>
      <c r="B691" s="20" t="s">
        <v>6</v>
      </c>
      <c r="C691" s="21"/>
      <c r="D691" s="21"/>
      <c r="E691" s="22">
        <v>0</v>
      </c>
    </row>
    <row r="692" spans="1:5" outlineLevel="1">
      <c r="A692" s="14"/>
      <c r="B692" s="20" t="s">
        <v>7</v>
      </c>
      <c r="C692" s="21">
        <v>4478101</v>
      </c>
      <c r="D692" s="21">
        <v>1127736.47</v>
      </c>
      <c r="E692" s="22">
        <f>D692/C692*100</f>
        <v>25.183363885718524</v>
      </c>
    </row>
    <row r="693" spans="1:5" ht="31.5" outlineLevel="1">
      <c r="A693" s="14"/>
      <c r="B693" s="26" t="s">
        <v>119</v>
      </c>
      <c r="C693" s="21">
        <f>C695+C696+C697</f>
        <v>10795200</v>
      </c>
      <c r="D693" s="21">
        <f>D695+D696+D697</f>
        <v>4503337.6900000004</v>
      </c>
      <c r="E693" s="22">
        <f>D693/C693*100</f>
        <v>41.716111697791611</v>
      </c>
    </row>
    <row r="694" spans="1:5" outlineLevel="1">
      <c r="A694" s="14"/>
      <c r="B694" s="20" t="s">
        <v>4</v>
      </c>
      <c r="C694" s="21"/>
      <c r="D694" s="21"/>
      <c r="E694" s="22"/>
    </row>
    <row r="695" spans="1:5" outlineLevel="1">
      <c r="A695" s="14"/>
      <c r="B695" s="20" t="s">
        <v>5</v>
      </c>
      <c r="C695" s="21"/>
      <c r="D695" s="21"/>
      <c r="E695" s="22">
        <v>0</v>
      </c>
    </row>
    <row r="696" spans="1:5" outlineLevel="1">
      <c r="A696" s="14"/>
      <c r="B696" s="20" t="s">
        <v>6</v>
      </c>
      <c r="C696" s="21"/>
      <c r="D696" s="21"/>
      <c r="E696" s="22">
        <v>0</v>
      </c>
    </row>
    <row r="697" spans="1:5" outlineLevel="1">
      <c r="A697" s="14"/>
      <c r="B697" s="20" t="s">
        <v>7</v>
      </c>
      <c r="C697" s="21">
        <v>10795200</v>
      </c>
      <c r="D697" s="21">
        <v>4503337.6900000004</v>
      </c>
      <c r="E697" s="22">
        <f>D697/C697*100</f>
        <v>41.716111697791611</v>
      </c>
    </row>
    <row r="698" spans="1:5" ht="47.25" outlineLevel="1">
      <c r="A698" s="14" t="s">
        <v>189</v>
      </c>
      <c r="B698" s="20" t="s">
        <v>225</v>
      </c>
      <c r="C698" s="21">
        <f>C700+C701+C702</f>
        <v>22554729.07</v>
      </c>
      <c r="D698" s="21">
        <f>D700+D701+D702</f>
        <v>712521.75</v>
      </c>
      <c r="E698" s="22">
        <f t="shared" ref="E698:E707" si="151">D698/C698*100</f>
        <v>3.1590791793093347</v>
      </c>
    </row>
    <row r="699" spans="1:5" outlineLevel="1">
      <c r="A699" s="14"/>
      <c r="B699" s="20" t="s">
        <v>4</v>
      </c>
      <c r="C699" s="21"/>
      <c r="D699" s="21"/>
      <c r="E699" s="22"/>
    </row>
    <row r="700" spans="1:5" outlineLevel="1">
      <c r="A700" s="14"/>
      <c r="B700" s="20" t="s">
        <v>5</v>
      </c>
      <c r="C700" s="21">
        <f t="shared" ref="C700:D702" si="152">C705</f>
        <v>0</v>
      </c>
      <c r="D700" s="21">
        <f t="shared" si="152"/>
        <v>0</v>
      </c>
      <c r="E700" s="22">
        <v>0</v>
      </c>
    </row>
    <row r="701" spans="1:5" outlineLevel="1">
      <c r="A701" s="14"/>
      <c r="B701" s="20" t="s">
        <v>6</v>
      </c>
      <c r="C701" s="21">
        <f t="shared" si="152"/>
        <v>6408489.0700000003</v>
      </c>
      <c r="D701" s="21">
        <f t="shared" si="152"/>
        <v>0</v>
      </c>
      <c r="E701" s="22">
        <f t="shared" si="151"/>
        <v>0</v>
      </c>
    </row>
    <row r="702" spans="1:5" outlineLevel="1">
      <c r="A702" s="14"/>
      <c r="B702" s="20" t="s">
        <v>7</v>
      </c>
      <c r="C702" s="21">
        <f t="shared" si="152"/>
        <v>16146240</v>
      </c>
      <c r="D702" s="21">
        <f t="shared" si="152"/>
        <v>712521.75</v>
      </c>
      <c r="E702" s="22">
        <f t="shared" si="151"/>
        <v>4.4129267866698383</v>
      </c>
    </row>
    <row r="703" spans="1:5" outlineLevel="1">
      <c r="A703" s="14"/>
      <c r="B703" s="23" t="s">
        <v>226</v>
      </c>
      <c r="C703" s="21">
        <f>C705+C706+C707</f>
        <v>22554729.07</v>
      </c>
      <c r="D703" s="21">
        <f>D705+D706+D707</f>
        <v>712521.75</v>
      </c>
      <c r="E703" s="22">
        <f t="shared" si="151"/>
        <v>3.1590791793093347</v>
      </c>
    </row>
    <row r="704" spans="1:5" outlineLevel="1">
      <c r="A704" s="14"/>
      <c r="B704" s="20" t="s">
        <v>4</v>
      </c>
      <c r="C704" s="21"/>
      <c r="D704" s="21"/>
      <c r="E704" s="22"/>
    </row>
    <row r="705" spans="1:7" outlineLevel="1">
      <c r="A705" s="14"/>
      <c r="B705" s="20" t="s">
        <v>5</v>
      </c>
      <c r="C705" s="21"/>
      <c r="D705" s="21"/>
      <c r="E705" s="22">
        <v>0</v>
      </c>
    </row>
    <row r="706" spans="1:7" outlineLevel="1">
      <c r="A706" s="14"/>
      <c r="B706" s="20" t="s">
        <v>6</v>
      </c>
      <c r="C706" s="21">
        <v>6408489.0700000003</v>
      </c>
      <c r="D706" s="21"/>
      <c r="E706" s="22">
        <f t="shared" si="151"/>
        <v>0</v>
      </c>
    </row>
    <row r="707" spans="1:7" outlineLevel="1">
      <c r="A707" s="14"/>
      <c r="B707" s="20" t="s">
        <v>7</v>
      </c>
      <c r="C707" s="21">
        <v>16146240</v>
      </c>
      <c r="D707" s="21">
        <v>712521.75</v>
      </c>
      <c r="E707" s="22">
        <f t="shared" si="151"/>
        <v>4.4129267866698383</v>
      </c>
    </row>
    <row r="708" spans="1:7" ht="47.25" outlineLevel="1">
      <c r="A708" s="14" t="s">
        <v>227</v>
      </c>
      <c r="B708" s="20" t="s">
        <v>157</v>
      </c>
      <c r="C708" s="21">
        <f>C710+C711+C712</f>
        <v>94655999</v>
      </c>
      <c r="D708" s="21">
        <f t="shared" ref="D708" si="153">D710+D711+D712</f>
        <v>56700216.759999998</v>
      </c>
      <c r="E708" s="22">
        <f>D708/C708*100</f>
        <v>59.901345249126777</v>
      </c>
    </row>
    <row r="709" spans="1:7" outlineLevel="1">
      <c r="A709" s="14"/>
      <c r="B709" s="20" t="s">
        <v>4</v>
      </c>
      <c r="C709" s="21"/>
      <c r="D709" s="21"/>
      <c r="E709" s="22"/>
    </row>
    <row r="710" spans="1:7" outlineLevel="1">
      <c r="A710" s="14"/>
      <c r="B710" s="20" t="s">
        <v>5</v>
      </c>
      <c r="C710" s="21"/>
      <c r="D710" s="21"/>
      <c r="E710" s="22">
        <v>0</v>
      </c>
    </row>
    <row r="711" spans="1:7" outlineLevel="1">
      <c r="A711" s="14"/>
      <c r="B711" s="20" t="s">
        <v>6</v>
      </c>
      <c r="C711" s="21"/>
      <c r="D711" s="21"/>
      <c r="E711" s="22">
        <v>0</v>
      </c>
    </row>
    <row r="712" spans="1:7" outlineLevel="1">
      <c r="A712" s="14"/>
      <c r="B712" s="20" t="s">
        <v>7</v>
      </c>
      <c r="C712" s="21">
        <f>C717</f>
        <v>94655999</v>
      </c>
      <c r="D712" s="21">
        <f t="shared" ref="D712" si="154">D717</f>
        <v>56700216.759999998</v>
      </c>
      <c r="E712" s="22">
        <f>D712/C712*100</f>
        <v>59.901345249126777</v>
      </c>
    </row>
    <row r="713" spans="1:7" outlineLevel="1">
      <c r="A713" s="14"/>
      <c r="B713" s="26" t="s">
        <v>30</v>
      </c>
      <c r="C713" s="21">
        <f>C715+C716+C717</f>
        <v>94655999</v>
      </c>
      <c r="D713" s="21">
        <f>D715+D716+D717</f>
        <v>56700216.759999998</v>
      </c>
      <c r="E713" s="22">
        <f>D713/C713*100</f>
        <v>59.901345249126777</v>
      </c>
    </row>
    <row r="714" spans="1:7" outlineLevel="1">
      <c r="A714" s="14"/>
      <c r="B714" s="20" t="s">
        <v>4</v>
      </c>
      <c r="C714" s="21"/>
      <c r="D714" s="21"/>
      <c r="E714" s="22"/>
    </row>
    <row r="715" spans="1:7" outlineLevel="1">
      <c r="A715" s="14"/>
      <c r="B715" s="20" t="s">
        <v>5</v>
      </c>
      <c r="C715" s="21"/>
      <c r="D715" s="21"/>
      <c r="E715" s="22">
        <v>0</v>
      </c>
    </row>
    <row r="716" spans="1:7" outlineLevel="1">
      <c r="A716" s="14"/>
      <c r="B716" s="20" t="s">
        <v>6</v>
      </c>
      <c r="C716" s="21"/>
      <c r="D716" s="21"/>
      <c r="E716" s="22">
        <v>0</v>
      </c>
    </row>
    <row r="717" spans="1:7" outlineLevel="1">
      <c r="A717" s="14"/>
      <c r="B717" s="20" t="s">
        <v>7</v>
      </c>
      <c r="C717" s="21">
        <v>94655999</v>
      </c>
      <c r="D717" s="21">
        <v>56700216.759999998</v>
      </c>
      <c r="E717" s="22">
        <f>D717/C717*100</f>
        <v>59.901345249126777</v>
      </c>
    </row>
    <row r="718" spans="1:7" s="3" customFormat="1" ht="33.75" customHeight="1">
      <c r="A718" s="25" t="s">
        <v>111</v>
      </c>
      <c r="B718" s="18" t="s">
        <v>158</v>
      </c>
      <c r="C718" s="19">
        <f>C720+C721+C722</f>
        <v>229717179.34</v>
      </c>
      <c r="D718" s="19">
        <f t="shared" ref="D718" si="155">D720+D721+D722</f>
        <v>130521865.63000001</v>
      </c>
      <c r="E718" s="13">
        <f>D718/C718*100</f>
        <v>56.818504390921973</v>
      </c>
    </row>
    <row r="719" spans="1:7">
      <c r="A719" s="25"/>
      <c r="B719" s="20" t="s">
        <v>4</v>
      </c>
      <c r="C719" s="19"/>
      <c r="D719" s="19"/>
      <c r="E719" s="13"/>
    </row>
    <row r="720" spans="1:7">
      <c r="A720" s="25"/>
      <c r="B720" s="18" t="s">
        <v>5</v>
      </c>
      <c r="C720" s="19">
        <f t="shared" ref="C720:D720" si="156">C725+C735+C755</f>
        <v>14197700</v>
      </c>
      <c r="D720" s="19">
        <f t="shared" si="156"/>
        <v>8023680.29</v>
      </c>
      <c r="E720" s="13">
        <f>D720/C720*100</f>
        <v>56.513944441705341</v>
      </c>
      <c r="F720" s="2"/>
      <c r="G720" s="2"/>
    </row>
    <row r="721" spans="1:6">
      <c r="A721" s="25"/>
      <c r="B721" s="18" t="s">
        <v>6</v>
      </c>
      <c r="C721" s="19">
        <f>C726+C736+C756</f>
        <v>559000</v>
      </c>
      <c r="D721" s="19">
        <f>D726+D736+D756</f>
        <v>43910</v>
      </c>
      <c r="E721" s="13">
        <f>D721/C721*100</f>
        <v>7.8550983899821114</v>
      </c>
      <c r="F721" s="2"/>
    </row>
    <row r="722" spans="1:6">
      <c r="A722" s="25"/>
      <c r="B722" s="18" t="s">
        <v>7</v>
      </c>
      <c r="C722" s="19">
        <f>C727+C737+C757</f>
        <v>214960479.34</v>
      </c>
      <c r="D722" s="19">
        <f>D727+D737+D757</f>
        <v>122454275.34</v>
      </c>
      <c r="E722" s="13">
        <f>D722/C722*100</f>
        <v>56.965948213353101</v>
      </c>
    </row>
    <row r="723" spans="1:6" ht="33" customHeight="1" outlineLevel="1">
      <c r="A723" s="14" t="s">
        <v>112</v>
      </c>
      <c r="B723" s="20" t="s">
        <v>159</v>
      </c>
      <c r="C723" s="21">
        <f>C725+C726+C727</f>
        <v>650000</v>
      </c>
      <c r="D723" s="21">
        <f t="shared" ref="D723" si="157">D725+D726+D727</f>
        <v>33500</v>
      </c>
      <c r="E723" s="22">
        <f>D723/C723*100</f>
        <v>5.1538461538461542</v>
      </c>
    </row>
    <row r="724" spans="1:6" outlineLevel="1">
      <c r="A724" s="14"/>
      <c r="B724" s="20" t="s">
        <v>4</v>
      </c>
      <c r="C724" s="21"/>
      <c r="D724" s="21"/>
      <c r="E724" s="22"/>
    </row>
    <row r="725" spans="1:6" outlineLevel="1">
      <c r="A725" s="14"/>
      <c r="B725" s="20" t="s">
        <v>5</v>
      </c>
      <c r="C725" s="21">
        <f>C730</f>
        <v>0</v>
      </c>
      <c r="D725" s="21">
        <f t="shared" ref="D725:D727" si="158">D730</f>
        <v>0</v>
      </c>
      <c r="E725" s="22">
        <v>0</v>
      </c>
    </row>
    <row r="726" spans="1:6" outlineLevel="1">
      <c r="A726" s="14"/>
      <c r="B726" s="20" t="s">
        <v>6</v>
      </c>
      <c r="C726" s="21">
        <f t="shared" ref="C726" si="159">C731</f>
        <v>0</v>
      </c>
      <c r="D726" s="21">
        <f t="shared" si="158"/>
        <v>0</v>
      </c>
      <c r="E726" s="22">
        <v>0</v>
      </c>
    </row>
    <row r="727" spans="1:6" ht="15.75" customHeight="1" outlineLevel="1">
      <c r="A727" s="14"/>
      <c r="B727" s="20" t="s">
        <v>7</v>
      </c>
      <c r="C727" s="21">
        <f>C732</f>
        <v>650000</v>
      </c>
      <c r="D727" s="21">
        <f t="shared" si="158"/>
        <v>33500</v>
      </c>
      <c r="E727" s="22">
        <f>D727/C727*100</f>
        <v>5.1538461538461542</v>
      </c>
    </row>
    <row r="728" spans="1:6" ht="174" customHeight="1" outlineLevel="1">
      <c r="A728" s="14"/>
      <c r="B728" s="26" t="s">
        <v>160</v>
      </c>
      <c r="C728" s="21">
        <f>C730+C731+C732</f>
        <v>650000</v>
      </c>
      <c r="D728" s="21">
        <f>D730+D731+D732</f>
        <v>33500</v>
      </c>
      <c r="E728" s="22">
        <f>D728/C728*100</f>
        <v>5.1538461538461542</v>
      </c>
    </row>
    <row r="729" spans="1:6" outlineLevel="1">
      <c r="A729" s="14"/>
      <c r="B729" s="20" t="s">
        <v>4</v>
      </c>
      <c r="C729" s="21"/>
      <c r="D729" s="21"/>
      <c r="E729" s="22"/>
    </row>
    <row r="730" spans="1:6" outlineLevel="1">
      <c r="A730" s="14"/>
      <c r="B730" s="20" t="s">
        <v>5</v>
      </c>
      <c r="C730" s="21"/>
      <c r="D730" s="21"/>
      <c r="E730" s="22">
        <v>0</v>
      </c>
    </row>
    <row r="731" spans="1:6" outlineLevel="1">
      <c r="A731" s="14"/>
      <c r="B731" s="20" t="s">
        <v>6</v>
      </c>
      <c r="C731" s="21"/>
      <c r="D731" s="21"/>
      <c r="E731" s="22">
        <v>0</v>
      </c>
    </row>
    <row r="732" spans="1:6" outlineLevel="1">
      <c r="A732" s="14"/>
      <c r="B732" s="20" t="s">
        <v>7</v>
      </c>
      <c r="C732" s="21">
        <v>650000</v>
      </c>
      <c r="D732" s="21">
        <v>33500</v>
      </c>
      <c r="E732" s="22">
        <f>D732/C732*100</f>
        <v>5.1538461538461542</v>
      </c>
    </row>
    <row r="733" spans="1:6" ht="31.5" outlineLevel="1">
      <c r="A733" s="14" t="s">
        <v>115</v>
      </c>
      <c r="B733" s="20" t="s">
        <v>161</v>
      </c>
      <c r="C733" s="21">
        <f>C735+C736+C737</f>
        <v>14557700</v>
      </c>
      <c r="D733" s="21">
        <f>D735+D736+D737</f>
        <v>8023680.29</v>
      </c>
      <c r="E733" s="22">
        <f>D733/C733*100</f>
        <v>55.116400873764405</v>
      </c>
    </row>
    <row r="734" spans="1:6" outlineLevel="1">
      <c r="A734" s="14"/>
      <c r="B734" s="20" t="s">
        <v>4</v>
      </c>
      <c r="C734" s="21"/>
      <c r="D734" s="21"/>
      <c r="E734" s="22"/>
    </row>
    <row r="735" spans="1:6" outlineLevel="1">
      <c r="A735" s="14"/>
      <c r="B735" s="20" t="s">
        <v>5</v>
      </c>
      <c r="C735" s="21">
        <f t="shared" ref="C735:D737" si="160">C740+C745+C750</f>
        <v>14197700</v>
      </c>
      <c r="D735" s="21">
        <f t="shared" si="160"/>
        <v>8023680.29</v>
      </c>
      <c r="E735" s="22">
        <f>D735/C735*100</f>
        <v>56.513944441705341</v>
      </c>
    </row>
    <row r="736" spans="1:6" outlineLevel="1">
      <c r="A736" s="14"/>
      <c r="B736" s="20" t="s">
        <v>6</v>
      </c>
      <c r="C736" s="21">
        <f t="shared" si="160"/>
        <v>360000</v>
      </c>
      <c r="D736" s="21">
        <f t="shared" si="160"/>
        <v>0</v>
      </c>
      <c r="E736" s="22">
        <v>0</v>
      </c>
    </row>
    <row r="737" spans="1:5" outlineLevel="1">
      <c r="A737" s="14"/>
      <c r="B737" s="20" t="s">
        <v>7</v>
      </c>
      <c r="C737" s="21">
        <f t="shared" si="160"/>
        <v>0</v>
      </c>
      <c r="D737" s="21">
        <f t="shared" si="160"/>
        <v>0</v>
      </c>
      <c r="E737" s="22">
        <v>0</v>
      </c>
    </row>
    <row r="738" spans="1:5" ht="47.25" outlineLevel="1">
      <c r="A738" s="14"/>
      <c r="B738" s="26" t="s">
        <v>201</v>
      </c>
      <c r="C738" s="21">
        <f>C740+C741+C742</f>
        <v>1348300</v>
      </c>
      <c r="D738" s="21">
        <f>D740+D741+D742</f>
        <v>423278.2</v>
      </c>
      <c r="E738" s="22">
        <f>D738/C738*100</f>
        <v>31.393473262627015</v>
      </c>
    </row>
    <row r="739" spans="1:5" outlineLevel="1">
      <c r="A739" s="14"/>
      <c r="B739" s="20" t="s">
        <v>4</v>
      </c>
      <c r="C739" s="21"/>
      <c r="D739" s="21"/>
      <c r="E739" s="22"/>
    </row>
    <row r="740" spans="1:5" outlineLevel="1">
      <c r="A740" s="14"/>
      <c r="B740" s="20" t="s">
        <v>5</v>
      </c>
      <c r="C740" s="21">
        <v>1348300</v>
      </c>
      <c r="D740" s="21">
        <v>423278.2</v>
      </c>
      <c r="E740" s="22">
        <f>D740/C740*100</f>
        <v>31.393473262627015</v>
      </c>
    </row>
    <row r="741" spans="1:5" outlineLevel="1">
      <c r="A741" s="14"/>
      <c r="B741" s="20" t="s">
        <v>6</v>
      </c>
      <c r="C741" s="21"/>
      <c r="D741" s="21"/>
      <c r="E741" s="22">
        <v>0</v>
      </c>
    </row>
    <row r="742" spans="1:5" outlineLevel="1">
      <c r="A742" s="14"/>
      <c r="B742" s="20" t="s">
        <v>7</v>
      </c>
      <c r="C742" s="21"/>
      <c r="D742" s="21"/>
      <c r="E742" s="22">
        <v>0</v>
      </c>
    </row>
    <row r="743" spans="1:5" ht="47.25" customHeight="1" outlineLevel="1">
      <c r="A743" s="14"/>
      <c r="B743" s="26" t="s">
        <v>122</v>
      </c>
      <c r="C743" s="21">
        <f>C745+C746+C747</f>
        <v>12849400</v>
      </c>
      <c r="D743" s="21">
        <f>D745+D746+D747</f>
        <v>7600402.0899999999</v>
      </c>
      <c r="E743" s="22">
        <f>D743/C743*100</f>
        <v>59.149859837813437</v>
      </c>
    </row>
    <row r="744" spans="1:5" outlineLevel="1">
      <c r="A744" s="14"/>
      <c r="B744" s="20" t="s">
        <v>4</v>
      </c>
      <c r="C744" s="21"/>
      <c r="D744" s="21"/>
      <c r="E744" s="22"/>
    </row>
    <row r="745" spans="1:5" outlineLevel="1">
      <c r="A745" s="14"/>
      <c r="B745" s="20" t="s">
        <v>5</v>
      </c>
      <c r="C745" s="21">
        <v>12849400</v>
      </c>
      <c r="D745" s="21">
        <v>7600402.0899999999</v>
      </c>
      <c r="E745" s="22">
        <f>D745/C745*100</f>
        <v>59.149859837813437</v>
      </c>
    </row>
    <row r="746" spans="1:5" outlineLevel="1">
      <c r="A746" s="14"/>
      <c r="B746" s="20" t="s">
        <v>6</v>
      </c>
      <c r="C746" s="21"/>
      <c r="D746" s="21"/>
      <c r="E746" s="22">
        <v>0</v>
      </c>
    </row>
    <row r="747" spans="1:5" outlineLevel="1">
      <c r="A747" s="14"/>
      <c r="B747" s="20" t="s">
        <v>7</v>
      </c>
      <c r="C747" s="21"/>
      <c r="D747" s="21"/>
      <c r="E747" s="22">
        <v>0</v>
      </c>
    </row>
    <row r="748" spans="1:5" ht="31.5" outlineLevel="1">
      <c r="A748" s="14"/>
      <c r="B748" s="26" t="s">
        <v>235</v>
      </c>
      <c r="C748" s="21">
        <f>C750+C751+C752</f>
        <v>360000</v>
      </c>
      <c r="D748" s="21">
        <f>D750+D751+D752</f>
        <v>0</v>
      </c>
      <c r="E748" s="22">
        <f>D748/C748*100</f>
        <v>0</v>
      </c>
    </row>
    <row r="749" spans="1:5" outlineLevel="1">
      <c r="A749" s="14"/>
      <c r="B749" s="20" t="s">
        <v>4</v>
      </c>
      <c r="C749" s="21"/>
      <c r="D749" s="21"/>
      <c r="E749" s="22"/>
    </row>
    <row r="750" spans="1:5" outlineLevel="1">
      <c r="A750" s="14"/>
      <c r="B750" s="20" t="s">
        <v>5</v>
      </c>
      <c r="C750" s="21"/>
      <c r="D750" s="21"/>
      <c r="E750" s="22">
        <v>0</v>
      </c>
    </row>
    <row r="751" spans="1:5" outlineLevel="1">
      <c r="A751" s="14"/>
      <c r="B751" s="20" t="s">
        <v>6</v>
      </c>
      <c r="C751" s="21">
        <v>360000</v>
      </c>
      <c r="D751" s="21"/>
      <c r="E751" s="22">
        <v>0</v>
      </c>
    </row>
    <row r="752" spans="1:5" outlineLevel="1">
      <c r="A752" s="14"/>
      <c r="B752" s="20" t="s">
        <v>7</v>
      </c>
      <c r="C752" s="21"/>
      <c r="D752" s="21"/>
      <c r="E752" s="22">
        <v>0</v>
      </c>
    </row>
    <row r="753" spans="1:7" ht="31.5" outlineLevel="1">
      <c r="A753" s="14" t="s">
        <v>120</v>
      </c>
      <c r="B753" s="20" t="s">
        <v>176</v>
      </c>
      <c r="C753" s="21">
        <f>C755+C756+C757</f>
        <v>214509479.34</v>
      </c>
      <c r="D753" s="21">
        <f t="shared" ref="D753" si="161">D755+D756+D757</f>
        <v>122464685.34</v>
      </c>
      <c r="E753" s="22">
        <f>D753/C753*100</f>
        <v>57.090570410593401</v>
      </c>
    </row>
    <row r="754" spans="1:7" outlineLevel="1">
      <c r="A754" s="14"/>
      <c r="B754" s="20" t="s">
        <v>4</v>
      </c>
      <c r="C754" s="21"/>
      <c r="D754" s="21"/>
      <c r="E754" s="22"/>
    </row>
    <row r="755" spans="1:7" outlineLevel="1">
      <c r="A755" s="14"/>
      <c r="B755" s="20" t="s">
        <v>5</v>
      </c>
      <c r="C755" s="21">
        <f>C760</f>
        <v>0</v>
      </c>
      <c r="D755" s="21">
        <f t="shared" ref="D755" si="162">D760</f>
        <v>0</v>
      </c>
      <c r="E755" s="22">
        <v>0</v>
      </c>
    </row>
    <row r="756" spans="1:7" outlineLevel="1">
      <c r="A756" s="14"/>
      <c r="B756" s="20" t="s">
        <v>6</v>
      </c>
      <c r="C756" s="21">
        <f>C761</f>
        <v>199000</v>
      </c>
      <c r="D756" s="21">
        <f>D761</f>
        <v>43910</v>
      </c>
      <c r="E756" s="22">
        <f>D756/C756*100</f>
        <v>22.065326633165832</v>
      </c>
    </row>
    <row r="757" spans="1:7" outlineLevel="1">
      <c r="A757" s="14"/>
      <c r="B757" s="20" t="s">
        <v>7</v>
      </c>
      <c r="C757" s="21">
        <f>C762</f>
        <v>214310479.34</v>
      </c>
      <c r="D757" s="21">
        <f>D762</f>
        <v>122420775.34</v>
      </c>
      <c r="E757" s="22">
        <f>D757/C757*100</f>
        <v>57.123093428287973</v>
      </c>
    </row>
    <row r="758" spans="1:7" outlineLevel="1">
      <c r="A758" s="14"/>
      <c r="B758" s="23" t="s">
        <v>30</v>
      </c>
      <c r="C758" s="21">
        <f>C760+C761+C762</f>
        <v>214509479.34</v>
      </c>
      <c r="D758" s="21">
        <f>D760+D761+D762</f>
        <v>122464685.34</v>
      </c>
      <c r="E758" s="22">
        <f>D758/C758*100</f>
        <v>57.090570410593401</v>
      </c>
      <c r="F758" s="2"/>
    </row>
    <row r="759" spans="1:7" outlineLevel="1">
      <c r="A759" s="14"/>
      <c r="B759" s="20" t="s">
        <v>4</v>
      </c>
      <c r="C759" s="21"/>
      <c r="D759" s="21"/>
      <c r="E759" s="22"/>
      <c r="F759" s="2"/>
    </row>
    <row r="760" spans="1:7" outlineLevel="1">
      <c r="A760" s="14"/>
      <c r="B760" s="20" t="s">
        <v>5</v>
      </c>
      <c r="C760" s="21"/>
      <c r="D760" s="21"/>
      <c r="E760" s="22">
        <v>0</v>
      </c>
    </row>
    <row r="761" spans="1:7" outlineLevel="1">
      <c r="A761" s="14"/>
      <c r="B761" s="20" t="s">
        <v>6</v>
      </c>
      <c r="C761" s="21">
        <v>199000</v>
      </c>
      <c r="D761" s="21">
        <v>43910</v>
      </c>
      <c r="E761" s="22">
        <f>D761/C761*100</f>
        <v>22.065326633165832</v>
      </c>
      <c r="F761" s="2"/>
      <c r="G761" s="2"/>
    </row>
    <row r="762" spans="1:7" outlineLevel="1">
      <c r="A762" s="14"/>
      <c r="B762" s="20" t="s">
        <v>7</v>
      </c>
      <c r="C762" s="21">
        <v>214310479.34</v>
      </c>
      <c r="D762" s="21">
        <v>122420775.34</v>
      </c>
      <c r="E762" s="22">
        <f>D762/C762*100</f>
        <v>57.123093428287973</v>
      </c>
      <c r="F762" s="2"/>
    </row>
    <row r="763" spans="1:7" s="3" customFormat="1" ht="31.5">
      <c r="A763" s="25" t="s">
        <v>121</v>
      </c>
      <c r="B763" s="18" t="s">
        <v>162</v>
      </c>
      <c r="C763" s="19">
        <f>C765+C766+C767</f>
        <v>65140000</v>
      </c>
      <c r="D763" s="19">
        <f t="shared" ref="D763" si="163">D765+D766+D767</f>
        <v>35032396.960000001</v>
      </c>
      <c r="E763" s="13">
        <f>D763/C763*100</f>
        <v>53.780161129874116</v>
      </c>
    </row>
    <row r="764" spans="1:7">
      <c r="A764" s="25"/>
      <c r="B764" s="20" t="s">
        <v>4</v>
      </c>
      <c r="C764" s="19"/>
      <c r="D764" s="19"/>
      <c r="E764" s="13"/>
    </row>
    <row r="765" spans="1:7">
      <c r="A765" s="25"/>
      <c r="B765" s="18" t="s">
        <v>5</v>
      </c>
      <c r="C765" s="19">
        <f>C770+C785+C795+C805</f>
        <v>0</v>
      </c>
      <c r="D765" s="19">
        <f t="shared" ref="D765" si="164">D770+D785+D795</f>
        <v>0</v>
      </c>
      <c r="E765" s="13">
        <v>0</v>
      </c>
    </row>
    <row r="766" spans="1:7">
      <c r="A766" s="25"/>
      <c r="B766" s="18" t="s">
        <v>6</v>
      </c>
      <c r="C766" s="19">
        <f t="shared" ref="C766:D766" si="165">C771+C786+C796</f>
        <v>0</v>
      </c>
      <c r="D766" s="19">
        <f t="shared" si="165"/>
        <v>0</v>
      </c>
      <c r="E766" s="13">
        <v>0</v>
      </c>
    </row>
    <row r="767" spans="1:7">
      <c r="A767" s="25"/>
      <c r="B767" s="18" t="s">
        <v>7</v>
      </c>
      <c r="C767" s="19">
        <f t="shared" ref="C767:D767" si="166">C772+C787+C797+C807</f>
        <v>65140000</v>
      </c>
      <c r="D767" s="19">
        <f t="shared" si="166"/>
        <v>35032396.960000001</v>
      </c>
      <c r="E767" s="13">
        <f>D767/C767*100</f>
        <v>53.780161129874116</v>
      </c>
    </row>
    <row r="768" spans="1:7" outlineLevel="1">
      <c r="A768" s="14" t="s">
        <v>130</v>
      </c>
      <c r="B768" s="20" t="s">
        <v>123</v>
      </c>
      <c r="C768" s="21">
        <f>C771+C772+C770</f>
        <v>15202600</v>
      </c>
      <c r="D768" s="21">
        <f t="shared" ref="D768" si="167">D771+D772+D770</f>
        <v>7332892.6900000004</v>
      </c>
      <c r="E768" s="22">
        <f>D768/C768*100</f>
        <v>48.234464433715289</v>
      </c>
    </row>
    <row r="769" spans="1:5" outlineLevel="1">
      <c r="A769" s="14"/>
      <c r="B769" s="20" t="s">
        <v>4</v>
      </c>
      <c r="C769" s="21"/>
      <c r="D769" s="21"/>
      <c r="E769" s="22"/>
    </row>
    <row r="770" spans="1:5" outlineLevel="1">
      <c r="A770" s="14"/>
      <c r="B770" s="20" t="s">
        <v>5</v>
      </c>
      <c r="C770" s="21">
        <f>C775+C780</f>
        <v>0</v>
      </c>
      <c r="D770" s="21">
        <f t="shared" ref="D770:D772" si="168">D775+D780</f>
        <v>0</v>
      </c>
      <c r="E770" s="22">
        <v>0</v>
      </c>
    </row>
    <row r="771" spans="1:5" outlineLevel="1">
      <c r="A771" s="14"/>
      <c r="B771" s="20" t="s">
        <v>6</v>
      </c>
      <c r="C771" s="21">
        <f t="shared" ref="C771" si="169">C776+C781</f>
        <v>0</v>
      </c>
      <c r="D771" s="21">
        <f t="shared" si="168"/>
        <v>0</v>
      </c>
      <c r="E771" s="22">
        <v>0</v>
      </c>
    </row>
    <row r="772" spans="1:5" outlineLevel="1">
      <c r="A772" s="14"/>
      <c r="B772" s="20" t="s">
        <v>7</v>
      </c>
      <c r="C772" s="21">
        <f>C777+C782</f>
        <v>15202600</v>
      </c>
      <c r="D772" s="21">
        <f t="shared" si="168"/>
        <v>7332892.6900000004</v>
      </c>
      <c r="E772" s="22">
        <f>D772/C772*100</f>
        <v>48.234464433715289</v>
      </c>
    </row>
    <row r="773" spans="1:5" ht="48" customHeight="1" outlineLevel="1">
      <c r="A773" s="14"/>
      <c r="B773" s="26" t="s">
        <v>124</v>
      </c>
      <c r="C773" s="21">
        <f>C775+C776+C777</f>
        <v>5192500</v>
      </c>
      <c r="D773" s="21">
        <f>D775+D776+D777</f>
        <v>2655628</v>
      </c>
      <c r="E773" s="22">
        <f>D773/C773*100</f>
        <v>51.143533943187293</v>
      </c>
    </row>
    <row r="774" spans="1:5" outlineLevel="1">
      <c r="A774" s="14"/>
      <c r="B774" s="20" t="s">
        <v>4</v>
      </c>
      <c r="C774" s="21"/>
      <c r="D774" s="21"/>
      <c r="E774" s="22"/>
    </row>
    <row r="775" spans="1:5" outlineLevel="1">
      <c r="A775" s="14"/>
      <c r="B775" s="20" t="s">
        <v>5</v>
      </c>
      <c r="C775" s="21"/>
      <c r="D775" s="21"/>
      <c r="E775" s="22">
        <v>0</v>
      </c>
    </row>
    <row r="776" spans="1:5" outlineLevel="1">
      <c r="A776" s="14"/>
      <c r="B776" s="20" t="s">
        <v>6</v>
      </c>
      <c r="C776" s="21"/>
      <c r="D776" s="21"/>
      <c r="E776" s="22">
        <v>0</v>
      </c>
    </row>
    <row r="777" spans="1:5" outlineLevel="1">
      <c r="A777" s="14"/>
      <c r="B777" s="20" t="s">
        <v>7</v>
      </c>
      <c r="C777" s="21">
        <v>5192500</v>
      </c>
      <c r="D777" s="21">
        <v>2655628</v>
      </c>
      <c r="E777" s="22">
        <f>D777/C777*100</f>
        <v>51.143533943187293</v>
      </c>
    </row>
    <row r="778" spans="1:5" ht="33.75" customHeight="1" outlineLevel="1">
      <c r="A778" s="14"/>
      <c r="B778" s="26" t="s">
        <v>125</v>
      </c>
      <c r="C778" s="21">
        <f>C780+C781+C782</f>
        <v>10010100</v>
      </c>
      <c r="D778" s="21">
        <f>D780+D781+D782</f>
        <v>4677264.6900000004</v>
      </c>
      <c r="E778" s="22">
        <f>D778/C778*100</f>
        <v>46.725454191266827</v>
      </c>
    </row>
    <row r="779" spans="1:5" outlineLevel="1">
      <c r="A779" s="14"/>
      <c r="B779" s="20" t="s">
        <v>4</v>
      </c>
      <c r="C779" s="21"/>
      <c r="D779" s="21"/>
      <c r="E779" s="22"/>
    </row>
    <row r="780" spans="1:5" outlineLevel="1">
      <c r="A780" s="14"/>
      <c r="B780" s="20" t="s">
        <v>5</v>
      </c>
      <c r="C780" s="21"/>
      <c r="D780" s="21"/>
      <c r="E780" s="22">
        <v>0</v>
      </c>
    </row>
    <row r="781" spans="1:5" outlineLevel="1">
      <c r="A781" s="14"/>
      <c r="B781" s="20" t="s">
        <v>6</v>
      </c>
      <c r="C781" s="21"/>
      <c r="D781" s="21"/>
      <c r="E781" s="22">
        <v>0</v>
      </c>
    </row>
    <row r="782" spans="1:5" outlineLevel="1">
      <c r="A782" s="14"/>
      <c r="B782" s="20" t="s">
        <v>7</v>
      </c>
      <c r="C782" s="21">
        <v>10010100</v>
      </c>
      <c r="D782" s="21">
        <v>4677264.6900000004</v>
      </c>
      <c r="E782" s="22">
        <f>D782/C782*100</f>
        <v>46.725454191266827</v>
      </c>
    </row>
    <row r="783" spans="1:5" outlineLevel="1">
      <c r="A783" s="14" t="s">
        <v>131</v>
      </c>
      <c r="B783" s="20" t="s">
        <v>126</v>
      </c>
      <c r="C783" s="21">
        <f>C785+C786+C787</f>
        <v>12100000</v>
      </c>
      <c r="D783" s="21">
        <f t="shared" ref="D783" si="170">D785+D786+D787</f>
        <v>5873447.04</v>
      </c>
      <c r="E783" s="22">
        <f>D783/C783*100</f>
        <v>48.540884628099171</v>
      </c>
    </row>
    <row r="784" spans="1:5" outlineLevel="1">
      <c r="A784" s="14"/>
      <c r="B784" s="20" t="s">
        <v>4</v>
      </c>
      <c r="C784" s="21"/>
      <c r="D784" s="21"/>
      <c r="E784" s="22"/>
    </row>
    <row r="785" spans="1:5" outlineLevel="1">
      <c r="A785" s="14"/>
      <c r="B785" s="20" t="s">
        <v>5</v>
      </c>
      <c r="C785" s="21">
        <f>C790</f>
        <v>0</v>
      </c>
      <c r="D785" s="21">
        <f t="shared" ref="D785:D787" si="171">D790</f>
        <v>0</v>
      </c>
      <c r="E785" s="22">
        <v>0</v>
      </c>
    </row>
    <row r="786" spans="1:5" outlineLevel="1">
      <c r="A786" s="14"/>
      <c r="B786" s="20" t="s">
        <v>6</v>
      </c>
      <c r="C786" s="21">
        <f t="shared" ref="C786" si="172">C791</f>
        <v>0</v>
      </c>
      <c r="D786" s="21">
        <f t="shared" si="171"/>
        <v>0</v>
      </c>
      <c r="E786" s="22">
        <v>0</v>
      </c>
    </row>
    <row r="787" spans="1:5" outlineLevel="1">
      <c r="A787" s="14"/>
      <c r="B787" s="20" t="s">
        <v>7</v>
      </c>
      <c r="C787" s="21">
        <f>C792</f>
        <v>12100000</v>
      </c>
      <c r="D787" s="21">
        <f t="shared" si="171"/>
        <v>5873447.04</v>
      </c>
      <c r="E787" s="22">
        <f>D787/C787*100</f>
        <v>48.540884628099171</v>
      </c>
    </row>
    <row r="788" spans="1:5" ht="18" customHeight="1" outlineLevel="1">
      <c r="A788" s="14"/>
      <c r="B788" s="26" t="s">
        <v>127</v>
      </c>
      <c r="C788" s="21">
        <f>C790+C791+C792</f>
        <v>12100000</v>
      </c>
      <c r="D788" s="21">
        <f>D790+D791+D792</f>
        <v>5873447.04</v>
      </c>
      <c r="E788" s="22">
        <f>D788/C788*100</f>
        <v>48.540884628099171</v>
      </c>
    </row>
    <row r="789" spans="1:5" outlineLevel="1">
      <c r="A789" s="14"/>
      <c r="B789" s="20" t="s">
        <v>4</v>
      </c>
      <c r="C789" s="21"/>
      <c r="D789" s="21"/>
      <c r="E789" s="22"/>
    </row>
    <row r="790" spans="1:5" outlineLevel="1">
      <c r="A790" s="14"/>
      <c r="B790" s="20" t="s">
        <v>5</v>
      </c>
      <c r="C790" s="21"/>
      <c r="D790" s="21"/>
      <c r="E790" s="22">
        <v>0</v>
      </c>
    </row>
    <row r="791" spans="1:5" outlineLevel="1">
      <c r="A791" s="14"/>
      <c r="B791" s="20" t="s">
        <v>6</v>
      </c>
      <c r="C791" s="21"/>
      <c r="D791" s="21"/>
      <c r="E791" s="22">
        <v>0</v>
      </c>
    </row>
    <row r="792" spans="1:5" outlineLevel="1">
      <c r="A792" s="14"/>
      <c r="B792" s="20" t="s">
        <v>7</v>
      </c>
      <c r="C792" s="21">
        <v>12100000</v>
      </c>
      <c r="D792" s="21">
        <v>5873447.04</v>
      </c>
      <c r="E792" s="22">
        <f>D792/C792*100</f>
        <v>48.540884628099171</v>
      </c>
    </row>
    <row r="793" spans="1:5" outlineLevel="1">
      <c r="A793" s="14" t="s">
        <v>132</v>
      </c>
      <c r="B793" s="20" t="s">
        <v>128</v>
      </c>
      <c r="C793" s="21">
        <f>C795+C796+C797</f>
        <v>5000000</v>
      </c>
      <c r="D793" s="21">
        <f t="shared" ref="D793" si="173">D795+D796+D797</f>
        <v>1848000</v>
      </c>
      <c r="E793" s="22">
        <f>D793/C793*100</f>
        <v>36.96</v>
      </c>
    </row>
    <row r="794" spans="1:5" outlineLevel="1">
      <c r="A794" s="14"/>
      <c r="B794" s="20" t="s">
        <v>4</v>
      </c>
      <c r="C794" s="21"/>
      <c r="D794" s="21"/>
      <c r="E794" s="13"/>
    </row>
    <row r="795" spans="1:5" outlineLevel="1">
      <c r="A795" s="14"/>
      <c r="B795" s="20" t="s">
        <v>5</v>
      </c>
      <c r="C795" s="21">
        <f t="shared" ref="C795:D797" si="174">C800</f>
        <v>0</v>
      </c>
      <c r="D795" s="21">
        <f t="shared" si="174"/>
        <v>0</v>
      </c>
      <c r="E795" s="22">
        <v>0</v>
      </c>
    </row>
    <row r="796" spans="1:5" outlineLevel="1">
      <c r="A796" s="14"/>
      <c r="B796" s="20" t="s">
        <v>6</v>
      </c>
      <c r="C796" s="21">
        <f t="shared" si="174"/>
        <v>0</v>
      </c>
      <c r="D796" s="21">
        <f t="shared" si="174"/>
        <v>0</v>
      </c>
      <c r="E796" s="22">
        <v>0</v>
      </c>
    </row>
    <row r="797" spans="1:5" outlineLevel="1">
      <c r="A797" s="14"/>
      <c r="B797" s="20" t="s">
        <v>7</v>
      </c>
      <c r="C797" s="21">
        <f t="shared" si="174"/>
        <v>5000000</v>
      </c>
      <c r="D797" s="21">
        <f t="shared" si="174"/>
        <v>1848000</v>
      </c>
      <c r="E797" s="22">
        <f>D797/C797*100</f>
        <v>36.96</v>
      </c>
    </row>
    <row r="798" spans="1:5" ht="32.25" customHeight="1" outlineLevel="1">
      <c r="A798" s="14"/>
      <c r="B798" s="26" t="s">
        <v>129</v>
      </c>
      <c r="C798" s="21">
        <f>C800+C801+C802</f>
        <v>5000000</v>
      </c>
      <c r="D798" s="21">
        <f t="shared" ref="D798" si="175">D800+D801+D802</f>
        <v>1848000</v>
      </c>
      <c r="E798" s="22">
        <f>D798/C798*100</f>
        <v>36.96</v>
      </c>
    </row>
    <row r="799" spans="1:5" outlineLevel="1">
      <c r="A799" s="14"/>
      <c r="B799" s="20" t="s">
        <v>4</v>
      </c>
      <c r="C799" s="21"/>
      <c r="D799" s="21"/>
      <c r="E799" s="22"/>
    </row>
    <row r="800" spans="1:5" outlineLevel="1">
      <c r="A800" s="14"/>
      <c r="B800" s="20" t="s">
        <v>5</v>
      </c>
      <c r="C800" s="21"/>
      <c r="D800" s="21"/>
      <c r="E800" s="22">
        <v>0</v>
      </c>
    </row>
    <row r="801" spans="1:5" outlineLevel="1">
      <c r="A801" s="14"/>
      <c r="B801" s="20" t="s">
        <v>6</v>
      </c>
      <c r="C801" s="21"/>
      <c r="D801" s="21"/>
      <c r="E801" s="22">
        <v>0</v>
      </c>
    </row>
    <row r="802" spans="1:5" outlineLevel="1">
      <c r="A802" s="14"/>
      <c r="B802" s="20" t="s">
        <v>7</v>
      </c>
      <c r="C802" s="21">
        <v>5000000</v>
      </c>
      <c r="D802" s="21">
        <v>1848000</v>
      </c>
      <c r="E802" s="22">
        <f>D802/C802*100</f>
        <v>36.96</v>
      </c>
    </row>
    <row r="803" spans="1:5" ht="33.75" customHeight="1" outlineLevel="1">
      <c r="A803" s="28" t="s">
        <v>163</v>
      </c>
      <c r="B803" s="29" t="s">
        <v>164</v>
      </c>
      <c r="C803" s="21">
        <f>C805+C806+C807</f>
        <v>32837400</v>
      </c>
      <c r="D803" s="21">
        <f t="shared" ref="D803" si="176">D805+D806+D807</f>
        <v>19978057.23</v>
      </c>
      <c r="E803" s="22">
        <f>D803/C803*100</f>
        <v>60.839339381315206</v>
      </c>
    </row>
    <row r="804" spans="1:5" outlineLevel="1">
      <c r="A804" s="14"/>
      <c r="B804" s="20" t="s">
        <v>4</v>
      </c>
      <c r="C804" s="21"/>
      <c r="D804" s="21"/>
      <c r="E804" s="22"/>
    </row>
    <row r="805" spans="1:5" outlineLevel="1">
      <c r="A805" s="14"/>
      <c r="B805" s="20" t="s">
        <v>5</v>
      </c>
      <c r="C805" s="21">
        <f>C810</f>
        <v>0</v>
      </c>
      <c r="D805" s="21">
        <f t="shared" ref="D805:D807" si="177">D810</f>
        <v>0</v>
      </c>
      <c r="E805" s="22">
        <v>0</v>
      </c>
    </row>
    <row r="806" spans="1:5" outlineLevel="1">
      <c r="A806" s="14"/>
      <c r="B806" s="20" t="s">
        <v>6</v>
      </c>
      <c r="C806" s="21">
        <f t="shared" ref="C806" si="178">C811</f>
        <v>0</v>
      </c>
      <c r="D806" s="21">
        <f t="shared" si="177"/>
        <v>0</v>
      </c>
      <c r="E806" s="22">
        <v>0</v>
      </c>
    </row>
    <row r="807" spans="1:5" outlineLevel="1">
      <c r="A807" s="14"/>
      <c r="B807" s="20" t="s">
        <v>7</v>
      </c>
      <c r="C807" s="21">
        <f>C812</f>
        <v>32837400</v>
      </c>
      <c r="D807" s="21">
        <f t="shared" si="177"/>
        <v>19978057.23</v>
      </c>
      <c r="E807" s="22">
        <f>D807/C807*100</f>
        <v>60.839339381315206</v>
      </c>
    </row>
    <row r="808" spans="1:5" outlineLevel="1">
      <c r="A808" s="14"/>
      <c r="B808" s="26" t="s">
        <v>30</v>
      </c>
      <c r="C808" s="21">
        <f>C810+C811+C812</f>
        <v>32837400</v>
      </c>
      <c r="D808" s="21">
        <f>D810+D811+D812</f>
        <v>19978057.23</v>
      </c>
      <c r="E808" s="22">
        <f>D808/C808*100</f>
        <v>60.839339381315206</v>
      </c>
    </row>
    <row r="809" spans="1:5" outlineLevel="1">
      <c r="A809" s="14"/>
      <c r="B809" s="20" t="s">
        <v>4</v>
      </c>
      <c r="C809" s="21"/>
      <c r="D809" s="21"/>
      <c r="E809" s="22"/>
    </row>
    <row r="810" spans="1:5" outlineLevel="1">
      <c r="A810" s="14"/>
      <c r="B810" s="20" t="s">
        <v>5</v>
      </c>
      <c r="C810" s="21"/>
      <c r="D810" s="21"/>
      <c r="E810" s="22">
        <v>0</v>
      </c>
    </row>
    <row r="811" spans="1:5" outlineLevel="1">
      <c r="A811" s="14"/>
      <c r="B811" s="20" t="s">
        <v>6</v>
      </c>
      <c r="C811" s="21"/>
      <c r="D811" s="21"/>
      <c r="E811" s="22">
        <v>0</v>
      </c>
    </row>
    <row r="812" spans="1:5" outlineLevel="1">
      <c r="A812" s="14"/>
      <c r="B812" s="20" t="s">
        <v>7</v>
      </c>
      <c r="C812" s="21">
        <v>32837400</v>
      </c>
      <c r="D812" s="21">
        <v>19978057.23</v>
      </c>
      <c r="E812" s="22">
        <f>D812/C812*100</f>
        <v>60.839339381315206</v>
      </c>
    </row>
    <row r="813" spans="1:5" ht="31.5" outlineLevel="1">
      <c r="A813" s="25" t="s">
        <v>202</v>
      </c>
      <c r="B813" s="18" t="s">
        <v>204</v>
      </c>
      <c r="C813" s="19">
        <f>C815+C816+C817</f>
        <v>153402826.28999999</v>
      </c>
      <c r="D813" s="19">
        <f t="shared" ref="D813" si="179">D815+D816+D817</f>
        <v>658381.01</v>
      </c>
      <c r="E813" s="13">
        <f>D813/C813*100</f>
        <v>0.42918440678228786</v>
      </c>
    </row>
    <row r="814" spans="1:5" outlineLevel="1">
      <c r="A814" s="25"/>
      <c r="B814" s="20" t="s">
        <v>4</v>
      </c>
      <c r="C814" s="19"/>
      <c r="D814" s="19"/>
      <c r="E814" s="13"/>
    </row>
    <row r="815" spans="1:5" outlineLevel="1">
      <c r="A815" s="25"/>
      <c r="B815" s="18" t="s">
        <v>5</v>
      </c>
      <c r="C815" s="19">
        <f>C820+C835+C845+C860</f>
        <v>130325793.51000001</v>
      </c>
      <c r="D815" s="19">
        <f t="shared" ref="D815" si="180">D820+D835+D845</f>
        <v>0</v>
      </c>
      <c r="E815" s="13">
        <v>0</v>
      </c>
    </row>
    <row r="816" spans="1:5">
      <c r="A816" s="25"/>
      <c r="B816" s="18" t="s">
        <v>6</v>
      </c>
      <c r="C816" s="19">
        <f t="shared" ref="C816:D816" si="181">C821+C836+C846</f>
        <v>4159333.84</v>
      </c>
      <c r="D816" s="19">
        <f t="shared" si="181"/>
        <v>0</v>
      </c>
      <c r="E816" s="13">
        <v>0</v>
      </c>
    </row>
    <row r="817" spans="1:5">
      <c r="A817" s="25"/>
      <c r="B817" s="18" t="s">
        <v>7</v>
      </c>
      <c r="C817" s="19">
        <f t="shared" ref="C817:D817" si="182">C822+C837+C847+C862</f>
        <v>18917698.940000001</v>
      </c>
      <c r="D817" s="19">
        <f t="shared" si="182"/>
        <v>658381.01</v>
      </c>
      <c r="E817" s="13">
        <f>D817/C817*100</f>
        <v>3.4802383317767291</v>
      </c>
    </row>
    <row r="818" spans="1:5" ht="31.5">
      <c r="A818" s="14" t="s">
        <v>203</v>
      </c>
      <c r="B818" s="20" t="s">
        <v>205</v>
      </c>
      <c r="C818" s="21">
        <f>C821+C822+C820</f>
        <v>153402826.29000002</v>
      </c>
      <c r="D818" s="21">
        <f t="shared" ref="D818" si="183">D821+D822+D820</f>
        <v>658381.01</v>
      </c>
      <c r="E818" s="22">
        <f>D818/C818*100</f>
        <v>0.42918440678228781</v>
      </c>
    </row>
    <row r="819" spans="1:5">
      <c r="A819" s="14"/>
      <c r="B819" s="20" t="s">
        <v>4</v>
      </c>
      <c r="C819" s="21"/>
      <c r="D819" s="21"/>
      <c r="E819" s="22"/>
    </row>
    <row r="820" spans="1:5">
      <c r="A820" s="14"/>
      <c r="B820" s="20" t="s">
        <v>5</v>
      </c>
      <c r="C820" s="21">
        <f>C825+C830</f>
        <v>130325793.51000001</v>
      </c>
      <c r="D820" s="21">
        <f t="shared" ref="D820:D821" si="184">D825+D830</f>
        <v>0</v>
      </c>
      <c r="E820" s="22">
        <v>0</v>
      </c>
    </row>
    <row r="821" spans="1:5">
      <c r="A821" s="14"/>
      <c r="B821" s="20" t="s">
        <v>6</v>
      </c>
      <c r="C821" s="21">
        <f t="shared" ref="C821" si="185">C826+C831</f>
        <v>4159333.84</v>
      </c>
      <c r="D821" s="21">
        <f t="shared" si="184"/>
        <v>0</v>
      </c>
      <c r="E821" s="22">
        <v>0</v>
      </c>
    </row>
    <row r="822" spans="1:5">
      <c r="A822" s="14"/>
      <c r="B822" s="20" t="s">
        <v>7</v>
      </c>
      <c r="C822" s="21">
        <f>C827+C832</f>
        <v>18917698.940000001</v>
      </c>
      <c r="D822" s="21">
        <f>D827</f>
        <v>658381.01</v>
      </c>
      <c r="E822" s="22">
        <f>D822/C822*100</f>
        <v>3.4802383317767291</v>
      </c>
    </row>
    <row r="823" spans="1:5" ht="33" customHeight="1">
      <c r="A823" s="14"/>
      <c r="B823" s="26" t="s">
        <v>206</v>
      </c>
      <c r="C823" s="21">
        <f>C825+C826+C827</f>
        <v>153402826.28999999</v>
      </c>
      <c r="D823" s="21">
        <f>D825+D826+D827</f>
        <v>658381.01</v>
      </c>
      <c r="E823" s="22">
        <f>D823/C823*100</f>
        <v>0.42918440678228786</v>
      </c>
    </row>
    <row r="824" spans="1:5">
      <c r="A824" s="14"/>
      <c r="B824" s="20" t="s">
        <v>4</v>
      </c>
      <c r="C824" s="21"/>
      <c r="D824" s="21"/>
      <c r="E824" s="22"/>
    </row>
    <row r="825" spans="1:5">
      <c r="A825" s="14"/>
      <c r="B825" s="20" t="s">
        <v>5</v>
      </c>
      <c r="C825" s="21">
        <v>130325793.51000001</v>
      </c>
      <c r="D825" s="21"/>
      <c r="E825" s="22">
        <f t="shared" ref="E825:E826" si="186">D825/C825*100</f>
        <v>0</v>
      </c>
    </row>
    <row r="826" spans="1:5">
      <c r="A826" s="14"/>
      <c r="B826" s="20" t="s">
        <v>6</v>
      </c>
      <c r="C826" s="21">
        <v>4159333.84</v>
      </c>
      <c r="D826" s="21"/>
      <c r="E826" s="22">
        <f t="shared" si="186"/>
        <v>0</v>
      </c>
    </row>
    <row r="827" spans="1:5">
      <c r="A827" s="14"/>
      <c r="B827" s="20" t="s">
        <v>7</v>
      </c>
      <c r="C827" s="21">
        <v>18917698.940000001</v>
      </c>
      <c r="D827" s="21">
        <v>658381.01</v>
      </c>
      <c r="E827" s="22">
        <f>D827/C827*100</f>
        <v>3.4802383317767291</v>
      </c>
    </row>
    <row r="828" spans="1:5">
      <c r="A828" s="34"/>
      <c r="B828" s="34"/>
      <c r="C828" s="34"/>
      <c r="D828" s="34"/>
      <c r="E828" s="34"/>
    </row>
    <row r="829" spans="1:5">
      <c r="A829" s="34"/>
      <c r="B829" s="34"/>
      <c r="C829" s="34"/>
      <c r="D829" s="34"/>
      <c r="E829" s="34"/>
    </row>
    <row r="830" spans="1:5">
      <c r="A830" s="34"/>
      <c r="B830" s="34"/>
      <c r="C830" s="34"/>
      <c r="D830" s="34"/>
      <c r="E830" s="34"/>
    </row>
    <row r="831" spans="1:5" ht="18.75">
      <c r="A831" s="40"/>
      <c r="B831" s="40"/>
      <c r="C831" s="35"/>
      <c r="D831" s="41"/>
      <c r="E831" s="41"/>
    </row>
    <row r="832" spans="1:5" ht="18.75">
      <c r="A832" s="40"/>
      <c r="B832" s="40"/>
      <c r="C832" s="35"/>
      <c r="D832" s="41"/>
      <c r="E832" s="41"/>
    </row>
    <row r="833" spans="1:5">
      <c r="A833" s="34"/>
      <c r="B833" s="34"/>
      <c r="C833" s="34"/>
      <c r="D833" s="34"/>
      <c r="E833" s="34"/>
    </row>
  </sheetData>
  <mergeCells count="11">
    <mergeCell ref="A831:B831"/>
    <mergeCell ref="D831:E831"/>
    <mergeCell ref="A832:B832"/>
    <mergeCell ref="D832:E832"/>
    <mergeCell ref="A1:E1"/>
    <mergeCell ref="B3:E3"/>
    <mergeCell ref="A4:A5"/>
    <mergeCell ref="B4:B5"/>
    <mergeCell ref="C4:C5"/>
    <mergeCell ref="D4:D5"/>
    <mergeCell ref="E4:E5"/>
  </mergeCells>
  <pageMargins left="1.1811023622047245" right="0.59055118110236227" top="0.59055118110236227" bottom="0.59055118110236227" header="0" footer="0"/>
  <pageSetup paperSize="9" scale="60" fitToWidth="0" orientation="portrait" blackAndWhite="1" r:id="rId1"/>
  <rowBreaks count="4" manualBreakCount="4">
    <brk id="59" max="4" man="1"/>
    <brk id="116" max="4" man="1"/>
    <brk id="169" max="4" man="1"/>
    <brk id="23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01.09.2018 </vt:lpstr>
      <vt:lpstr>'01.09.2018 '!Заголовки_для_печати</vt:lpstr>
      <vt:lpstr>'01.09.2018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Данилова Марина Валерьевна</cp:lastModifiedBy>
  <cp:lastPrinted>2018-08-02T08:05:33Z</cp:lastPrinted>
  <dcterms:created xsi:type="dcterms:W3CDTF">2016-11-17T19:33:17Z</dcterms:created>
  <dcterms:modified xsi:type="dcterms:W3CDTF">2018-09-11T11:13:45Z</dcterms:modified>
</cp:coreProperties>
</file>