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80" windowWidth="19200" windowHeight="7460"/>
  </bookViews>
  <sheets>
    <sheet name="01.06.2019" sheetId="67" r:id="rId1"/>
  </sheets>
  <definedNames>
    <definedName name="_xlnm._FilterDatabase" localSheetId="0" hidden="1">'01.06.2019'!$A$5:$G$315</definedName>
    <definedName name="_xlnm.Print_Titles" localSheetId="0">'01.06.2019'!$5:$6</definedName>
    <definedName name="_xlnm.Print_Area" localSheetId="0">'01.06.2019'!$A$1:$G$318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0" i="67" l="1"/>
  <c r="E210" i="67"/>
  <c r="D194" i="67"/>
  <c r="E194" i="67"/>
  <c r="C194" i="67"/>
  <c r="D187" i="67"/>
  <c r="E187" i="67"/>
  <c r="C187" i="67"/>
  <c r="D180" i="67"/>
  <c r="E180" i="67"/>
  <c r="C180" i="67"/>
  <c r="D173" i="67"/>
  <c r="E173" i="67"/>
  <c r="C173" i="67"/>
  <c r="D166" i="67"/>
  <c r="E166" i="67"/>
  <c r="C166" i="67"/>
  <c r="D159" i="67"/>
  <c r="E159" i="67"/>
  <c r="C159" i="67"/>
  <c r="D152" i="67"/>
  <c r="E152" i="67"/>
  <c r="C152" i="67"/>
  <c r="F145" i="67"/>
  <c r="D145" i="67"/>
  <c r="E145" i="67"/>
  <c r="C145" i="67"/>
  <c r="D315" i="67"/>
  <c r="E315" i="67"/>
  <c r="C315" i="67"/>
  <c r="D314" i="67"/>
  <c r="E314" i="67"/>
  <c r="C314" i="67"/>
  <c r="F307" i="67" l="1"/>
  <c r="D304" i="67"/>
  <c r="E304" i="67"/>
  <c r="C304" i="67"/>
  <c r="F310" i="67"/>
  <c r="D308" i="67"/>
  <c r="E308" i="67"/>
  <c r="C308" i="67"/>
  <c r="F251" i="67"/>
  <c r="D248" i="67"/>
  <c r="E248" i="67"/>
  <c r="C248" i="67"/>
  <c r="C210" i="67"/>
  <c r="F132" i="67"/>
  <c r="F136" i="67"/>
  <c r="D133" i="67"/>
  <c r="E133" i="67"/>
  <c r="C133" i="67"/>
  <c r="D129" i="67"/>
  <c r="E129" i="67"/>
  <c r="C129" i="67"/>
  <c r="F118" i="67"/>
  <c r="D115" i="67"/>
  <c r="E115" i="67"/>
  <c r="C115" i="67"/>
  <c r="F133" i="67" l="1"/>
  <c r="F248" i="67"/>
  <c r="F308" i="67"/>
  <c r="F304" i="67"/>
  <c r="F129" i="67"/>
  <c r="F115" i="67"/>
  <c r="F247" i="67"/>
  <c r="C244" i="67"/>
  <c r="F244" i="67" s="1"/>
  <c r="C141" i="67" l="1"/>
  <c r="E141" i="67"/>
  <c r="D141" i="67"/>
  <c r="F109" i="67" l="1"/>
  <c r="F110" i="67"/>
  <c r="D107" i="67"/>
  <c r="E107" i="67"/>
  <c r="C107" i="67"/>
  <c r="F107" i="67" l="1"/>
  <c r="D270" i="67"/>
  <c r="E270" i="67"/>
  <c r="F36" i="67" l="1"/>
  <c r="F41" i="67"/>
  <c r="F45" i="67"/>
  <c r="F49" i="67"/>
  <c r="F53" i="67"/>
  <c r="F81" i="67"/>
  <c r="F82" i="67"/>
  <c r="F122" i="67"/>
  <c r="F123" i="67"/>
  <c r="F140" i="67"/>
  <c r="F141" i="67"/>
  <c r="F144" i="67"/>
  <c r="F204" i="67"/>
  <c r="F205" i="67"/>
  <c r="F235" i="67"/>
  <c r="F243" i="67"/>
  <c r="F260" i="67"/>
  <c r="D257" i="67"/>
  <c r="E257" i="67"/>
  <c r="C257" i="67"/>
  <c r="D240" i="67"/>
  <c r="E240" i="67"/>
  <c r="C240" i="67"/>
  <c r="D232" i="67"/>
  <c r="E232" i="67"/>
  <c r="C232" i="67"/>
  <c r="D201" i="67"/>
  <c r="E201" i="67"/>
  <c r="C201" i="67"/>
  <c r="D137" i="67"/>
  <c r="E137" i="67"/>
  <c r="C137" i="67"/>
  <c r="D120" i="67"/>
  <c r="D119" i="67" s="1"/>
  <c r="E120" i="67"/>
  <c r="E119" i="67" s="1"/>
  <c r="C120" i="67"/>
  <c r="C119" i="67" s="1"/>
  <c r="D79" i="67"/>
  <c r="E79" i="67"/>
  <c r="C79" i="67"/>
  <c r="D50" i="67"/>
  <c r="E50" i="67"/>
  <c r="F50" i="67" s="1"/>
  <c r="C50" i="67"/>
  <c r="D42" i="67"/>
  <c r="E42" i="67"/>
  <c r="D46" i="67"/>
  <c r="E46" i="67"/>
  <c r="C46" i="67"/>
  <c r="C42" i="67"/>
  <c r="D38" i="67"/>
  <c r="E38" i="67"/>
  <c r="C38" i="67"/>
  <c r="D33" i="67"/>
  <c r="E33" i="67"/>
  <c r="C33" i="67"/>
  <c r="F257" i="67" l="1"/>
  <c r="F42" i="67"/>
  <c r="F79" i="67"/>
  <c r="F33" i="67"/>
  <c r="F137" i="67"/>
  <c r="F240" i="67"/>
  <c r="F46" i="67"/>
  <c r="F232" i="67"/>
  <c r="F38" i="67"/>
  <c r="F201" i="67"/>
  <c r="F119" i="67"/>
  <c r="F120" i="67"/>
  <c r="F11" i="67"/>
  <c r="F15" i="67"/>
  <c r="F19" i="67"/>
  <c r="F23" i="67"/>
  <c r="F26" i="67"/>
  <c r="F31" i="67"/>
  <c r="F56" i="67"/>
  <c r="F57" i="67"/>
  <c r="F61" i="67"/>
  <c r="F64" i="67"/>
  <c r="F65" i="67"/>
  <c r="F68" i="67"/>
  <c r="F69" i="67"/>
  <c r="F73" i="67"/>
  <c r="F78" i="67"/>
  <c r="F86" i="67"/>
  <c r="F90" i="67"/>
  <c r="F94" i="67"/>
  <c r="F98" i="67"/>
  <c r="F102" i="67"/>
  <c r="F106" i="67"/>
  <c r="F114" i="67"/>
  <c r="F128" i="67"/>
  <c r="F148" i="67"/>
  <c r="F150" i="67"/>
  <c r="F151" i="67"/>
  <c r="F155" i="67"/>
  <c r="F157" i="67"/>
  <c r="F158" i="67"/>
  <c r="F162" i="67"/>
  <c r="F163" i="67"/>
  <c r="F164" i="67"/>
  <c r="F169" i="67"/>
  <c r="F171" i="67"/>
  <c r="F172" i="67"/>
  <c r="F176" i="67"/>
  <c r="F177" i="67"/>
  <c r="F178" i="67"/>
  <c r="F183" i="67"/>
  <c r="F184" i="67"/>
  <c r="F185" i="67"/>
  <c r="F190" i="67"/>
  <c r="F191" i="67"/>
  <c r="F192" i="67"/>
  <c r="F197" i="67"/>
  <c r="F198" i="67"/>
  <c r="F200" i="67"/>
  <c r="F208" i="67"/>
  <c r="F209" i="67"/>
  <c r="F212" i="67"/>
  <c r="F213" i="67"/>
  <c r="F218" i="67"/>
  <c r="F219" i="67"/>
  <c r="F223" i="67"/>
  <c r="F227" i="67"/>
  <c r="F231" i="67"/>
  <c r="F238" i="67"/>
  <c r="F239" i="67"/>
  <c r="F255" i="67"/>
  <c r="F256" i="67"/>
  <c r="F264" i="67"/>
  <c r="F265" i="67"/>
  <c r="F269" i="67"/>
  <c r="F273" i="67"/>
  <c r="F277" i="67"/>
  <c r="F281" i="67"/>
  <c r="F284" i="67"/>
  <c r="F289" i="67"/>
  <c r="F292" i="67"/>
  <c r="F293" i="67"/>
  <c r="F294" i="67"/>
  <c r="F298" i="67"/>
  <c r="F302" i="67"/>
  <c r="F303" i="67"/>
  <c r="C8" i="67" l="1"/>
  <c r="D8" i="67"/>
  <c r="E8" i="67"/>
  <c r="F8" i="67" s="1"/>
  <c r="C12" i="67"/>
  <c r="D12" i="67"/>
  <c r="E12" i="67"/>
  <c r="C16" i="67"/>
  <c r="D16" i="67"/>
  <c r="E16" i="67"/>
  <c r="C20" i="67"/>
  <c r="D20" i="67"/>
  <c r="E20" i="67"/>
  <c r="C24" i="67"/>
  <c r="D24" i="67"/>
  <c r="E24" i="67"/>
  <c r="F24" i="67" s="1"/>
  <c r="C29" i="67"/>
  <c r="C28" i="67" s="1"/>
  <c r="D29" i="67"/>
  <c r="D28" i="67" s="1"/>
  <c r="E29" i="67"/>
  <c r="E28" i="67" s="1"/>
  <c r="C54" i="67"/>
  <c r="D54" i="67"/>
  <c r="E54" i="67"/>
  <c r="C58" i="67"/>
  <c r="D58" i="67"/>
  <c r="E58" i="67"/>
  <c r="C62" i="67"/>
  <c r="D62" i="67"/>
  <c r="E62" i="67"/>
  <c r="C66" i="67"/>
  <c r="D66" i="67"/>
  <c r="E66" i="67"/>
  <c r="C70" i="67"/>
  <c r="D70" i="67"/>
  <c r="E70" i="67"/>
  <c r="C75" i="67"/>
  <c r="D75" i="67"/>
  <c r="E75" i="67"/>
  <c r="C83" i="67"/>
  <c r="D83" i="67"/>
  <c r="E83" i="67"/>
  <c r="C87" i="67"/>
  <c r="D87" i="67"/>
  <c r="E87" i="67"/>
  <c r="C91" i="67"/>
  <c r="D91" i="67"/>
  <c r="E91" i="67"/>
  <c r="C95" i="67"/>
  <c r="D95" i="67"/>
  <c r="E95" i="67"/>
  <c r="C99" i="67"/>
  <c r="D99" i="67"/>
  <c r="E99" i="67"/>
  <c r="C103" i="67"/>
  <c r="D103" i="67"/>
  <c r="E103" i="67"/>
  <c r="C111" i="67"/>
  <c r="D111" i="67"/>
  <c r="E111" i="67"/>
  <c r="C125" i="67"/>
  <c r="D125" i="67"/>
  <c r="E125" i="67"/>
  <c r="C206" i="67"/>
  <c r="D206" i="67"/>
  <c r="E206" i="67"/>
  <c r="C216" i="67"/>
  <c r="D216" i="67"/>
  <c r="E216" i="67"/>
  <c r="C220" i="67"/>
  <c r="D220" i="67"/>
  <c r="E220" i="67"/>
  <c r="C224" i="67"/>
  <c r="D224" i="67"/>
  <c r="E224" i="67"/>
  <c r="C228" i="67"/>
  <c r="D228" i="67"/>
  <c r="E228" i="67"/>
  <c r="C236" i="67"/>
  <c r="D236" i="67"/>
  <c r="E236" i="67"/>
  <c r="C253" i="67"/>
  <c r="C252" i="67" s="1"/>
  <c r="D253" i="67"/>
  <c r="D252" i="67" s="1"/>
  <c r="E253" i="67"/>
  <c r="C262" i="67"/>
  <c r="D262" i="67"/>
  <c r="E262" i="67"/>
  <c r="C266" i="67"/>
  <c r="D266" i="67"/>
  <c r="E266" i="67"/>
  <c r="C270" i="67"/>
  <c r="F270" i="67" s="1"/>
  <c r="C274" i="67"/>
  <c r="D274" i="67"/>
  <c r="E274" i="67"/>
  <c r="C278" i="67"/>
  <c r="D278" i="67"/>
  <c r="E278" i="67"/>
  <c r="C282" i="67"/>
  <c r="D282" i="67"/>
  <c r="E282" i="67"/>
  <c r="C286" i="67"/>
  <c r="D286" i="67"/>
  <c r="E286" i="67"/>
  <c r="C290" i="67"/>
  <c r="D290" i="67"/>
  <c r="E290" i="67"/>
  <c r="C295" i="67"/>
  <c r="D295" i="67"/>
  <c r="E295" i="67"/>
  <c r="C300" i="67"/>
  <c r="C299" i="67" s="1"/>
  <c r="D300" i="67"/>
  <c r="D299" i="67" s="1"/>
  <c r="E300" i="67"/>
  <c r="F315" i="67"/>
  <c r="C37" i="67" l="1"/>
  <c r="D37" i="67"/>
  <c r="E37" i="67"/>
  <c r="E124" i="67"/>
  <c r="E74" i="67"/>
  <c r="D124" i="67"/>
  <c r="D74" i="67"/>
  <c r="C124" i="67"/>
  <c r="C74" i="67"/>
  <c r="F54" i="67"/>
  <c r="D261" i="67"/>
  <c r="E261" i="67"/>
  <c r="F103" i="67"/>
  <c r="F87" i="67"/>
  <c r="F66" i="67"/>
  <c r="F295" i="67"/>
  <c r="F278" i="67"/>
  <c r="F236" i="67"/>
  <c r="F216" i="67"/>
  <c r="F187" i="67"/>
  <c r="F159" i="67"/>
  <c r="F125" i="67"/>
  <c r="F99" i="67"/>
  <c r="F83" i="67"/>
  <c r="F62" i="67"/>
  <c r="F20" i="67"/>
  <c r="F290" i="67"/>
  <c r="F274" i="67"/>
  <c r="F266" i="67"/>
  <c r="F228" i="67"/>
  <c r="F210" i="67"/>
  <c r="F180" i="67"/>
  <c r="F152" i="67"/>
  <c r="E299" i="67"/>
  <c r="F299" i="67" s="1"/>
  <c r="F300" i="67"/>
  <c r="F282" i="67"/>
  <c r="E252" i="67"/>
  <c r="F252" i="67" s="1"/>
  <c r="F253" i="67"/>
  <c r="F220" i="67"/>
  <c r="F194" i="67"/>
  <c r="F166" i="67"/>
  <c r="F91" i="67"/>
  <c r="F70" i="67"/>
  <c r="F58" i="67"/>
  <c r="F28" i="67"/>
  <c r="F29" i="67"/>
  <c r="F12" i="67"/>
  <c r="F314" i="67"/>
  <c r="F286" i="67"/>
  <c r="F262" i="67"/>
  <c r="F224" i="67"/>
  <c r="F206" i="67"/>
  <c r="F173" i="67"/>
  <c r="F111" i="67"/>
  <c r="F95" i="67"/>
  <c r="F75" i="67"/>
  <c r="F16" i="67"/>
  <c r="E7" i="67"/>
  <c r="D7" i="67"/>
  <c r="C261" i="67"/>
  <c r="C7" i="67"/>
  <c r="C312" i="67" l="1"/>
  <c r="F74" i="67"/>
  <c r="E312" i="67"/>
  <c r="D312" i="67"/>
  <c r="F37" i="67"/>
  <c r="F124" i="67"/>
  <c r="F7" i="67"/>
  <c r="F261" i="67"/>
  <c r="F312" i="67" l="1"/>
</calcChain>
</file>

<file path=xl/sharedStrings.xml><?xml version="1.0" encoding="utf-8"?>
<sst xmlns="http://schemas.openxmlformats.org/spreadsheetml/2006/main" count="396" uniqueCount="124">
  <si>
    <t xml:space="preserve"> </t>
  </si>
  <si>
    <t>№ п/п</t>
  </si>
  <si>
    <t>Наименование расходов</t>
  </si>
  <si>
    <t>4</t>
  </si>
  <si>
    <t>6</t>
  </si>
  <si>
    <t>1.</t>
  </si>
  <si>
    <t>ОБЩЕГОСУДАРСТВЕННЫЕ  ВОПРОСЫ</t>
  </si>
  <si>
    <t xml:space="preserve">Субвенции на 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</si>
  <si>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в том числе из:</t>
  </si>
  <si>
    <t xml:space="preserve"> - федерального бюджета</t>
  </si>
  <si>
    <t>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</si>
  <si>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Субвенции на осуществление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</si>
  <si>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</si>
  <si>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2.</t>
  </si>
  <si>
    <t>НАЦИОНАЛЬНАЯ БЕЗОПАСНОСТЬ И ПРАВООХРАНИТЕЛЬНАЯ ДЕЯТЕЛЬНОСТЬ</t>
  </si>
  <si>
    <t>Субвенции на 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</si>
  <si>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 xml:space="preserve"> - республиканского бюджета</t>
  </si>
  <si>
    <t>3.</t>
  </si>
  <si>
    <t>НАЦИОНАЛЬНАЯ ЭКОНОМИКА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</si>
  <si>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</si>
  <si>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4.</t>
  </si>
  <si>
    <t>ЖИЛИЩНО-КОММУНАЛЬНОЕ ХОЗЯЙСТВО</t>
  </si>
  <si>
    <t>5.</t>
  </si>
  <si>
    <t>ОБРАЗОВАНИЕ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</si>
  <si>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</si>
  <si>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>7.</t>
  </si>
  <si>
    <t xml:space="preserve">КУЛЬТУРА, КИНЕМАТОГРАФИЯ </t>
  </si>
  <si>
    <t>8.</t>
  </si>
  <si>
    <t>СОЦИАЛЬНАЯ ПОЛИТИКА</t>
  </si>
  <si>
    <t xml:space="preserve">Субвенции на осуществление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</si>
  <si>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9.</t>
  </si>
  <si>
    <t>ФИЗКУЛЬТУРА И СПОРТ</t>
  </si>
  <si>
    <t>ИТОГО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</si>
  <si>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</si>
  <si>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Субсидии на укрепление материально-технической базы муниципальных образовательных организаций  (в части проведения капитального ремонта зданий муниципальных образовательных организаций с целью создания новых мест)</t>
  </si>
  <si>
    <t xml:space="preserve">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
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</si>
  <si>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</si>
  <si>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>Субсидии на строительство автомобильных дорог по улицам № 1, 2, 3, 4, 5 в микрорайоне "Университетский-2"</t>
  </si>
  <si>
    <t>Субсидии на софинансирование расходов бюджетам муниципальных районов и бюджетам городских округов по капитальному ремонту и   ремонту дворовых территорий многоквартирных домов, проездов к   дворовым территориям многоквартирных домов населенных пунктов</t>
  </si>
  <si>
    <t xml:space="preserve">Субвенции для финансового обеспечения переданных государственных полномочий Чувашской Республики по организации проведения на территории Чувашской Республики мероприятий по отлову и содержанию безнадзорных животных 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</si>
  <si>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</si>
  <si>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t>Субсидии на cтроительство внутрипоселковых газораспределительных сетей в пос. Октябрьский</t>
  </si>
  <si>
    <t xml:space="preserve">Субсидии на cтроительство внутрипоселковых газораспределительных сетей по ул. Санаторная г. Чебоксары </t>
  </si>
  <si>
    <t>Субсидии на cтроительство внутрипоселковых газораспределительных сетей в пос. Северный</t>
  </si>
  <si>
    <t>Субсидии на cтроительство внутрипоселковых газораспределительных сетей в пос. Пролетарский</t>
  </si>
  <si>
    <t>Субсидии на cтроительство внутрипоселковых газораспределительных сетей в пос. Первомайский</t>
  </si>
  <si>
    <t>Субсидии на cтроительство внутрипоселковых газораспределительных сетей в пос. Сосновка</t>
  </si>
  <si>
    <t>Субсидии на строительство средней общеобразовательной школы на 1100 мест в микрорайоне "Волжский-3" г. Чебоксары Чувашской Республики</t>
  </si>
  <si>
    <t>Субсидии на строительство средней общеобразовательной школы на 1600 ученических мест поз. 1.34 в микрорайоне № 1 жилого района "Новый город" г. Чебоксары</t>
  </si>
  <si>
    <t>Субсидии на строительство объекта «Дошкольное образовательное учреждение на 240 мест поз.23 в микрорайоне 5 района ул.Б.Хмельницкого в г.Чебоксары»</t>
  </si>
  <si>
    <t>Субсидии на строительство объекта «Дошкольное образовательное учреждение на 240 мест поз. 5 в микрорайоне №1 жилого района «Новый город» г. Чебоксары (вариант 2)»</t>
  </si>
  <si>
    <t>Субсидии на строительство объекта «Дошкольное образовательное учреждение на 160 мест, поз.6 в микрорайоне, ограниченном улицами Эгерский бульвар, Л.Комсомола, Машиностроительный проезд, речка Малая Кувшинка г.Чебоксары»</t>
  </si>
  <si>
    <t>Субсидии на строительство объекта «Дошкольное образовательное учреждение на 240 мест поз.38 в микрорайоне 3 района ул.Б.Хмельницкого г.Чебоксары»</t>
  </si>
  <si>
    <t>Субсидии на строительство объекта «Дошкольное образовательное учреждение на 250 мест поз.30 в микрорайоне «Университетский-2» г.Чебоксары (II очередь)»</t>
  </si>
  <si>
    <t>Субсидии на строительство объекта «Дошкольное образовательное учреждение на 150 мест в пос. Сосновка г. Чебоксары»</t>
  </si>
  <si>
    <t>Субсидии на строительство объекта «Дошкольное образовательное учреждение на 250 мест в микрорайоне №2 жилого района «Новый город» г.Чебоксары»</t>
  </si>
  <si>
    <t>Субсидии на строительство объекта «Дошкольное образовательное учреждение на 250 мест с ясельными группами поз.23 в микрорайоне «Солнечный» (2 этап) г.Чебоксары»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</si>
  <si>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</si>
  <si>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Субвенции бюджетам муниципальных районов и бюджетам городских округов на 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</si>
  <si>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мероприятия по созданию в дошкольных образовательных, общеобразовательных организациях,   организациях дополнительного образования детей (в том числе в организациях, осуществляющих образовательную деятельность по     адаптированным основным общеобразовательным программам)       условий для получения детьми-инвалидами качественного образования (в части укрепления материально-технической базы муниципальных образовательных организаций Чувашской Республики) </t>
  </si>
  <si>
    <t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</si>
  <si>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</si>
  <si>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</si>
  <si>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</si>
  <si>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</si>
  <si>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</si>
  <si>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</si>
  <si>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</si>
  <si>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Субсидии на мероприятия по поддержке учреждений спортивной направленности по адаптивной физической культуре и спорту в Чувашской Республике </t>
  </si>
  <si>
    <t>Наименование получателя</t>
  </si>
  <si>
    <t>% исполнения к уточненному плану</t>
  </si>
  <si>
    <t xml:space="preserve"> - республиканского бюджета </t>
  </si>
  <si>
    <r>
      <t xml:space="preserve"> - республиканского бюджета 
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</si>
  <si>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</si>
  <si>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</si>
  <si>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  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</si>
  <si>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</si>
  <si>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/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</si>
  <si>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 xml:space="preserve"> </t>
    </r>
  </si>
  <si>
    <t>5=4/2*100</t>
  </si>
  <si>
    <t>3</t>
  </si>
  <si>
    <t xml:space="preserve">Администрации районов </t>
  </si>
  <si>
    <t>Администрация города Чебоксары</t>
  </si>
  <si>
    <t>Управление ЖКХ, энергетики, транспорта и связи</t>
  </si>
  <si>
    <t>Управление архитектуры и градостроительства</t>
  </si>
  <si>
    <t>Управление образования</t>
  </si>
  <si>
    <t>Управление культуры и развития туризма</t>
  </si>
  <si>
    <t xml:space="preserve">Администрация города Чебоксары </t>
  </si>
  <si>
    <t>Финансовое управление администрации города Чебоксары</t>
  </si>
  <si>
    <t>Управление физической культуры и спорта</t>
  </si>
  <si>
    <t>Субсидии бюджетам муниципальных районов и бюджетам городских округов на мероприятия по профилактике и соблюдению правопорядка на улицах и в других общественных местах</t>
  </si>
  <si>
    <t>Субсидии на строительство третьего транспортного полукольца (разработка проектно-сметной документации)</t>
  </si>
  <si>
    <t>Субсидии на реконструкцию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№ 2 (Марпосадское шоссе) в границах микрорайона № 1 жилого района "Новый город". 2 этап строительства. Реконструкция магистральной дороги районного значения № 2 (Марпосадское шоссе) на участке от магистральной дороги № 1 до транспортной развязки Марпосадское шоссе и пр. 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 Чебоксары</t>
  </si>
  <si>
    <t>Субсидии на строительство автодороги по бульвару Солнечный в микрорайоне "Солнечный" г. Чебоксары</t>
  </si>
  <si>
    <t>Субсидии на строительство автомобильной дороги по ул. А. Асламаса в 14 мкр. г. Чебоксары</t>
  </si>
  <si>
    <t>ОХРАНА ОКРУЖАЮЩЕЙ СРЕДЫ</t>
  </si>
  <si>
    <t>6.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</si>
  <si>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</si>
  <si>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объекта "Дошкольное образовательное учреждение на 160 мест поз. 1.28 в микрорайоне N 1 жилого района "Новый город" в г. Чебоксары"</t>
  </si>
  <si>
    <t>Субсидии на строительство объекта "Детский сад на 220 мест в мкр. "Соляное" г. Чебоксары Чувашской Республики"</t>
  </si>
  <si>
    <t>Субсидии на с строительство объекта "Дошкольное образовательное учреждение на 160 мест в микрорайоне  ограниченном ул. Ю. Гагарина, ул. Ярморочная, ЖК "Серебряные ключи" в г. Чебоксары"</t>
  </si>
  <si>
    <t xml:space="preserve"> - республиканского бюджета  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</si>
  <si>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 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</si>
  <si>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вновь созданных в муниципальных образовательных организациях средствами обучения и воспитания) </t>
  </si>
  <si>
    <t>Субсидии бюджетам муниципальных районов и бюджетам городских округов на повышение оплаты труда работников муниципальных образовательных организаций  дополнительного образования детей</t>
  </si>
  <si>
    <t>Субсидии бюджетам муниципальных районов и бюджетам городских округов на повышение оплаты труда работников муниципальных учреждений культуры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</si>
  <si>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ведению Российской Федерации</t>
  </si>
  <si>
    <t>Субсидии на благоустройство дворовых и общественных территрий муниципальных образований ЧР в рамках поддержки государственных программ субъектов РФ и муниципальных программ формирования современной городской среды</t>
  </si>
  <si>
    <t>Субсидии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</si>
  <si>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Субсидии бюджетам  городских округов на укрепление материально-технической базы муниципальных детских школ искусств и обеспечение безопасности и антитеррористической защищенности</t>
  </si>
  <si>
    <t xml:space="preserve">          Информация об освоении средств федерального и республиканского бюджетов по состоянию на 01.06.2019</t>
  </si>
  <si>
    <t>Уточненный план на 01.06.2019</t>
  </si>
  <si>
    <t>Поступило из вышестоящего бюджета по состоянию на 01.06.2019</t>
  </si>
  <si>
    <t>Кассовые расходы по состоянию на 01.06.2019</t>
  </si>
  <si>
    <t>Иные межбюджетные трансферты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</si>
  <si>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Субвенции для осуществления государственных полномочий ЧР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</si>
  <si>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Субсидии на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</si>
  <si>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Субвенции на обеспечение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</t>
  </si>
  <si>
    <t>Субсидии на строительство водопровода от повысительной насосной станции Северо-Западного района г. Чебоксары до д. Чандрово Чувашской Республики</t>
  </si>
  <si>
    <t>Субсидии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дошкольных образовательных организаций)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</si>
  <si>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вновь созданных мест в муниципальных дошкольных образовательных организациях средствами обучения и воспитания) </t>
  </si>
  <si>
    <t>Субсидии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 прочих муниципальных образовательных организаций)</t>
  </si>
  <si>
    <t>Субсидии на укрепление материально-технической базы муниципальных учреждений в сфере физической культуры и спорта (в части проведения капитального ремонта зданий муниципальных учреждений физической культуры и спорта)</t>
  </si>
  <si>
    <t>Субсидии бюджетам городских округов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</si>
</sst>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9" fontId="2" fillId="0" borderId="0" xfId="1" applyNumberFormat="1" applyFont="1" applyFill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/>
    <xf numFmtId="4" fontId="2" fillId="0" borderId="0" xfId="1" applyNumberFormat="1" applyFont="1"/>
    <xf numFmtId="2" fontId="2" fillId="0" borderId="0" xfId="1" applyNumberFormat="1" applyFont="1" applyAlignment="1">
      <alignment horizontal="right" vertical="top"/>
    </xf>
    <xf numFmtId="0" fontId="2" fillId="0" borderId="0" xfId="1" applyFont="1" applyAlignment="1">
      <alignment horizontal="right" vertical="top"/>
    </xf>
    <xf numFmtId="4" fontId="2" fillId="0" borderId="0" xfId="1" applyNumberFormat="1" applyFont="1" applyFill="1" applyBorder="1"/>
    <xf numFmtId="4" fontId="2" fillId="0" borderId="0" xfId="1" applyNumberFormat="1" applyFont="1" applyFill="1"/>
    <xf numFmtId="165" fontId="2" fillId="0" borderId="0" xfId="1" applyNumberFormat="1" applyFont="1" applyFill="1"/>
    <xf numFmtId="4" fontId="6" fillId="0" borderId="0" xfId="1" applyNumberFormat="1" applyFont="1" applyFill="1"/>
    <xf numFmtId="4" fontId="3" fillId="2" borderId="0" xfId="1" applyNumberFormat="1" applyFont="1" applyFill="1"/>
    <xf numFmtId="4" fontId="3" fillId="0" borderId="0" xfId="1" applyNumberFormat="1" applyFont="1" applyFill="1"/>
    <xf numFmtId="49" fontId="5" fillId="0" borderId="0" xfId="1" applyNumberFormat="1" applyFont="1" applyFill="1"/>
    <xf numFmtId="0" fontId="5" fillId="0" borderId="0" xfId="1" applyFont="1" applyFill="1" applyAlignment="1">
      <alignment horizontal="justify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right" vertical="top"/>
    </xf>
    <xf numFmtId="0" fontId="5" fillId="0" borderId="0" xfId="1" applyFont="1" applyFill="1" applyBorder="1" applyAlignment="1">
      <alignment horizontal="right" vertical="top"/>
    </xf>
    <xf numFmtId="0" fontId="4" fillId="3" borderId="1" xfId="1" applyFont="1" applyFill="1" applyBorder="1" applyAlignment="1">
      <alignment horizontal="justify" vertical="center" wrapText="1"/>
    </xf>
    <xf numFmtId="4" fontId="4" fillId="3" borderId="1" xfId="1" applyNumberFormat="1" applyFont="1" applyFill="1" applyBorder="1" applyAlignment="1">
      <alignment horizontal="right" vertical="top" wrapText="1"/>
    </xf>
    <xf numFmtId="2" fontId="5" fillId="3" borderId="1" xfId="1" applyNumberFormat="1" applyFont="1" applyFill="1" applyBorder="1" applyAlignment="1">
      <alignment horizontal="right" vertical="top" wrapText="1"/>
    </xf>
    <xf numFmtId="49" fontId="5" fillId="3" borderId="1" xfId="2" applyNumberFormat="1" applyFont="1" applyFill="1" applyBorder="1" applyAlignment="1">
      <alignment horizontal="justify" vertical="center" wrapText="1"/>
    </xf>
    <xf numFmtId="4" fontId="5" fillId="3" borderId="1" xfId="1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/>
    </xf>
    <xf numFmtId="0" fontId="5" fillId="3" borderId="1" xfId="1" applyFont="1" applyFill="1" applyBorder="1" applyAlignment="1">
      <alignment horizontal="justify" vertical="top" wrapText="1"/>
    </xf>
    <xf numFmtId="49" fontId="4" fillId="3" borderId="1" xfId="2" applyNumberFormat="1" applyFont="1" applyFill="1" applyBorder="1" applyAlignment="1">
      <alignment horizontal="justify" vertical="center" wrapText="1"/>
    </xf>
    <xf numFmtId="49" fontId="5" fillId="3" borderId="1" xfId="2" applyNumberFormat="1" applyFont="1" applyFill="1" applyBorder="1" applyAlignment="1">
      <alignment horizontal="justify" vertical="top" wrapText="1"/>
    </xf>
    <xf numFmtId="164" fontId="5" fillId="3" borderId="1" xfId="2" applyFont="1" applyFill="1" applyBorder="1" applyAlignment="1">
      <alignment horizontal="right" vertical="top" wrapText="1"/>
    </xf>
    <xf numFmtId="164" fontId="4" fillId="3" borderId="1" xfId="2" applyFont="1" applyFill="1" applyBorder="1" applyAlignment="1">
      <alignment horizontal="right" vertical="top" wrapText="1"/>
    </xf>
    <xf numFmtId="4" fontId="4" fillId="3" borderId="1" xfId="1" applyNumberFormat="1" applyFont="1" applyFill="1" applyBorder="1" applyAlignment="1">
      <alignment horizontal="right"/>
    </xf>
    <xf numFmtId="4" fontId="5" fillId="3" borderId="1" xfId="1" applyNumberFormat="1" applyFont="1" applyFill="1" applyBorder="1" applyAlignment="1">
      <alignment horizontal="right"/>
    </xf>
    <xf numFmtId="4" fontId="5" fillId="3" borderId="1" xfId="2" applyNumberFormat="1" applyFont="1" applyFill="1" applyBorder="1" applyAlignment="1">
      <alignment horizontal="right"/>
    </xf>
    <xf numFmtId="49" fontId="5" fillId="0" borderId="0" xfId="1" applyNumberFormat="1" applyFont="1" applyFill="1" applyBorder="1"/>
    <xf numFmtId="0" fontId="5" fillId="0" borderId="0" xfId="1" applyFont="1" applyFill="1" applyBorder="1" applyAlignment="1">
      <alignment horizontal="justify" vertical="center"/>
    </xf>
    <xf numFmtId="4" fontId="5" fillId="0" borderId="0" xfId="1" applyNumberFormat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justify" vertical="center"/>
    </xf>
    <xf numFmtId="4" fontId="5" fillId="0" borderId="0" xfId="1" applyNumberFormat="1" applyFont="1" applyFill="1"/>
    <xf numFmtId="0" fontId="4" fillId="3" borderId="1" xfId="1" applyFont="1" applyFill="1" applyBorder="1" applyAlignment="1">
      <alignment horizontal="justify" vertical="top" wrapText="1"/>
    </xf>
    <xf numFmtId="2" fontId="5" fillId="3" borderId="1" xfId="1" applyNumberFormat="1" applyFont="1" applyFill="1" applyBorder="1" applyAlignment="1">
      <alignment horizontal="center" vertical="top" wrapText="1"/>
    </xf>
    <xf numFmtId="4" fontId="5" fillId="3" borderId="1" xfId="1" applyNumberFormat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top"/>
    </xf>
    <xf numFmtId="164" fontId="5" fillId="3" borderId="1" xfId="2" applyFont="1" applyFill="1" applyBorder="1" applyAlignment="1">
      <alignment horizontal="center" vertical="top" wrapText="1"/>
    </xf>
    <xf numFmtId="4" fontId="5" fillId="3" borderId="1" xfId="2" applyNumberFormat="1" applyFont="1" applyFill="1" applyBorder="1" applyAlignment="1">
      <alignment horizontal="center" vertical="top" wrapText="1"/>
    </xf>
    <xf numFmtId="4" fontId="4" fillId="3" borderId="1" xfId="2" applyNumberFormat="1" applyFont="1" applyFill="1" applyBorder="1" applyAlignment="1">
      <alignment horizontal="right" vertical="top" wrapText="1"/>
    </xf>
    <xf numFmtId="49" fontId="5" fillId="3" borderId="1" xfId="2" applyNumberFormat="1" applyFont="1" applyFill="1" applyBorder="1" applyAlignment="1">
      <alignment horizontal="justify" wrapText="1"/>
    </xf>
    <xf numFmtId="49" fontId="5" fillId="3" borderId="1" xfId="2" quotePrefix="1" applyNumberFormat="1" applyFont="1" applyFill="1" applyBorder="1" applyAlignment="1">
      <alignment horizontal="justify" vertical="top" wrapText="1"/>
    </xf>
    <xf numFmtId="0" fontId="4" fillId="0" borderId="0" xfId="1" applyFont="1" applyFill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right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164" fontId="4" fillId="3" borderId="1" xfId="2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top"/>
    </xf>
    <xf numFmtId="49" fontId="5" fillId="3" borderId="1" xfId="1" applyNumberFormat="1" applyFont="1" applyFill="1" applyBorder="1" applyAlignment="1">
      <alignment horizontal="center" vertical="top"/>
    </xf>
    <xf numFmtId="49" fontId="5" fillId="3" borderId="2" xfId="1" applyNumberFormat="1" applyFont="1" applyFill="1" applyBorder="1" applyAlignment="1">
      <alignment horizontal="center" vertical="top"/>
    </xf>
    <xf numFmtId="49" fontId="5" fillId="3" borderId="3" xfId="1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" xfId="0" applyFill="1" applyBorder="1"/>
    <xf numFmtId="0" fontId="4" fillId="3" borderId="1" xfId="1" applyFont="1" applyFill="1" applyBorder="1" applyAlignment="1">
      <alignment horizontal="justify" vertical="center"/>
    </xf>
    <xf numFmtId="49" fontId="4" fillId="3" borderId="1" xfId="2" applyNumberFormat="1" applyFont="1" applyFill="1" applyBorder="1" applyAlignment="1">
      <alignment horizontal="justify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3"/>
  <sheetViews>
    <sheetView tabSelected="1" view="pageBreakPreview" zoomScale="71" zoomScaleNormal="100" zoomScaleSheetLayoutView="71" workbookViewId="0">
      <pane xSplit="2" ySplit="6" topLeftCell="C7" activePane="bottomRight" state="frozen"/>
      <selection activeCell="D209" sqref="D209:J209"/>
      <selection pane="topRight" activeCell="D209" sqref="D209:J209"/>
      <selection pane="bottomLeft" activeCell="D209" sqref="D209:J209"/>
      <selection pane="bottomRight" activeCell="G315" sqref="A5:G315"/>
    </sheetView>
  </sheetViews>
  <sheetFormatPr defaultColWidth="10.26953125" defaultRowHeight="14" x14ac:dyDescent="0.3"/>
  <cols>
    <col min="1" max="1" width="4.54296875" style="1" customWidth="1"/>
    <col min="2" max="2" width="50.1796875" style="2" customWidth="1"/>
    <col min="3" max="3" width="19.453125" style="2" customWidth="1"/>
    <col min="4" max="4" width="19.1796875" style="2" customWidth="1"/>
    <col min="5" max="5" width="18.36328125" style="3" customWidth="1"/>
    <col min="6" max="6" width="18.1796875" style="2" customWidth="1"/>
    <col min="7" max="7" width="19.453125" style="2" customWidth="1"/>
    <col min="8" max="8" width="13.54296875" style="4" bestFit="1" customWidth="1"/>
    <col min="9" max="9" width="14.54296875" style="4" bestFit="1" customWidth="1"/>
    <col min="10" max="16384" width="10.26953125" style="4"/>
  </cols>
  <sheetData>
    <row r="1" spans="1:9" ht="15.5" x14ac:dyDescent="0.35">
      <c r="A1" s="14"/>
      <c r="B1" s="15"/>
      <c r="C1" s="16"/>
      <c r="D1" s="16"/>
      <c r="E1" s="17"/>
      <c r="F1" s="16"/>
      <c r="G1" s="16"/>
    </row>
    <row r="2" spans="1:9" ht="24.75" customHeight="1" x14ac:dyDescent="0.3">
      <c r="A2" s="51" t="s">
        <v>110</v>
      </c>
      <c r="B2" s="51"/>
      <c r="C2" s="51"/>
      <c r="D2" s="51"/>
      <c r="E2" s="51"/>
      <c r="F2" s="51"/>
      <c r="G2" s="51"/>
    </row>
    <row r="3" spans="1:9" ht="15.5" x14ac:dyDescent="0.35">
      <c r="A3" s="14"/>
      <c r="B3" s="16"/>
      <c r="C3" s="16"/>
      <c r="D3" s="16"/>
      <c r="E3" s="17"/>
      <c r="F3" s="16"/>
      <c r="G3" s="16"/>
    </row>
    <row r="4" spans="1:9" ht="15.5" x14ac:dyDescent="0.35">
      <c r="A4" s="14"/>
      <c r="B4" s="16"/>
      <c r="C4" s="16"/>
      <c r="D4" s="18"/>
      <c r="E4" s="19"/>
      <c r="F4" s="18" t="s">
        <v>0</v>
      </c>
      <c r="G4" s="18"/>
    </row>
    <row r="5" spans="1:9" ht="83" customHeight="1" x14ac:dyDescent="0.3">
      <c r="A5" s="53" t="s">
        <v>1</v>
      </c>
      <c r="B5" s="54" t="s">
        <v>2</v>
      </c>
      <c r="C5" s="54" t="s">
        <v>111</v>
      </c>
      <c r="D5" s="55" t="s">
        <v>112</v>
      </c>
      <c r="E5" s="55" t="s">
        <v>113</v>
      </c>
      <c r="F5" s="55" t="s">
        <v>70</v>
      </c>
      <c r="G5" s="55" t="s">
        <v>69</v>
      </c>
    </row>
    <row r="6" spans="1:9" ht="17.25" customHeight="1" x14ac:dyDescent="0.3">
      <c r="A6" s="53"/>
      <c r="B6" s="56">
        <v>1</v>
      </c>
      <c r="C6" s="56">
        <v>2</v>
      </c>
      <c r="D6" s="57" t="s">
        <v>80</v>
      </c>
      <c r="E6" s="58" t="s">
        <v>3</v>
      </c>
      <c r="F6" s="57" t="s">
        <v>79</v>
      </c>
      <c r="G6" s="57" t="s">
        <v>4</v>
      </c>
    </row>
    <row r="7" spans="1:9" ht="16.5" customHeight="1" x14ac:dyDescent="0.3">
      <c r="A7" s="59" t="s">
        <v>5</v>
      </c>
      <c r="B7" s="20" t="s">
        <v>6</v>
      </c>
      <c r="C7" s="21">
        <f>C8+C12+C16+C20+C24</f>
        <v>12705400</v>
      </c>
      <c r="D7" s="21">
        <f>D8+D12+D16+D20+D24</f>
        <v>4278370.9000000004</v>
      </c>
      <c r="E7" s="21">
        <f>E8+E12+E16+E20+E24</f>
        <v>3982496.12</v>
      </c>
      <c r="F7" s="21">
        <f>E7/C7*100</f>
        <v>31.344909408597921</v>
      </c>
      <c r="G7" s="21"/>
    </row>
    <row r="8" spans="1:9" ht="82.5" customHeight="1" x14ac:dyDescent="0.3">
      <c r="A8" s="60"/>
      <c r="B8" s="27" t="s">
        <v>7</v>
      </c>
      <c r="C8" s="24">
        <f t="shared" ref="C8:D8" si="0">C10+C11</f>
        <v>141700</v>
      </c>
      <c r="D8" s="22">
        <f t="shared" si="0"/>
        <v>0</v>
      </c>
      <c r="E8" s="22">
        <f>E10+E11</f>
        <v>0</v>
      </c>
      <c r="F8" s="24">
        <f t="shared" ref="F8" si="1">E8/C8*100</f>
        <v>0</v>
      </c>
      <c r="G8" s="42" t="s">
        <v>87</v>
      </c>
    </row>
    <row r="9" spans="1:9" ht="15" customHeight="1" x14ac:dyDescent="0.3">
      <c r="A9" s="60"/>
      <c r="B9" s="29" t="s">
        <v>8</v>
      </c>
      <c r="C9" s="24"/>
      <c r="D9" s="25"/>
      <c r="E9" s="26"/>
      <c r="F9" s="24"/>
      <c r="G9" s="47"/>
    </row>
    <row r="10" spans="1:9" ht="15.75" customHeight="1" x14ac:dyDescent="0.3">
      <c r="A10" s="60"/>
      <c r="B10" s="29" t="s">
        <v>9</v>
      </c>
      <c r="C10" s="24"/>
      <c r="D10" s="25"/>
      <c r="E10" s="26"/>
      <c r="F10" s="24"/>
      <c r="G10" s="47"/>
    </row>
    <row r="11" spans="1:9" ht="15.5" x14ac:dyDescent="0.3">
      <c r="A11" s="60"/>
      <c r="B11" s="29" t="s">
        <v>71</v>
      </c>
      <c r="C11" s="24">
        <v>141700</v>
      </c>
      <c r="D11" s="26">
        <v>0</v>
      </c>
      <c r="E11" s="26">
        <v>0</v>
      </c>
      <c r="F11" s="24">
        <f t="shared" ref="F11:F83" si="2">E11/C11*100</f>
        <v>0</v>
      </c>
      <c r="G11" s="47"/>
      <c r="I11" s="5"/>
    </row>
    <row r="12" spans="1:9" ht="232.5" x14ac:dyDescent="0.3">
      <c r="A12" s="60"/>
      <c r="B12" s="27" t="s">
        <v>36</v>
      </c>
      <c r="C12" s="24">
        <f>C14+C15</f>
        <v>36800</v>
      </c>
      <c r="D12" s="24">
        <f t="shared" ref="D12" si="3">D14+D15</f>
        <v>0</v>
      </c>
      <c r="E12" s="24">
        <f>E14+E15</f>
        <v>0</v>
      </c>
      <c r="F12" s="24">
        <f t="shared" si="2"/>
        <v>0</v>
      </c>
      <c r="G12" s="43" t="s">
        <v>82</v>
      </c>
      <c r="I12" s="5"/>
    </row>
    <row r="13" spans="1:9" ht="15.5" x14ac:dyDescent="0.3">
      <c r="A13" s="60"/>
      <c r="B13" s="29" t="s">
        <v>8</v>
      </c>
      <c r="C13" s="24"/>
      <c r="D13" s="25"/>
      <c r="E13" s="26"/>
      <c r="F13" s="24"/>
      <c r="G13" s="47"/>
      <c r="I13" s="5"/>
    </row>
    <row r="14" spans="1:9" ht="15.5" x14ac:dyDescent="0.3">
      <c r="A14" s="60"/>
      <c r="B14" s="29" t="s">
        <v>9</v>
      </c>
      <c r="C14" s="24"/>
      <c r="D14" s="25"/>
      <c r="E14" s="26"/>
      <c r="F14" s="24"/>
      <c r="G14" s="47"/>
      <c r="I14" s="5"/>
    </row>
    <row r="15" spans="1:9" ht="15.5" x14ac:dyDescent="0.3">
      <c r="A15" s="61"/>
      <c r="B15" s="29" t="s">
        <v>72</v>
      </c>
      <c r="C15" s="24">
        <v>36800</v>
      </c>
      <c r="D15" s="25">
        <v>0</v>
      </c>
      <c r="E15" s="26">
        <v>0</v>
      </c>
      <c r="F15" s="24">
        <f t="shared" si="2"/>
        <v>0</v>
      </c>
      <c r="G15" s="47"/>
      <c r="I15" s="5"/>
    </row>
    <row r="16" spans="1:9" ht="68.5" customHeight="1" x14ac:dyDescent="0.3">
      <c r="A16" s="60"/>
      <c r="B16" s="27" t="s">
        <v>10</v>
      </c>
      <c r="C16" s="24">
        <f>C18+C19</f>
        <v>3593000</v>
      </c>
      <c r="D16" s="24">
        <f t="shared" ref="D16" si="4">D18+D19</f>
        <v>1412982.18</v>
      </c>
      <c r="E16" s="24">
        <f>E18+E19</f>
        <v>1117107.3999999999</v>
      </c>
      <c r="F16" s="24">
        <f t="shared" si="2"/>
        <v>31.091216253826882</v>
      </c>
      <c r="G16" s="43" t="s">
        <v>81</v>
      </c>
    </row>
    <row r="17" spans="1:7" ht="14.25" customHeight="1" x14ac:dyDescent="0.35">
      <c r="A17" s="60"/>
      <c r="B17" s="49" t="s">
        <v>8</v>
      </c>
      <c r="C17" s="24"/>
      <c r="D17" s="25"/>
      <c r="E17" s="26"/>
      <c r="F17" s="24"/>
      <c r="G17" s="47"/>
    </row>
    <row r="18" spans="1:7" ht="15.5" x14ac:dyDescent="0.3">
      <c r="A18" s="60"/>
      <c r="B18" s="23" t="s">
        <v>9</v>
      </c>
      <c r="C18" s="24"/>
      <c r="D18" s="25"/>
      <c r="E18" s="26"/>
      <c r="F18" s="24"/>
      <c r="G18" s="47"/>
    </row>
    <row r="19" spans="1:7" ht="15.5" x14ac:dyDescent="0.3">
      <c r="A19" s="61"/>
      <c r="B19" s="23" t="s">
        <v>73</v>
      </c>
      <c r="C19" s="24">
        <v>3593000</v>
      </c>
      <c r="D19" s="25">
        <v>1412982.18</v>
      </c>
      <c r="E19" s="26">
        <v>1117107.3999999999</v>
      </c>
      <c r="F19" s="24">
        <f t="shared" si="2"/>
        <v>31.091216253826882</v>
      </c>
      <c r="G19" s="47"/>
    </row>
    <row r="20" spans="1:7" ht="66" customHeight="1" x14ac:dyDescent="0.3">
      <c r="A20" s="60"/>
      <c r="B20" s="27" t="s">
        <v>11</v>
      </c>
      <c r="C20" s="24">
        <f t="shared" ref="C20:D20" si="5">C22+C23</f>
        <v>8822200</v>
      </c>
      <c r="D20" s="24">
        <f t="shared" si="5"/>
        <v>2865388.72</v>
      </c>
      <c r="E20" s="24">
        <f>E22+E23</f>
        <v>2865388.72</v>
      </c>
      <c r="F20" s="24">
        <f t="shared" si="2"/>
        <v>32.479299041055519</v>
      </c>
      <c r="G20" s="43" t="s">
        <v>81</v>
      </c>
    </row>
    <row r="21" spans="1:7" ht="13.5" customHeight="1" x14ac:dyDescent="0.3">
      <c r="A21" s="60"/>
      <c r="B21" s="23" t="s">
        <v>8</v>
      </c>
      <c r="C21" s="24"/>
      <c r="D21" s="25"/>
      <c r="E21" s="26"/>
      <c r="F21" s="24"/>
      <c r="G21" s="47"/>
    </row>
    <row r="22" spans="1:7" ht="15.5" x14ac:dyDescent="0.3">
      <c r="A22" s="60"/>
      <c r="B22" s="23" t="s">
        <v>9</v>
      </c>
      <c r="C22" s="24"/>
      <c r="D22" s="25"/>
      <c r="E22" s="26"/>
      <c r="F22" s="24"/>
      <c r="G22" s="47"/>
    </row>
    <row r="23" spans="1:7" ht="15.5" x14ac:dyDescent="0.3">
      <c r="A23" s="61"/>
      <c r="B23" s="23" t="s">
        <v>16</v>
      </c>
      <c r="C23" s="24">
        <v>8822200</v>
      </c>
      <c r="D23" s="25">
        <v>2865388.72</v>
      </c>
      <c r="E23" s="26">
        <v>2865388.72</v>
      </c>
      <c r="F23" s="24">
        <f t="shared" si="2"/>
        <v>32.479299041055519</v>
      </c>
      <c r="G23" s="47"/>
    </row>
    <row r="24" spans="1:7" ht="98" customHeight="1" x14ac:dyDescent="0.3">
      <c r="A24" s="62"/>
      <c r="B24" s="29" t="s">
        <v>35</v>
      </c>
      <c r="C24" s="24">
        <f t="shared" ref="C24:D24" si="6">C26+C27</f>
        <v>111700</v>
      </c>
      <c r="D24" s="24">
        <f t="shared" si="6"/>
        <v>0</v>
      </c>
      <c r="E24" s="24">
        <f>E26+E27</f>
        <v>0</v>
      </c>
      <c r="F24" s="24">
        <f t="shared" si="2"/>
        <v>0</v>
      </c>
      <c r="G24" s="43" t="s">
        <v>82</v>
      </c>
    </row>
    <row r="25" spans="1:7" ht="15.5" x14ac:dyDescent="0.3">
      <c r="A25" s="62"/>
      <c r="B25" s="23" t="s">
        <v>8</v>
      </c>
      <c r="C25" s="24"/>
      <c r="D25" s="25"/>
      <c r="E25" s="26"/>
      <c r="F25" s="24"/>
      <c r="G25" s="47"/>
    </row>
    <row r="26" spans="1:7" ht="15.5" x14ac:dyDescent="0.3">
      <c r="A26" s="62"/>
      <c r="B26" s="23" t="s">
        <v>24</v>
      </c>
      <c r="C26" s="24">
        <v>111700</v>
      </c>
      <c r="D26" s="25">
        <v>0</v>
      </c>
      <c r="E26" s="26">
        <v>0</v>
      </c>
      <c r="F26" s="24">
        <f t="shared" si="2"/>
        <v>0</v>
      </c>
      <c r="G26" s="47"/>
    </row>
    <row r="27" spans="1:7" ht="15.5" x14ac:dyDescent="0.3">
      <c r="A27" s="62"/>
      <c r="B27" s="23" t="s">
        <v>33</v>
      </c>
      <c r="C27" s="24"/>
      <c r="D27" s="25"/>
      <c r="E27" s="26"/>
      <c r="F27" s="24"/>
      <c r="G27" s="47"/>
    </row>
    <row r="28" spans="1:7" ht="33" customHeight="1" x14ac:dyDescent="0.3">
      <c r="A28" s="59" t="s">
        <v>13</v>
      </c>
      <c r="B28" s="20" t="s">
        <v>14</v>
      </c>
      <c r="C28" s="21">
        <f>C29+C33</f>
        <v>18855300</v>
      </c>
      <c r="D28" s="21">
        <f t="shared" ref="D28:E28" si="7">D29+D33</f>
        <v>6271514.6100000003</v>
      </c>
      <c r="E28" s="21">
        <f t="shared" si="7"/>
        <v>6269978.1100000003</v>
      </c>
      <c r="F28" s="21">
        <f t="shared" si="2"/>
        <v>33.25313365472838</v>
      </c>
      <c r="G28" s="21"/>
    </row>
    <row r="29" spans="1:7" ht="66.5" customHeight="1" x14ac:dyDescent="0.3">
      <c r="A29" s="60"/>
      <c r="B29" s="27" t="s">
        <v>15</v>
      </c>
      <c r="C29" s="24">
        <f>C31+C32</f>
        <v>14618300</v>
      </c>
      <c r="D29" s="24">
        <f>D31+D32</f>
        <v>4729015.8600000003</v>
      </c>
      <c r="E29" s="24">
        <f>E31+E32</f>
        <v>4727479.3600000003</v>
      </c>
      <c r="F29" s="24">
        <f t="shared" si="2"/>
        <v>32.339460539187186</v>
      </c>
      <c r="G29" s="43" t="s">
        <v>82</v>
      </c>
    </row>
    <row r="30" spans="1:7" ht="13.5" customHeight="1" x14ac:dyDescent="0.3">
      <c r="A30" s="60"/>
      <c r="B30" s="23" t="s">
        <v>8</v>
      </c>
      <c r="C30" s="24"/>
      <c r="D30" s="25"/>
      <c r="E30" s="26"/>
      <c r="F30" s="24"/>
      <c r="G30" s="25"/>
    </row>
    <row r="31" spans="1:7" ht="15.5" x14ac:dyDescent="0.3">
      <c r="A31" s="60"/>
      <c r="B31" s="23" t="s">
        <v>24</v>
      </c>
      <c r="C31" s="24">
        <v>14618300</v>
      </c>
      <c r="D31" s="25">
        <v>4729015.8600000003</v>
      </c>
      <c r="E31" s="25">
        <v>4727479.3600000003</v>
      </c>
      <c r="F31" s="24">
        <f t="shared" si="2"/>
        <v>32.339460539187186</v>
      </c>
      <c r="G31" s="25"/>
    </row>
    <row r="32" spans="1:7" ht="15.5" x14ac:dyDescent="0.3">
      <c r="A32" s="60"/>
      <c r="B32" s="23" t="s">
        <v>16</v>
      </c>
      <c r="C32" s="24"/>
      <c r="D32" s="25"/>
      <c r="E32" s="26"/>
      <c r="F32" s="24"/>
      <c r="G32" s="25"/>
    </row>
    <row r="33" spans="1:7" ht="65" customHeight="1" x14ac:dyDescent="0.3">
      <c r="A33" s="60"/>
      <c r="B33" s="23" t="s">
        <v>90</v>
      </c>
      <c r="C33" s="24">
        <f>C35+C36</f>
        <v>4237000</v>
      </c>
      <c r="D33" s="24">
        <f t="shared" ref="D33:E33" si="8">D35+D36</f>
        <v>1542498.75</v>
      </c>
      <c r="E33" s="24">
        <f t="shared" si="8"/>
        <v>1542498.75</v>
      </c>
      <c r="F33" s="24">
        <f t="shared" si="2"/>
        <v>36.405446070332779</v>
      </c>
      <c r="G33" s="47" t="s">
        <v>82</v>
      </c>
    </row>
    <row r="34" spans="1:7" ht="15.5" x14ac:dyDescent="0.3">
      <c r="A34" s="60"/>
      <c r="B34" s="23" t="s">
        <v>8</v>
      </c>
      <c r="C34" s="24"/>
      <c r="D34" s="25"/>
      <c r="E34" s="26"/>
      <c r="F34" s="24"/>
      <c r="G34" s="25"/>
    </row>
    <row r="35" spans="1:7" ht="15.5" x14ac:dyDescent="0.3">
      <c r="A35" s="60"/>
      <c r="B35" s="23" t="s">
        <v>24</v>
      </c>
      <c r="C35" s="24"/>
      <c r="D35" s="25"/>
      <c r="E35" s="26"/>
      <c r="F35" s="24"/>
      <c r="G35" s="25"/>
    </row>
    <row r="36" spans="1:7" ht="15.5" x14ac:dyDescent="0.3">
      <c r="A36" s="60"/>
      <c r="B36" s="23" t="s">
        <v>16</v>
      </c>
      <c r="C36" s="24">
        <v>4237000</v>
      </c>
      <c r="D36" s="25">
        <v>1542498.75</v>
      </c>
      <c r="E36" s="25">
        <v>1542498.75</v>
      </c>
      <c r="F36" s="24">
        <f t="shared" si="2"/>
        <v>36.405446070332779</v>
      </c>
      <c r="G36" s="25"/>
    </row>
    <row r="37" spans="1:7" ht="15" x14ac:dyDescent="0.3">
      <c r="A37" s="59" t="s">
        <v>17</v>
      </c>
      <c r="B37" s="20" t="s">
        <v>18</v>
      </c>
      <c r="C37" s="21">
        <f>C38+C42+C46+C50+C54+C58+C62+C66+C70</f>
        <v>1764373015.5599999</v>
      </c>
      <c r="D37" s="21">
        <f t="shared" ref="D37:E37" si="9">D38+D42+D46+D50+D54+D58+D62+D66+D70</f>
        <v>120943.6</v>
      </c>
      <c r="E37" s="21">
        <f t="shared" si="9"/>
        <v>120943.6</v>
      </c>
      <c r="F37" s="21">
        <f t="shared" si="2"/>
        <v>6.8547636431411495E-3</v>
      </c>
      <c r="G37" s="21"/>
    </row>
    <row r="38" spans="1:7" ht="55" customHeight="1" x14ac:dyDescent="0.3">
      <c r="A38" s="59"/>
      <c r="B38" s="29" t="s">
        <v>91</v>
      </c>
      <c r="C38" s="24">
        <f>C40+C41</f>
        <v>6145419</v>
      </c>
      <c r="D38" s="24">
        <f t="shared" ref="D38:E38" si="10">D40+D41</f>
        <v>0</v>
      </c>
      <c r="E38" s="24">
        <f t="shared" si="10"/>
        <v>0</v>
      </c>
      <c r="F38" s="24">
        <f t="shared" si="2"/>
        <v>0</v>
      </c>
      <c r="G38" s="43" t="s">
        <v>83</v>
      </c>
    </row>
    <row r="39" spans="1:7" ht="15.5" x14ac:dyDescent="0.3">
      <c r="A39" s="59"/>
      <c r="B39" s="23" t="s">
        <v>8</v>
      </c>
      <c r="C39" s="24"/>
      <c r="D39" s="21"/>
      <c r="E39" s="21"/>
      <c r="F39" s="24"/>
      <c r="G39" s="21"/>
    </row>
    <row r="40" spans="1:7" ht="15.5" x14ac:dyDescent="0.3">
      <c r="A40" s="59"/>
      <c r="B40" s="23" t="s">
        <v>9</v>
      </c>
      <c r="C40" s="24"/>
      <c r="D40" s="21"/>
      <c r="E40" s="21"/>
      <c r="F40" s="24"/>
      <c r="G40" s="21"/>
    </row>
    <row r="41" spans="1:7" ht="15.5" x14ac:dyDescent="0.3">
      <c r="A41" s="59"/>
      <c r="B41" s="23" t="s">
        <v>16</v>
      </c>
      <c r="C41" s="24">
        <v>6145419</v>
      </c>
      <c r="D41" s="24">
        <v>0</v>
      </c>
      <c r="E41" s="24">
        <v>0</v>
      </c>
      <c r="F41" s="24">
        <f t="shared" si="2"/>
        <v>0</v>
      </c>
      <c r="G41" s="21"/>
    </row>
    <row r="42" spans="1:7" ht="217" x14ac:dyDescent="0.3">
      <c r="A42" s="59"/>
      <c r="B42" s="29" t="s">
        <v>92</v>
      </c>
      <c r="C42" s="24">
        <f>C44+C45</f>
        <v>13950069</v>
      </c>
      <c r="D42" s="24">
        <f t="shared" ref="D42:E42" si="11">D44+D45</f>
        <v>0</v>
      </c>
      <c r="E42" s="24">
        <f t="shared" si="11"/>
        <v>0</v>
      </c>
      <c r="F42" s="24">
        <f t="shared" si="2"/>
        <v>0</v>
      </c>
      <c r="G42" s="43" t="s">
        <v>83</v>
      </c>
    </row>
    <row r="43" spans="1:7" ht="15.5" x14ac:dyDescent="0.3">
      <c r="A43" s="59"/>
      <c r="B43" s="23" t="s">
        <v>8</v>
      </c>
      <c r="C43" s="24"/>
      <c r="D43" s="21"/>
      <c r="E43" s="21"/>
      <c r="F43" s="24"/>
      <c r="G43" s="21"/>
    </row>
    <row r="44" spans="1:7" ht="15.5" x14ac:dyDescent="0.3">
      <c r="A44" s="59"/>
      <c r="B44" s="23" t="s">
        <v>9</v>
      </c>
      <c r="C44" s="24"/>
      <c r="D44" s="21"/>
      <c r="E44" s="21"/>
      <c r="F44" s="24"/>
      <c r="G44" s="21"/>
    </row>
    <row r="45" spans="1:7" ht="15.5" x14ac:dyDescent="0.3">
      <c r="A45" s="59"/>
      <c r="B45" s="23" t="s">
        <v>16</v>
      </c>
      <c r="C45" s="24">
        <v>13950069</v>
      </c>
      <c r="D45" s="24">
        <v>0</v>
      </c>
      <c r="E45" s="24">
        <v>0</v>
      </c>
      <c r="F45" s="24">
        <f t="shared" si="2"/>
        <v>0</v>
      </c>
      <c r="G45" s="21"/>
    </row>
    <row r="46" spans="1:7" ht="51" customHeight="1" x14ac:dyDescent="0.3">
      <c r="A46" s="59"/>
      <c r="B46" s="29" t="s">
        <v>93</v>
      </c>
      <c r="C46" s="24">
        <f>C48+C49</f>
        <v>24983944</v>
      </c>
      <c r="D46" s="24">
        <f t="shared" ref="D46:E46" si="12">D48+D49</f>
        <v>0</v>
      </c>
      <c r="E46" s="24">
        <f t="shared" si="12"/>
        <v>0</v>
      </c>
      <c r="F46" s="24">
        <f t="shared" si="2"/>
        <v>0</v>
      </c>
      <c r="G46" s="43" t="s">
        <v>84</v>
      </c>
    </row>
    <row r="47" spans="1:7" ht="15.5" x14ac:dyDescent="0.3">
      <c r="A47" s="59"/>
      <c r="B47" s="23" t="s">
        <v>8</v>
      </c>
      <c r="C47" s="24"/>
      <c r="D47" s="21"/>
      <c r="E47" s="21"/>
      <c r="F47" s="24"/>
      <c r="G47" s="21"/>
    </row>
    <row r="48" spans="1:7" ht="15.5" x14ac:dyDescent="0.3">
      <c r="A48" s="59"/>
      <c r="B48" s="23" t="s">
        <v>74</v>
      </c>
      <c r="C48" s="24"/>
      <c r="D48" s="21"/>
      <c r="E48" s="21"/>
      <c r="F48" s="24"/>
      <c r="G48" s="21"/>
    </row>
    <row r="49" spans="1:7" ht="15.5" x14ac:dyDescent="0.3">
      <c r="A49" s="59"/>
      <c r="B49" s="23" t="s">
        <v>16</v>
      </c>
      <c r="C49" s="24">
        <v>24983944</v>
      </c>
      <c r="D49" s="24">
        <v>0</v>
      </c>
      <c r="E49" s="24">
        <v>0</v>
      </c>
      <c r="F49" s="24">
        <f t="shared" si="2"/>
        <v>0</v>
      </c>
      <c r="G49" s="21"/>
    </row>
    <row r="50" spans="1:7" ht="63.5" customHeight="1" x14ac:dyDescent="0.3">
      <c r="A50" s="59"/>
      <c r="B50" s="29" t="s">
        <v>94</v>
      </c>
      <c r="C50" s="24">
        <f>C52+C53</f>
        <v>32025315</v>
      </c>
      <c r="D50" s="24">
        <f t="shared" ref="D50:E50" si="13">D52+D53</f>
        <v>0</v>
      </c>
      <c r="E50" s="24">
        <f t="shared" si="13"/>
        <v>0</v>
      </c>
      <c r="F50" s="24">
        <f t="shared" si="2"/>
        <v>0</v>
      </c>
      <c r="G50" s="43" t="s">
        <v>84</v>
      </c>
    </row>
    <row r="51" spans="1:7" ht="15.5" x14ac:dyDescent="0.3">
      <c r="A51" s="59"/>
      <c r="B51" s="23" t="s">
        <v>8</v>
      </c>
      <c r="C51" s="24"/>
      <c r="D51" s="21"/>
      <c r="E51" s="21"/>
      <c r="F51" s="24"/>
      <c r="G51" s="21"/>
    </row>
    <row r="52" spans="1:7" ht="15.5" x14ac:dyDescent="0.3">
      <c r="A52" s="59"/>
      <c r="B52" s="23" t="s">
        <v>74</v>
      </c>
      <c r="C52" s="24"/>
      <c r="D52" s="21"/>
      <c r="E52" s="21"/>
      <c r="F52" s="24"/>
      <c r="G52" s="21"/>
    </row>
    <row r="53" spans="1:7" ht="15.5" x14ac:dyDescent="0.3">
      <c r="A53" s="59"/>
      <c r="B53" s="23" t="s">
        <v>16</v>
      </c>
      <c r="C53" s="24">
        <v>32025315</v>
      </c>
      <c r="D53" s="24">
        <v>0</v>
      </c>
      <c r="E53" s="24">
        <v>0</v>
      </c>
      <c r="F53" s="24">
        <f t="shared" si="2"/>
        <v>0</v>
      </c>
      <c r="G53" s="21"/>
    </row>
    <row r="54" spans="1:7" ht="55.5" customHeight="1" x14ac:dyDescent="0.3">
      <c r="A54" s="59"/>
      <c r="B54" s="29" t="s">
        <v>37</v>
      </c>
      <c r="C54" s="24">
        <f>C56+C57</f>
        <v>258819321.75</v>
      </c>
      <c r="D54" s="24">
        <f t="shared" ref="D54" si="14">D56+D57</f>
        <v>0</v>
      </c>
      <c r="E54" s="24">
        <f>E56+E57</f>
        <v>0</v>
      </c>
      <c r="F54" s="24">
        <f t="shared" si="2"/>
        <v>0</v>
      </c>
      <c r="G54" s="43" t="s">
        <v>84</v>
      </c>
    </row>
    <row r="55" spans="1:7" ht="15.5" x14ac:dyDescent="0.3">
      <c r="A55" s="59"/>
      <c r="B55" s="23" t="s">
        <v>8</v>
      </c>
      <c r="C55" s="24"/>
      <c r="D55" s="21"/>
      <c r="E55" s="21"/>
      <c r="F55" s="24"/>
      <c r="G55" s="21"/>
    </row>
    <row r="56" spans="1:7" ht="15.5" x14ac:dyDescent="0.3">
      <c r="A56" s="59"/>
      <c r="B56" s="23" t="s">
        <v>74</v>
      </c>
      <c r="C56" s="24">
        <v>250814600</v>
      </c>
      <c r="D56" s="24">
        <v>0</v>
      </c>
      <c r="E56" s="24">
        <v>0</v>
      </c>
      <c r="F56" s="24">
        <f t="shared" si="2"/>
        <v>0</v>
      </c>
      <c r="G56" s="21"/>
    </row>
    <row r="57" spans="1:7" ht="15.5" x14ac:dyDescent="0.3">
      <c r="A57" s="59"/>
      <c r="B57" s="23" t="s">
        <v>16</v>
      </c>
      <c r="C57" s="24">
        <v>8004721.75</v>
      </c>
      <c r="D57" s="24">
        <v>0</v>
      </c>
      <c r="E57" s="24">
        <v>0</v>
      </c>
      <c r="F57" s="24">
        <f t="shared" si="2"/>
        <v>0</v>
      </c>
      <c r="G57" s="21"/>
    </row>
    <row r="58" spans="1:7" ht="97.5" customHeight="1" x14ac:dyDescent="0.3">
      <c r="A58" s="60"/>
      <c r="B58" s="29" t="s">
        <v>38</v>
      </c>
      <c r="C58" s="24">
        <f t="shared" ref="C58:D58" si="15">C60+C61</f>
        <v>26085900</v>
      </c>
      <c r="D58" s="24">
        <f t="shared" si="15"/>
        <v>0</v>
      </c>
      <c r="E58" s="24">
        <f>E60+E61</f>
        <v>0</v>
      </c>
      <c r="F58" s="24">
        <f t="shared" si="2"/>
        <v>0</v>
      </c>
      <c r="G58" s="43" t="s">
        <v>83</v>
      </c>
    </row>
    <row r="59" spans="1:7" ht="15.5" x14ac:dyDescent="0.3">
      <c r="A59" s="60"/>
      <c r="B59" s="23" t="s">
        <v>8</v>
      </c>
      <c r="C59" s="24"/>
      <c r="D59" s="25"/>
      <c r="E59" s="30"/>
      <c r="F59" s="24"/>
      <c r="G59" s="25"/>
    </row>
    <row r="60" spans="1:7" ht="15.5" x14ac:dyDescent="0.3">
      <c r="A60" s="60"/>
      <c r="B60" s="23" t="s">
        <v>9</v>
      </c>
      <c r="C60" s="24"/>
      <c r="D60" s="25"/>
      <c r="E60" s="30"/>
      <c r="F60" s="24"/>
      <c r="G60" s="25"/>
    </row>
    <row r="61" spans="1:7" ht="15.5" x14ac:dyDescent="0.3">
      <c r="A61" s="60"/>
      <c r="B61" s="23" t="s">
        <v>75</v>
      </c>
      <c r="C61" s="24">
        <v>26085900</v>
      </c>
      <c r="D61" s="25">
        <v>0</v>
      </c>
      <c r="E61" s="25">
        <v>0</v>
      </c>
      <c r="F61" s="24">
        <f t="shared" si="2"/>
        <v>0</v>
      </c>
      <c r="G61" s="25"/>
    </row>
    <row r="62" spans="1:7" ht="99" customHeight="1" x14ac:dyDescent="0.3">
      <c r="A62" s="60"/>
      <c r="B62" s="29" t="s">
        <v>114</v>
      </c>
      <c r="C62" s="24">
        <f>C64+C65</f>
        <v>886049900</v>
      </c>
      <c r="D62" s="24">
        <f t="shared" ref="D62" si="16">D64+D65</f>
        <v>0</v>
      </c>
      <c r="E62" s="24">
        <f>E64+E65</f>
        <v>0</v>
      </c>
      <c r="F62" s="24">
        <f t="shared" si="2"/>
        <v>0</v>
      </c>
      <c r="G62" s="43" t="s">
        <v>83</v>
      </c>
    </row>
    <row r="63" spans="1:7" ht="15.5" x14ac:dyDescent="0.3">
      <c r="A63" s="60"/>
      <c r="B63" s="23" t="s">
        <v>8</v>
      </c>
      <c r="C63" s="24"/>
      <c r="D63" s="25"/>
      <c r="E63" s="30"/>
      <c r="F63" s="24"/>
      <c r="G63" s="25"/>
    </row>
    <row r="64" spans="1:7" ht="15.5" x14ac:dyDescent="0.3">
      <c r="A64" s="60"/>
      <c r="B64" s="23" t="s">
        <v>9</v>
      </c>
      <c r="C64" s="24">
        <v>492150000</v>
      </c>
      <c r="D64" s="25">
        <v>0</v>
      </c>
      <c r="E64" s="25">
        <v>0</v>
      </c>
      <c r="F64" s="24">
        <f t="shared" si="2"/>
        <v>0</v>
      </c>
      <c r="G64" s="25"/>
    </row>
    <row r="65" spans="1:9" ht="15.5" x14ac:dyDescent="0.3">
      <c r="A65" s="60"/>
      <c r="B65" s="23" t="s">
        <v>75</v>
      </c>
      <c r="C65" s="24">
        <v>393899900</v>
      </c>
      <c r="D65" s="25">
        <v>0</v>
      </c>
      <c r="E65" s="25">
        <v>0</v>
      </c>
      <c r="F65" s="24">
        <f t="shared" si="2"/>
        <v>0</v>
      </c>
      <c r="G65" s="25"/>
    </row>
    <row r="66" spans="1:9" ht="96" customHeight="1" x14ac:dyDescent="0.3">
      <c r="A66" s="60"/>
      <c r="B66" s="29" t="s">
        <v>116</v>
      </c>
      <c r="C66" s="24">
        <f>C68+C69</f>
        <v>515957446.81</v>
      </c>
      <c r="D66" s="24">
        <f t="shared" ref="D66" si="17">D68+D69</f>
        <v>0</v>
      </c>
      <c r="E66" s="24">
        <f>E68+E69</f>
        <v>0</v>
      </c>
      <c r="F66" s="24">
        <f t="shared" si="2"/>
        <v>0</v>
      </c>
      <c r="G66" s="43" t="s">
        <v>83</v>
      </c>
      <c r="I66" s="44"/>
    </row>
    <row r="67" spans="1:9" ht="15.5" x14ac:dyDescent="0.3">
      <c r="A67" s="60"/>
      <c r="B67" s="23" t="s">
        <v>8</v>
      </c>
      <c r="C67" s="24"/>
      <c r="D67" s="25"/>
      <c r="E67" s="30"/>
      <c r="F67" s="24"/>
      <c r="G67" s="25"/>
    </row>
    <row r="68" spans="1:9" ht="15.5" x14ac:dyDescent="0.3">
      <c r="A68" s="60"/>
      <c r="B68" s="23" t="s">
        <v>9</v>
      </c>
      <c r="C68" s="24">
        <v>500000000</v>
      </c>
      <c r="D68" s="25">
        <v>0</v>
      </c>
      <c r="E68" s="25">
        <v>0</v>
      </c>
      <c r="F68" s="24">
        <f t="shared" si="2"/>
        <v>0</v>
      </c>
      <c r="G68" s="25"/>
    </row>
    <row r="69" spans="1:9" ht="15.5" x14ac:dyDescent="0.3">
      <c r="A69" s="60"/>
      <c r="B69" s="23" t="s">
        <v>71</v>
      </c>
      <c r="C69" s="24">
        <v>15957446.810000001</v>
      </c>
      <c r="D69" s="25">
        <v>0</v>
      </c>
      <c r="E69" s="25">
        <v>0</v>
      </c>
      <c r="F69" s="24">
        <f t="shared" si="2"/>
        <v>0</v>
      </c>
      <c r="G69" s="25"/>
    </row>
    <row r="70" spans="1:9" ht="81" customHeight="1" x14ac:dyDescent="0.3">
      <c r="A70" s="60"/>
      <c r="B70" s="29" t="s">
        <v>39</v>
      </c>
      <c r="C70" s="24">
        <f>C72+C73</f>
        <v>355700</v>
      </c>
      <c r="D70" s="24">
        <f t="shared" ref="D70" si="18">D72+D73</f>
        <v>120943.6</v>
      </c>
      <c r="E70" s="24">
        <f>E72+E73</f>
        <v>120943.6</v>
      </c>
      <c r="F70" s="24">
        <f t="shared" si="2"/>
        <v>34.001574360416079</v>
      </c>
      <c r="G70" s="43" t="s">
        <v>83</v>
      </c>
    </row>
    <row r="71" spans="1:9" ht="15.5" x14ac:dyDescent="0.3">
      <c r="A71" s="60"/>
      <c r="B71" s="23" t="s">
        <v>8</v>
      </c>
      <c r="C71" s="24"/>
      <c r="D71" s="25"/>
      <c r="E71" s="30"/>
      <c r="F71" s="24"/>
      <c r="G71" s="25"/>
    </row>
    <row r="72" spans="1:9" ht="15.5" x14ac:dyDescent="0.3">
      <c r="A72" s="60"/>
      <c r="B72" s="23" t="s">
        <v>9</v>
      </c>
      <c r="C72" s="24"/>
      <c r="D72" s="25"/>
      <c r="E72" s="30"/>
      <c r="F72" s="24"/>
      <c r="G72" s="25"/>
    </row>
    <row r="73" spans="1:9" ht="15.5" x14ac:dyDescent="0.3">
      <c r="A73" s="60"/>
      <c r="B73" s="23" t="s">
        <v>19</v>
      </c>
      <c r="C73" s="24">
        <v>355700</v>
      </c>
      <c r="D73" s="25">
        <v>120943.6</v>
      </c>
      <c r="E73" s="25">
        <v>120943.6</v>
      </c>
      <c r="F73" s="24">
        <f t="shared" si="2"/>
        <v>34.001574360416079</v>
      </c>
      <c r="G73" s="25"/>
    </row>
    <row r="74" spans="1:9" ht="18.5" customHeight="1" x14ac:dyDescent="0.3">
      <c r="A74" s="59" t="s">
        <v>20</v>
      </c>
      <c r="B74" s="41" t="s">
        <v>21</v>
      </c>
      <c r="C74" s="31">
        <f>C75+C79+C83+C87+C91+C95+C99+C103+C107+C111+C115</f>
        <v>280386045.23000002</v>
      </c>
      <c r="D74" s="31">
        <f t="shared" ref="D74:E74" si="19">D75+D79+D83+D87+D91+D95+D99+D103+D107+D111+D115</f>
        <v>10607093.76</v>
      </c>
      <c r="E74" s="31">
        <f t="shared" si="19"/>
        <v>10607093.76</v>
      </c>
      <c r="F74" s="48">
        <f t="shared" ref="F74" si="20">F75+F79+F83+F87+F91+F95+F99+F103+F107+F111</f>
        <v>43.427427704504311</v>
      </c>
      <c r="G74" s="31"/>
    </row>
    <row r="75" spans="1:9" ht="115" customHeight="1" x14ac:dyDescent="0.3">
      <c r="A75" s="60"/>
      <c r="B75" s="27" t="s">
        <v>117</v>
      </c>
      <c r="C75" s="24">
        <f>C77+C78</f>
        <v>24424872.300000001</v>
      </c>
      <c r="D75" s="24">
        <f t="shared" ref="D75" si="21">D77+D78</f>
        <v>10607093.76</v>
      </c>
      <c r="E75" s="24">
        <f>E77+E78</f>
        <v>10607093.76</v>
      </c>
      <c r="F75" s="24">
        <f t="shared" si="2"/>
        <v>43.427427704504311</v>
      </c>
      <c r="G75" s="43" t="s">
        <v>84</v>
      </c>
    </row>
    <row r="76" spans="1:9" ht="15" customHeight="1" x14ac:dyDescent="0.3">
      <c r="A76" s="60"/>
      <c r="B76" s="23" t="s">
        <v>8</v>
      </c>
      <c r="C76" s="24"/>
      <c r="D76" s="25"/>
      <c r="E76" s="26"/>
      <c r="F76" s="24"/>
      <c r="G76" s="25"/>
    </row>
    <row r="77" spans="1:9" ht="15.5" x14ac:dyDescent="0.3">
      <c r="A77" s="60"/>
      <c r="B77" s="23" t="s">
        <v>9</v>
      </c>
      <c r="C77" s="24"/>
      <c r="D77" s="25"/>
      <c r="E77" s="26"/>
      <c r="F77" s="24"/>
      <c r="G77" s="25"/>
    </row>
    <row r="78" spans="1:9" ht="15.5" x14ac:dyDescent="0.3">
      <c r="A78" s="60"/>
      <c r="B78" s="23" t="s">
        <v>16</v>
      </c>
      <c r="C78" s="24">
        <v>24424872.300000001</v>
      </c>
      <c r="D78" s="25">
        <v>10607093.76</v>
      </c>
      <c r="E78" s="25">
        <v>10607093.76</v>
      </c>
      <c r="F78" s="24">
        <f t="shared" si="2"/>
        <v>43.427427704504311</v>
      </c>
      <c r="G78" s="25"/>
    </row>
    <row r="79" spans="1:9" ht="66" customHeight="1" x14ac:dyDescent="0.3">
      <c r="A79" s="60"/>
      <c r="B79" s="29" t="s">
        <v>118</v>
      </c>
      <c r="C79" s="24">
        <f>C81+C82</f>
        <v>37637533</v>
      </c>
      <c r="D79" s="24">
        <f t="shared" ref="D79:E79" si="22">D81+D82</f>
        <v>0</v>
      </c>
      <c r="E79" s="24">
        <f t="shared" si="22"/>
        <v>0</v>
      </c>
      <c r="F79" s="24">
        <f t="shared" si="2"/>
        <v>0</v>
      </c>
      <c r="G79" s="47" t="s">
        <v>84</v>
      </c>
    </row>
    <row r="80" spans="1:9" ht="15.5" x14ac:dyDescent="0.3">
      <c r="A80" s="60"/>
      <c r="B80" s="23" t="s">
        <v>8</v>
      </c>
      <c r="C80" s="24"/>
      <c r="D80" s="25"/>
      <c r="E80" s="26"/>
      <c r="F80" s="24"/>
      <c r="G80" s="25"/>
    </row>
    <row r="81" spans="1:7" ht="15.5" x14ac:dyDescent="0.3">
      <c r="A81" s="60"/>
      <c r="B81" s="23" t="s">
        <v>9</v>
      </c>
      <c r="C81" s="24">
        <v>37448400</v>
      </c>
      <c r="D81" s="25">
        <v>0</v>
      </c>
      <c r="E81" s="26">
        <v>0</v>
      </c>
      <c r="F81" s="24">
        <f t="shared" si="2"/>
        <v>0</v>
      </c>
      <c r="G81" s="25"/>
    </row>
    <row r="82" spans="1:7" ht="15.5" x14ac:dyDescent="0.3">
      <c r="A82" s="60"/>
      <c r="B82" s="23" t="s">
        <v>16</v>
      </c>
      <c r="C82" s="24">
        <v>189133</v>
      </c>
      <c r="D82" s="25">
        <v>0</v>
      </c>
      <c r="E82" s="26">
        <v>0</v>
      </c>
      <c r="F82" s="24">
        <f t="shared" si="2"/>
        <v>0</v>
      </c>
      <c r="G82" s="25"/>
    </row>
    <row r="83" spans="1:7" ht="57.5" customHeight="1" x14ac:dyDescent="0.3">
      <c r="A83" s="60"/>
      <c r="B83" s="27" t="s">
        <v>41</v>
      </c>
      <c r="C83" s="30">
        <f>C85+C86</f>
        <v>4350000</v>
      </c>
      <c r="D83" s="25">
        <f t="shared" ref="D83" si="23">D85+D86</f>
        <v>0</v>
      </c>
      <c r="E83" s="25">
        <f>E85+E86</f>
        <v>0</v>
      </c>
      <c r="F83" s="24">
        <f t="shared" si="2"/>
        <v>0</v>
      </c>
      <c r="G83" s="46" t="s">
        <v>83</v>
      </c>
    </row>
    <row r="84" spans="1:7" ht="14.25" customHeight="1" x14ac:dyDescent="0.3">
      <c r="A84" s="60"/>
      <c r="B84" s="23" t="s">
        <v>8</v>
      </c>
      <c r="C84" s="24"/>
      <c r="D84" s="25"/>
      <c r="E84" s="26"/>
      <c r="F84" s="24"/>
      <c r="G84" s="47"/>
    </row>
    <row r="85" spans="1:7" ht="15.5" x14ac:dyDescent="0.3">
      <c r="A85" s="60"/>
      <c r="B85" s="23" t="s">
        <v>9</v>
      </c>
      <c r="C85" s="24"/>
      <c r="D85" s="25"/>
      <c r="E85" s="26"/>
      <c r="F85" s="24"/>
      <c r="G85" s="47"/>
    </row>
    <row r="86" spans="1:7" ht="15.5" x14ac:dyDescent="0.3">
      <c r="A86" s="60"/>
      <c r="B86" s="23" t="s">
        <v>16</v>
      </c>
      <c r="C86" s="24">
        <v>4350000</v>
      </c>
      <c r="D86" s="25">
        <v>0</v>
      </c>
      <c r="E86" s="26">
        <v>0</v>
      </c>
      <c r="F86" s="24">
        <f t="shared" ref="F86:F150" si="24">E86/C86*100</f>
        <v>0</v>
      </c>
      <c r="G86" s="47"/>
    </row>
    <row r="87" spans="1:7" ht="51" customHeight="1" x14ac:dyDescent="0.3">
      <c r="A87" s="60"/>
      <c r="B87" s="29" t="s">
        <v>42</v>
      </c>
      <c r="C87" s="24">
        <f>C89+C90</f>
        <v>775000</v>
      </c>
      <c r="D87" s="24">
        <f t="shared" ref="D87" si="25">D89+D90</f>
        <v>0</v>
      </c>
      <c r="E87" s="24">
        <f>E89+E90</f>
        <v>0</v>
      </c>
      <c r="F87" s="24">
        <f t="shared" si="24"/>
        <v>0</v>
      </c>
      <c r="G87" s="43" t="s">
        <v>83</v>
      </c>
    </row>
    <row r="88" spans="1:7" ht="15.5" x14ac:dyDescent="0.3">
      <c r="A88" s="60"/>
      <c r="B88" s="23" t="s">
        <v>8</v>
      </c>
      <c r="C88" s="24"/>
      <c r="D88" s="25"/>
      <c r="E88" s="26"/>
      <c r="F88" s="24"/>
      <c r="G88" s="47"/>
    </row>
    <row r="89" spans="1:7" ht="15.5" x14ac:dyDescent="0.3">
      <c r="A89" s="60"/>
      <c r="B89" s="23" t="s">
        <v>9</v>
      </c>
      <c r="C89" s="24"/>
      <c r="D89" s="25"/>
      <c r="E89" s="26"/>
      <c r="F89" s="24"/>
      <c r="G89" s="47"/>
    </row>
    <row r="90" spans="1:7" ht="15.5" x14ac:dyDescent="0.3">
      <c r="A90" s="60"/>
      <c r="B90" s="23" t="s">
        <v>33</v>
      </c>
      <c r="C90" s="24">
        <v>775000</v>
      </c>
      <c r="D90" s="25">
        <v>0</v>
      </c>
      <c r="E90" s="26">
        <v>0</v>
      </c>
      <c r="F90" s="24">
        <f t="shared" si="24"/>
        <v>0</v>
      </c>
      <c r="G90" s="47"/>
    </row>
    <row r="91" spans="1:7" ht="59" customHeight="1" x14ac:dyDescent="0.3">
      <c r="A91" s="60"/>
      <c r="B91" s="29" t="s">
        <v>43</v>
      </c>
      <c r="C91" s="24">
        <f>C93+C94</f>
        <v>5350000</v>
      </c>
      <c r="D91" s="24">
        <f t="shared" ref="D91" si="26">D93+D94</f>
        <v>0</v>
      </c>
      <c r="E91" s="24">
        <f>E93+E94</f>
        <v>0</v>
      </c>
      <c r="F91" s="24">
        <f t="shared" si="24"/>
        <v>0</v>
      </c>
      <c r="G91" s="43" t="s">
        <v>83</v>
      </c>
    </row>
    <row r="92" spans="1:7" ht="15.5" x14ac:dyDescent="0.3">
      <c r="A92" s="60"/>
      <c r="B92" s="23" t="s">
        <v>8</v>
      </c>
      <c r="C92" s="24"/>
      <c r="D92" s="25"/>
      <c r="E92" s="26"/>
      <c r="F92" s="24"/>
      <c r="G92" s="47"/>
    </row>
    <row r="93" spans="1:7" ht="15.5" x14ac:dyDescent="0.3">
      <c r="A93" s="60"/>
      <c r="B93" s="23" t="s">
        <v>9</v>
      </c>
      <c r="C93" s="24"/>
      <c r="D93" s="25"/>
      <c r="E93" s="26"/>
      <c r="F93" s="24"/>
      <c r="G93" s="47"/>
    </row>
    <row r="94" spans="1:7" ht="15.5" x14ac:dyDescent="0.3">
      <c r="A94" s="60"/>
      <c r="B94" s="23" t="s">
        <v>33</v>
      </c>
      <c r="C94" s="24">
        <v>5350000</v>
      </c>
      <c r="D94" s="25">
        <v>0</v>
      </c>
      <c r="E94" s="26">
        <v>0</v>
      </c>
      <c r="F94" s="24">
        <f t="shared" si="24"/>
        <v>0</v>
      </c>
      <c r="G94" s="47"/>
    </row>
    <row r="95" spans="1:7" ht="57.5" customHeight="1" x14ac:dyDescent="0.3">
      <c r="A95" s="60"/>
      <c r="B95" s="29" t="s">
        <v>44</v>
      </c>
      <c r="C95" s="24">
        <f>C97+C98</f>
        <v>2950000</v>
      </c>
      <c r="D95" s="24">
        <f t="shared" ref="D95" si="27">D97+D98</f>
        <v>0</v>
      </c>
      <c r="E95" s="24">
        <f>E97+E98</f>
        <v>0</v>
      </c>
      <c r="F95" s="24">
        <f t="shared" si="24"/>
        <v>0</v>
      </c>
      <c r="G95" s="43" t="s">
        <v>83</v>
      </c>
    </row>
    <row r="96" spans="1:7" ht="15.5" x14ac:dyDescent="0.3">
      <c r="A96" s="60"/>
      <c r="B96" s="23" t="s">
        <v>8</v>
      </c>
      <c r="C96" s="24"/>
      <c r="D96" s="25"/>
      <c r="E96" s="30"/>
      <c r="F96" s="24"/>
      <c r="G96" s="47"/>
    </row>
    <row r="97" spans="1:7" ht="17.5" customHeight="1" x14ac:dyDescent="0.3">
      <c r="A97" s="60"/>
      <c r="B97" s="23" t="s">
        <v>12</v>
      </c>
      <c r="C97" s="24"/>
      <c r="D97" s="25"/>
      <c r="E97" s="30"/>
      <c r="F97" s="24"/>
      <c r="G97" s="47"/>
    </row>
    <row r="98" spans="1:7" ht="15.5" x14ac:dyDescent="0.3">
      <c r="A98" s="60"/>
      <c r="B98" s="23" t="s">
        <v>71</v>
      </c>
      <c r="C98" s="24">
        <v>2950000</v>
      </c>
      <c r="D98" s="25">
        <v>0</v>
      </c>
      <c r="E98" s="25">
        <v>0</v>
      </c>
      <c r="F98" s="24">
        <f t="shared" si="24"/>
        <v>0</v>
      </c>
      <c r="G98" s="47"/>
    </row>
    <row r="99" spans="1:7" ht="53.5" customHeight="1" x14ac:dyDescent="0.3">
      <c r="A99" s="60"/>
      <c r="B99" s="29" t="s">
        <v>45</v>
      </c>
      <c r="C99" s="24">
        <f>C101+C102</f>
        <v>7800000</v>
      </c>
      <c r="D99" s="24">
        <f t="shared" ref="D99" si="28">D101+D102</f>
        <v>0</v>
      </c>
      <c r="E99" s="24">
        <f>E101+E102</f>
        <v>0</v>
      </c>
      <c r="F99" s="24">
        <f t="shared" si="24"/>
        <v>0</v>
      </c>
      <c r="G99" s="43" t="s">
        <v>83</v>
      </c>
    </row>
    <row r="100" spans="1:7" ht="15.5" x14ac:dyDescent="0.3">
      <c r="A100" s="60"/>
      <c r="B100" s="23" t="s">
        <v>8</v>
      </c>
      <c r="C100" s="24"/>
      <c r="D100" s="25"/>
      <c r="E100" s="30"/>
      <c r="F100" s="24"/>
      <c r="G100" s="47"/>
    </row>
    <row r="101" spans="1:7" ht="15.5" x14ac:dyDescent="0.3">
      <c r="A101" s="60"/>
      <c r="B101" s="23" t="s">
        <v>9</v>
      </c>
      <c r="C101" s="24"/>
      <c r="D101" s="25"/>
      <c r="E101" s="30"/>
      <c r="F101" s="24"/>
      <c r="G101" s="47"/>
    </row>
    <row r="102" spans="1:7" ht="15.5" x14ac:dyDescent="0.3">
      <c r="A102" s="60"/>
      <c r="B102" s="23" t="s">
        <v>75</v>
      </c>
      <c r="C102" s="24">
        <v>7800000</v>
      </c>
      <c r="D102" s="25">
        <v>0</v>
      </c>
      <c r="E102" s="25">
        <v>0</v>
      </c>
      <c r="F102" s="24">
        <f t="shared" si="24"/>
        <v>0</v>
      </c>
      <c r="G102" s="47"/>
    </row>
    <row r="103" spans="1:7" ht="59.5" customHeight="1" x14ac:dyDescent="0.3">
      <c r="A103" s="60"/>
      <c r="B103" s="29" t="s">
        <v>46</v>
      </c>
      <c r="C103" s="24">
        <f>C105+C106</f>
        <v>39665500</v>
      </c>
      <c r="D103" s="24">
        <f t="shared" ref="D103" si="29">D105+D106</f>
        <v>0</v>
      </c>
      <c r="E103" s="24">
        <f>E105+E106</f>
        <v>0</v>
      </c>
      <c r="F103" s="24">
        <f t="shared" si="24"/>
        <v>0</v>
      </c>
      <c r="G103" s="43" t="s">
        <v>83</v>
      </c>
    </row>
    <row r="104" spans="1:7" ht="15.5" x14ac:dyDescent="0.3">
      <c r="A104" s="60"/>
      <c r="B104" s="23" t="s">
        <v>8</v>
      </c>
      <c r="C104" s="24"/>
      <c r="D104" s="25"/>
      <c r="E104" s="30"/>
      <c r="F104" s="24"/>
      <c r="G104" s="47"/>
    </row>
    <row r="105" spans="1:7" ht="15.5" x14ac:dyDescent="0.3">
      <c r="A105" s="60"/>
      <c r="B105" s="23" t="s">
        <v>9</v>
      </c>
      <c r="C105" s="24"/>
      <c r="D105" s="25"/>
      <c r="E105" s="30"/>
      <c r="F105" s="24"/>
      <c r="G105" s="47"/>
    </row>
    <row r="106" spans="1:7" ht="15.5" x14ac:dyDescent="0.3">
      <c r="A106" s="60"/>
      <c r="B106" s="23" t="s">
        <v>16</v>
      </c>
      <c r="C106" s="24">
        <v>39665500</v>
      </c>
      <c r="D106" s="25">
        <v>0</v>
      </c>
      <c r="E106" s="25">
        <v>0</v>
      </c>
      <c r="F106" s="24">
        <f t="shared" si="24"/>
        <v>0</v>
      </c>
      <c r="G106" s="25"/>
    </row>
    <row r="107" spans="1:7" ht="86" customHeight="1" x14ac:dyDescent="0.3">
      <c r="A107" s="60"/>
      <c r="B107" s="29" t="s">
        <v>107</v>
      </c>
      <c r="C107" s="24">
        <f>C109+C110</f>
        <v>156591831.93000001</v>
      </c>
      <c r="D107" s="24">
        <f t="shared" ref="D107:E107" si="30">D109+D110</f>
        <v>0</v>
      </c>
      <c r="E107" s="24">
        <f t="shared" si="30"/>
        <v>0</v>
      </c>
      <c r="F107" s="24">
        <f t="shared" si="24"/>
        <v>0</v>
      </c>
      <c r="G107" s="47" t="s">
        <v>83</v>
      </c>
    </row>
    <row r="108" spans="1:7" ht="15.5" x14ac:dyDescent="0.3">
      <c r="A108" s="60"/>
      <c r="B108" s="23" t="s">
        <v>8</v>
      </c>
      <c r="C108" s="24"/>
      <c r="D108" s="25"/>
      <c r="E108" s="30"/>
      <c r="F108" s="24"/>
      <c r="G108" s="25"/>
    </row>
    <row r="109" spans="1:7" ht="15.5" x14ac:dyDescent="0.3">
      <c r="A109" s="60"/>
      <c r="B109" s="23" t="s">
        <v>9</v>
      </c>
      <c r="C109" s="24">
        <v>155804938.30000001</v>
      </c>
      <c r="D109" s="25">
        <v>0</v>
      </c>
      <c r="E109" s="25">
        <v>0</v>
      </c>
      <c r="F109" s="24">
        <f t="shared" si="24"/>
        <v>0</v>
      </c>
      <c r="G109" s="25"/>
    </row>
    <row r="110" spans="1:7" ht="15.5" x14ac:dyDescent="0.3">
      <c r="A110" s="60"/>
      <c r="B110" s="23" t="s">
        <v>78</v>
      </c>
      <c r="C110" s="24">
        <v>786893.63</v>
      </c>
      <c r="D110" s="25">
        <v>0</v>
      </c>
      <c r="E110" s="25">
        <v>0</v>
      </c>
      <c r="F110" s="24">
        <f t="shared" si="24"/>
        <v>0</v>
      </c>
      <c r="G110" s="25"/>
    </row>
    <row r="111" spans="1:7" ht="132" customHeight="1" x14ac:dyDescent="0.3">
      <c r="A111" s="60"/>
      <c r="B111" s="29" t="s">
        <v>40</v>
      </c>
      <c r="C111" s="24">
        <f>C113+C114</f>
        <v>14400</v>
      </c>
      <c r="D111" s="24">
        <f t="shared" ref="D111" si="31">D113+D114</f>
        <v>0</v>
      </c>
      <c r="E111" s="24">
        <f>E113+E114</f>
        <v>0</v>
      </c>
      <c r="F111" s="24">
        <f t="shared" si="24"/>
        <v>0</v>
      </c>
      <c r="G111" s="43" t="s">
        <v>82</v>
      </c>
    </row>
    <row r="112" spans="1:7" ht="15.5" x14ac:dyDescent="0.3">
      <c r="A112" s="60"/>
      <c r="B112" s="23" t="s">
        <v>8</v>
      </c>
      <c r="C112" s="24"/>
      <c r="D112" s="25"/>
      <c r="E112" s="30"/>
      <c r="F112" s="24"/>
      <c r="G112" s="25"/>
    </row>
    <row r="113" spans="1:9" ht="15.5" x14ac:dyDescent="0.3">
      <c r="A113" s="60"/>
      <c r="B113" s="23" t="s">
        <v>9</v>
      </c>
      <c r="C113" s="24"/>
      <c r="D113" s="25"/>
      <c r="E113" s="30"/>
      <c r="F113" s="24"/>
      <c r="G113" s="25"/>
    </row>
    <row r="114" spans="1:9" ht="15.5" x14ac:dyDescent="0.3">
      <c r="A114" s="60"/>
      <c r="B114" s="23" t="s">
        <v>78</v>
      </c>
      <c r="C114" s="24">
        <v>14400</v>
      </c>
      <c r="D114" s="25">
        <v>0</v>
      </c>
      <c r="E114" s="25">
        <v>0</v>
      </c>
      <c r="F114" s="24">
        <f t="shared" si="24"/>
        <v>0</v>
      </c>
      <c r="G114" s="25"/>
    </row>
    <row r="115" spans="1:9" ht="115.5" customHeight="1" x14ac:dyDescent="0.3">
      <c r="A115" s="60"/>
      <c r="B115" s="50" t="s">
        <v>115</v>
      </c>
      <c r="C115" s="24">
        <f>C117+C118</f>
        <v>826908</v>
      </c>
      <c r="D115" s="24">
        <f t="shared" ref="D115:E115" si="32">D117+D118</f>
        <v>0</v>
      </c>
      <c r="E115" s="24">
        <f t="shared" si="32"/>
        <v>0</v>
      </c>
      <c r="F115" s="24">
        <f t="shared" si="24"/>
        <v>0</v>
      </c>
      <c r="G115" s="47" t="s">
        <v>83</v>
      </c>
    </row>
    <row r="116" spans="1:9" ht="15.5" x14ac:dyDescent="0.3">
      <c r="A116" s="60"/>
      <c r="B116" s="23" t="s">
        <v>8</v>
      </c>
      <c r="C116" s="24"/>
      <c r="D116" s="25"/>
      <c r="E116" s="25"/>
      <c r="F116" s="24"/>
      <c r="G116" s="25"/>
    </row>
    <row r="117" spans="1:9" ht="15.5" x14ac:dyDescent="0.3">
      <c r="A117" s="60"/>
      <c r="B117" s="23" t="s">
        <v>9</v>
      </c>
      <c r="C117" s="24"/>
      <c r="D117" s="25"/>
      <c r="E117" s="25"/>
      <c r="F117" s="24"/>
      <c r="G117" s="25"/>
    </row>
    <row r="118" spans="1:9" ht="15.5" x14ac:dyDescent="0.3">
      <c r="A118" s="60"/>
      <c r="B118" s="23" t="s">
        <v>78</v>
      </c>
      <c r="C118" s="24">
        <v>826908</v>
      </c>
      <c r="D118" s="25"/>
      <c r="E118" s="25"/>
      <c r="F118" s="24">
        <f t="shared" si="24"/>
        <v>0</v>
      </c>
      <c r="G118" s="25"/>
    </row>
    <row r="119" spans="1:9" ht="15.5" x14ac:dyDescent="0.3">
      <c r="A119" s="59" t="s">
        <v>22</v>
      </c>
      <c r="B119" s="28" t="s">
        <v>95</v>
      </c>
      <c r="C119" s="21">
        <f>C120</f>
        <v>103977600</v>
      </c>
      <c r="D119" s="21">
        <f t="shared" ref="D119:E119" si="33">D120</f>
        <v>0</v>
      </c>
      <c r="E119" s="21">
        <f t="shared" si="33"/>
        <v>0</v>
      </c>
      <c r="F119" s="21">
        <f t="shared" si="24"/>
        <v>0</v>
      </c>
      <c r="G119" s="25"/>
    </row>
    <row r="120" spans="1:9" ht="66" customHeight="1" x14ac:dyDescent="0.3">
      <c r="A120" s="60"/>
      <c r="B120" s="29" t="s">
        <v>97</v>
      </c>
      <c r="C120" s="24">
        <f>C122+C123</f>
        <v>103977600</v>
      </c>
      <c r="D120" s="24">
        <f t="shared" ref="D120:E120" si="34">D122+D123</f>
        <v>0</v>
      </c>
      <c r="E120" s="24">
        <f t="shared" si="34"/>
        <v>0</v>
      </c>
      <c r="F120" s="24">
        <f t="shared" si="24"/>
        <v>0</v>
      </c>
      <c r="G120" s="47" t="s">
        <v>83</v>
      </c>
    </row>
    <row r="121" spans="1:9" ht="15.5" x14ac:dyDescent="0.3">
      <c r="A121" s="60"/>
      <c r="B121" s="23" t="s">
        <v>8</v>
      </c>
      <c r="C121" s="24"/>
      <c r="D121" s="25"/>
      <c r="E121" s="30"/>
      <c r="F121" s="24"/>
      <c r="G121" s="25"/>
    </row>
    <row r="122" spans="1:9" ht="15.5" x14ac:dyDescent="0.3">
      <c r="A122" s="60"/>
      <c r="B122" s="23" t="s">
        <v>9</v>
      </c>
      <c r="C122" s="24">
        <v>103455200</v>
      </c>
      <c r="D122" s="25">
        <v>0</v>
      </c>
      <c r="E122" s="25">
        <v>0</v>
      </c>
      <c r="F122" s="24">
        <f t="shared" si="24"/>
        <v>0</v>
      </c>
      <c r="G122" s="25"/>
    </row>
    <row r="123" spans="1:9" ht="15.5" x14ac:dyDescent="0.3">
      <c r="A123" s="60"/>
      <c r="B123" s="29" t="s">
        <v>16</v>
      </c>
      <c r="C123" s="24">
        <v>522400</v>
      </c>
      <c r="D123" s="25">
        <v>0</v>
      </c>
      <c r="E123" s="25">
        <v>0</v>
      </c>
      <c r="F123" s="24">
        <f t="shared" si="24"/>
        <v>0</v>
      </c>
      <c r="G123" s="25"/>
    </row>
    <row r="124" spans="1:9" ht="18" customHeight="1" x14ac:dyDescent="0.3">
      <c r="A124" s="59" t="s">
        <v>96</v>
      </c>
      <c r="B124" s="20" t="s">
        <v>23</v>
      </c>
      <c r="C124" s="21">
        <f>C125+C129+C133+C137+C141++C145+C152+C159+C166+C173+C180+C187+C194+C201+C206+C210+C216+C220+C224+C228+C232+C236+C240+C244+C248</f>
        <v>5843059802.1300001</v>
      </c>
      <c r="D124" s="21">
        <f>D125+D129+D133+D137+D141++D145+D152+D159+D166+D173+D180+D187+D194+D201+D206+D210+D216+D220+D224+D228+D232+D236+D240+D244+D248</f>
        <v>2120538832.98</v>
      </c>
      <c r="E124" s="21">
        <f>E125+E129+E133+E137+E141++E145+E152+E159+E166+E173+E180+E187+E194+E201+E206+E210+E216+E220+E224+E228+E232+E236+E240+E244+E248</f>
        <v>2051074038.5599999</v>
      </c>
      <c r="F124" s="21">
        <f t="shared" si="24"/>
        <v>35.102739113029642</v>
      </c>
      <c r="G124" s="21"/>
    </row>
    <row r="125" spans="1:9" ht="131.5" customHeight="1" x14ac:dyDescent="0.3">
      <c r="A125" s="60"/>
      <c r="B125" s="27" t="s">
        <v>57</v>
      </c>
      <c r="C125" s="24">
        <f t="shared" ref="C125:D125" si="35">C127+C128</f>
        <v>1909870300</v>
      </c>
      <c r="D125" s="24">
        <f t="shared" si="35"/>
        <v>818421783.91999996</v>
      </c>
      <c r="E125" s="24">
        <f>E127+E128</f>
        <v>818421783.91999996</v>
      </c>
      <c r="F125" s="24">
        <f t="shared" si="24"/>
        <v>42.852217971031855</v>
      </c>
      <c r="G125" s="43" t="s">
        <v>85</v>
      </c>
    </row>
    <row r="126" spans="1:9" ht="14.25" customHeight="1" x14ac:dyDescent="0.3">
      <c r="A126" s="60"/>
      <c r="B126" s="23" t="s">
        <v>8</v>
      </c>
      <c r="C126" s="24"/>
      <c r="D126" s="25"/>
      <c r="E126" s="24"/>
      <c r="F126" s="24"/>
      <c r="G126" s="25"/>
    </row>
    <row r="127" spans="1:9" ht="14.25" customHeight="1" x14ac:dyDescent="0.3">
      <c r="A127" s="60"/>
      <c r="B127" s="23" t="s">
        <v>9</v>
      </c>
      <c r="C127" s="24"/>
      <c r="D127" s="25"/>
      <c r="E127" s="24"/>
      <c r="F127" s="24"/>
      <c r="G127" s="25"/>
    </row>
    <row r="128" spans="1:9" ht="18" customHeight="1" x14ac:dyDescent="0.3">
      <c r="A128" s="60"/>
      <c r="B128" s="29" t="s">
        <v>16</v>
      </c>
      <c r="C128" s="24">
        <v>1909870300</v>
      </c>
      <c r="D128" s="25">
        <v>818421783.91999996</v>
      </c>
      <c r="E128" s="25">
        <v>818421783.91999996</v>
      </c>
      <c r="F128" s="24">
        <f t="shared" si="24"/>
        <v>42.852217971031855</v>
      </c>
      <c r="G128" s="25"/>
      <c r="I128" s="45"/>
    </row>
    <row r="129" spans="1:9" ht="95" customHeight="1" x14ac:dyDescent="0.3">
      <c r="A129" s="60"/>
      <c r="B129" s="29" t="s">
        <v>120</v>
      </c>
      <c r="C129" s="24">
        <f>C131+C132</f>
        <v>25920000</v>
      </c>
      <c r="D129" s="24">
        <f t="shared" ref="D129:E129" si="36">D131+D132</f>
        <v>0</v>
      </c>
      <c r="E129" s="24">
        <f t="shared" si="36"/>
        <v>0</v>
      </c>
      <c r="F129" s="24">
        <f t="shared" si="24"/>
        <v>0</v>
      </c>
      <c r="G129" s="47" t="s">
        <v>85</v>
      </c>
      <c r="I129" s="45"/>
    </row>
    <row r="130" spans="1:9" ht="18" customHeight="1" x14ac:dyDescent="0.3">
      <c r="A130" s="60"/>
      <c r="B130" s="23" t="s">
        <v>8</v>
      </c>
      <c r="C130" s="24"/>
      <c r="D130" s="25"/>
      <c r="E130" s="25"/>
      <c r="F130" s="24"/>
      <c r="G130" s="47"/>
      <c r="I130" s="45"/>
    </row>
    <row r="131" spans="1:9" ht="18" customHeight="1" x14ac:dyDescent="0.3">
      <c r="A131" s="60"/>
      <c r="B131" s="23" t="s">
        <v>9</v>
      </c>
      <c r="C131" s="24"/>
      <c r="D131" s="25"/>
      <c r="E131" s="25"/>
      <c r="F131" s="24"/>
      <c r="G131" s="47"/>
      <c r="I131" s="45"/>
    </row>
    <row r="132" spans="1:9" ht="18" customHeight="1" x14ac:dyDescent="0.3">
      <c r="A132" s="60"/>
      <c r="B132" s="29" t="s">
        <v>16</v>
      </c>
      <c r="C132" s="24">
        <v>25920000</v>
      </c>
      <c r="D132" s="25"/>
      <c r="E132" s="25"/>
      <c r="F132" s="24">
        <f t="shared" si="24"/>
        <v>0</v>
      </c>
      <c r="G132" s="47"/>
      <c r="I132" s="45"/>
    </row>
    <row r="133" spans="1:9" ht="94.5" customHeight="1" x14ac:dyDescent="0.3">
      <c r="A133" s="60"/>
      <c r="B133" s="29" t="s">
        <v>119</v>
      </c>
      <c r="C133" s="24">
        <f>C135+C136</f>
        <v>18161800</v>
      </c>
      <c r="D133" s="24">
        <f t="shared" ref="D133:E133" si="37">D135+D136</f>
        <v>0</v>
      </c>
      <c r="E133" s="24">
        <f t="shared" si="37"/>
        <v>0</v>
      </c>
      <c r="F133" s="24">
        <f t="shared" si="24"/>
        <v>0</v>
      </c>
      <c r="G133" s="47" t="s">
        <v>85</v>
      </c>
      <c r="I133" s="45"/>
    </row>
    <row r="134" spans="1:9" ht="18" customHeight="1" x14ac:dyDescent="0.3">
      <c r="A134" s="60"/>
      <c r="B134" s="23" t="s">
        <v>8</v>
      </c>
      <c r="C134" s="24"/>
      <c r="D134" s="25"/>
      <c r="E134" s="25"/>
      <c r="F134" s="24"/>
      <c r="G134" s="25"/>
      <c r="I134" s="45"/>
    </row>
    <row r="135" spans="1:9" ht="18" customHeight="1" x14ac:dyDescent="0.3">
      <c r="A135" s="60"/>
      <c r="B135" s="23" t="s">
        <v>9</v>
      </c>
      <c r="C135" s="24"/>
      <c r="D135" s="25"/>
      <c r="E135" s="25"/>
      <c r="F135" s="24"/>
      <c r="G135" s="25"/>
      <c r="I135" s="45"/>
    </row>
    <row r="136" spans="1:9" ht="18" customHeight="1" x14ac:dyDescent="0.3">
      <c r="A136" s="60"/>
      <c r="B136" s="29" t="s">
        <v>16</v>
      </c>
      <c r="C136" s="24">
        <v>18161800</v>
      </c>
      <c r="D136" s="25"/>
      <c r="E136" s="25"/>
      <c r="F136" s="24">
        <f t="shared" si="24"/>
        <v>0</v>
      </c>
      <c r="G136" s="25"/>
      <c r="I136" s="45"/>
    </row>
    <row r="137" spans="1:9" ht="69" customHeight="1" x14ac:dyDescent="0.3">
      <c r="A137" s="60"/>
      <c r="B137" s="29" t="s">
        <v>98</v>
      </c>
      <c r="C137" s="24">
        <f>C139+C140</f>
        <v>26995600</v>
      </c>
      <c r="D137" s="24">
        <f t="shared" ref="D137:E137" si="38">D139+D140</f>
        <v>3544974.44</v>
      </c>
      <c r="E137" s="24">
        <f t="shared" si="38"/>
        <v>3544974.44</v>
      </c>
      <c r="F137" s="24">
        <f t="shared" si="24"/>
        <v>13.131674939619788</v>
      </c>
      <c r="G137" s="47" t="s">
        <v>84</v>
      </c>
      <c r="I137" s="45"/>
    </row>
    <row r="138" spans="1:9" ht="18" customHeight="1" x14ac:dyDescent="0.3">
      <c r="A138" s="60"/>
      <c r="B138" s="23" t="s">
        <v>8</v>
      </c>
      <c r="C138" s="24"/>
      <c r="D138" s="25"/>
      <c r="E138" s="24"/>
      <c r="F138" s="24"/>
      <c r="G138" s="25"/>
      <c r="I138" s="45"/>
    </row>
    <row r="139" spans="1:9" ht="18" customHeight="1" x14ac:dyDescent="0.3">
      <c r="A139" s="60"/>
      <c r="B139" s="23" t="s">
        <v>9</v>
      </c>
      <c r="C139" s="24"/>
      <c r="D139" s="25"/>
      <c r="E139" s="24"/>
      <c r="F139" s="24"/>
      <c r="G139" s="25"/>
      <c r="I139" s="45"/>
    </row>
    <row r="140" spans="1:9" ht="18" customHeight="1" x14ac:dyDescent="0.3">
      <c r="A140" s="60"/>
      <c r="B140" s="29" t="s">
        <v>16</v>
      </c>
      <c r="C140" s="24">
        <v>26995600</v>
      </c>
      <c r="D140" s="25">
        <v>3544974.44</v>
      </c>
      <c r="E140" s="25">
        <v>3544974.44</v>
      </c>
      <c r="F140" s="24">
        <f t="shared" si="24"/>
        <v>13.131674939619788</v>
      </c>
      <c r="G140" s="25"/>
      <c r="I140" s="45"/>
    </row>
    <row r="141" spans="1:9" ht="49" customHeight="1" x14ac:dyDescent="0.3">
      <c r="A141" s="60"/>
      <c r="B141" s="29" t="s">
        <v>99</v>
      </c>
      <c r="C141" s="24">
        <f>C143+C144</f>
        <v>13374800</v>
      </c>
      <c r="D141" s="24">
        <f>D143+D144</f>
        <v>6422940.5599999996</v>
      </c>
      <c r="E141" s="24">
        <f>E143+E144</f>
        <v>6422940.5599999996</v>
      </c>
      <c r="F141" s="24">
        <f t="shared" si="24"/>
        <v>48.022703591829405</v>
      </c>
      <c r="G141" s="47" t="s">
        <v>84</v>
      </c>
      <c r="I141" s="45"/>
    </row>
    <row r="142" spans="1:9" ht="18" customHeight="1" x14ac:dyDescent="0.3">
      <c r="A142" s="60"/>
      <c r="B142" s="23" t="s">
        <v>8</v>
      </c>
      <c r="C142" s="24"/>
      <c r="D142" s="25"/>
      <c r="E142" s="24"/>
      <c r="F142" s="24"/>
      <c r="G142" s="25"/>
      <c r="I142" s="45"/>
    </row>
    <row r="143" spans="1:9" ht="18" customHeight="1" x14ac:dyDescent="0.3">
      <c r="A143" s="60"/>
      <c r="B143" s="23" t="s">
        <v>9</v>
      </c>
      <c r="C143" s="24"/>
      <c r="D143" s="25"/>
      <c r="E143" s="24"/>
      <c r="F143" s="24"/>
      <c r="G143" s="25"/>
      <c r="I143" s="45"/>
    </row>
    <row r="144" spans="1:9" ht="18" customHeight="1" x14ac:dyDescent="0.3">
      <c r="A144" s="60"/>
      <c r="B144" s="29" t="s">
        <v>16</v>
      </c>
      <c r="C144" s="24">
        <v>13374800</v>
      </c>
      <c r="D144" s="25">
        <v>6422940.5599999996</v>
      </c>
      <c r="E144" s="25">
        <v>6422940.5599999996</v>
      </c>
      <c r="F144" s="24">
        <f t="shared" si="24"/>
        <v>48.022703591829405</v>
      </c>
      <c r="G144" s="25"/>
      <c r="I144" s="45"/>
    </row>
    <row r="145" spans="1:7" ht="73" customHeight="1" x14ac:dyDescent="0.3">
      <c r="A145" s="60"/>
      <c r="B145" s="29" t="s">
        <v>49</v>
      </c>
      <c r="C145" s="24">
        <f>C147+C148+C149+C150+C151</f>
        <v>102158500</v>
      </c>
      <c r="D145" s="24">
        <f t="shared" ref="D145:E145" si="39">D147+D148+D149+D150+D151</f>
        <v>42073071.210000001</v>
      </c>
      <c r="E145" s="24">
        <f t="shared" si="39"/>
        <v>33385583.010000002</v>
      </c>
      <c r="F145" s="24">
        <f>E145/C145*100</f>
        <v>32.680181296710501</v>
      </c>
      <c r="G145" s="43" t="s">
        <v>84</v>
      </c>
    </row>
    <row r="146" spans="1:7" ht="15.5" x14ac:dyDescent="0.3">
      <c r="A146" s="60"/>
      <c r="B146" s="23" t="s">
        <v>8</v>
      </c>
      <c r="C146" s="24"/>
      <c r="D146" s="25"/>
      <c r="E146" s="24"/>
      <c r="F146" s="24"/>
      <c r="G146" s="25"/>
    </row>
    <row r="147" spans="1:7" ht="15.5" x14ac:dyDescent="0.3">
      <c r="A147" s="60"/>
      <c r="B147" s="23" t="s">
        <v>9</v>
      </c>
      <c r="C147" s="24">
        <v>30000000</v>
      </c>
      <c r="D147" s="25"/>
      <c r="E147" s="24"/>
      <c r="F147" s="24"/>
      <c r="G147" s="25"/>
    </row>
    <row r="148" spans="1:7" ht="15.5" x14ac:dyDescent="0.3">
      <c r="A148" s="60"/>
      <c r="B148" s="23" t="s">
        <v>9</v>
      </c>
      <c r="C148" s="24">
        <v>53725400</v>
      </c>
      <c r="D148" s="25">
        <v>41040550.990000002</v>
      </c>
      <c r="E148" s="25">
        <v>32353062.800000001</v>
      </c>
      <c r="F148" s="24">
        <f t="shared" si="24"/>
        <v>60.219305579856083</v>
      </c>
      <c r="G148" s="25"/>
    </row>
    <row r="149" spans="1:7" ht="15.5" x14ac:dyDescent="0.3">
      <c r="A149" s="60"/>
      <c r="B149" s="23" t="s">
        <v>71</v>
      </c>
      <c r="C149" s="24">
        <v>957500</v>
      </c>
      <c r="D149" s="25"/>
      <c r="E149" s="25"/>
      <c r="F149" s="24"/>
      <c r="G149" s="25"/>
    </row>
    <row r="150" spans="1:7" ht="15.5" x14ac:dyDescent="0.3">
      <c r="A150" s="60"/>
      <c r="B150" s="23" t="s">
        <v>73</v>
      </c>
      <c r="C150" s="24">
        <v>1714600</v>
      </c>
      <c r="D150" s="25">
        <v>1032520.22</v>
      </c>
      <c r="E150" s="25">
        <v>1032520.21</v>
      </c>
      <c r="F150" s="24">
        <f t="shared" si="24"/>
        <v>60.219305377347489</v>
      </c>
      <c r="G150" s="25"/>
    </row>
    <row r="151" spans="1:7" ht="15.5" x14ac:dyDescent="0.3">
      <c r="A151" s="60"/>
      <c r="B151" s="23" t="s">
        <v>78</v>
      </c>
      <c r="C151" s="24">
        <v>15761000</v>
      </c>
      <c r="D151" s="25">
        <v>0</v>
      </c>
      <c r="E151" s="25">
        <v>0</v>
      </c>
      <c r="F151" s="24">
        <f t="shared" ref="F151:F240" si="40">E151/C151*100</f>
        <v>0</v>
      </c>
      <c r="G151" s="25"/>
    </row>
    <row r="152" spans="1:7" ht="65.5" customHeight="1" x14ac:dyDescent="0.3">
      <c r="A152" s="60"/>
      <c r="B152" s="29" t="s">
        <v>50</v>
      </c>
      <c r="C152" s="24">
        <f>C154+C155+C156+C157+C158</f>
        <v>97987000</v>
      </c>
      <c r="D152" s="24">
        <f t="shared" ref="D152:E152" si="41">D154+D155+D156+D157+D158</f>
        <v>19309722.369999997</v>
      </c>
      <c r="E152" s="24">
        <f t="shared" si="41"/>
        <v>19309722.369999997</v>
      </c>
      <c r="F152" s="24">
        <f t="shared" si="40"/>
        <v>19.706412452672289</v>
      </c>
      <c r="G152" s="43" t="s">
        <v>84</v>
      </c>
    </row>
    <row r="153" spans="1:7" ht="15.5" x14ac:dyDescent="0.3">
      <c r="A153" s="60"/>
      <c r="B153" s="23" t="s">
        <v>8</v>
      </c>
      <c r="C153" s="24"/>
      <c r="D153" s="25"/>
      <c r="E153" s="24"/>
      <c r="F153" s="24"/>
      <c r="G153" s="47"/>
    </row>
    <row r="154" spans="1:7" ht="15.5" x14ac:dyDescent="0.3">
      <c r="A154" s="60"/>
      <c r="B154" s="23" t="s">
        <v>24</v>
      </c>
      <c r="C154" s="24">
        <v>20000000</v>
      </c>
      <c r="D154" s="25"/>
      <c r="E154" s="24"/>
      <c r="F154" s="24"/>
      <c r="G154" s="47"/>
    </row>
    <row r="155" spans="1:7" ht="15.5" x14ac:dyDescent="0.3">
      <c r="A155" s="60"/>
      <c r="B155" s="23" t="s">
        <v>24</v>
      </c>
      <c r="C155" s="24">
        <v>63460800</v>
      </c>
      <c r="D155" s="25">
        <v>18712498.649999999</v>
      </c>
      <c r="E155" s="25">
        <v>18712498.649999999</v>
      </c>
      <c r="F155" s="24">
        <f t="shared" si="40"/>
        <v>29.486704627108384</v>
      </c>
      <c r="G155" s="47"/>
    </row>
    <row r="156" spans="1:7" ht="15.5" x14ac:dyDescent="0.3">
      <c r="A156" s="60"/>
      <c r="B156" s="23" t="s">
        <v>33</v>
      </c>
      <c r="C156" s="24">
        <v>638300</v>
      </c>
      <c r="D156" s="25"/>
      <c r="E156" s="25"/>
      <c r="F156" s="24"/>
      <c r="G156" s="47"/>
    </row>
    <row r="157" spans="1:7" ht="15.5" x14ac:dyDescent="0.3">
      <c r="A157" s="60"/>
      <c r="B157" s="23" t="s">
        <v>33</v>
      </c>
      <c r="C157" s="24">
        <v>2025400</v>
      </c>
      <c r="D157" s="25">
        <v>597223.72</v>
      </c>
      <c r="E157" s="25">
        <v>597223.72</v>
      </c>
      <c r="F157" s="24">
        <f t="shared" si="40"/>
        <v>29.486704848424999</v>
      </c>
      <c r="G157" s="47"/>
    </row>
    <row r="158" spans="1:7" ht="15.5" x14ac:dyDescent="0.3">
      <c r="A158" s="60"/>
      <c r="B158" s="23" t="s">
        <v>75</v>
      </c>
      <c r="C158" s="24">
        <v>11862500</v>
      </c>
      <c r="D158" s="25">
        <v>0</v>
      </c>
      <c r="E158" s="25">
        <v>0</v>
      </c>
      <c r="F158" s="24">
        <f t="shared" si="40"/>
        <v>0</v>
      </c>
      <c r="G158" s="47"/>
    </row>
    <row r="159" spans="1:7" ht="90" customHeight="1" x14ac:dyDescent="0.3">
      <c r="A159" s="60"/>
      <c r="B159" s="29" t="s">
        <v>51</v>
      </c>
      <c r="C159" s="24">
        <f>C161+C162+C163+C164+C165</f>
        <v>81415700</v>
      </c>
      <c r="D159" s="24">
        <f t="shared" ref="D159:E159" si="42">D161+D162+D163+D164+D165</f>
        <v>15531338.859999999</v>
      </c>
      <c r="E159" s="24">
        <f t="shared" si="42"/>
        <v>15531338.859999999</v>
      </c>
      <c r="F159" s="24">
        <f t="shared" si="40"/>
        <v>19.07658947844212</v>
      </c>
      <c r="G159" s="43" t="s">
        <v>84</v>
      </c>
    </row>
    <row r="160" spans="1:7" ht="15.5" x14ac:dyDescent="0.3">
      <c r="A160" s="60"/>
      <c r="B160" s="23" t="s">
        <v>8</v>
      </c>
      <c r="C160" s="24"/>
      <c r="D160" s="25"/>
      <c r="E160" s="24"/>
      <c r="F160" s="24"/>
      <c r="G160" s="47"/>
    </row>
    <row r="161" spans="1:7" ht="15.5" x14ac:dyDescent="0.3">
      <c r="A161" s="60"/>
      <c r="B161" s="23" t="s">
        <v>74</v>
      </c>
      <c r="C161" s="24">
        <v>30000000</v>
      </c>
      <c r="D161" s="25"/>
      <c r="E161" s="24"/>
      <c r="F161" s="24"/>
      <c r="G161" s="47"/>
    </row>
    <row r="162" spans="1:7" ht="15.5" x14ac:dyDescent="0.3">
      <c r="A162" s="60"/>
      <c r="B162" s="23" t="s">
        <v>74</v>
      </c>
      <c r="C162" s="24">
        <v>34803900</v>
      </c>
      <c r="D162" s="25">
        <v>15050972.57</v>
      </c>
      <c r="E162" s="25">
        <v>15050972.57</v>
      </c>
      <c r="F162" s="24">
        <f t="shared" si="40"/>
        <v>43.245074747370268</v>
      </c>
      <c r="G162" s="47"/>
    </row>
    <row r="163" spans="1:7" ht="15.5" x14ac:dyDescent="0.3">
      <c r="A163" s="60"/>
      <c r="B163" s="23" t="s">
        <v>33</v>
      </c>
      <c r="C163" s="24">
        <v>1110800</v>
      </c>
      <c r="D163" s="25">
        <v>480366.29</v>
      </c>
      <c r="E163" s="25">
        <v>480366.29</v>
      </c>
      <c r="F163" s="24">
        <f t="shared" si="40"/>
        <v>43.245074720921856</v>
      </c>
      <c r="G163" s="47"/>
    </row>
    <row r="164" spans="1:7" ht="15.5" x14ac:dyDescent="0.3">
      <c r="A164" s="60"/>
      <c r="B164" s="23" t="s">
        <v>33</v>
      </c>
      <c r="C164" s="24">
        <v>14543500</v>
      </c>
      <c r="D164" s="25">
        <v>0</v>
      </c>
      <c r="E164" s="25">
        <v>0</v>
      </c>
      <c r="F164" s="24">
        <f t="shared" si="40"/>
        <v>0</v>
      </c>
      <c r="G164" s="47"/>
    </row>
    <row r="165" spans="1:7" ht="15.5" x14ac:dyDescent="0.3">
      <c r="A165" s="60"/>
      <c r="B165" s="23" t="s">
        <v>33</v>
      </c>
      <c r="C165" s="24">
        <v>957500</v>
      </c>
      <c r="D165" s="25"/>
      <c r="E165" s="25"/>
      <c r="F165" s="24"/>
      <c r="G165" s="47"/>
    </row>
    <row r="166" spans="1:7" ht="70.5" customHeight="1" x14ac:dyDescent="0.3">
      <c r="A166" s="60"/>
      <c r="B166" s="29" t="s">
        <v>52</v>
      </c>
      <c r="C166" s="24">
        <f>C168+C169+C170+C172+C171</f>
        <v>140743200</v>
      </c>
      <c r="D166" s="24">
        <f t="shared" ref="D166:E166" si="43">D168+D169+D170+D172+D171</f>
        <v>21590201.239999998</v>
      </c>
      <c r="E166" s="24">
        <f t="shared" si="43"/>
        <v>21590201.239999998</v>
      </c>
      <c r="F166" s="24">
        <f t="shared" si="40"/>
        <v>15.340138095481699</v>
      </c>
      <c r="G166" s="43" t="s">
        <v>84</v>
      </c>
    </row>
    <row r="167" spans="1:7" ht="15.5" x14ac:dyDescent="0.3">
      <c r="A167" s="60"/>
      <c r="B167" s="23" t="s">
        <v>8</v>
      </c>
      <c r="C167" s="24"/>
      <c r="D167" s="25"/>
      <c r="E167" s="24"/>
      <c r="F167" s="24"/>
      <c r="G167" s="47"/>
    </row>
    <row r="168" spans="1:7" ht="15.5" x14ac:dyDescent="0.3">
      <c r="A168" s="60"/>
      <c r="B168" s="23" t="s">
        <v>77</v>
      </c>
      <c r="C168" s="24">
        <v>70000000</v>
      </c>
      <c r="D168" s="25"/>
      <c r="E168" s="24"/>
      <c r="F168" s="24"/>
      <c r="G168" s="47"/>
    </row>
    <row r="169" spans="1:7" ht="15.5" x14ac:dyDescent="0.3">
      <c r="A169" s="60"/>
      <c r="B169" s="23" t="s">
        <v>77</v>
      </c>
      <c r="C169" s="24">
        <v>50272300</v>
      </c>
      <c r="D169" s="25">
        <v>20922477.219999999</v>
      </c>
      <c r="E169" s="25">
        <v>20922477.219999999</v>
      </c>
      <c r="F169" s="24">
        <f t="shared" si="40"/>
        <v>41.618301171818274</v>
      </c>
      <c r="G169" s="47"/>
    </row>
    <row r="170" spans="1:7" ht="15.5" x14ac:dyDescent="0.3">
      <c r="A170" s="60"/>
      <c r="B170" s="23" t="s">
        <v>33</v>
      </c>
      <c r="C170" s="24">
        <v>2234000</v>
      </c>
      <c r="D170" s="25"/>
      <c r="E170" s="25"/>
      <c r="F170" s="24"/>
      <c r="G170" s="47"/>
    </row>
    <row r="171" spans="1:7" ht="15.5" x14ac:dyDescent="0.3">
      <c r="A171" s="60"/>
      <c r="B171" s="23" t="s">
        <v>33</v>
      </c>
      <c r="C171" s="24">
        <v>1604400</v>
      </c>
      <c r="D171" s="25">
        <v>667724.02</v>
      </c>
      <c r="E171" s="25">
        <v>667724.02</v>
      </c>
      <c r="F171" s="24">
        <f t="shared" si="40"/>
        <v>41.618300922463227</v>
      </c>
      <c r="G171" s="47"/>
    </row>
    <row r="172" spans="1:7" ht="15.5" x14ac:dyDescent="0.3">
      <c r="A172" s="60"/>
      <c r="B172" s="23" t="s">
        <v>33</v>
      </c>
      <c r="C172" s="24">
        <v>16632500</v>
      </c>
      <c r="D172" s="25">
        <v>0</v>
      </c>
      <c r="E172" s="25">
        <v>0</v>
      </c>
      <c r="F172" s="24">
        <f t="shared" si="40"/>
        <v>0</v>
      </c>
      <c r="G172" s="47"/>
    </row>
    <row r="173" spans="1:7" ht="74" customHeight="1" x14ac:dyDescent="0.3">
      <c r="A173" s="60"/>
      <c r="B173" s="29" t="s">
        <v>53</v>
      </c>
      <c r="C173" s="24">
        <f>C175+C176+C178+C177+C179</f>
        <v>154204100</v>
      </c>
      <c r="D173" s="24">
        <f t="shared" ref="D173:E173" si="44">D175+D176+D178+D177+D179</f>
        <v>34181855.149999999</v>
      </c>
      <c r="E173" s="24">
        <f t="shared" si="44"/>
        <v>34181855.149999999</v>
      </c>
      <c r="F173" s="24">
        <f t="shared" si="40"/>
        <v>22.16663185349806</v>
      </c>
      <c r="G173" s="43" t="s">
        <v>84</v>
      </c>
    </row>
    <row r="174" spans="1:7" ht="15.5" x14ac:dyDescent="0.3">
      <c r="A174" s="60"/>
      <c r="B174" s="23" t="s">
        <v>8</v>
      </c>
      <c r="C174" s="24"/>
      <c r="D174" s="25"/>
      <c r="E174" s="24"/>
      <c r="F174" s="24"/>
      <c r="G174" s="47"/>
    </row>
    <row r="175" spans="1:7" ht="15.5" x14ac:dyDescent="0.3">
      <c r="A175" s="60"/>
      <c r="B175" s="23" t="s">
        <v>24</v>
      </c>
      <c r="C175" s="24">
        <v>70000000</v>
      </c>
      <c r="D175" s="25"/>
      <c r="E175" s="24"/>
      <c r="F175" s="24"/>
      <c r="G175" s="47"/>
    </row>
    <row r="176" spans="1:7" ht="15.5" x14ac:dyDescent="0.3">
      <c r="A176" s="60"/>
      <c r="B176" s="23" t="s">
        <v>24</v>
      </c>
      <c r="C176" s="24">
        <v>68059600</v>
      </c>
      <c r="D176" s="25">
        <v>33124691.390000001</v>
      </c>
      <c r="E176" s="25">
        <v>33124691.390000001</v>
      </c>
      <c r="F176" s="24">
        <f t="shared" si="40"/>
        <v>48.670123524087714</v>
      </c>
      <c r="G176" s="47"/>
    </row>
    <row r="177" spans="1:7" ht="15.5" x14ac:dyDescent="0.3">
      <c r="A177" s="60"/>
      <c r="B177" s="23" t="s">
        <v>16</v>
      </c>
      <c r="C177" s="24">
        <v>2172100</v>
      </c>
      <c r="D177" s="25">
        <v>1057163.76</v>
      </c>
      <c r="E177" s="25">
        <v>1057163.76</v>
      </c>
      <c r="F177" s="24">
        <f t="shared" si="40"/>
        <v>48.670123843285303</v>
      </c>
      <c r="G177" s="47"/>
    </row>
    <row r="178" spans="1:7" ht="15.5" x14ac:dyDescent="0.3">
      <c r="A178" s="60"/>
      <c r="B178" s="23" t="s">
        <v>16</v>
      </c>
      <c r="C178" s="24">
        <v>11738400</v>
      </c>
      <c r="D178" s="25">
        <v>0</v>
      </c>
      <c r="E178" s="25">
        <v>0</v>
      </c>
      <c r="F178" s="24">
        <f t="shared" si="40"/>
        <v>0</v>
      </c>
      <c r="G178" s="47"/>
    </row>
    <row r="179" spans="1:7" ht="15.5" x14ac:dyDescent="0.3">
      <c r="A179" s="60"/>
      <c r="B179" s="23" t="s">
        <v>16</v>
      </c>
      <c r="C179" s="24">
        <v>2234000</v>
      </c>
      <c r="D179" s="25"/>
      <c r="E179" s="25"/>
      <c r="F179" s="24"/>
      <c r="G179" s="47"/>
    </row>
    <row r="180" spans="1:7" ht="59" customHeight="1" x14ac:dyDescent="0.3">
      <c r="A180" s="60"/>
      <c r="B180" s="29" t="s">
        <v>54</v>
      </c>
      <c r="C180" s="24">
        <f>C182+C183+C185+C184+C186</f>
        <v>97705900</v>
      </c>
      <c r="D180" s="24">
        <f t="shared" ref="D180:E180" si="45">D182+D183+D185+D184+D186</f>
        <v>14716155.559999999</v>
      </c>
      <c r="E180" s="24">
        <f t="shared" si="45"/>
        <v>10542058.469999999</v>
      </c>
      <c r="F180" s="24">
        <f t="shared" si="40"/>
        <v>10.789582277017047</v>
      </c>
      <c r="G180" s="43" t="s">
        <v>84</v>
      </c>
    </row>
    <row r="181" spans="1:7" ht="15.5" x14ac:dyDescent="0.3">
      <c r="A181" s="60"/>
      <c r="B181" s="23" t="s">
        <v>8</v>
      </c>
      <c r="C181" s="24"/>
      <c r="D181" s="25"/>
      <c r="E181" s="24"/>
      <c r="F181" s="24"/>
      <c r="G181" s="47"/>
    </row>
    <row r="182" spans="1:7" ht="15.5" x14ac:dyDescent="0.3">
      <c r="A182" s="60"/>
      <c r="B182" s="23" t="s">
        <v>24</v>
      </c>
      <c r="C182" s="24">
        <v>40000000</v>
      </c>
      <c r="D182" s="25"/>
      <c r="E182" s="24"/>
      <c r="F182" s="24"/>
      <c r="G182" s="47"/>
    </row>
    <row r="183" spans="1:7" ht="15.5" x14ac:dyDescent="0.3">
      <c r="A183" s="60"/>
      <c r="B183" s="23" t="s">
        <v>24</v>
      </c>
      <c r="C183" s="24">
        <v>40604500</v>
      </c>
      <c r="D183" s="25">
        <v>11339098.439999999</v>
      </c>
      <c r="E183" s="25">
        <v>7165001.3499999996</v>
      </c>
      <c r="F183" s="24">
        <f t="shared" si="40"/>
        <v>17.645830757674641</v>
      </c>
      <c r="G183" s="47"/>
    </row>
    <row r="184" spans="1:7" ht="15.5" x14ac:dyDescent="0.3">
      <c r="A184" s="60"/>
      <c r="B184" s="23" t="s">
        <v>16</v>
      </c>
      <c r="C184" s="24">
        <v>1295900</v>
      </c>
      <c r="D184" s="25">
        <v>228672.32</v>
      </c>
      <c r="E184" s="25">
        <v>228672.32</v>
      </c>
      <c r="F184" s="24">
        <f t="shared" si="40"/>
        <v>17.645830696813025</v>
      </c>
      <c r="G184" s="47"/>
    </row>
    <row r="185" spans="1:7" ht="15.5" x14ac:dyDescent="0.3">
      <c r="A185" s="60"/>
      <c r="B185" s="23" t="s">
        <v>73</v>
      </c>
      <c r="C185" s="24">
        <v>14528900</v>
      </c>
      <c r="D185" s="25">
        <v>3148384.8</v>
      </c>
      <c r="E185" s="25">
        <v>3148384.8</v>
      </c>
      <c r="F185" s="24">
        <f t="shared" si="40"/>
        <v>21.669808450742998</v>
      </c>
      <c r="G185" s="47"/>
    </row>
    <row r="186" spans="1:7" ht="15.5" x14ac:dyDescent="0.3">
      <c r="A186" s="60"/>
      <c r="B186" s="23" t="s">
        <v>73</v>
      </c>
      <c r="C186" s="24">
        <v>1276600</v>
      </c>
      <c r="D186" s="25"/>
      <c r="E186" s="25"/>
      <c r="F186" s="24"/>
      <c r="G186" s="47"/>
    </row>
    <row r="187" spans="1:7" ht="70" customHeight="1" x14ac:dyDescent="0.3">
      <c r="A187" s="60"/>
      <c r="B187" s="29" t="s">
        <v>55</v>
      </c>
      <c r="C187" s="24">
        <f>C189+C190+C192+C191+C193</f>
        <v>171110500</v>
      </c>
      <c r="D187" s="24">
        <f t="shared" ref="D187:E187" si="46">D189+D190+D192+D191+D193</f>
        <v>18570862.260000002</v>
      </c>
      <c r="E187" s="24">
        <f t="shared" si="46"/>
        <v>18570862.260000002</v>
      </c>
      <c r="F187" s="24">
        <f t="shared" si="40"/>
        <v>10.8531400819938</v>
      </c>
      <c r="G187" s="43" t="s">
        <v>84</v>
      </c>
    </row>
    <row r="188" spans="1:7" ht="15.5" x14ac:dyDescent="0.3">
      <c r="A188" s="60"/>
      <c r="B188" s="23" t="s">
        <v>8</v>
      </c>
      <c r="C188" s="24"/>
      <c r="D188" s="25"/>
      <c r="E188" s="24"/>
      <c r="F188" s="24"/>
      <c r="G188" s="47"/>
    </row>
    <row r="189" spans="1:7" ht="15.5" x14ac:dyDescent="0.3">
      <c r="A189" s="60"/>
      <c r="B189" s="23" t="s">
        <v>24</v>
      </c>
      <c r="C189" s="24">
        <v>100000000</v>
      </c>
      <c r="D189" s="25"/>
      <c r="E189" s="24"/>
      <c r="F189" s="24"/>
      <c r="G189" s="47"/>
    </row>
    <row r="190" spans="1:7" ht="15.5" x14ac:dyDescent="0.3">
      <c r="A190" s="60"/>
      <c r="B190" s="23" t="s">
        <v>24</v>
      </c>
      <c r="C190" s="24">
        <v>50272300</v>
      </c>
      <c r="D190" s="25">
        <v>17996483.190000001</v>
      </c>
      <c r="E190" s="25">
        <v>17996483.190000001</v>
      </c>
      <c r="F190" s="24">
        <f t="shared" si="40"/>
        <v>35.798010415278398</v>
      </c>
      <c r="G190" s="47"/>
    </row>
    <row r="191" spans="1:7" ht="15.5" x14ac:dyDescent="0.3">
      <c r="A191" s="60"/>
      <c r="B191" s="23" t="s">
        <v>33</v>
      </c>
      <c r="C191" s="24">
        <v>1604500</v>
      </c>
      <c r="D191" s="25">
        <v>574379.06999999995</v>
      </c>
      <c r="E191" s="25">
        <v>574379.06999999995</v>
      </c>
      <c r="F191" s="24">
        <f t="shared" si="40"/>
        <v>35.798009971953874</v>
      </c>
      <c r="G191" s="47"/>
    </row>
    <row r="192" spans="1:7" ht="15.5" x14ac:dyDescent="0.3">
      <c r="A192" s="60"/>
      <c r="B192" s="23" t="s">
        <v>33</v>
      </c>
      <c r="C192" s="24">
        <v>16042200</v>
      </c>
      <c r="D192" s="25">
        <v>0</v>
      </c>
      <c r="E192" s="25">
        <v>0</v>
      </c>
      <c r="F192" s="24">
        <f t="shared" si="40"/>
        <v>0</v>
      </c>
      <c r="G192" s="47"/>
    </row>
    <row r="193" spans="1:7" ht="15.5" x14ac:dyDescent="0.3">
      <c r="A193" s="60"/>
      <c r="B193" s="23" t="s">
        <v>33</v>
      </c>
      <c r="C193" s="24">
        <v>3191500</v>
      </c>
      <c r="D193" s="25"/>
      <c r="E193" s="25"/>
      <c r="F193" s="24"/>
      <c r="G193" s="47"/>
    </row>
    <row r="194" spans="1:7" ht="74" customHeight="1" x14ac:dyDescent="0.3">
      <c r="A194" s="60"/>
      <c r="B194" s="29" t="s">
        <v>56</v>
      </c>
      <c r="C194" s="24">
        <f>C196+C197+C198+C199+C200</f>
        <v>168127600</v>
      </c>
      <c r="D194" s="24">
        <f t="shared" ref="D194:E194" si="47">D196+D197+D198+D199+D200</f>
        <v>22257992.960000001</v>
      </c>
      <c r="E194" s="24">
        <f t="shared" si="47"/>
        <v>22257992.960000001</v>
      </c>
      <c r="F194" s="24">
        <f t="shared" si="40"/>
        <v>13.238750187357699</v>
      </c>
      <c r="G194" s="43" t="s">
        <v>84</v>
      </c>
    </row>
    <row r="195" spans="1:7" ht="15.5" x14ac:dyDescent="0.3">
      <c r="A195" s="60"/>
      <c r="B195" s="23" t="s">
        <v>8</v>
      </c>
      <c r="C195" s="24"/>
      <c r="D195" s="25"/>
      <c r="E195" s="24"/>
      <c r="F195" s="24"/>
      <c r="G195" s="47"/>
    </row>
    <row r="196" spans="1:7" customFormat="1" ht="15.5" x14ac:dyDescent="0.35">
      <c r="A196" s="63"/>
      <c r="B196" s="23" t="s">
        <v>9</v>
      </c>
      <c r="C196" s="52">
        <v>100000000</v>
      </c>
      <c r="D196" s="64"/>
      <c r="E196" s="64"/>
      <c r="F196" s="64"/>
      <c r="G196" s="64"/>
    </row>
    <row r="197" spans="1:7" ht="15.5" x14ac:dyDescent="0.3">
      <c r="A197" s="60"/>
      <c r="B197" s="23" t="s">
        <v>9</v>
      </c>
      <c r="C197" s="24">
        <v>50273400</v>
      </c>
      <c r="D197" s="25">
        <v>21569630.620000001</v>
      </c>
      <c r="E197" s="25">
        <v>21569630.620000001</v>
      </c>
      <c r="F197" s="24">
        <f t="shared" si="40"/>
        <v>42.904658566955888</v>
      </c>
      <c r="G197" s="47"/>
    </row>
    <row r="198" spans="1:7" ht="15.5" x14ac:dyDescent="0.3">
      <c r="A198" s="60"/>
      <c r="B198" s="23" t="s">
        <v>33</v>
      </c>
      <c r="C198" s="24">
        <v>1604400</v>
      </c>
      <c r="D198" s="25">
        <v>688362.34</v>
      </c>
      <c r="E198" s="25">
        <v>688362.34</v>
      </c>
      <c r="F198" s="24">
        <f t="shared" si="40"/>
        <v>42.904658439291943</v>
      </c>
      <c r="G198" s="47"/>
    </row>
    <row r="199" spans="1:7" ht="15.5" x14ac:dyDescent="0.3">
      <c r="A199" s="60"/>
      <c r="B199" s="23" t="s">
        <v>76</v>
      </c>
      <c r="C199" s="24">
        <v>3191500</v>
      </c>
      <c r="D199" s="25"/>
      <c r="E199" s="25"/>
      <c r="F199" s="24"/>
      <c r="G199" s="47"/>
    </row>
    <row r="200" spans="1:7" ht="15.5" x14ac:dyDescent="0.3">
      <c r="A200" s="60"/>
      <c r="B200" s="23" t="s">
        <v>76</v>
      </c>
      <c r="C200" s="24">
        <v>13058300</v>
      </c>
      <c r="D200" s="25">
        <v>0</v>
      </c>
      <c r="E200" s="25">
        <v>0</v>
      </c>
      <c r="F200" s="24">
        <f t="shared" si="40"/>
        <v>0</v>
      </c>
      <c r="G200" s="47"/>
    </row>
    <row r="201" spans="1:7" ht="80.5" customHeight="1" x14ac:dyDescent="0.3">
      <c r="A201" s="60"/>
      <c r="B201" s="29" t="s">
        <v>100</v>
      </c>
      <c r="C201" s="24">
        <f>C203+C204+C205</f>
        <v>170329000</v>
      </c>
      <c r="D201" s="24">
        <f t="shared" ref="D201:E201" si="48">D203+D204+D205</f>
        <v>0</v>
      </c>
      <c r="E201" s="24">
        <f t="shared" si="48"/>
        <v>0</v>
      </c>
      <c r="F201" s="24">
        <f t="shared" si="40"/>
        <v>0</v>
      </c>
      <c r="G201" s="47" t="s">
        <v>84</v>
      </c>
    </row>
    <row r="202" spans="1:7" ht="15.5" x14ac:dyDescent="0.3">
      <c r="A202" s="60"/>
      <c r="B202" s="23" t="s">
        <v>8</v>
      </c>
      <c r="C202" s="24"/>
      <c r="D202" s="25"/>
      <c r="E202" s="24"/>
      <c r="F202" s="24"/>
      <c r="G202" s="47"/>
    </row>
    <row r="203" spans="1:7" ht="15.5" x14ac:dyDescent="0.3">
      <c r="A203" s="60"/>
      <c r="B203" s="23" t="s">
        <v>9</v>
      </c>
      <c r="C203" s="24"/>
      <c r="D203" s="25"/>
      <c r="E203" s="24"/>
      <c r="F203" s="24"/>
      <c r="G203" s="47"/>
    </row>
    <row r="204" spans="1:7" ht="15.5" x14ac:dyDescent="0.3">
      <c r="A204" s="60"/>
      <c r="B204" s="23" t="s">
        <v>78</v>
      </c>
      <c r="C204" s="24">
        <v>3191500</v>
      </c>
      <c r="D204" s="25">
        <v>0</v>
      </c>
      <c r="E204" s="25">
        <v>0</v>
      </c>
      <c r="F204" s="24">
        <f t="shared" si="40"/>
        <v>0</v>
      </c>
      <c r="G204" s="47"/>
    </row>
    <row r="205" spans="1:7" ht="15.5" x14ac:dyDescent="0.3">
      <c r="A205" s="60"/>
      <c r="B205" s="23" t="s">
        <v>101</v>
      </c>
      <c r="C205" s="24">
        <v>167137500</v>
      </c>
      <c r="D205" s="25">
        <v>0</v>
      </c>
      <c r="E205" s="25">
        <v>0</v>
      </c>
      <c r="F205" s="24">
        <f t="shared" si="40"/>
        <v>0</v>
      </c>
      <c r="G205" s="47"/>
    </row>
    <row r="206" spans="1:7" ht="67.5" customHeight="1" x14ac:dyDescent="0.3">
      <c r="A206" s="60"/>
      <c r="B206" s="29" t="s">
        <v>48</v>
      </c>
      <c r="C206" s="24">
        <f>C208+C209</f>
        <v>403431100</v>
      </c>
      <c r="D206" s="24">
        <f t="shared" ref="D206" si="49">D208+D209</f>
        <v>77502990.780000001</v>
      </c>
      <c r="E206" s="24">
        <f>E208+E209</f>
        <v>77502990.780000001</v>
      </c>
      <c r="F206" s="24">
        <f t="shared" si="40"/>
        <v>19.210960875351454</v>
      </c>
      <c r="G206" s="43" t="s">
        <v>84</v>
      </c>
    </row>
    <row r="207" spans="1:7" ht="15.5" x14ac:dyDescent="0.3">
      <c r="A207" s="60"/>
      <c r="B207" s="23" t="s">
        <v>8</v>
      </c>
      <c r="C207" s="24"/>
      <c r="D207" s="25"/>
      <c r="E207" s="24"/>
      <c r="F207" s="24"/>
      <c r="G207" s="47"/>
    </row>
    <row r="208" spans="1:7" ht="15.5" x14ac:dyDescent="0.3">
      <c r="A208" s="60"/>
      <c r="B208" s="23" t="s">
        <v>9</v>
      </c>
      <c r="C208" s="24">
        <v>390953800</v>
      </c>
      <c r="D208" s="25">
        <v>75105981.560000002</v>
      </c>
      <c r="E208" s="25">
        <v>75105981.560000002</v>
      </c>
      <c r="F208" s="24">
        <f t="shared" si="40"/>
        <v>19.210960875684034</v>
      </c>
      <c r="G208" s="47"/>
    </row>
    <row r="209" spans="1:7" ht="15.5" x14ac:dyDescent="0.3">
      <c r="A209" s="60"/>
      <c r="B209" s="23" t="s">
        <v>78</v>
      </c>
      <c r="C209" s="24">
        <v>12477300</v>
      </c>
      <c r="D209" s="25">
        <v>2397009.2200000002</v>
      </c>
      <c r="E209" s="25">
        <v>2397009.2200000002</v>
      </c>
      <c r="F209" s="24">
        <f t="shared" si="40"/>
        <v>19.210960864930716</v>
      </c>
      <c r="G209" s="47"/>
    </row>
    <row r="210" spans="1:7" ht="66" customHeight="1" x14ac:dyDescent="0.3">
      <c r="A210" s="60"/>
      <c r="B210" s="29" t="s">
        <v>47</v>
      </c>
      <c r="C210" s="24">
        <f>C212+C213+C214+C215</f>
        <v>235095800</v>
      </c>
      <c r="D210" s="24">
        <f t="shared" ref="D210:E210" si="50">D212+D213+D214+D215</f>
        <v>105042743.67</v>
      </c>
      <c r="E210" s="24">
        <f t="shared" si="50"/>
        <v>48439534.539999999</v>
      </c>
      <c r="F210" s="24">
        <f t="shared" si="40"/>
        <v>20.604168402838333</v>
      </c>
      <c r="G210" s="43" t="s">
        <v>84</v>
      </c>
    </row>
    <row r="211" spans="1:7" ht="15.5" x14ac:dyDescent="0.3">
      <c r="A211" s="60"/>
      <c r="B211" s="23" t="s">
        <v>8</v>
      </c>
      <c r="C211" s="24"/>
      <c r="D211" s="25"/>
      <c r="E211" s="24"/>
      <c r="F211" s="24"/>
      <c r="G211" s="47"/>
    </row>
    <row r="212" spans="1:7" ht="15.5" x14ac:dyDescent="0.3">
      <c r="A212" s="60"/>
      <c r="B212" s="23" t="s">
        <v>24</v>
      </c>
      <c r="C212" s="24">
        <v>191949000</v>
      </c>
      <c r="D212" s="25">
        <v>103544621.3</v>
      </c>
      <c r="E212" s="25">
        <v>46941412.170000002</v>
      </c>
      <c r="F212" s="24">
        <f t="shared" si="40"/>
        <v>24.455148070581249</v>
      </c>
      <c r="G212" s="47"/>
    </row>
    <row r="213" spans="1:7" ht="15.5" x14ac:dyDescent="0.3">
      <c r="A213" s="60"/>
      <c r="B213" s="23" t="s">
        <v>73</v>
      </c>
      <c r="C213" s="24">
        <v>6126000</v>
      </c>
      <c r="D213" s="25">
        <v>1498122.37</v>
      </c>
      <c r="E213" s="25">
        <v>1498122.37</v>
      </c>
      <c r="F213" s="24">
        <f t="shared" si="40"/>
        <v>24.455148057460008</v>
      </c>
      <c r="G213" s="47"/>
    </row>
    <row r="214" spans="1:7" ht="15.5" x14ac:dyDescent="0.3">
      <c r="A214" s="60"/>
      <c r="B214" s="23" t="s">
        <v>71</v>
      </c>
      <c r="C214" s="24">
        <v>24816393.219999999</v>
      </c>
      <c r="D214" s="25"/>
      <c r="E214" s="25"/>
      <c r="F214" s="24"/>
      <c r="G214" s="47"/>
    </row>
    <row r="215" spans="1:7" ht="15.5" x14ac:dyDescent="0.3">
      <c r="A215" s="60"/>
      <c r="B215" s="23" t="s">
        <v>71</v>
      </c>
      <c r="C215" s="24">
        <v>12204406.779999999</v>
      </c>
      <c r="D215" s="25"/>
      <c r="E215" s="25"/>
      <c r="F215" s="24"/>
      <c r="G215" s="47"/>
    </row>
    <row r="216" spans="1:7" ht="177.5" customHeight="1" x14ac:dyDescent="0.3">
      <c r="A216" s="60"/>
      <c r="B216" s="29" t="s">
        <v>59</v>
      </c>
      <c r="C216" s="24">
        <f t="shared" ref="C216:D216" si="51">C218+C219</f>
        <v>1246702.1299999999</v>
      </c>
      <c r="D216" s="24">
        <f t="shared" si="51"/>
        <v>0</v>
      </c>
      <c r="E216" s="24">
        <f>E218+E219</f>
        <v>0</v>
      </c>
      <c r="F216" s="24">
        <f t="shared" si="40"/>
        <v>0</v>
      </c>
      <c r="G216" s="43" t="s">
        <v>85</v>
      </c>
    </row>
    <row r="217" spans="1:7" ht="15.5" x14ac:dyDescent="0.3">
      <c r="A217" s="60"/>
      <c r="B217" s="23" t="s">
        <v>8</v>
      </c>
      <c r="C217" s="24"/>
      <c r="D217" s="25"/>
      <c r="E217" s="24"/>
      <c r="F217" s="24"/>
      <c r="G217" s="25"/>
    </row>
    <row r="218" spans="1:7" ht="15.5" x14ac:dyDescent="0.3">
      <c r="A218" s="60"/>
      <c r="B218" s="23" t="s">
        <v>9</v>
      </c>
      <c r="C218" s="24">
        <v>1171900</v>
      </c>
      <c r="D218" s="25">
        <v>0</v>
      </c>
      <c r="E218" s="25">
        <v>0</v>
      </c>
      <c r="F218" s="24">
        <f t="shared" si="40"/>
        <v>0</v>
      </c>
      <c r="G218" s="25"/>
    </row>
    <row r="219" spans="1:7" ht="15.5" x14ac:dyDescent="0.3">
      <c r="A219" s="60"/>
      <c r="B219" s="23" t="s">
        <v>75</v>
      </c>
      <c r="C219" s="24">
        <v>74802.13</v>
      </c>
      <c r="D219" s="25">
        <v>0</v>
      </c>
      <c r="E219" s="25">
        <v>0</v>
      </c>
      <c r="F219" s="24">
        <f t="shared" si="40"/>
        <v>0</v>
      </c>
      <c r="G219" s="25"/>
    </row>
    <row r="220" spans="1:7" ht="219.5" customHeight="1" x14ac:dyDescent="0.3">
      <c r="A220" s="60"/>
      <c r="B220" s="27" t="s">
        <v>58</v>
      </c>
      <c r="C220" s="24">
        <f>C222+C223</f>
        <v>1881820900</v>
      </c>
      <c r="D220" s="24">
        <f t="shared" ref="D220" si="52">D222+D223</f>
        <v>921372200</v>
      </c>
      <c r="E220" s="24">
        <f>E222+E223</f>
        <v>921372200</v>
      </c>
      <c r="F220" s="24">
        <f t="shared" si="40"/>
        <v>48.961737006959588</v>
      </c>
      <c r="G220" s="43" t="s">
        <v>85</v>
      </c>
    </row>
    <row r="221" spans="1:7" ht="15.5" x14ac:dyDescent="0.3">
      <c r="A221" s="60"/>
      <c r="B221" s="23" t="s">
        <v>8</v>
      </c>
      <c r="C221" s="24"/>
      <c r="D221" s="25"/>
      <c r="E221" s="26"/>
      <c r="F221" s="24"/>
      <c r="G221" s="25"/>
    </row>
    <row r="222" spans="1:7" ht="15.75" customHeight="1" x14ac:dyDescent="0.3">
      <c r="A222" s="60"/>
      <c r="B222" s="23" t="s">
        <v>9</v>
      </c>
      <c r="C222" s="24"/>
      <c r="D222" s="25"/>
      <c r="E222" s="26"/>
      <c r="F222" s="24"/>
      <c r="G222" s="25"/>
    </row>
    <row r="223" spans="1:7" ht="15.5" x14ac:dyDescent="0.3">
      <c r="A223" s="60"/>
      <c r="B223" s="23" t="s">
        <v>33</v>
      </c>
      <c r="C223" s="24">
        <v>1881820900</v>
      </c>
      <c r="D223" s="25">
        <v>921372200</v>
      </c>
      <c r="E223" s="25">
        <v>921372200</v>
      </c>
      <c r="F223" s="24">
        <f t="shared" si="40"/>
        <v>48.961737006959588</v>
      </c>
      <c r="G223" s="25"/>
    </row>
    <row r="224" spans="1:7" ht="85.5" customHeight="1" x14ac:dyDescent="0.3">
      <c r="A224" s="60"/>
      <c r="B224" s="29" t="s">
        <v>102</v>
      </c>
      <c r="C224" s="24">
        <f>C226+C227</f>
        <v>24500000</v>
      </c>
      <c r="D224" s="24">
        <f t="shared" ref="D224" si="53">D226+D227</f>
        <v>0</v>
      </c>
      <c r="E224" s="24">
        <f>E226+E227</f>
        <v>0</v>
      </c>
      <c r="F224" s="24">
        <f t="shared" si="40"/>
        <v>0</v>
      </c>
      <c r="G224" s="43" t="s">
        <v>85</v>
      </c>
    </row>
    <row r="225" spans="1:7" ht="15.5" x14ac:dyDescent="0.3">
      <c r="A225" s="60"/>
      <c r="B225" s="23" t="s">
        <v>8</v>
      </c>
      <c r="C225" s="24"/>
      <c r="D225" s="25"/>
      <c r="E225" s="24"/>
      <c r="F225" s="24"/>
      <c r="G225" s="47"/>
    </row>
    <row r="226" spans="1:7" ht="15.5" x14ac:dyDescent="0.3">
      <c r="A226" s="60"/>
      <c r="B226" s="23" t="s">
        <v>9</v>
      </c>
      <c r="C226" s="24"/>
      <c r="D226" s="25"/>
      <c r="E226" s="24"/>
      <c r="F226" s="24"/>
      <c r="G226" s="47"/>
    </row>
    <row r="227" spans="1:7" ht="15.5" x14ac:dyDescent="0.3">
      <c r="A227" s="60"/>
      <c r="B227" s="23" t="s">
        <v>73</v>
      </c>
      <c r="C227" s="24">
        <v>24500000</v>
      </c>
      <c r="D227" s="25">
        <v>0</v>
      </c>
      <c r="E227" s="25">
        <v>0</v>
      </c>
      <c r="F227" s="24">
        <f t="shared" si="40"/>
        <v>0</v>
      </c>
      <c r="G227" s="47"/>
    </row>
    <row r="228" spans="1:7" ht="98" customHeight="1" x14ac:dyDescent="0.3">
      <c r="A228" s="60"/>
      <c r="B228" s="29" t="s">
        <v>103</v>
      </c>
      <c r="C228" s="24">
        <f>C230+C231</f>
        <v>58169900</v>
      </c>
      <c r="D228" s="24">
        <f t="shared" ref="D228" si="54">D230+D231</f>
        <v>0</v>
      </c>
      <c r="E228" s="24">
        <f>E230+E231</f>
        <v>0</v>
      </c>
      <c r="F228" s="24">
        <f t="shared" si="40"/>
        <v>0</v>
      </c>
      <c r="G228" s="43" t="s">
        <v>85</v>
      </c>
    </row>
    <row r="229" spans="1:7" ht="17.25" customHeight="1" x14ac:dyDescent="0.3">
      <c r="A229" s="60"/>
      <c r="B229" s="23" t="s">
        <v>8</v>
      </c>
      <c r="C229" s="24"/>
      <c r="D229" s="25"/>
      <c r="E229" s="24"/>
      <c r="F229" s="24"/>
      <c r="G229" s="47"/>
    </row>
    <row r="230" spans="1:7" ht="15.5" x14ac:dyDescent="0.3">
      <c r="A230" s="60"/>
      <c r="B230" s="23" t="s">
        <v>24</v>
      </c>
      <c r="C230" s="24"/>
      <c r="D230" s="25"/>
      <c r="E230" s="24"/>
      <c r="F230" s="24"/>
      <c r="G230" s="47"/>
    </row>
    <row r="231" spans="1:7" ht="18.5" customHeight="1" x14ac:dyDescent="0.3">
      <c r="A231" s="60"/>
      <c r="B231" s="29" t="s">
        <v>71</v>
      </c>
      <c r="C231" s="24">
        <v>58169900</v>
      </c>
      <c r="D231" s="25">
        <v>0</v>
      </c>
      <c r="E231" s="25">
        <v>0</v>
      </c>
      <c r="F231" s="24">
        <f t="shared" si="40"/>
        <v>0</v>
      </c>
      <c r="G231" s="47"/>
    </row>
    <row r="232" spans="1:7" ht="112.5" customHeight="1" x14ac:dyDescent="0.3">
      <c r="A232" s="60"/>
      <c r="B232" s="29" t="s">
        <v>60</v>
      </c>
      <c r="C232" s="24">
        <f>C234+C235</f>
        <v>21746100</v>
      </c>
      <c r="D232" s="24">
        <f t="shared" ref="D232:E232" si="55">D234+D235</f>
        <v>0</v>
      </c>
      <c r="E232" s="24">
        <f t="shared" si="55"/>
        <v>0</v>
      </c>
      <c r="F232" s="24">
        <f t="shared" si="40"/>
        <v>0</v>
      </c>
      <c r="G232" s="47" t="s">
        <v>85</v>
      </c>
    </row>
    <row r="233" spans="1:7" ht="18.5" customHeight="1" x14ac:dyDescent="0.3">
      <c r="A233" s="60"/>
      <c r="B233" s="23" t="s">
        <v>8</v>
      </c>
      <c r="C233" s="24"/>
      <c r="D233" s="25"/>
      <c r="E233" s="24"/>
      <c r="F233" s="24"/>
      <c r="G233" s="47"/>
    </row>
    <row r="234" spans="1:7" ht="18.5" customHeight="1" x14ac:dyDescent="0.3">
      <c r="A234" s="60"/>
      <c r="B234" s="23" t="s">
        <v>24</v>
      </c>
      <c r="C234" s="24"/>
      <c r="D234" s="25"/>
      <c r="E234" s="24"/>
      <c r="F234" s="24"/>
      <c r="G234" s="47"/>
    </row>
    <row r="235" spans="1:7" ht="18.5" customHeight="1" x14ac:dyDescent="0.3">
      <c r="A235" s="60"/>
      <c r="B235" s="29" t="s">
        <v>71</v>
      </c>
      <c r="C235" s="24">
        <v>21746100</v>
      </c>
      <c r="D235" s="25">
        <v>0</v>
      </c>
      <c r="E235" s="25">
        <v>0</v>
      </c>
      <c r="F235" s="24">
        <f t="shared" si="40"/>
        <v>0</v>
      </c>
      <c r="G235" s="47"/>
    </row>
    <row r="236" spans="1:7" ht="81" customHeight="1" x14ac:dyDescent="0.3">
      <c r="A236" s="60"/>
      <c r="B236" s="29" t="s">
        <v>34</v>
      </c>
      <c r="C236" s="24">
        <f>C238+C239</f>
        <v>17673900</v>
      </c>
      <c r="D236" s="24">
        <f t="shared" ref="D236" si="56">D238+D239</f>
        <v>0</v>
      </c>
      <c r="E236" s="24">
        <f>E238+E239</f>
        <v>0</v>
      </c>
      <c r="F236" s="24">
        <f t="shared" si="40"/>
        <v>0</v>
      </c>
      <c r="G236" s="43" t="s">
        <v>85</v>
      </c>
    </row>
    <row r="237" spans="1:7" ht="18.5" customHeight="1" x14ac:dyDescent="0.3">
      <c r="A237" s="60"/>
      <c r="B237" s="23" t="s">
        <v>8</v>
      </c>
      <c r="C237" s="24"/>
      <c r="D237" s="25"/>
      <c r="E237" s="24"/>
      <c r="F237" s="24"/>
      <c r="G237" s="25"/>
    </row>
    <row r="238" spans="1:7" ht="20.5" customHeight="1" x14ac:dyDescent="0.3">
      <c r="A238" s="60"/>
      <c r="B238" s="29" t="s">
        <v>77</v>
      </c>
      <c r="C238" s="24">
        <v>17127300</v>
      </c>
      <c r="D238" s="25">
        <v>0</v>
      </c>
      <c r="E238" s="25">
        <v>0</v>
      </c>
      <c r="F238" s="24">
        <f t="shared" si="40"/>
        <v>0</v>
      </c>
      <c r="G238" s="25"/>
    </row>
    <row r="239" spans="1:7" ht="18.5" customHeight="1" x14ac:dyDescent="0.3">
      <c r="A239" s="60"/>
      <c r="B239" s="29" t="s">
        <v>33</v>
      </c>
      <c r="C239" s="24">
        <v>546600</v>
      </c>
      <c r="D239" s="25">
        <v>0</v>
      </c>
      <c r="E239" s="25">
        <v>0</v>
      </c>
      <c r="F239" s="24">
        <f t="shared" si="40"/>
        <v>0</v>
      </c>
      <c r="G239" s="25"/>
    </row>
    <row r="240" spans="1:7" ht="68.5" customHeight="1" x14ac:dyDescent="0.3">
      <c r="A240" s="60"/>
      <c r="B240" s="29" t="s">
        <v>104</v>
      </c>
      <c r="C240" s="24">
        <f>C242+C243</f>
        <v>6464500</v>
      </c>
      <c r="D240" s="24">
        <f t="shared" ref="D240:E240" si="57">D242+D243</f>
        <v>0</v>
      </c>
      <c r="E240" s="24">
        <f t="shared" si="57"/>
        <v>0</v>
      </c>
      <c r="F240" s="24">
        <f t="shared" si="40"/>
        <v>0</v>
      </c>
      <c r="G240" s="47" t="s">
        <v>85</v>
      </c>
    </row>
    <row r="241" spans="1:7" ht="18.5" customHeight="1" x14ac:dyDescent="0.3">
      <c r="A241" s="60"/>
      <c r="B241" s="23" t="s">
        <v>8</v>
      </c>
      <c r="C241" s="24"/>
      <c r="D241" s="25"/>
      <c r="E241" s="24"/>
      <c r="F241" s="24"/>
      <c r="G241" s="25"/>
    </row>
    <row r="242" spans="1:7" ht="18.5" customHeight="1" x14ac:dyDescent="0.3">
      <c r="A242" s="60"/>
      <c r="B242" s="29" t="s">
        <v>77</v>
      </c>
      <c r="C242" s="24"/>
      <c r="D242" s="25"/>
      <c r="E242" s="24"/>
      <c r="F242" s="24"/>
      <c r="G242" s="25"/>
    </row>
    <row r="243" spans="1:7" ht="18.5" customHeight="1" x14ac:dyDescent="0.3">
      <c r="A243" s="60"/>
      <c r="B243" s="29" t="s">
        <v>33</v>
      </c>
      <c r="C243" s="24">
        <v>6464500</v>
      </c>
      <c r="D243" s="25">
        <v>0</v>
      </c>
      <c r="E243" s="24">
        <v>0</v>
      </c>
      <c r="F243" s="24">
        <f t="shared" ref="F243:F251" si="58">E243/C243*100</f>
        <v>0</v>
      </c>
      <c r="G243" s="25"/>
    </row>
    <row r="244" spans="1:7" ht="70.5" customHeight="1" x14ac:dyDescent="0.3">
      <c r="A244" s="60"/>
      <c r="B244" s="29" t="s">
        <v>109</v>
      </c>
      <c r="C244" s="24">
        <f>C246+C247</f>
        <v>12416900</v>
      </c>
      <c r="D244" s="24"/>
      <c r="E244" s="24"/>
      <c r="F244" s="24">
        <f t="shared" si="58"/>
        <v>0</v>
      </c>
      <c r="G244" s="47" t="s">
        <v>86</v>
      </c>
    </row>
    <row r="245" spans="1:7" ht="18.5" customHeight="1" x14ac:dyDescent="0.3">
      <c r="A245" s="60"/>
      <c r="B245" s="23" t="s">
        <v>8</v>
      </c>
      <c r="C245" s="24"/>
      <c r="D245" s="25"/>
      <c r="E245" s="24"/>
      <c r="F245" s="24"/>
      <c r="G245" s="25"/>
    </row>
    <row r="246" spans="1:7" ht="18.5" customHeight="1" x14ac:dyDescent="0.3">
      <c r="A246" s="60"/>
      <c r="B246" s="29" t="s">
        <v>77</v>
      </c>
      <c r="C246" s="24"/>
      <c r="D246" s="25"/>
      <c r="E246" s="24"/>
      <c r="F246" s="24"/>
      <c r="G246" s="25"/>
    </row>
    <row r="247" spans="1:7" ht="18.5" customHeight="1" x14ac:dyDescent="0.3">
      <c r="A247" s="60"/>
      <c r="B247" s="29" t="s">
        <v>33</v>
      </c>
      <c r="C247" s="24">
        <v>12416900</v>
      </c>
      <c r="D247" s="25"/>
      <c r="E247" s="24"/>
      <c r="F247" s="24">
        <f t="shared" si="58"/>
        <v>0</v>
      </c>
      <c r="G247" s="25"/>
    </row>
    <row r="248" spans="1:7" ht="85.5" customHeight="1" x14ac:dyDescent="0.3">
      <c r="A248" s="60"/>
      <c r="B248" s="29" t="s">
        <v>121</v>
      </c>
      <c r="C248" s="24">
        <f>C250+C251</f>
        <v>2390000</v>
      </c>
      <c r="D248" s="24">
        <f t="shared" ref="D248:E248" si="59">D250+D251</f>
        <v>0</v>
      </c>
      <c r="E248" s="24">
        <f t="shared" si="59"/>
        <v>0</v>
      </c>
      <c r="F248" s="24">
        <f t="shared" si="58"/>
        <v>0</v>
      </c>
      <c r="G248" s="25"/>
    </row>
    <row r="249" spans="1:7" ht="18.5" customHeight="1" x14ac:dyDescent="0.3">
      <c r="A249" s="60"/>
      <c r="B249" s="23" t="s">
        <v>8</v>
      </c>
      <c r="C249" s="24"/>
      <c r="D249" s="25"/>
      <c r="E249" s="24"/>
      <c r="F249" s="24"/>
      <c r="G249" s="25"/>
    </row>
    <row r="250" spans="1:7" ht="18.5" customHeight="1" x14ac:dyDescent="0.3">
      <c r="A250" s="60"/>
      <c r="B250" s="29" t="s">
        <v>77</v>
      </c>
      <c r="C250" s="24"/>
      <c r="D250" s="25"/>
      <c r="E250" s="24"/>
      <c r="F250" s="24"/>
      <c r="G250" s="25"/>
    </row>
    <row r="251" spans="1:7" ht="18.5" customHeight="1" x14ac:dyDescent="0.3">
      <c r="A251" s="60"/>
      <c r="B251" s="29" t="s">
        <v>33</v>
      </c>
      <c r="C251" s="24">
        <v>2390000</v>
      </c>
      <c r="D251" s="25"/>
      <c r="E251" s="24"/>
      <c r="F251" s="24">
        <f t="shared" si="58"/>
        <v>0</v>
      </c>
      <c r="G251" s="25"/>
    </row>
    <row r="252" spans="1:7" ht="15" x14ac:dyDescent="0.3">
      <c r="A252" s="59" t="s">
        <v>25</v>
      </c>
      <c r="B252" s="20" t="s">
        <v>26</v>
      </c>
      <c r="C252" s="21">
        <f>C253+C257</f>
        <v>3894624.83</v>
      </c>
      <c r="D252" s="21">
        <f t="shared" ref="D252" si="60">D253</f>
        <v>0</v>
      </c>
      <c r="E252" s="21">
        <f>E253</f>
        <v>0</v>
      </c>
      <c r="F252" s="21">
        <f t="shared" ref="F252:F315" si="61">E252/C252*100</f>
        <v>0</v>
      </c>
      <c r="G252" s="21"/>
    </row>
    <row r="253" spans="1:7" ht="69" customHeight="1" x14ac:dyDescent="0.3">
      <c r="A253" s="60"/>
      <c r="B253" s="27" t="s">
        <v>61</v>
      </c>
      <c r="C253" s="24">
        <f>C255+C256</f>
        <v>213924.83000000002</v>
      </c>
      <c r="D253" s="24">
        <f t="shared" ref="D253" si="62">D255+D256</f>
        <v>0</v>
      </c>
      <c r="E253" s="24">
        <f>E255+E256</f>
        <v>0</v>
      </c>
      <c r="F253" s="24">
        <f t="shared" si="61"/>
        <v>0</v>
      </c>
      <c r="G253" s="43" t="s">
        <v>86</v>
      </c>
    </row>
    <row r="254" spans="1:7" ht="15.5" x14ac:dyDescent="0.3">
      <c r="A254" s="60"/>
      <c r="B254" s="23" t="s">
        <v>8</v>
      </c>
      <c r="C254" s="24"/>
      <c r="D254" s="25"/>
      <c r="E254" s="26"/>
      <c r="F254" s="24"/>
      <c r="G254" s="25"/>
    </row>
    <row r="255" spans="1:7" ht="15.5" x14ac:dyDescent="0.3">
      <c r="A255" s="60"/>
      <c r="B255" s="23" t="s">
        <v>9</v>
      </c>
      <c r="C255" s="24">
        <v>149747.38</v>
      </c>
      <c r="D255" s="25">
        <v>0</v>
      </c>
      <c r="E255" s="26">
        <v>0</v>
      </c>
      <c r="F255" s="24">
        <f t="shared" si="61"/>
        <v>0</v>
      </c>
      <c r="G255" s="25"/>
    </row>
    <row r="256" spans="1:7" ht="15.5" x14ac:dyDescent="0.3">
      <c r="A256" s="60"/>
      <c r="B256" s="23" t="s">
        <v>76</v>
      </c>
      <c r="C256" s="24">
        <v>64177.45</v>
      </c>
      <c r="D256" s="25">
        <v>0</v>
      </c>
      <c r="E256" s="26">
        <v>0</v>
      </c>
      <c r="F256" s="24">
        <f t="shared" si="61"/>
        <v>0</v>
      </c>
      <c r="G256" s="25"/>
    </row>
    <row r="257" spans="1:7" ht="67" customHeight="1" x14ac:dyDescent="0.3">
      <c r="A257" s="60"/>
      <c r="B257" s="29" t="s">
        <v>105</v>
      </c>
      <c r="C257" s="24">
        <f>C259+C260</f>
        <v>3680700</v>
      </c>
      <c r="D257" s="24">
        <f t="shared" ref="D257:E257" si="63">D259+D260</f>
        <v>0</v>
      </c>
      <c r="E257" s="24">
        <f t="shared" si="63"/>
        <v>0</v>
      </c>
      <c r="F257" s="24">
        <f t="shared" si="61"/>
        <v>0</v>
      </c>
      <c r="G257" s="47" t="s">
        <v>86</v>
      </c>
    </row>
    <row r="258" spans="1:7" ht="15.5" x14ac:dyDescent="0.3">
      <c r="A258" s="60"/>
      <c r="B258" s="23" t="s">
        <v>8</v>
      </c>
      <c r="C258" s="24"/>
      <c r="D258" s="25"/>
      <c r="E258" s="26"/>
      <c r="F258" s="24"/>
      <c r="G258" s="25"/>
    </row>
    <row r="259" spans="1:7" ht="15.5" x14ac:dyDescent="0.3">
      <c r="A259" s="60"/>
      <c r="B259" s="23" t="s">
        <v>9</v>
      </c>
      <c r="C259" s="24"/>
      <c r="D259" s="25"/>
      <c r="E259" s="26"/>
      <c r="F259" s="24"/>
      <c r="G259" s="25"/>
    </row>
    <row r="260" spans="1:7" ht="15.5" x14ac:dyDescent="0.3">
      <c r="A260" s="60"/>
      <c r="B260" s="23" t="s">
        <v>76</v>
      </c>
      <c r="C260" s="24">
        <v>3680700</v>
      </c>
      <c r="D260" s="25">
        <v>0</v>
      </c>
      <c r="E260" s="26">
        <v>0</v>
      </c>
      <c r="F260" s="24">
        <f t="shared" si="61"/>
        <v>0</v>
      </c>
      <c r="G260" s="25"/>
    </row>
    <row r="261" spans="1:7" ht="15.75" customHeight="1" x14ac:dyDescent="0.3">
      <c r="A261" s="59" t="s">
        <v>27</v>
      </c>
      <c r="B261" s="20" t="s">
        <v>28</v>
      </c>
      <c r="C261" s="21">
        <f>C262+C266+C270+C274+C278+C282+C286+C290+C295</f>
        <v>159490057.91000003</v>
      </c>
      <c r="D261" s="21">
        <f>D262+D266+D270+D274+D278+D282+D286+D290+D295</f>
        <v>113315216.30000001</v>
      </c>
      <c r="E261" s="21">
        <f t="shared" ref="E261" si="64">E262+E266+E270+E274+E278+E282+E286+E290+E295</f>
        <v>113311022.72000001</v>
      </c>
      <c r="F261" s="21">
        <f t="shared" si="61"/>
        <v>71.045822043616809</v>
      </c>
      <c r="G261" s="21"/>
    </row>
    <row r="262" spans="1:7" ht="145.5" customHeight="1" x14ac:dyDescent="0.3">
      <c r="A262" s="60"/>
      <c r="B262" s="27" t="s">
        <v>108</v>
      </c>
      <c r="C262" s="24">
        <f t="shared" ref="C262:D262" si="65">C264+C265</f>
        <v>74982591.980000004</v>
      </c>
      <c r="D262" s="24">
        <f t="shared" si="65"/>
        <v>74272981.620000005</v>
      </c>
      <c r="E262" s="24">
        <f>E264+E265</f>
        <v>74272981.620000005</v>
      </c>
      <c r="F262" s="24">
        <f t="shared" si="61"/>
        <v>99.053633195036426</v>
      </c>
      <c r="G262" s="43" t="s">
        <v>83</v>
      </c>
    </row>
    <row r="263" spans="1:7" ht="15.75" customHeight="1" x14ac:dyDescent="0.3">
      <c r="A263" s="60"/>
      <c r="B263" s="23" t="s">
        <v>8</v>
      </c>
      <c r="C263" s="24"/>
      <c r="D263" s="25"/>
      <c r="E263" s="26"/>
      <c r="F263" s="24"/>
      <c r="G263" s="25"/>
    </row>
    <row r="264" spans="1:7" ht="19" customHeight="1" x14ac:dyDescent="0.3">
      <c r="A264" s="60"/>
      <c r="B264" s="29" t="s">
        <v>24</v>
      </c>
      <c r="C264" s="24">
        <v>53844157.789999999</v>
      </c>
      <c r="D264" s="25">
        <v>53334594.549999997</v>
      </c>
      <c r="E264" s="25">
        <v>53334594.549999997</v>
      </c>
      <c r="F264" s="24">
        <f t="shared" si="61"/>
        <v>99.053633187118692</v>
      </c>
      <c r="G264" s="25"/>
    </row>
    <row r="265" spans="1:7" ht="21" customHeight="1" x14ac:dyDescent="0.3">
      <c r="A265" s="60"/>
      <c r="B265" s="29" t="s">
        <v>33</v>
      </c>
      <c r="C265" s="24">
        <v>21138434.190000001</v>
      </c>
      <c r="D265" s="25">
        <v>20938387.07</v>
      </c>
      <c r="E265" s="25">
        <v>20938387.07</v>
      </c>
      <c r="F265" s="24">
        <f t="shared" si="61"/>
        <v>99.05363321520457</v>
      </c>
      <c r="G265" s="25"/>
    </row>
    <row r="266" spans="1:7" ht="232.5" x14ac:dyDescent="0.3">
      <c r="A266" s="60"/>
      <c r="B266" s="27" t="s">
        <v>62</v>
      </c>
      <c r="C266" s="24">
        <f>C268+C269</f>
        <v>2208400</v>
      </c>
      <c r="D266" s="24">
        <f t="shared" ref="D266" si="66">D268+D269</f>
        <v>933628.5</v>
      </c>
      <c r="E266" s="24">
        <f>E268+E269</f>
        <v>932878.8</v>
      </c>
      <c r="F266" s="24">
        <f t="shared" si="61"/>
        <v>42.242293062850933</v>
      </c>
      <c r="G266" s="43" t="s">
        <v>85</v>
      </c>
    </row>
    <row r="267" spans="1:7" ht="15.5" x14ac:dyDescent="0.3">
      <c r="A267" s="60"/>
      <c r="B267" s="23" t="s">
        <v>8</v>
      </c>
      <c r="C267" s="24"/>
      <c r="D267" s="25"/>
      <c r="E267" s="26"/>
      <c r="F267" s="24"/>
      <c r="G267" s="25"/>
    </row>
    <row r="268" spans="1:7" ht="15.5" x14ac:dyDescent="0.3">
      <c r="A268" s="60"/>
      <c r="B268" s="29" t="s">
        <v>9</v>
      </c>
      <c r="C268" s="24"/>
      <c r="D268" s="25"/>
      <c r="E268" s="26"/>
      <c r="F268" s="24"/>
      <c r="G268" s="25"/>
    </row>
    <row r="269" spans="1:7" ht="18" customHeight="1" x14ac:dyDescent="0.3">
      <c r="A269" s="60"/>
      <c r="B269" s="29" t="s">
        <v>73</v>
      </c>
      <c r="C269" s="24">
        <v>2208400</v>
      </c>
      <c r="D269" s="25">
        <v>933628.5</v>
      </c>
      <c r="E269" s="25">
        <v>932878.8</v>
      </c>
      <c r="F269" s="24">
        <f t="shared" si="61"/>
        <v>42.242293062850933</v>
      </c>
      <c r="G269" s="25"/>
    </row>
    <row r="270" spans="1:7" ht="219" customHeight="1" x14ac:dyDescent="0.3">
      <c r="A270" s="60"/>
      <c r="B270" s="29" t="s">
        <v>106</v>
      </c>
      <c r="C270" s="24">
        <f>C272+C273</f>
        <v>1019200</v>
      </c>
      <c r="D270" s="24">
        <f t="shared" ref="D270:E270" si="67">D272+D273</f>
        <v>358700</v>
      </c>
      <c r="E270" s="24">
        <f t="shared" si="67"/>
        <v>356590</v>
      </c>
      <c r="F270" s="24">
        <f t="shared" si="61"/>
        <v>34.987244897959187</v>
      </c>
      <c r="G270" s="47" t="s">
        <v>88</v>
      </c>
    </row>
    <row r="271" spans="1:7" ht="20" customHeight="1" x14ac:dyDescent="0.3">
      <c r="A271" s="60"/>
      <c r="B271" s="23" t="s">
        <v>8</v>
      </c>
      <c r="C271" s="24"/>
      <c r="D271" s="25"/>
      <c r="E271" s="26"/>
      <c r="F271" s="24"/>
      <c r="G271" s="25"/>
    </row>
    <row r="272" spans="1:7" ht="21" customHeight="1" x14ac:dyDescent="0.3">
      <c r="A272" s="60"/>
      <c r="B272" s="29" t="s">
        <v>12</v>
      </c>
      <c r="C272" s="24"/>
      <c r="D272" s="25"/>
      <c r="E272" s="26"/>
      <c r="F272" s="24"/>
      <c r="G272" s="25"/>
    </row>
    <row r="273" spans="1:7" ht="19.5" customHeight="1" x14ac:dyDescent="0.3">
      <c r="A273" s="60"/>
      <c r="B273" s="29" t="s">
        <v>33</v>
      </c>
      <c r="C273" s="24">
        <v>1019200</v>
      </c>
      <c r="D273" s="25">
        <v>358700</v>
      </c>
      <c r="E273" s="25">
        <v>356590</v>
      </c>
      <c r="F273" s="24">
        <f t="shared" si="61"/>
        <v>34.987244897959187</v>
      </c>
      <c r="G273" s="25"/>
    </row>
    <row r="274" spans="1:7" ht="112.5" customHeight="1" x14ac:dyDescent="0.3">
      <c r="A274" s="60"/>
      <c r="B274" s="29" t="s">
        <v>63</v>
      </c>
      <c r="C274" s="24">
        <f>C276+C277</f>
        <v>2475000</v>
      </c>
      <c r="D274" s="24">
        <f t="shared" ref="D274" si="68">D276+D277</f>
        <v>600000</v>
      </c>
      <c r="E274" s="24">
        <f>E276+E277</f>
        <v>600000</v>
      </c>
      <c r="F274" s="24">
        <f t="shared" si="61"/>
        <v>24.242424242424242</v>
      </c>
      <c r="G274" s="43" t="s">
        <v>82</v>
      </c>
    </row>
    <row r="275" spans="1:7" ht="18" customHeight="1" x14ac:dyDescent="0.3">
      <c r="A275" s="60"/>
      <c r="B275" s="23" t="s">
        <v>8</v>
      </c>
      <c r="C275" s="24"/>
      <c r="D275" s="25"/>
      <c r="E275" s="26"/>
      <c r="F275" s="24"/>
      <c r="G275" s="25"/>
    </row>
    <row r="276" spans="1:7" ht="22" customHeight="1" x14ac:dyDescent="0.3">
      <c r="A276" s="60"/>
      <c r="B276" s="29" t="s">
        <v>9</v>
      </c>
      <c r="C276" s="24"/>
      <c r="D276" s="25"/>
      <c r="E276" s="26"/>
      <c r="F276" s="24"/>
      <c r="G276" s="25"/>
    </row>
    <row r="277" spans="1:7" ht="21.5" customHeight="1" x14ac:dyDescent="0.3">
      <c r="A277" s="60"/>
      <c r="B277" s="29" t="s">
        <v>73</v>
      </c>
      <c r="C277" s="24">
        <v>2475000</v>
      </c>
      <c r="D277" s="25">
        <v>600000</v>
      </c>
      <c r="E277" s="25">
        <v>600000</v>
      </c>
      <c r="F277" s="24">
        <f t="shared" si="61"/>
        <v>24.242424242424242</v>
      </c>
      <c r="G277" s="25"/>
    </row>
    <row r="278" spans="1:7" ht="303.5" customHeight="1" x14ac:dyDescent="0.3">
      <c r="A278" s="60"/>
      <c r="B278" s="29" t="s">
        <v>64</v>
      </c>
      <c r="C278" s="25">
        <f t="shared" ref="C278:D278" si="69">C280+C281</f>
        <v>127200</v>
      </c>
      <c r="D278" s="25">
        <f t="shared" si="69"/>
        <v>33760</v>
      </c>
      <c r="E278" s="25">
        <f>E280+E281</f>
        <v>33760</v>
      </c>
      <c r="F278" s="24">
        <f t="shared" si="61"/>
        <v>26.540880503144653</v>
      </c>
      <c r="G278" s="47" t="s">
        <v>86</v>
      </c>
    </row>
    <row r="279" spans="1:7" ht="16" customHeight="1" x14ac:dyDescent="0.3">
      <c r="A279" s="60"/>
      <c r="B279" s="23" t="s">
        <v>8</v>
      </c>
      <c r="C279" s="24"/>
      <c r="D279" s="25"/>
      <c r="E279" s="24"/>
      <c r="F279" s="24"/>
      <c r="G279" s="25"/>
    </row>
    <row r="280" spans="1:7" ht="18.5" customHeight="1" x14ac:dyDescent="0.3">
      <c r="A280" s="60"/>
      <c r="B280" s="29" t="s">
        <v>12</v>
      </c>
      <c r="C280" s="24"/>
      <c r="D280" s="25"/>
      <c r="E280" s="24"/>
      <c r="F280" s="24"/>
      <c r="G280" s="25"/>
    </row>
    <row r="281" spans="1:7" ht="18.5" customHeight="1" x14ac:dyDescent="0.3">
      <c r="A281" s="60"/>
      <c r="B281" s="29" t="s">
        <v>33</v>
      </c>
      <c r="C281" s="24">
        <v>127200</v>
      </c>
      <c r="D281" s="25">
        <v>33760</v>
      </c>
      <c r="E281" s="25">
        <v>33760</v>
      </c>
      <c r="F281" s="24">
        <f t="shared" si="61"/>
        <v>26.540880503144653</v>
      </c>
      <c r="G281" s="25"/>
    </row>
    <row r="282" spans="1:7" ht="65.5" customHeight="1" x14ac:dyDescent="0.3">
      <c r="A282" s="60"/>
      <c r="B282" s="27" t="s">
        <v>29</v>
      </c>
      <c r="C282" s="24">
        <f>C284+C285</f>
        <v>1909407.93</v>
      </c>
      <c r="D282" s="24">
        <f t="shared" ref="D282" si="70">D284+D285</f>
        <v>1168769.54</v>
      </c>
      <c r="E282" s="24">
        <f>E284+E285</f>
        <v>1168769.54</v>
      </c>
      <c r="F282" s="24">
        <f t="shared" si="61"/>
        <v>61.211096991725597</v>
      </c>
      <c r="G282" s="43" t="s">
        <v>82</v>
      </c>
    </row>
    <row r="283" spans="1:7" ht="15.5" x14ac:dyDescent="0.3">
      <c r="A283" s="60"/>
      <c r="B283" s="23" t="s">
        <v>8</v>
      </c>
      <c r="C283" s="24"/>
      <c r="D283" s="25"/>
      <c r="E283" s="26"/>
      <c r="F283" s="24"/>
      <c r="G283" s="25"/>
    </row>
    <row r="284" spans="1:7" ht="16.5" customHeight="1" x14ac:dyDescent="0.3">
      <c r="A284" s="60"/>
      <c r="B284" s="29" t="s">
        <v>74</v>
      </c>
      <c r="C284" s="24">
        <v>1909407.93</v>
      </c>
      <c r="D284" s="25">
        <v>1168769.54</v>
      </c>
      <c r="E284" s="25">
        <v>1168769.54</v>
      </c>
      <c r="F284" s="24">
        <f t="shared" si="61"/>
        <v>61.211096991725597</v>
      </c>
      <c r="G284" s="25"/>
    </row>
    <row r="285" spans="1:7" ht="15" customHeight="1" x14ac:dyDescent="0.3">
      <c r="A285" s="60"/>
      <c r="B285" s="23" t="s">
        <v>16</v>
      </c>
      <c r="C285" s="24"/>
      <c r="D285" s="25"/>
      <c r="E285" s="26"/>
      <c r="F285" s="24"/>
      <c r="G285" s="25"/>
    </row>
    <row r="286" spans="1:7" ht="147" customHeight="1" x14ac:dyDescent="0.3">
      <c r="A286" s="60"/>
      <c r="B286" s="27" t="s">
        <v>65</v>
      </c>
      <c r="C286" s="24">
        <f t="shared" ref="C286:D286" si="71">C288+C289</f>
        <v>11564000</v>
      </c>
      <c r="D286" s="24">
        <f t="shared" si="71"/>
        <v>4263555.96</v>
      </c>
      <c r="E286" s="24">
        <f>E288+E289</f>
        <v>4262222.08</v>
      </c>
      <c r="F286" s="24">
        <f t="shared" si="61"/>
        <v>36.857679695607061</v>
      </c>
      <c r="G286" s="43" t="s">
        <v>85</v>
      </c>
    </row>
    <row r="287" spans="1:7" ht="15.5" x14ac:dyDescent="0.3">
      <c r="A287" s="60"/>
      <c r="B287" s="23" t="s">
        <v>8</v>
      </c>
      <c r="C287" s="24"/>
      <c r="D287" s="25"/>
      <c r="E287" s="26"/>
      <c r="F287" s="24"/>
      <c r="G287" s="25"/>
    </row>
    <row r="288" spans="1:7" ht="15.5" x14ac:dyDescent="0.3">
      <c r="A288" s="60"/>
      <c r="B288" s="29" t="s">
        <v>9</v>
      </c>
      <c r="C288" s="24"/>
      <c r="D288" s="25"/>
      <c r="E288" s="26"/>
      <c r="F288" s="24"/>
      <c r="G288" s="25"/>
    </row>
    <row r="289" spans="1:8" ht="20" customHeight="1" x14ac:dyDescent="0.3">
      <c r="A289" s="60"/>
      <c r="B289" s="29" t="s">
        <v>76</v>
      </c>
      <c r="C289" s="24">
        <v>11564000</v>
      </c>
      <c r="D289" s="25">
        <v>4263555.96</v>
      </c>
      <c r="E289" s="25">
        <v>4262222.08</v>
      </c>
      <c r="F289" s="24">
        <f t="shared" si="61"/>
        <v>36.857679695607061</v>
      </c>
      <c r="G289" s="24"/>
    </row>
    <row r="290" spans="1:8" ht="145" customHeight="1" x14ac:dyDescent="0.3">
      <c r="A290" s="60"/>
      <c r="B290" s="27" t="s">
        <v>66</v>
      </c>
      <c r="C290" s="24">
        <f t="shared" ref="C290:D290" si="72">C292+C293+C294</f>
        <v>64890058</v>
      </c>
      <c r="D290" s="24">
        <f t="shared" si="72"/>
        <v>31581696</v>
      </c>
      <c r="E290" s="24">
        <f>E292+E293+E294</f>
        <v>31581696</v>
      </c>
      <c r="F290" s="24">
        <f t="shared" si="61"/>
        <v>48.669545032615012</v>
      </c>
      <c r="G290" s="43" t="s">
        <v>84</v>
      </c>
    </row>
    <row r="291" spans="1:8" ht="15.5" x14ac:dyDescent="0.3">
      <c r="A291" s="60"/>
      <c r="B291" s="23" t="s">
        <v>8</v>
      </c>
      <c r="C291" s="24"/>
      <c r="D291" s="25"/>
      <c r="E291" s="26"/>
      <c r="F291" s="24"/>
      <c r="G291" s="25"/>
    </row>
    <row r="292" spans="1:8" ht="15.5" x14ac:dyDescent="0.3">
      <c r="A292" s="60"/>
      <c r="B292" s="29" t="s">
        <v>24</v>
      </c>
      <c r="C292" s="24">
        <v>245280</v>
      </c>
      <c r="D292" s="25">
        <v>0</v>
      </c>
      <c r="E292" s="26">
        <v>0</v>
      </c>
      <c r="F292" s="24">
        <f t="shared" si="61"/>
        <v>0</v>
      </c>
      <c r="G292" s="25"/>
      <c r="H292" s="5"/>
    </row>
    <row r="293" spans="1:8" ht="15.5" x14ac:dyDescent="0.3">
      <c r="A293" s="60"/>
      <c r="B293" s="29" t="s">
        <v>16</v>
      </c>
      <c r="C293" s="24">
        <v>15656.17</v>
      </c>
      <c r="D293" s="25">
        <v>0</v>
      </c>
      <c r="E293" s="26">
        <v>0</v>
      </c>
      <c r="F293" s="24">
        <f t="shared" si="61"/>
        <v>0</v>
      </c>
      <c r="G293" s="25"/>
    </row>
    <row r="294" spans="1:8" ht="15.5" x14ac:dyDescent="0.3">
      <c r="A294" s="60"/>
      <c r="B294" s="29" t="s">
        <v>33</v>
      </c>
      <c r="C294" s="24">
        <v>64629121.829999998</v>
      </c>
      <c r="D294" s="25">
        <v>31581696</v>
      </c>
      <c r="E294" s="25">
        <v>31581696</v>
      </c>
      <c r="F294" s="24">
        <f t="shared" si="61"/>
        <v>48.866045376683715</v>
      </c>
      <c r="G294" s="24"/>
    </row>
    <row r="295" spans="1:8" ht="68.5" customHeight="1" x14ac:dyDescent="0.3">
      <c r="A295" s="60"/>
      <c r="B295" s="27" t="s">
        <v>67</v>
      </c>
      <c r="C295" s="24">
        <f>C297+C298</f>
        <v>314200</v>
      </c>
      <c r="D295" s="24">
        <f>D297+D298</f>
        <v>102124.68</v>
      </c>
      <c r="E295" s="24">
        <f>E297+E298</f>
        <v>102124.68</v>
      </c>
      <c r="F295" s="24">
        <f t="shared" si="61"/>
        <v>32.503080840229153</v>
      </c>
      <c r="G295" s="43" t="s">
        <v>82</v>
      </c>
    </row>
    <row r="296" spans="1:8" ht="15.5" x14ac:dyDescent="0.3">
      <c r="A296" s="60"/>
      <c r="B296" s="29" t="s">
        <v>8</v>
      </c>
      <c r="C296" s="24"/>
      <c r="D296" s="25"/>
      <c r="E296" s="26"/>
      <c r="F296" s="24"/>
      <c r="G296" s="25"/>
    </row>
    <row r="297" spans="1:8" ht="15.5" x14ac:dyDescent="0.3">
      <c r="A297" s="60"/>
      <c r="B297" s="29" t="s">
        <v>9</v>
      </c>
      <c r="C297" s="24"/>
      <c r="D297" s="25"/>
      <c r="E297" s="26"/>
      <c r="F297" s="24"/>
      <c r="G297" s="25"/>
    </row>
    <row r="298" spans="1:8" ht="19" customHeight="1" x14ac:dyDescent="0.3">
      <c r="A298" s="60"/>
      <c r="B298" s="29" t="s">
        <v>33</v>
      </c>
      <c r="C298" s="24">
        <v>314200</v>
      </c>
      <c r="D298" s="25">
        <v>102124.68</v>
      </c>
      <c r="E298" s="25">
        <v>102124.68</v>
      </c>
      <c r="F298" s="24">
        <f>E298/C298*100</f>
        <v>32.503080840229153</v>
      </c>
      <c r="G298" s="25"/>
    </row>
    <row r="299" spans="1:8" ht="18" customHeight="1" x14ac:dyDescent="0.3">
      <c r="A299" s="59" t="s">
        <v>30</v>
      </c>
      <c r="B299" s="28" t="s">
        <v>31</v>
      </c>
      <c r="C299" s="21">
        <f>C300+C304+C308</f>
        <v>85884600</v>
      </c>
      <c r="D299" s="21">
        <f t="shared" ref="D299" si="73">D300</f>
        <v>0</v>
      </c>
      <c r="E299" s="21">
        <f>E300</f>
        <v>0</v>
      </c>
      <c r="F299" s="21">
        <f t="shared" si="61"/>
        <v>0</v>
      </c>
      <c r="G299" s="21"/>
    </row>
    <row r="300" spans="1:8" ht="67" customHeight="1" x14ac:dyDescent="0.3">
      <c r="A300" s="60"/>
      <c r="B300" s="29" t="s">
        <v>68</v>
      </c>
      <c r="C300" s="24">
        <f t="shared" ref="C300:D300" si="74">C302+C303</f>
        <v>3320400</v>
      </c>
      <c r="D300" s="24">
        <f t="shared" si="74"/>
        <v>0</v>
      </c>
      <c r="E300" s="24">
        <f>E302+E303</f>
        <v>0</v>
      </c>
      <c r="F300" s="24">
        <f t="shared" si="61"/>
        <v>0</v>
      </c>
      <c r="G300" s="43" t="s">
        <v>89</v>
      </c>
    </row>
    <row r="301" spans="1:8" ht="15.5" customHeight="1" x14ac:dyDescent="0.3">
      <c r="A301" s="60"/>
      <c r="B301" s="29" t="s">
        <v>8</v>
      </c>
      <c r="C301" s="24"/>
      <c r="D301" s="25"/>
      <c r="E301" s="24"/>
      <c r="F301" s="24"/>
      <c r="G301" s="25"/>
    </row>
    <row r="302" spans="1:8" ht="16.5" customHeight="1" x14ac:dyDescent="0.3">
      <c r="A302" s="60"/>
      <c r="B302" s="29" t="s">
        <v>9</v>
      </c>
      <c r="C302" s="24">
        <v>2107600</v>
      </c>
      <c r="D302" s="25">
        <v>0</v>
      </c>
      <c r="E302" s="24">
        <v>0</v>
      </c>
      <c r="F302" s="24">
        <f t="shared" si="61"/>
        <v>0</v>
      </c>
      <c r="G302" s="25"/>
    </row>
    <row r="303" spans="1:8" ht="15.5" x14ac:dyDescent="0.3">
      <c r="A303" s="60"/>
      <c r="B303" s="29" t="s">
        <v>73</v>
      </c>
      <c r="C303" s="24">
        <v>1212800</v>
      </c>
      <c r="D303" s="25">
        <v>0</v>
      </c>
      <c r="E303" s="24">
        <v>0</v>
      </c>
      <c r="F303" s="24">
        <f t="shared" si="61"/>
        <v>0</v>
      </c>
      <c r="G303" s="25"/>
    </row>
    <row r="304" spans="1:8" ht="77.5" x14ac:dyDescent="0.3">
      <c r="A304" s="60"/>
      <c r="B304" s="29" t="s">
        <v>122</v>
      </c>
      <c r="C304" s="24">
        <f>C306+C307</f>
        <v>4284200</v>
      </c>
      <c r="D304" s="24">
        <f t="shared" ref="D304:E304" si="75">D306+D307</f>
        <v>0</v>
      </c>
      <c r="E304" s="24">
        <f t="shared" si="75"/>
        <v>0</v>
      </c>
      <c r="F304" s="24">
        <f t="shared" si="61"/>
        <v>0</v>
      </c>
      <c r="G304" s="25"/>
    </row>
    <row r="305" spans="1:7" ht="15.5" x14ac:dyDescent="0.3">
      <c r="A305" s="60"/>
      <c r="B305" s="29" t="s">
        <v>8</v>
      </c>
      <c r="C305" s="24"/>
      <c r="D305" s="25"/>
      <c r="E305" s="24"/>
      <c r="F305" s="24"/>
      <c r="G305" s="25"/>
    </row>
    <row r="306" spans="1:7" ht="15.5" x14ac:dyDescent="0.3">
      <c r="A306" s="60"/>
      <c r="B306" s="29" t="s">
        <v>9</v>
      </c>
      <c r="C306" s="24"/>
      <c r="D306" s="25"/>
      <c r="E306" s="24"/>
      <c r="F306" s="24"/>
      <c r="G306" s="25"/>
    </row>
    <row r="307" spans="1:7" ht="15.5" x14ac:dyDescent="0.3">
      <c r="A307" s="60"/>
      <c r="B307" s="29" t="s">
        <v>73</v>
      </c>
      <c r="C307" s="24">
        <v>4284200</v>
      </c>
      <c r="D307" s="25"/>
      <c r="E307" s="24"/>
      <c r="F307" s="24">
        <f t="shared" si="61"/>
        <v>0</v>
      </c>
      <c r="G307" s="25"/>
    </row>
    <row r="308" spans="1:7" ht="83.5" customHeight="1" x14ac:dyDescent="0.3">
      <c r="A308" s="60"/>
      <c r="B308" s="29" t="s">
        <v>123</v>
      </c>
      <c r="C308" s="24">
        <f>C310+C311</f>
        <v>78280000</v>
      </c>
      <c r="D308" s="24">
        <f t="shared" ref="D308:E308" si="76">D310+D311</f>
        <v>0</v>
      </c>
      <c r="E308" s="24">
        <f t="shared" si="76"/>
        <v>0</v>
      </c>
      <c r="F308" s="24">
        <f t="shared" si="61"/>
        <v>0</v>
      </c>
      <c r="G308" s="25"/>
    </row>
    <row r="309" spans="1:7" ht="15.5" x14ac:dyDescent="0.3">
      <c r="A309" s="60"/>
      <c r="B309" s="29" t="s">
        <v>8</v>
      </c>
      <c r="C309" s="24"/>
      <c r="D309" s="25"/>
      <c r="E309" s="24"/>
      <c r="F309" s="24"/>
      <c r="G309" s="25"/>
    </row>
    <row r="310" spans="1:7" ht="15.5" x14ac:dyDescent="0.3">
      <c r="A310" s="60"/>
      <c r="B310" s="29" t="s">
        <v>9</v>
      </c>
      <c r="C310" s="24">
        <v>78280000</v>
      </c>
      <c r="D310" s="25"/>
      <c r="E310" s="24"/>
      <c r="F310" s="24">
        <f t="shared" si="61"/>
        <v>0</v>
      </c>
      <c r="G310" s="25"/>
    </row>
    <row r="311" spans="1:7" ht="15.5" x14ac:dyDescent="0.3">
      <c r="A311" s="60"/>
      <c r="B311" s="29" t="s">
        <v>73</v>
      </c>
      <c r="C311" s="24"/>
      <c r="D311" s="25"/>
      <c r="E311" s="24"/>
      <c r="F311" s="24"/>
      <c r="G311" s="25"/>
    </row>
    <row r="312" spans="1:7" s="6" customFormat="1" ht="15.5" x14ac:dyDescent="0.3">
      <c r="A312" s="60"/>
      <c r="B312" s="65" t="s">
        <v>32</v>
      </c>
      <c r="C312" s="32">
        <f>C7+C28+C37+C74+C119+C124+C252+C261+C299</f>
        <v>8272626445.6599998</v>
      </c>
      <c r="D312" s="32">
        <f>D7+D28+D37+D74+D119+D124+D252+D261+D299</f>
        <v>2255131972.1500001</v>
      </c>
      <c r="E312" s="32">
        <f>E7+E28+E37+E74+E119+E124+E252+E261+E299</f>
        <v>2185365572.8699999</v>
      </c>
      <c r="F312" s="21">
        <f t="shared" si="61"/>
        <v>26.416828890134287</v>
      </c>
      <c r="G312" s="32"/>
    </row>
    <row r="313" spans="1:7" s="6" customFormat="1" ht="15.5" x14ac:dyDescent="0.35">
      <c r="A313" s="60"/>
      <c r="B313" s="23" t="s">
        <v>8</v>
      </c>
      <c r="C313" s="33"/>
      <c r="D313" s="33" t="s">
        <v>0</v>
      </c>
      <c r="E313" s="26"/>
      <c r="F313" s="24"/>
      <c r="G313" s="33"/>
    </row>
    <row r="314" spans="1:7" ht="15.5" x14ac:dyDescent="0.35">
      <c r="A314" s="60"/>
      <c r="B314" s="66" t="s">
        <v>9</v>
      </c>
      <c r="C314" s="34">
        <f>C10+C14+C18+C22+C26+C31+C35+C40+C44+C48+C52+C56+C60+C64+C68+C72+C77+C81+C85+C89+C93+C97+C101+C105+C109+C113+C117+C122+C127+C131+C135+C139+C143+C147+C148+C154+C155+C161+C162+C168+C169+C175+C176+C182+C183+C189+C190+C196+C197+C203+C208+C212+C218+C222+C226+C230+C234+C238+C242+C246+C250+C255+C259+C264+C268+C272+C276+C280+C284+C288+C292+C297+C302+C306+C310</f>
        <v>3163613531.4000001</v>
      </c>
      <c r="D314" s="34">
        <f t="shared" ref="D314:E314" si="77">D10+D14+D18+D22+D26+D31+D35+D40+D44+D48+D52+D56+D60+D64+D68+D72+D77+D81+D85+D89+D93+D97+D101+D105+D109+D113+D117+D122+D127+D131+D135+D139+D143+D147+D148+D154+D155+D161+D162+D168+D169+D175+D176+D182+D183+D189+D190+D196+D197+D203+D208+D212+D218+D222+D226+D230+D234+D238+D242+D246+D250+D255+D259+D264+D268+D272+D276+D280+D284+D288+D292+D297+D302+D306+D310</f>
        <v>417639385.88000005</v>
      </c>
      <c r="E314" s="34">
        <f t="shared" si="77"/>
        <v>348173054.97000003</v>
      </c>
      <c r="F314" s="24">
        <f t="shared" si="61"/>
        <v>11.005549556361972</v>
      </c>
      <c r="G314" s="34"/>
    </row>
    <row r="315" spans="1:7" s="6" customFormat="1" ht="15.5" x14ac:dyDescent="0.35">
      <c r="A315" s="60"/>
      <c r="B315" s="66" t="s">
        <v>16</v>
      </c>
      <c r="C315" s="33">
        <f>C11+C15+C19+C23+C27+C32+C36+C41+C45+C49+C53+C57+C61+C65+C69+C73+C78+C82+C86+C90+C94+C98+C102+C106+C110+C114+C118+C123+C128+C132+C136+C140+C144+C149+C150+C151+C156+C157+C158+C163+C164+C165+C170+C171+C172+C177+C178+C179+C184+C185+C186+C191+C192+C193+C198+C199+C200+C204+C205+C209+C213+C214+C215+C219+C223+C227+C231+C235+C239+C243+C247+C251+C256+C260+C265+C269+C273+C277+C281+C285+C289+C293+C294+C298+C303+C307+C311</f>
        <v>5109012914.2599993</v>
      </c>
      <c r="D315" s="33">
        <f t="shared" ref="D315:E315" si="78">D11+D15+D19+D23+D27+D32+D36+D41+D45+D49+D53+D57+D61+D65+D69+D73+D78+D82+D86+D90+D94+D98+D102+D106+D110+D114+D118+D123+D128+D132+D136+D140+D144+D149+D150+D151+D156+D157+D158+D163+D164+D165+D170+D171+D172+D177+D178+D179+D184+D185+D186+D191+D192+D193+D198+D199+D200+D204+D205+D209+D213+D214+D215+D219+D223+D227+D231+D235+D239+D243+D247+D251+D256+D260+D265+D269+D273+D277+D281+D285+D289+D293+D294+D298+D303+D307+D311</f>
        <v>1837492586.27</v>
      </c>
      <c r="E315" s="33">
        <f t="shared" si="78"/>
        <v>1837192517.8999999</v>
      </c>
      <c r="F315" s="24">
        <f t="shared" si="61"/>
        <v>35.959833117119906</v>
      </c>
      <c r="G315" s="33"/>
    </row>
    <row r="316" spans="1:7" s="7" customFormat="1" ht="15.5" x14ac:dyDescent="0.35">
      <c r="A316" s="35"/>
      <c r="B316" s="36"/>
      <c r="C316" s="37"/>
      <c r="D316" s="37"/>
      <c r="E316" s="37"/>
      <c r="F316" s="37"/>
      <c r="G316" s="37"/>
    </row>
    <row r="317" spans="1:7" s="7" customFormat="1" ht="15.5" x14ac:dyDescent="0.35">
      <c r="A317" s="38"/>
      <c r="B317" s="39"/>
      <c r="C317" s="40"/>
      <c r="D317" s="40"/>
      <c r="E317" s="37"/>
      <c r="F317" s="18"/>
      <c r="G317" s="40"/>
    </row>
    <row r="318" spans="1:7" ht="15.5" x14ac:dyDescent="0.35">
      <c r="A318" s="14"/>
      <c r="B318" s="16"/>
      <c r="C318" s="16"/>
      <c r="D318" s="16"/>
      <c r="E318" s="17"/>
      <c r="F318" s="16"/>
      <c r="G318" s="16"/>
    </row>
    <row r="319" spans="1:7" x14ac:dyDescent="0.3">
      <c r="C319" s="12"/>
      <c r="D319" s="9"/>
      <c r="F319" s="9"/>
    </row>
    <row r="320" spans="1:7" x14ac:dyDescent="0.3">
      <c r="C320" s="12"/>
      <c r="D320" s="9"/>
      <c r="E320" s="9"/>
      <c r="F320" s="9"/>
      <c r="G320" s="9"/>
    </row>
    <row r="321" spans="2:7" x14ac:dyDescent="0.3">
      <c r="C321" s="9"/>
      <c r="D321" s="9"/>
      <c r="E321" s="8"/>
      <c r="G321" s="9"/>
    </row>
    <row r="322" spans="2:7" x14ac:dyDescent="0.3">
      <c r="C322" s="13"/>
      <c r="D322" s="9"/>
      <c r="E322" s="8"/>
      <c r="F322" s="9"/>
      <c r="G322" s="9"/>
    </row>
    <row r="323" spans="2:7" x14ac:dyDescent="0.3">
      <c r="C323" s="10"/>
      <c r="D323" s="9"/>
      <c r="E323" s="8"/>
      <c r="G323" s="9"/>
    </row>
    <row r="324" spans="2:7" x14ac:dyDescent="0.3">
      <c r="B324" s="9"/>
      <c r="C324" s="9"/>
      <c r="D324" s="9"/>
      <c r="E324" s="8"/>
      <c r="G324" s="9"/>
    </row>
    <row r="325" spans="2:7" x14ac:dyDescent="0.3">
      <c r="C325" s="9"/>
      <c r="D325" s="9"/>
      <c r="G325" s="9"/>
    </row>
    <row r="326" spans="2:7" x14ac:dyDescent="0.3">
      <c r="B326" s="9"/>
      <c r="C326" s="9"/>
      <c r="D326" s="9"/>
      <c r="E326" s="8"/>
      <c r="G326" s="9"/>
    </row>
    <row r="327" spans="2:7" x14ac:dyDescent="0.3">
      <c r="B327" s="9"/>
      <c r="E327" s="8"/>
      <c r="G327" s="9"/>
    </row>
    <row r="328" spans="2:7" x14ac:dyDescent="0.3">
      <c r="C328" s="9"/>
      <c r="E328" s="8"/>
    </row>
    <row r="329" spans="2:7" x14ac:dyDescent="0.3">
      <c r="G329" s="11"/>
    </row>
    <row r="330" spans="2:7" x14ac:dyDescent="0.3">
      <c r="E330" s="8"/>
      <c r="G330" s="9"/>
    </row>
    <row r="331" spans="2:7" x14ac:dyDescent="0.3">
      <c r="C331" s="9"/>
      <c r="G331" s="9"/>
    </row>
    <row r="332" spans="2:7" x14ac:dyDescent="0.3">
      <c r="G332" s="9"/>
    </row>
    <row r="6128" spans="1:7" s="7" customFormat="1" x14ac:dyDescent="0.3">
      <c r="A6128" s="1"/>
      <c r="B6128" s="2"/>
      <c r="C6128" s="2"/>
      <c r="D6128" s="2"/>
      <c r="E6128" s="3"/>
      <c r="F6128" s="2"/>
      <c r="G6128" s="2"/>
    </row>
    <row r="6129" spans="1:7" s="7" customFormat="1" x14ac:dyDescent="0.3">
      <c r="A6129" s="1"/>
      <c r="B6129" s="2"/>
      <c r="C6129" s="2"/>
      <c r="D6129" s="2"/>
      <c r="E6129" s="3"/>
      <c r="F6129" s="2"/>
      <c r="G6129" s="2"/>
    </row>
    <row r="6130" spans="1:7" s="7" customFormat="1" x14ac:dyDescent="0.3">
      <c r="A6130" s="1"/>
      <c r="B6130" s="2"/>
      <c r="C6130" s="2"/>
      <c r="D6130" s="2"/>
      <c r="E6130" s="3"/>
      <c r="F6130" s="2"/>
      <c r="G6130" s="2"/>
    </row>
    <row r="6131" spans="1:7" s="7" customFormat="1" x14ac:dyDescent="0.3">
      <c r="A6131" s="1"/>
      <c r="B6131" s="2"/>
      <c r="C6131" s="2"/>
      <c r="D6131" s="2"/>
      <c r="E6131" s="3"/>
      <c r="F6131" s="2"/>
      <c r="G6131" s="2"/>
    </row>
    <row r="6132" spans="1:7" s="7" customFormat="1" x14ac:dyDescent="0.3">
      <c r="A6132" s="1"/>
      <c r="B6132" s="2"/>
      <c r="C6132" s="2"/>
      <c r="D6132" s="2"/>
      <c r="E6132" s="3"/>
      <c r="F6132" s="2"/>
      <c r="G6132" s="2"/>
    </row>
    <row r="6133" spans="1:7" s="7" customFormat="1" x14ac:dyDescent="0.3">
      <c r="A6133" s="1"/>
      <c r="B6133" s="2"/>
      <c r="C6133" s="2"/>
      <c r="D6133" s="2"/>
      <c r="E6133" s="3"/>
      <c r="F6133" s="2"/>
      <c r="G6133" s="2"/>
    </row>
  </sheetData>
  <mergeCells count="1">
    <mergeCell ref="A2:G2"/>
  </mergeCells>
  <pageMargins left="0.70866141732283472" right="0.39370078740157483" top="0.59055118110236227" bottom="0.39370078740157483" header="0.31496062992125984" footer="0.31496062992125984"/>
  <pageSetup paperSize="9" scale="52" orientation="portrait" r:id="rId1"/>
  <headerFooter alignWithMargins="0"/>
  <rowBreaks count="4" manualBreakCount="4">
    <brk id="75" max="6" man="1"/>
    <brk id="222" max="6" man="1"/>
    <brk id="265" max="6" man="1"/>
    <brk id="28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01.06.2019</vt:lpstr>
      <vt:lpstr>'01.06.2019'!Заголовки_для_печати</vt:lpstr>
      <vt:lpstr>'01.06.2019'!Область_печати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 Марина Александровна</dc:creator>
  <cp:lastModifiedBy>Сидукова Светлана Алексеевна</cp:lastModifiedBy>
  <cp:lastPrinted>2019-03-21T06:49:29Z</cp:lastPrinted>
  <dcterms:created xsi:type="dcterms:W3CDTF">2018-01-12T12:09:47Z</dcterms:created>
  <dcterms:modified xsi:type="dcterms:W3CDTF">2019-06-05T06:36:15Z</dcterms:modified>
</cp:coreProperties>
</file>