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<sst xmlns="http://schemas.openxmlformats.org/spreadsheetml/2006/main" count="106" uniqueCount="43">
  <si>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</si>
  <si>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</si>
  <si>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t>в том числе: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</si>
  <si>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</si>
  <si>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</si>
  <si>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</si>
  <si>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</si>
  <si>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</si>
  <si>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</si>
  <si>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</si>
  <si>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</si>
  <si>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</si>
  <si>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</si>
  <si>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</si>
  <si>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</si>
  <si>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</si>
  <si>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</si>
  <si>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</si>
  <si>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</si>
  <si>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</si>
  <si>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</si>
  <si>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</si>
  <si>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</si>
  <si>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</si>
  <si>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</si>
  <si>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</si>
  <si>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</si>
  <si>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</si>
  <si>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</si>
  <si>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</si>
  <si>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</si>
  <si>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</si>
  <si>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</si>
  <si>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</si>
  <si>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</si>
  <si>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</si>
  <si>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</si>
  <si>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</si>
  <si>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</si>
  <si>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</si>
  <si>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r>
      <rPr>
        <sz val="12"/>
        <rFont val="TimesET"/>
        <family val="0"/>
      </rPr>
      <t xml:space="preserve">Расходы - всего  </t>
    </r>
    <r>
      <rPr>
        <sz val="11"/>
        <rFont val="TimesET"/>
        <family val="0"/>
      </rPr>
      <t xml:space="preserve"> (код расхода 00096000000000000000)</t>
    </r>
  </si>
  <si>
    <r>
      <rPr>
        <sz val="12"/>
        <rFont val="TimesET"/>
        <family val="0"/>
      </rPr>
      <t xml:space="preserve">Доходы - всего </t>
    </r>
    <r>
      <rPr>
        <sz val="10"/>
        <rFont val="TimesET"/>
        <family val="0"/>
      </rPr>
      <t>(код дохода 00085000000000000000)</t>
    </r>
  </si>
  <si>
    <t>Справка об исполнении бюджетов поселений Комсомольского района на 01 июля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</si>
</sst>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0"/>
    <numFmt numFmtId="177" formatCode="0.000"/>
    <numFmt numFmtId="178" formatCode="#,##0.000"/>
    <numFmt numFmtId="179" formatCode="#,##0.0000"/>
    <numFmt numFmtId="180" formatCode="0.00000"/>
    <numFmt numFmtId="181" formatCode="0.000000"/>
    <numFmt numFmtId="182" formatCode="#,##0.00000"/>
    <numFmt numFmtId="183" formatCode="#,##0.000000"/>
    <numFmt numFmtId="184" formatCode="0.0000000"/>
    <numFmt numFmtId="185" formatCode="#,##0.0000000"/>
    <numFmt numFmtId="186" formatCode="#,##0.00000000"/>
    <numFmt numFmtId="187" formatCode="0.00000000"/>
    <numFmt numFmtId="188" formatCode="0.000000000"/>
    <numFmt numFmtId="189" formatCode="0.0000000000"/>
    <numFmt numFmtId="190" formatCode="#,##0.000000000"/>
    <numFmt numFmtId="191" formatCode="#,##0.0000000000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_р_._-;\-* #,##0.0_р_._-;_-* &quot;-&quot;??_р_._-;_-@_-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b/>
      <sz val="11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4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4" fontId="6" fillId="0" borderId="10" xfId="53" applyNumberFormat="1" applyFont="1" applyFill="1" applyBorder="1" applyAlignment="1" applyProtection="1">
      <alignment vertical="center" wrapText="1"/>
      <protection locked="0"/>
    </xf>
    <xf numFmtId="174" fontId="19" fillId="0" borderId="10" xfId="53" applyNumberFormat="1" applyFont="1" applyFill="1" applyBorder="1" applyAlignment="1" applyProtection="1">
      <alignment vertical="center" wrapText="1"/>
      <protection locked="0"/>
    </xf>
    <xf numFmtId="174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>
      <alignment/>
      <protection/>
    </xf>
    <xf numFmtId="174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4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4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4" fontId="4" fillId="0" borderId="10" xfId="53" applyNumberFormat="1" applyFont="1" applyFill="1" applyBorder="1" applyAlignment="1" applyProtection="1">
      <alignment vertical="center" wrapText="1"/>
      <protection locked="0"/>
    </xf>
    <xf numFmtId="174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4" fontId="2" fillId="0" borderId="10" xfId="53" applyNumberFormat="1" applyFont="1" applyFill="1" applyBorder="1" applyProtection="1">
      <alignment/>
      <protection locked="0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58" fillId="0" borderId="0" xfId="0" applyFont="1" applyFill="1" applyAlignment="1">
      <alignment/>
    </xf>
    <xf numFmtId="174" fontId="0" fillId="0" borderId="10" xfId="0" applyNumberFormat="1" applyFill="1" applyBorder="1" applyAlignment="1">
      <alignment/>
    </xf>
    <xf numFmtId="0" fontId="8" fillId="0" borderId="0" xfId="53" applyFont="1" applyFill="1">
      <alignment/>
      <protection/>
    </xf>
    <xf numFmtId="174" fontId="8" fillId="0" borderId="0" xfId="53" applyNumberFormat="1" applyFont="1" applyFill="1">
      <alignment/>
      <protection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4" fontId="40" fillId="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174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center" vertical="center" wrapText="1"/>
      <protection/>
    </xf>
    <xf numFmtId="174" fontId="8" fillId="0" borderId="10" xfId="53" applyNumberFormat="1" applyFont="1" applyFill="1" applyBorder="1" applyAlignment="1" applyProtection="1">
      <alignment vertical="center" wrapText="1"/>
      <protection locked="0"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3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6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22" sqref="A22:IV22"/>
    </sheetView>
  </sheetViews>
  <sheetFormatPr defaultColWidth="9.140625" defaultRowHeight="15"/>
  <cols>
    <col min="1" max="1" width="6.00390625" style="11" customWidth="1"/>
    <col min="2" max="2" width="45.00390625" style="11" customWidth="1"/>
    <col min="3" max="3" width="12.57421875" style="11" customWidth="1"/>
    <col min="4" max="4" width="11.421875" style="11" customWidth="1"/>
    <col min="5" max="5" width="9.421875" style="11" customWidth="1"/>
    <col min="6" max="6" width="12.421875" style="11" bestFit="1" customWidth="1"/>
    <col min="7" max="7" width="11.57421875" style="11" bestFit="1" customWidth="1"/>
    <col min="8" max="8" width="8.8515625" style="11" customWidth="1"/>
    <col min="9" max="10" width="10.57421875" style="11" bestFit="1" customWidth="1"/>
    <col min="11" max="11" width="9.421875" style="11" bestFit="1" customWidth="1"/>
    <col min="12" max="13" width="10.57421875" style="11" bestFit="1" customWidth="1"/>
    <col min="14" max="14" width="9.421875" style="11" bestFit="1" customWidth="1"/>
    <col min="15" max="15" width="10.57421875" style="11" bestFit="1" customWidth="1"/>
    <col min="16" max="16" width="10.421875" style="11" bestFit="1" customWidth="1"/>
    <col min="17" max="17" width="9.140625" style="11" customWidth="1"/>
    <col min="18" max="19" width="10.421875" style="11" bestFit="1" customWidth="1"/>
    <col min="20" max="27" width="9.140625" style="11" customWidth="1"/>
    <col min="28" max="33" width="9.28125" style="11" customWidth="1"/>
    <col min="34" max="34" width="8.00390625" style="11" customWidth="1"/>
    <col min="35" max="35" width="9.28125" style="11" customWidth="1"/>
    <col min="36" max="36" width="13.7109375" style="11" customWidth="1"/>
    <col min="37" max="37" width="12.421875" style="11" customWidth="1"/>
    <col min="38" max="38" width="9.28125" style="11" customWidth="1"/>
    <col min="39" max="40" width="11.421875" style="11" customWidth="1"/>
    <col min="41" max="41" width="9.28125" style="11" customWidth="1"/>
    <col min="42" max="43" width="11.421875" style="11" customWidth="1"/>
    <col min="44" max="44" width="9.140625" style="11" customWidth="1"/>
    <col min="45" max="46" width="12.421875" style="11" customWidth="1"/>
    <col min="47" max="47" width="9.140625" style="11" customWidth="1"/>
    <col min="48" max="49" width="11.421875" style="11" customWidth="1"/>
    <col min="50" max="50" width="9.140625" style="11" customWidth="1"/>
    <col min="51" max="52" width="11.421875" style="11" customWidth="1"/>
    <col min="53" max="53" width="9.140625" style="11" customWidth="1"/>
    <col min="54" max="55" width="11.421875" style="11" customWidth="1"/>
    <col min="56" max="56" width="9.140625" style="11" customWidth="1"/>
    <col min="57" max="58" width="11.421875" style="11" customWidth="1"/>
    <col min="59" max="59" width="9.140625" style="11" customWidth="1"/>
    <col min="60" max="61" width="11.421875" style="11" customWidth="1"/>
    <col min="62" max="62" width="9.140625" style="11" customWidth="1"/>
    <col min="63" max="63" width="10.421875" style="11" customWidth="1"/>
    <col min="64" max="64" width="9.57421875" style="11" customWidth="1"/>
    <col min="65" max="65" width="10.7109375" style="11" customWidth="1"/>
    <col min="66" max="66" width="9.140625" style="11" customWidth="1"/>
    <col min="67" max="67" width="10.7109375" style="11" customWidth="1"/>
    <col min="68" max="16384" width="9.140625" style="11" customWidth="1"/>
  </cols>
  <sheetData>
    <row r="1" spans="1:67" ht="15" customHeight="1">
      <c r="A1" s="1"/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/>
      <c r="P1" s="15"/>
      <c r="Q1" s="15"/>
      <c r="R1" s="77" t="s">
        <v>0</v>
      </c>
      <c r="S1" s="77"/>
      <c r="T1" s="7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8"/>
      <c r="BL1" s="18"/>
      <c r="BM1" s="18"/>
      <c r="BN1" s="18"/>
      <c r="BO1" s="18"/>
    </row>
    <row r="2" spans="1:67" ht="15.75">
      <c r="A2" s="1"/>
      <c r="B2" s="1"/>
      <c r="C2" s="78" t="s">
        <v>42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"/>
      <c r="BL2" s="18"/>
      <c r="BM2" s="18"/>
      <c r="BN2" s="18"/>
      <c r="BO2" s="18"/>
    </row>
    <row r="3" spans="1:67" ht="15.75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"/>
      <c r="BL3" s="18"/>
      <c r="BM3" s="18"/>
      <c r="BN3" s="18"/>
      <c r="BO3" s="18"/>
    </row>
    <row r="4" spans="1:67" ht="15" customHeight="1">
      <c r="A4" s="39" t="s">
        <v>19</v>
      </c>
      <c r="B4" s="43" t="s">
        <v>1</v>
      </c>
      <c r="C4" s="37" t="s">
        <v>41</v>
      </c>
      <c r="D4" s="38"/>
      <c r="E4" s="39"/>
      <c r="F4" s="48" t="s">
        <v>2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0" t="s">
        <v>40</v>
      </c>
      <c r="AT4" s="51"/>
      <c r="AU4" s="52"/>
      <c r="AV4" s="48" t="s">
        <v>5</v>
      </c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37" t="s">
        <v>3</v>
      </c>
      <c r="BL4" s="38"/>
      <c r="BM4" s="39"/>
      <c r="BN4" s="18"/>
      <c r="BO4" s="18"/>
    </row>
    <row r="5" spans="1:67" ht="15" customHeight="1">
      <c r="A5" s="46"/>
      <c r="B5" s="44"/>
      <c r="C5" s="59"/>
      <c r="D5" s="60"/>
      <c r="E5" s="46"/>
      <c r="F5" s="67" t="s">
        <v>4</v>
      </c>
      <c r="G5" s="67"/>
      <c r="H5" s="67"/>
      <c r="I5" s="74" t="s">
        <v>5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  <c r="AJ5" s="67" t="s">
        <v>6</v>
      </c>
      <c r="AK5" s="67"/>
      <c r="AL5" s="67"/>
      <c r="AM5" s="48" t="s">
        <v>5</v>
      </c>
      <c r="AN5" s="49"/>
      <c r="AO5" s="49"/>
      <c r="AP5" s="49"/>
      <c r="AQ5" s="49"/>
      <c r="AR5" s="49"/>
      <c r="AS5" s="53"/>
      <c r="AT5" s="54"/>
      <c r="AU5" s="55"/>
      <c r="AV5" s="68" t="s">
        <v>10</v>
      </c>
      <c r="AW5" s="69"/>
      <c r="AX5" s="69"/>
      <c r="AY5" s="47" t="s">
        <v>5</v>
      </c>
      <c r="AZ5" s="47"/>
      <c r="BA5" s="47"/>
      <c r="BB5" s="47" t="s">
        <v>11</v>
      </c>
      <c r="BC5" s="47"/>
      <c r="BD5" s="47"/>
      <c r="BE5" s="47" t="s">
        <v>12</v>
      </c>
      <c r="BF5" s="47"/>
      <c r="BG5" s="47"/>
      <c r="BH5" s="67" t="s">
        <v>13</v>
      </c>
      <c r="BI5" s="67"/>
      <c r="BJ5" s="67"/>
      <c r="BK5" s="59"/>
      <c r="BL5" s="60"/>
      <c r="BM5" s="46"/>
      <c r="BN5" s="18"/>
      <c r="BO5" s="18"/>
    </row>
    <row r="6" spans="1:67" ht="15" customHeight="1">
      <c r="A6" s="46"/>
      <c r="B6" s="44"/>
      <c r="C6" s="59"/>
      <c r="D6" s="60"/>
      <c r="E6" s="46"/>
      <c r="F6" s="67"/>
      <c r="G6" s="67"/>
      <c r="H6" s="67"/>
      <c r="I6" s="37" t="s">
        <v>7</v>
      </c>
      <c r="J6" s="38"/>
      <c r="K6" s="39"/>
      <c r="L6" s="37" t="s">
        <v>8</v>
      </c>
      <c r="M6" s="38"/>
      <c r="N6" s="39"/>
      <c r="O6" s="37" t="s">
        <v>21</v>
      </c>
      <c r="P6" s="38"/>
      <c r="Q6" s="39"/>
      <c r="R6" s="37" t="s">
        <v>9</v>
      </c>
      <c r="S6" s="38"/>
      <c r="T6" s="39"/>
      <c r="U6" s="37" t="s">
        <v>20</v>
      </c>
      <c r="V6" s="38"/>
      <c r="W6" s="39"/>
      <c r="X6" s="37" t="s">
        <v>22</v>
      </c>
      <c r="Y6" s="38"/>
      <c r="Z6" s="39"/>
      <c r="AA6" s="37" t="s">
        <v>26</v>
      </c>
      <c r="AB6" s="38"/>
      <c r="AC6" s="39"/>
      <c r="AD6" s="61" t="s">
        <v>27</v>
      </c>
      <c r="AE6" s="62"/>
      <c r="AF6" s="63"/>
      <c r="AG6" s="37" t="s">
        <v>25</v>
      </c>
      <c r="AH6" s="38"/>
      <c r="AI6" s="39"/>
      <c r="AJ6" s="67"/>
      <c r="AK6" s="67"/>
      <c r="AL6" s="67"/>
      <c r="AM6" s="37" t="s">
        <v>23</v>
      </c>
      <c r="AN6" s="38"/>
      <c r="AO6" s="39"/>
      <c r="AP6" s="37" t="s">
        <v>24</v>
      </c>
      <c r="AQ6" s="38"/>
      <c r="AR6" s="39"/>
      <c r="AS6" s="53"/>
      <c r="AT6" s="54"/>
      <c r="AU6" s="55"/>
      <c r="AV6" s="70"/>
      <c r="AW6" s="71"/>
      <c r="AX6" s="71"/>
      <c r="AY6" s="47" t="s">
        <v>14</v>
      </c>
      <c r="AZ6" s="47"/>
      <c r="BA6" s="47"/>
      <c r="BB6" s="47"/>
      <c r="BC6" s="47"/>
      <c r="BD6" s="47"/>
      <c r="BE6" s="47"/>
      <c r="BF6" s="47"/>
      <c r="BG6" s="47"/>
      <c r="BH6" s="67"/>
      <c r="BI6" s="67"/>
      <c r="BJ6" s="67"/>
      <c r="BK6" s="59"/>
      <c r="BL6" s="60"/>
      <c r="BM6" s="46"/>
      <c r="BN6" s="18"/>
      <c r="BO6" s="18"/>
    </row>
    <row r="7" spans="1:67" ht="168" customHeight="1">
      <c r="A7" s="46"/>
      <c r="B7" s="44"/>
      <c r="C7" s="40"/>
      <c r="D7" s="41"/>
      <c r="E7" s="42"/>
      <c r="F7" s="67"/>
      <c r="G7" s="67"/>
      <c r="H7" s="67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64"/>
      <c r="AE7" s="65"/>
      <c r="AF7" s="66"/>
      <c r="AG7" s="40"/>
      <c r="AH7" s="41"/>
      <c r="AI7" s="42"/>
      <c r="AJ7" s="67"/>
      <c r="AK7" s="67"/>
      <c r="AL7" s="67"/>
      <c r="AM7" s="40"/>
      <c r="AN7" s="41"/>
      <c r="AO7" s="42"/>
      <c r="AP7" s="40"/>
      <c r="AQ7" s="41"/>
      <c r="AR7" s="42"/>
      <c r="AS7" s="56"/>
      <c r="AT7" s="57"/>
      <c r="AU7" s="58"/>
      <c r="AV7" s="72"/>
      <c r="AW7" s="73"/>
      <c r="AX7" s="73"/>
      <c r="AY7" s="47"/>
      <c r="AZ7" s="47"/>
      <c r="BA7" s="47"/>
      <c r="BB7" s="47"/>
      <c r="BC7" s="47"/>
      <c r="BD7" s="47"/>
      <c r="BE7" s="47"/>
      <c r="BF7" s="47"/>
      <c r="BG7" s="47"/>
      <c r="BH7" s="67"/>
      <c r="BI7" s="67"/>
      <c r="BJ7" s="67"/>
      <c r="BK7" s="40"/>
      <c r="BL7" s="41"/>
      <c r="BM7" s="42"/>
      <c r="BN7" s="18"/>
      <c r="BO7" s="18"/>
    </row>
    <row r="8" spans="1:67" ht="33.75">
      <c r="A8" s="42"/>
      <c r="B8" s="45"/>
      <c r="C8" s="5" t="s">
        <v>15</v>
      </c>
      <c r="D8" s="5" t="s">
        <v>16</v>
      </c>
      <c r="E8" s="5" t="s">
        <v>17</v>
      </c>
      <c r="F8" s="5" t="s">
        <v>15</v>
      </c>
      <c r="G8" s="5" t="s">
        <v>16</v>
      </c>
      <c r="H8" s="5" t="s">
        <v>17</v>
      </c>
      <c r="I8" s="5" t="s">
        <v>15</v>
      </c>
      <c r="J8" s="5" t="s">
        <v>16</v>
      </c>
      <c r="K8" s="5" t="s">
        <v>17</v>
      </c>
      <c r="L8" s="5" t="s">
        <v>15</v>
      </c>
      <c r="M8" s="5" t="s">
        <v>16</v>
      </c>
      <c r="N8" s="5" t="s">
        <v>17</v>
      </c>
      <c r="O8" s="5" t="s">
        <v>15</v>
      </c>
      <c r="P8" s="5" t="s">
        <v>16</v>
      </c>
      <c r="Q8" s="5" t="s">
        <v>17</v>
      </c>
      <c r="R8" s="5" t="s">
        <v>15</v>
      </c>
      <c r="S8" s="5" t="s">
        <v>16</v>
      </c>
      <c r="T8" s="5" t="s">
        <v>17</v>
      </c>
      <c r="U8" s="5" t="s">
        <v>15</v>
      </c>
      <c r="V8" s="5" t="s">
        <v>16</v>
      </c>
      <c r="W8" s="5" t="s">
        <v>17</v>
      </c>
      <c r="X8" s="5" t="s">
        <v>15</v>
      </c>
      <c r="Y8" s="5" t="s">
        <v>16</v>
      </c>
      <c r="Z8" s="5" t="s">
        <v>17</v>
      </c>
      <c r="AA8" s="5" t="s">
        <v>15</v>
      </c>
      <c r="AB8" s="5" t="s">
        <v>16</v>
      </c>
      <c r="AC8" s="5" t="s">
        <v>17</v>
      </c>
      <c r="AD8" s="28" t="s">
        <v>15</v>
      </c>
      <c r="AE8" s="28" t="s">
        <v>16</v>
      </c>
      <c r="AF8" s="28" t="s">
        <v>17</v>
      </c>
      <c r="AG8" s="5" t="s">
        <v>15</v>
      </c>
      <c r="AH8" s="5" t="s">
        <v>16</v>
      </c>
      <c r="AI8" s="5" t="s">
        <v>17</v>
      </c>
      <c r="AJ8" s="5" t="s">
        <v>15</v>
      </c>
      <c r="AK8" s="5" t="s">
        <v>16</v>
      </c>
      <c r="AL8" s="5" t="s">
        <v>17</v>
      </c>
      <c r="AM8" s="5" t="s">
        <v>15</v>
      </c>
      <c r="AN8" s="5" t="s">
        <v>16</v>
      </c>
      <c r="AO8" s="5" t="s">
        <v>17</v>
      </c>
      <c r="AP8" s="5" t="s">
        <v>15</v>
      </c>
      <c r="AQ8" s="5" t="s">
        <v>16</v>
      </c>
      <c r="AR8" s="5" t="s">
        <v>17</v>
      </c>
      <c r="AS8" s="5" t="s">
        <v>15</v>
      </c>
      <c r="AT8" s="5" t="s">
        <v>16</v>
      </c>
      <c r="AU8" s="5" t="s">
        <v>17</v>
      </c>
      <c r="AV8" s="5" t="s">
        <v>15</v>
      </c>
      <c r="AW8" s="5" t="s">
        <v>16</v>
      </c>
      <c r="AX8" s="5" t="s">
        <v>17</v>
      </c>
      <c r="AY8" s="5" t="s">
        <v>15</v>
      </c>
      <c r="AZ8" s="5" t="s">
        <v>16</v>
      </c>
      <c r="BA8" s="5" t="s">
        <v>17</v>
      </c>
      <c r="BB8" s="5" t="s">
        <v>15</v>
      </c>
      <c r="BC8" s="5" t="s">
        <v>16</v>
      </c>
      <c r="BD8" s="5" t="s">
        <v>17</v>
      </c>
      <c r="BE8" s="5" t="s">
        <v>15</v>
      </c>
      <c r="BF8" s="5" t="s">
        <v>16</v>
      </c>
      <c r="BG8" s="5" t="s">
        <v>17</v>
      </c>
      <c r="BH8" s="5" t="s">
        <v>15</v>
      </c>
      <c r="BI8" s="5" t="s">
        <v>16</v>
      </c>
      <c r="BJ8" s="5" t="s">
        <v>17</v>
      </c>
      <c r="BK8" s="5" t="s">
        <v>15</v>
      </c>
      <c r="BL8" s="5" t="s">
        <v>16</v>
      </c>
      <c r="BM8" s="5" t="s">
        <v>17</v>
      </c>
      <c r="BN8" s="18"/>
      <c r="BO8" s="18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8"/>
      <c r="BO9" s="18"/>
    </row>
    <row r="10" spans="1:67" ht="15">
      <c r="A10" s="33">
        <v>1</v>
      </c>
      <c r="B10" s="23" t="s">
        <v>28</v>
      </c>
      <c r="C10" s="7">
        <f>F10+AJ10</f>
        <v>6667.3</v>
      </c>
      <c r="D10" s="8">
        <f>G10+AK10</f>
        <v>2486.1000000000004</v>
      </c>
      <c r="E10" s="2">
        <f aca="true" t="shared" si="0" ref="E10:E21">D10/C10*100</f>
        <v>37.28795764402382</v>
      </c>
      <c r="F10" s="2">
        <v>1605.2</v>
      </c>
      <c r="G10" s="2">
        <v>329.3</v>
      </c>
      <c r="H10" s="2">
        <f>G10/F10*100</f>
        <v>20.51457762272614</v>
      </c>
      <c r="I10" s="2">
        <v>158.4</v>
      </c>
      <c r="J10" s="2">
        <v>87.6</v>
      </c>
      <c r="K10" s="2">
        <f aca="true" t="shared" si="1" ref="K10:K22">J10/I10*100</f>
        <v>55.3030303030303</v>
      </c>
      <c r="L10" s="2">
        <v>107.3</v>
      </c>
      <c r="M10" s="2">
        <v>15.6</v>
      </c>
      <c r="N10" s="2">
        <f>M10/L10*100</f>
        <v>14.538676607642126</v>
      </c>
      <c r="O10" s="2">
        <v>295</v>
      </c>
      <c r="P10" s="2">
        <v>14</v>
      </c>
      <c r="Q10" s="2">
        <f>P10/O10*100</f>
        <v>4.745762711864407</v>
      </c>
      <c r="R10" s="2">
        <v>695</v>
      </c>
      <c r="S10" s="2">
        <v>53.9</v>
      </c>
      <c r="T10" s="2">
        <v>16.3</v>
      </c>
      <c r="U10" s="2">
        <v>0</v>
      </c>
      <c r="V10" s="2">
        <v>0</v>
      </c>
      <c r="W10" s="2" t="e">
        <f>V10/U10*100</f>
        <v>#DIV/0!</v>
      </c>
      <c r="X10" s="2">
        <v>23.9</v>
      </c>
      <c r="Y10" s="2">
        <v>17.9</v>
      </c>
      <c r="Z10" s="2">
        <f>Y10/X10*100</f>
        <v>74.89539748953975</v>
      </c>
      <c r="AA10" s="2">
        <v>0</v>
      </c>
      <c r="AB10" s="2">
        <v>0</v>
      </c>
      <c r="AC10" s="2" t="e">
        <f>AB10/AA10*100</f>
        <v>#DIV/0!</v>
      </c>
      <c r="AD10" s="2">
        <v>20</v>
      </c>
      <c r="AE10" s="2">
        <v>0</v>
      </c>
      <c r="AF10" s="2">
        <f>AE10/AD10*100</f>
        <v>0</v>
      </c>
      <c r="AG10" s="2">
        <v>0</v>
      </c>
      <c r="AH10" s="2">
        <v>0</v>
      </c>
      <c r="AI10" s="2" t="e">
        <v>#DIV/0!</v>
      </c>
      <c r="AJ10" s="25">
        <v>5062.1</v>
      </c>
      <c r="AK10" s="2">
        <v>2156.8</v>
      </c>
      <c r="AL10" s="2">
        <f>AK10/AJ10*100</f>
        <v>42.60682325517078</v>
      </c>
      <c r="AM10" s="2">
        <v>3536.5</v>
      </c>
      <c r="AN10" s="2">
        <v>1768.7</v>
      </c>
      <c r="AO10" s="2">
        <f>AN10/AM10*100</f>
        <v>50.012724445072806</v>
      </c>
      <c r="AP10" s="2">
        <v>817</v>
      </c>
      <c r="AQ10" s="2">
        <v>100</v>
      </c>
      <c r="AR10" s="2">
        <f>AQ10/AP10*100</f>
        <v>12.239902080783354</v>
      </c>
      <c r="AS10" s="19">
        <v>6687.3</v>
      </c>
      <c r="AT10" s="2">
        <v>2313.3</v>
      </c>
      <c r="AU10" s="2">
        <f>AT10/AS10*100</f>
        <v>34.59243640931318</v>
      </c>
      <c r="AV10" s="20">
        <v>1477.6</v>
      </c>
      <c r="AW10" s="2">
        <v>807.9</v>
      </c>
      <c r="AX10" s="2">
        <f>AW10/AV10*100</f>
        <v>54.67650243638332</v>
      </c>
      <c r="AY10" s="20">
        <v>1470.8</v>
      </c>
      <c r="AZ10" s="2">
        <v>801.6</v>
      </c>
      <c r="BA10" s="2">
        <f>AZ10/AY10*100</f>
        <v>54.50095186293174</v>
      </c>
      <c r="BB10" s="2">
        <v>1119.1</v>
      </c>
      <c r="BC10" s="2">
        <v>205</v>
      </c>
      <c r="BD10" s="2">
        <f>BC10/BB10*100</f>
        <v>18.3182914842284</v>
      </c>
      <c r="BE10" s="20">
        <v>1222</v>
      </c>
      <c r="BF10" s="2">
        <v>397.6</v>
      </c>
      <c r="BG10" s="2">
        <f>BF10/BE10*100</f>
        <v>32.53682487725041</v>
      </c>
      <c r="BH10" s="20">
        <v>2648.2</v>
      </c>
      <c r="BI10" s="2">
        <v>793.3</v>
      </c>
      <c r="BJ10" s="2">
        <f>BI10/BH10*100</f>
        <v>29.956196661883546</v>
      </c>
      <c r="BK10" s="19">
        <f>C10-AS10</f>
        <v>-20</v>
      </c>
      <c r="BL10" s="19">
        <f>D10-AT10</f>
        <v>172.80000000000018</v>
      </c>
      <c r="BM10" s="2">
        <f>BL10/BK10*100</f>
        <v>-864.0000000000009</v>
      </c>
      <c r="BN10" s="9"/>
      <c r="BO10" s="10"/>
    </row>
    <row r="11" spans="1:67" ht="15">
      <c r="A11" s="33">
        <v>2</v>
      </c>
      <c r="B11" s="23" t="s">
        <v>29</v>
      </c>
      <c r="C11" s="7">
        <f aca="true" t="shared" si="2" ref="C11:C21">F11+AJ11</f>
        <v>5646.7</v>
      </c>
      <c r="D11" s="8">
        <f aca="true" t="shared" si="3" ref="D11:D21">G11+AK11</f>
        <v>1797.2</v>
      </c>
      <c r="E11" s="2">
        <f t="shared" si="0"/>
        <v>31.827439035188696</v>
      </c>
      <c r="F11" s="2">
        <v>948</v>
      </c>
      <c r="G11" s="2">
        <v>361.7</v>
      </c>
      <c r="H11" s="2">
        <f aca="true" t="shared" si="4" ref="H11:H21">G11/F11*100</f>
        <v>38.154008438818565</v>
      </c>
      <c r="I11" s="2">
        <v>75</v>
      </c>
      <c r="J11" s="2">
        <v>41.6</v>
      </c>
      <c r="K11" s="2">
        <f t="shared" si="1"/>
        <v>55.46666666666666</v>
      </c>
      <c r="L11" s="2">
        <v>56.6</v>
      </c>
      <c r="M11" s="2">
        <v>17.1</v>
      </c>
      <c r="N11" s="2">
        <f aca="true" t="shared" si="5" ref="N11:N21">M11/L11*100</f>
        <v>30.212014134275623</v>
      </c>
      <c r="O11" s="2">
        <v>96</v>
      </c>
      <c r="P11" s="2">
        <v>47.3</v>
      </c>
      <c r="Q11" s="2">
        <f aca="true" t="shared" si="6" ref="Q11:Q21">P11/O11*100</f>
        <v>49.27083333333333</v>
      </c>
      <c r="R11" s="2">
        <v>251</v>
      </c>
      <c r="S11" s="2">
        <v>-11.6</v>
      </c>
      <c r="T11" s="2">
        <f aca="true" t="shared" si="7" ref="T11:T21">S11/R11*100</f>
        <v>-4.621513944223107</v>
      </c>
      <c r="U11" s="2">
        <v>0</v>
      </c>
      <c r="V11" s="2">
        <v>0</v>
      </c>
      <c r="W11" s="2" t="e">
        <f>V11/U11*100</f>
        <v>#DIV/0!</v>
      </c>
      <c r="X11" s="2">
        <v>72</v>
      </c>
      <c r="Y11" s="2">
        <v>0</v>
      </c>
      <c r="Z11" s="2">
        <f aca="true" t="shared" si="8" ref="Z11:Z21">Y11/X11*100</f>
        <v>0</v>
      </c>
      <c r="AA11" s="2">
        <v>0</v>
      </c>
      <c r="AB11" s="2">
        <v>0</v>
      </c>
      <c r="AC11" s="2" t="e">
        <f aca="true" t="shared" si="9" ref="AC11:AC21">AB11/AA11*100</f>
        <v>#DIV/0!</v>
      </c>
      <c r="AD11" s="2">
        <v>0</v>
      </c>
      <c r="AE11" s="2">
        <v>0</v>
      </c>
      <c r="AF11" s="2" t="e">
        <f aca="true" t="shared" si="10" ref="AF11:AF21">AE11/AD11*100</f>
        <v>#DIV/0!</v>
      </c>
      <c r="AG11" s="2">
        <v>0</v>
      </c>
      <c r="AH11" s="2">
        <v>0</v>
      </c>
      <c r="AI11" s="2" t="e">
        <v>#DIV/0!</v>
      </c>
      <c r="AJ11" s="25">
        <v>4698.7</v>
      </c>
      <c r="AK11" s="2">
        <v>1435.5</v>
      </c>
      <c r="AL11" s="2">
        <f aca="true" t="shared" si="11" ref="AL11:AL21">AK11/AJ11*100</f>
        <v>30.55100346904463</v>
      </c>
      <c r="AM11" s="2">
        <v>2156.1</v>
      </c>
      <c r="AN11" s="2">
        <v>1078.3</v>
      </c>
      <c r="AO11" s="2">
        <f aca="true" t="shared" si="12" ref="AO11:AO21">AN11/AM11*100</f>
        <v>50.0115950095079</v>
      </c>
      <c r="AP11" s="2">
        <v>1020</v>
      </c>
      <c r="AQ11" s="2">
        <v>0</v>
      </c>
      <c r="AR11" s="2">
        <f aca="true" t="shared" si="13" ref="AR11:AR21">AQ11/AP11*100</f>
        <v>0</v>
      </c>
      <c r="AS11" s="19">
        <v>5886.1</v>
      </c>
      <c r="AT11" s="2">
        <v>2019.1</v>
      </c>
      <c r="AU11" s="2">
        <f aca="true" t="shared" si="14" ref="AU11:AU20">AT11/AS11*100</f>
        <v>34.30284908513277</v>
      </c>
      <c r="AV11" s="21">
        <v>1267.5</v>
      </c>
      <c r="AW11" s="2">
        <v>604.4</v>
      </c>
      <c r="AX11" s="2">
        <f aca="true" t="shared" si="15" ref="AX11:AX21">AW11/AV11*100</f>
        <v>47.684418145956606</v>
      </c>
      <c r="AY11" s="20">
        <v>1261.7</v>
      </c>
      <c r="AZ11" s="2">
        <v>600.1</v>
      </c>
      <c r="BA11" s="2">
        <f aca="true" t="shared" si="16" ref="BA11:BA22">AZ11/AY11*100</f>
        <v>47.562812078941114</v>
      </c>
      <c r="BB11" s="2">
        <v>1285</v>
      </c>
      <c r="BC11" s="2">
        <v>361.4</v>
      </c>
      <c r="BD11" s="2">
        <f aca="true" t="shared" si="17" ref="BD11:BD21">BC11/BB11*100</f>
        <v>28.12451361867704</v>
      </c>
      <c r="BE11" s="20">
        <v>1640.8</v>
      </c>
      <c r="BF11" s="2">
        <v>443.4</v>
      </c>
      <c r="BG11" s="2">
        <f aca="true" t="shared" si="18" ref="BG11:BG21">BF11/BE11*100</f>
        <v>27.023403217942466</v>
      </c>
      <c r="BH11" s="20">
        <v>1583.2</v>
      </c>
      <c r="BI11" s="2">
        <v>555.1</v>
      </c>
      <c r="BJ11" s="2">
        <f aca="true" t="shared" si="19" ref="BJ11:BJ21">BI11/BH11*100</f>
        <v>35.06189994946943</v>
      </c>
      <c r="BK11" s="19">
        <f aca="true" t="shared" si="20" ref="BK11:BK21">C11-AS11</f>
        <v>-239.40000000000055</v>
      </c>
      <c r="BL11" s="19">
        <f aca="true" t="shared" si="21" ref="BL11:BL21">D11-AT11</f>
        <v>-221.89999999999986</v>
      </c>
      <c r="BM11" s="2">
        <f aca="true" t="shared" si="22" ref="BM11:BM21">BL11/BK11*100</f>
        <v>92.6900584795319</v>
      </c>
      <c r="BN11" s="9"/>
      <c r="BO11" s="10"/>
    </row>
    <row r="12" spans="1:67" ht="15">
      <c r="A12" s="33">
        <v>3</v>
      </c>
      <c r="B12" s="23" t="s">
        <v>30</v>
      </c>
      <c r="C12" s="7">
        <f t="shared" si="2"/>
        <v>4050.1</v>
      </c>
      <c r="D12" s="8">
        <f t="shared" si="3"/>
        <v>1789.4</v>
      </c>
      <c r="E12" s="2">
        <f t="shared" si="0"/>
        <v>44.18162514505815</v>
      </c>
      <c r="F12" s="2">
        <v>910.9</v>
      </c>
      <c r="G12" s="2">
        <v>759</v>
      </c>
      <c r="H12" s="2">
        <f t="shared" si="4"/>
        <v>83.32418487210451</v>
      </c>
      <c r="I12" s="2">
        <v>65.9</v>
      </c>
      <c r="J12" s="2">
        <v>37.4</v>
      </c>
      <c r="K12" s="2">
        <f t="shared" si="1"/>
        <v>56.75265553869499</v>
      </c>
      <c r="L12" s="2">
        <v>48.1</v>
      </c>
      <c r="M12" s="2">
        <v>1.6</v>
      </c>
      <c r="N12" s="2">
        <f t="shared" si="5"/>
        <v>3.3264033264033266</v>
      </c>
      <c r="O12" s="2">
        <v>62</v>
      </c>
      <c r="P12" s="2">
        <v>1</v>
      </c>
      <c r="Q12" s="2">
        <f>P12/O12*100</f>
        <v>1.6129032258064515</v>
      </c>
      <c r="R12" s="16">
        <v>260</v>
      </c>
      <c r="S12" s="2">
        <v>11</v>
      </c>
      <c r="T12" s="2">
        <f t="shared" si="7"/>
        <v>4.230769230769231</v>
      </c>
      <c r="U12" s="2">
        <v>0</v>
      </c>
      <c r="V12" s="2">
        <v>0</v>
      </c>
      <c r="W12" s="2" t="e">
        <f aca="true" t="shared" si="23" ref="W12:W21">V12/U12*100</f>
        <v>#DIV/0!</v>
      </c>
      <c r="X12" s="2">
        <v>61.2</v>
      </c>
      <c r="Y12" s="2">
        <v>-181.7</v>
      </c>
      <c r="Z12" s="2">
        <f t="shared" si="8"/>
        <v>-296.89542483660125</v>
      </c>
      <c r="AA12" s="2">
        <v>0</v>
      </c>
      <c r="AB12" s="2">
        <v>0</v>
      </c>
      <c r="AC12" s="2" t="e">
        <f t="shared" si="9"/>
        <v>#DIV/0!</v>
      </c>
      <c r="AD12" s="2">
        <v>9.4</v>
      </c>
      <c r="AE12" s="2">
        <v>0</v>
      </c>
      <c r="AF12" s="2">
        <f t="shared" si="10"/>
        <v>0</v>
      </c>
      <c r="AG12" s="2">
        <v>0</v>
      </c>
      <c r="AH12" s="2">
        <v>0</v>
      </c>
      <c r="AI12" s="2" t="e">
        <v>#DIV/0!</v>
      </c>
      <c r="AJ12" s="25">
        <v>3139.2</v>
      </c>
      <c r="AK12" s="2">
        <v>1030.4</v>
      </c>
      <c r="AL12" s="2">
        <f t="shared" si="11"/>
        <v>32.82364933741081</v>
      </c>
      <c r="AM12" s="2">
        <v>1471.5</v>
      </c>
      <c r="AN12" s="2">
        <v>735.9</v>
      </c>
      <c r="AO12" s="2">
        <f t="shared" si="12"/>
        <v>50.010193679918444</v>
      </c>
      <c r="AP12" s="2">
        <v>460</v>
      </c>
      <c r="AQ12" s="2">
        <v>100</v>
      </c>
      <c r="AR12" s="2">
        <f t="shared" si="13"/>
        <v>21.73913043478261</v>
      </c>
      <c r="AS12" s="19">
        <v>4093.3</v>
      </c>
      <c r="AT12" s="2">
        <v>1025.7</v>
      </c>
      <c r="AU12" s="2">
        <f t="shared" si="14"/>
        <v>25.058021645127404</v>
      </c>
      <c r="AV12" s="21">
        <v>1321.4</v>
      </c>
      <c r="AW12" s="2">
        <v>581.8</v>
      </c>
      <c r="AX12" s="2">
        <f t="shared" si="15"/>
        <v>44.02906008778567</v>
      </c>
      <c r="AY12" s="20">
        <v>1317.2</v>
      </c>
      <c r="AZ12" s="2">
        <v>578.8</v>
      </c>
      <c r="BA12" s="2">
        <f t="shared" si="16"/>
        <v>43.94169450349225</v>
      </c>
      <c r="BB12" s="2">
        <v>1207.4</v>
      </c>
      <c r="BC12" s="2">
        <v>108</v>
      </c>
      <c r="BD12" s="2">
        <f t="shared" si="17"/>
        <v>8.944840152393573</v>
      </c>
      <c r="BE12" s="20">
        <v>567.8</v>
      </c>
      <c r="BF12" s="2">
        <v>136</v>
      </c>
      <c r="BG12" s="2">
        <f t="shared" si="18"/>
        <v>23.952095808383238</v>
      </c>
      <c r="BH12" s="20">
        <v>880.7</v>
      </c>
      <c r="BI12" s="2">
        <v>142.4</v>
      </c>
      <c r="BJ12" s="2">
        <f t="shared" si="19"/>
        <v>16.168956511865563</v>
      </c>
      <c r="BK12" s="19">
        <f t="shared" si="20"/>
        <v>-43.20000000000027</v>
      </c>
      <c r="BL12" s="19">
        <f>D12-AT12</f>
        <v>763.7</v>
      </c>
      <c r="BM12" s="2">
        <f t="shared" si="22"/>
        <v>-1767.824074074063</v>
      </c>
      <c r="BN12" s="9"/>
      <c r="BO12" s="10"/>
    </row>
    <row r="13" spans="1:67" ht="15" customHeight="1">
      <c r="A13" s="33">
        <v>4</v>
      </c>
      <c r="B13" s="23" t="s">
        <v>31</v>
      </c>
      <c r="C13" s="7">
        <f t="shared" si="2"/>
        <v>4307.7</v>
      </c>
      <c r="D13" s="8">
        <f t="shared" si="3"/>
        <v>1669.2</v>
      </c>
      <c r="E13" s="2">
        <f t="shared" si="0"/>
        <v>38.749216519256215</v>
      </c>
      <c r="F13" s="2">
        <v>1079.2</v>
      </c>
      <c r="G13" s="2">
        <v>694.1</v>
      </c>
      <c r="H13" s="2">
        <f t="shared" si="4"/>
        <v>64.31616011860638</v>
      </c>
      <c r="I13" s="2">
        <v>89.8</v>
      </c>
      <c r="J13" s="2">
        <v>70.4</v>
      </c>
      <c r="K13" s="2">
        <f t="shared" si="1"/>
        <v>78.39643652561247</v>
      </c>
      <c r="L13" s="2">
        <v>342</v>
      </c>
      <c r="M13" s="2">
        <v>469.8</v>
      </c>
      <c r="N13" s="2">
        <f t="shared" si="5"/>
        <v>137.3684210526316</v>
      </c>
      <c r="O13" s="2">
        <v>59</v>
      </c>
      <c r="P13" s="2">
        <v>0.4</v>
      </c>
      <c r="Q13" s="2">
        <f t="shared" si="6"/>
        <v>0.6779661016949153</v>
      </c>
      <c r="R13" s="2">
        <v>274</v>
      </c>
      <c r="S13" s="2">
        <v>24.8</v>
      </c>
      <c r="T13" s="2">
        <f t="shared" si="7"/>
        <v>9.05109489051095</v>
      </c>
      <c r="U13" s="2">
        <v>0</v>
      </c>
      <c r="V13" s="2">
        <v>0</v>
      </c>
      <c r="W13" s="2" t="e">
        <f t="shared" si="23"/>
        <v>#DIV/0!</v>
      </c>
      <c r="X13" s="2">
        <v>57.5</v>
      </c>
      <c r="Y13" s="2">
        <v>30.2</v>
      </c>
      <c r="Z13" s="2">
        <f t="shared" si="8"/>
        <v>52.52173913043479</v>
      </c>
      <c r="AA13" s="2">
        <v>0</v>
      </c>
      <c r="AB13" s="2">
        <v>0</v>
      </c>
      <c r="AC13" s="2" t="e">
        <f t="shared" si="9"/>
        <v>#DIV/0!</v>
      </c>
      <c r="AD13" s="2">
        <v>0</v>
      </c>
      <c r="AE13" s="2">
        <v>0</v>
      </c>
      <c r="AF13" s="2" t="e">
        <f t="shared" si="10"/>
        <v>#DIV/0!</v>
      </c>
      <c r="AG13" s="2">
        <v>0</v>
      </c>
      <c r="AH13" s="2">
        <v>0</v>
      </c>
      <c r="AI13" s="2" t="e">
        <v>#DIV/0!</v>
      </c>
      <c r="AJ13" s="30">
        <v>3228.5</v>
      </c>
      <c r="AK13" s="2">
        <v>975.1</v>
      </c>
      <c r="AL13" s="2">
        <f t="shared" si="11"/>
        <v>30.202880594703423</v>
      </c>
      <c r="AM13" s="2">
        <v>1608.7</v>
      </c>
      <c r="AN13" s="2">
        <v>804.5</v>
      </c>
      <c r="AO13" s="2">
        <f t="shared" si="12"/>
        <v>50.00932429912351</v>
      </c>
      <c r="AP13" s="2">
        <v>1100</v>
      </c>
      <c r="AQ13" s="2">
        <v>0</v>
      </c>
      <c r="AR13" s="2">
        <f t="shared" si="13"/>
        <v>0</v>
      </c>
      <c r="AS13" s="19">
        <v>4330.7</v>
      </c>
      <c r="AT13" s="2">
        <v>1180.1</v>
      </c>
      <c r="AU13" s="2">
        <f t="shared" si="14"/>
        <v>27.249636317454453</v>
      </c>
      <c r="AV13" s="21">
        <v>1339.5</v>
      </c>
      <c r="AW13" s="2">
        <v>589</v>
      </c>
      <c r="AX13" s="2">
        <f t="shared" si="15"/>
        <v>43.97163120567376</v>
      </c>
      <c r="AY13" s="20">
        <v>1334.5</v>
      </c>
      <c r="AZ13" s="2">
        <v>584.6</v>
      </c>
      <c r="BA13" s="2">
        <f t="shared" si="16"/>
        <v>43.80666916448108</v>
      </c>
      <c r="BB13" s="2">
        <v>512.7</v>
      </c>
      <c r="BC13" s="2">
        <v>97.3</v>
      </c>
      <c r="BD13" s="2">
        <f t="shared" si="17"/>
        <v>18.977959820557828</v>
      </c>
      <c r="BE13" s="20">
        <v>889.4</v>
      </c>
      <c r="BF13" s="2">
        <v>194.7</v>
      </c>
      <c r="BG13" s="2">
        <f t="shared" si="18"/>
        <v>21.891162581515626</v>
      </c>
      <c r="BH13" s="20">
        <v>1482.4</v>
      </c>
      <c r="BI13" s="2">
        <v>244.3</v>
      </c>
      <c r="BJ13" s="2">
        <f t="shared" si="19"/>
        <v>16.48003237992445</v>
      </c>
      <c r="BK13" s="19">
        <f t="shared" si="20"/>
        <v>-23</v>
      </c>
      <c r="BL13" s="19">
        <f t="shared" si="21"/>
        <v>489.10000000000014</v>
      </c>
      <c r="BM13" s="2">
        <f t="shared" si="22"/>
        <v>-2126.5217391304354</v>
      </c>
      <c r="BN13" s="9"/>
      <c r="BO13" s="10"/>
    </row>
    <row r="14" spans="1:67" ht="15">
      <c r="A14" s="33">
        <v>5</v>
      </c>
      <c r="B14" s="23" t="s">
        <v>32</v>
      </c>
      <c r="C14" s="7">
        <f>F14+AJ14</f>
        <v>40521.8</v>
      </c>
      <c r="D14" s="8">
        <f>G14+AK14</f>
        <v>7351</v>
      </c>
      <c r="E14" s="2">
        <f t="shared" si="0"/>
        <v>18.140852578118444</v>
      </c>
      <c r="F14" s="2">
        <v>10076.5</v>
      </c>
      <c r="G14" s="2">
        <v>2464.7</v>
      </c>
      <c r="H14" s="2">
        <f t="shared" si="4"/>
        <v>24.459881903438692</v>
      </c>
      <c r="I14" s="2">
        <v>2155</v>
      </c>
      <c r="J14" s="2">
        <v>918.7</v>
      </c>
      <c r="K14" s="2">
        <f t="shared" si="1"/>
        <v>42.63109048723898</v>
      </c>
      <c r="L14" s="2">
        <v>498.6</v>
      </c>
      <c r="M14" s="2">
        <v>137.1</v>
      </c>
      <c r="N14" s="2">
        <f t="shared" si="5"/>
        <v>27.496991576413958</v>
      </c>
      <c r="O14" s="2">
        <v>3301</v>
      </c>
      <c r="P14" s="2">
        <v>290.2</v>
      </c>
      <c r="Q14" s="2">
        <f t="shared" si="6"/>
        <v>8.791275371099665</v>
      </c>
      <c r="R14" s="2">
        <v>3067</v>
      </c>
      <c r="S14" s="2">
        <v>651.1</v>
      </c>
      <c r="T14" s="2">
        <f t="shared" si="7"/>
        <v>21.229214215846103</v>
      </c>
      <c r="U14" s="2">
        <v>0</v>
      </c>
      <c r="V14" s="2">
        <v>0</v>
      </c>
      <c r="W14" s="2" t="e">
        <f t="shared" si="23"/>
        <v>#DIV/0!</v>
      </c>
      <c r="X14" s="2">
        <v>16.7</v>
      </c>
      <c r="Y14" s="2">
        <v>4.6</v>
      </c>
      <c r="Z14" s="2">
        <f t="shared" si="8"/>
        <v>27.54491017964072</v>
      </c>
      <c r="AA14" s="2">
        <v>0</v>
      </c>
      <c r="AB14" s="2">
        <v>0</v>
      </c>
      <c r="AC14" s="2" t="e">
        <f t="shared" si="9"/>
        <v>#DIV/0!</v>
      </c>
      <c r="AD14" s="2">
        <v>0</v>
      </c>
      <c r="AE14" s="2">
        <v>0</v>
      </c>
      <c r="AF14" s="2" t="e">
        <f t="shared" si="10"/>
        <v>#DIV/0!</v>
      </c>
      <c r="AG14" s="2">
        <v>22.5</v>
      </c>
      <c r="AH14" s="2">
        <v>0</v>
      </c>
      <c r="AI14" s="2" t="e">
        <v>#DIV/0!</v>
      </c>
      <c r="AJ14" s="30">
        <v>30445.3</v>
      </c>
      <c r="AK14" s="2">
        <v>4886.3</v>
      </c>
      <c r="AL14" s="2">
        <f t="shared" si="11"/>
        <v>16.049439486554576</v>
      </c>
      <c r="AM14" s="2">
        <v>6868.5</v>
      </c>
      <c r="AN14" s="2">
        <v>3435</v>
      </c>
      <c r="AO14" s="2">
        <f t="shared" si="12"/>
        <v>50.01091941471937</v>
      </c>
      <c r="AP14" s="2">
        <v>0</v>
      </c>
      <c r="AQ14" s="2">
        <v>0</v>
      </c>
      <c r="AR14" s="2" t="e">
        <f t="shared" si="13"/>
        <v>#DIV/0!</v>
      </c>
      <c r="AS14" s="19">
        <v>40897.9</v>
      </c>
      <c r="AT14" s="2">
        <v>8190.4</v>
      </c>
      <c r="AU14" s="2">
        <f t="shared" si="14"/>
        <v>20.026456126109164</v>
      </c>
      <c r="AV14" s="21">
        <v>2658.2</v>
      </c>
      <c r="AW14" s="2">
        <v>1197.6</v>
      </c>
      <c r="AX14" s="2">
        <f t="shared" si="15"/>
        <v>45.053043412835756</v>
      </c>
      <c r="AY14" s="20">
        <v>2601.9</v>
      </c>
      <c r="AZ14" s="2">
        <v>1182.7</v>
      </c>
      <c r="BA14" s="2">
        <f t="shared" si="16"/>
        <v>45.455244244590496</v>
      </c>
      <c r="BB14" s="2">
        <v>8162.2</v>
      </c>
      <c r="BC14" s="2">
        <v>2261.4</v>
      </c>
      <c r="BD14" s="2">
        <f t="shared" si="17"/>
        <v>27.705765602411113</v>
      </c>
      <c r="BE14" s="20">
        <v>22945.7</v>
      </c>
      <c r="BF14" s="2">
        <v>2670.7</v>
      </c>
      <c r="BG14" s="2">
        <f t="shared" si="18"/>
        <v>11.639217805514757</v>
      </c>
      <c r="BH14" s="20">
        <v>6441.8</v>
      </c>
      <c r="BI14" s="2">
        <v>1997.6</v>
      </c>
      <c r="BJ14" s="2">
        <f t="shared" si="19"/>
        <v>31.00996615852712</v>
      </c>
      <c r="BK14" s="19">
        <f t="shared" si="20"/>
        <v>-376.09999999999854</v>
      </c>
      <c r="BL14" s="19">
        <f t="shared" si="21"/>
        <v>-839.3999999999996</v>
      </c>
      <c r="BM14" s="2">
        <f t="shared" si="22"/>
        <v>223.18532305238045</v>
      </c>
      <c r="BN14" s="9"/>
      <c r="BO14" s="10"/>
    </row>
    <row r="15" spans="1:67" ht="15">
      <c r="A15" s="33">
        <v>6</v>
      </c>
      <c r="B15" s="23" t="s">
        <v>39</v>
      </c>
      <c r="C15" s="7">
        <f t="shared" si="2"/>
        <v>5969.5</v>
      </c>
      <c r="D15" s="8">
        <f t="shared" si="3"/>
        <v>2244.8</v>
      </c>
      <c r="E15" s="2">
        <f t="shared" si="0"/>
        <v>37.60448948823185</v>
      </c>
      <c r="F15" s="2">
        <v>1027</v>
      </c>
      <c r="G15" s="2">
        <v>284.9</v>
      </c>
      <c r="H15" s="2">
        <f t="shared" si="4"/>
        <v>27.740993184031154</v>
      </c>
      <c r="I15" s="2">
        <v>36</v>
      </c>
      <c r="J15" s="2">
        <v>26</v>
      </c>
      <c r="K15" s="2">
        <f t="shared" si="1"/>
        <v>72.22222222222221</v>
      </c>
      <c r="L15" s="2">
        <v>14.7</v>
      </c>
      <c r="M15" s="2">
        <v>20.7</v>
      </c>
      <c r="N15" s="2">
        <f t="shared" si="5"/>
        <v>140.81632653061226</v>
      </c>
      <c r="O15" s="2">
        <v>155</v>
      </c>
      <c r="P15" s="2">
        <v>2.7</v>
      </c>
      <c r="Q15" s="2">
        <f t="shared" si="6"/>
        <v>1.741935483870968</v>
      </c>
      <c r="R15" s="2">
        <v>494</v>
      </c>
      <c r="S15" s="2">
        <v>40.8</v>
      </c>
      <c r="T15" s="2">
        <f t="shared" si="7"/>
        <v>8.259109311740891</v>
      </c>
      <c r="U15" s="2">
        <v>0</v>
      </c>
      <c r="V15" s="2">
        <v>0</v>
      </c>
      <c r="W15" s="2" t="e">
        <f t="shared" si="23"/>
        <v>#DIV/0!</v>
      </c>
      <c r="X15" s="2">
        <v>42.3</v>
      </c>
      <c r="Y15" s="2">
        <v>10.8</v>
      </c>
      <c r="Z15" s="2">
        <f t="shared" si="8"/>
        <v>25.531914893617024</v>
      </c>
      <c r="AA15" s="2">
        <v>0</v>
      </c>
      <c r="AB15" s="2">
        <v>0</v>
      </c>
      <c r="AC15" s="2" t="e">
        <f t="shared" si="9"/>
        <v>#DIV/0!</v>
      </c>
      <c r="AD15" s="2">
        <v>0</v>
      </c>
      <c r="AE15" s="2">
        <v>0</v>
      </c>
      <c r="AF15" s="2" t="e">
        <f t="shared" si="10"/>
        <v>#DIV/0!</v>
      </c>
      <c r="AG15" s="2">
        <v>0</v>
      </c>
      <c r="AH15" s="2">
        <v>0</v>
      </c>
      <c r="AI15" s="2" t="e">
        <v>#DIV/0!</v>
      </c>
      <c r="AJ15" s="30">
        <v>4942.5</v>
      </c>
      <c r="AK15" s="2">
        <v>1959.9</v>
      </c>
      <c r="AL15" s="2">
        <f t="shared" si="11"/>
        <v>39.65402124430956</v>
      </c>
      <c r="AM15" s="2">
        <v>2659.3</v>
      </c>
      <c r="AN15" s="2">
        <v>1329.9</v>
      </c>
      <c r="AO15" s="2">
        <f t="shared" si="12"/>
        <v>50.00940097018012</v>
      </c>
      <c r="AP15" s="2">
        <v>1130</v>
      </c>
      <c r="AQ15" s="2">
        <v>400</v>
      </c>
      <c r="AR15" s="2">
        <f t="shared" si="13"/>
        <v>35.39823008849557</v>
      </c>
      <c r="AS15" s="19">
        <v>5981.7</v>
      </c>
      <c r="AT15" s="2">
        <v>2264</v>
      </c>
      <c r="AU15" s="2">
        <f t="shared" si="14"/>
        <v>37.84877208820235</v>
      </c>
      <c r="AV15" s="21">
        <v>1559.1</v>
      </c>
      <c r="AW15" s="2">
        <v>723.2</v>
      </c>
      <c r="AX15" s="2">
        <f t="shared" si="15"/>
        <v>46.38573536014368</v>
      </c>
      <c r="AY15" s="20">
        <v>1554</v>
      </c>
      <c r="AZ15" s="2">
        <v>718.7</v>
      </c>
      <c r="BA15" s="2">
        <f t="shared" si="16"/>
        <v>46.24839124839125</v>
      </c>
      <c r="BB15" s="2">
        <v>999</v>
      </c>
      <c r="BC15" s="2">
        <v>114</v>
      </c>
      <c r="BD15" s="2">
        <f>BC15/BB15*100</f>
        <v>11.411411411411411</v>
      </c>
      <c r="BE15" s="20">
        <v>986.4</v>
      </c>
      <c r="BF15" s="2">
        <v>344</v>
      </c>
      <c r="BG15" s="2">
        <f t="shared" si="18"/>
        <v>34.8742903487429</v>
      </c>
      <c r="BH15" s="20">
        <v>1136.7</v>
      </c>
      <c r="BI15" s="2">
        <v>463.2</v>
      </c>
      <c r="BJ15" s="2">
        <f t="shared" si="19"/>
        <v>40.749538136711536</v>
      </c>
      <c r="BK15" s="19">
        <f t="shared" si="20"/>
        <v>-12.199999999999818</v>
      </c>
      <c r="BL15" s="19">
        <f t="shared" si="21"/>
        <v>-19.199999999999818</v>
      </c>
      <c r="BM15" s="2">
        <f t="shared" si="22"/>
        <v>157.37704918032873</v>
      </c>
      <c r="BN15" s="9"/>
      <c r="BO15" s="10"/>
    </row>
    <row r="16" spans="1:67" ht="15">
      <c r="A16" s="33">
        <v>7</v>
      </c>
      <c r="B16" s="23" t="s">
        <v>33</v>
      </c>
      <c r="C16" s="7">
        <f t="shared" si="2"/>
        <v>5022</v>
      </c>
      <c r="D16" s="8">
        <f t="shared" si="3"/>
        <v>2372.3</v>
      </c>
      <c r="E16" s="2">
        <f t="shared" si="0"/>
        <v>47.23815213062525</v>
      </c>
      <c r="F16" s="2">
        <v>1271.8</v>
      </c>
      <c r="G16" s="2">
        <v>575.1</v>
      </c>
      <c r="H16" s="2">
        <f t="shared" si="4"/>
        <v>45.21937411542696</v>
      </c>
      <c r="I16" s="2">
        <v>58.3</v>
      </c>
      <c r="J16" s="2">
        <v>29.4</v>
      </c>
      <c r="K16" s="2">
        <f t="shared" si="1"/>
        <v>50.42881646655232</v>
      </c>
      <c r="L16" s="2">
        <v>25.4</v>
      </c>
      <c r="M16" s="2">
        <v>101.3</v>
      </c>
      <c r="N16" s="2">
        <f t="shared" si="5"/>
        <v>398.81889763779526</v>
      </c>
      <c r="O16" s="2">
        <v>104</v>
      </c>
      <c r="P16" s="2">
        <v>15.9</v>
      </c>
      <c r="Q16" s="2">
        <f t="shared" si="6"/>
        <v>15.28846153846154</v>
      </c>
      <c r="R16" s="2">
        <v>660</v>
      </c>
      <c r="S16" s="2">
        <v>157.2</v>
      </c>
      <c r="T16" s="2">
        <f t="shared" si="7"/>
        <v>23.818181818181817</v>
      </c>
      <c r="U16" s="2">
        <v>0</v>
      </c>
      <c r="V16" s="2">
        <v>0</v>
      </c>
      <c r="W16" s="2" t="e">
        <f t="shared" si="23"/>
        <v>#DIV/0!</v>
      </c>
      <c r="X16" s="2">
        <v>44.4</v>
      </c>
      <c r="Y16" s="2">
        <v>53.8</v>
      </c>
      <c r="Z16" s="2">
        <f t="shared" si="8"/>
        <v>121.17117117117118</v>
      </c>
      <c r="AA16" s="2">
        <v>0</v>
      </c>
      <c r="AB16" s="2">
        <v>0</v>
      </c>
      <c r="AC16" s="2" t="e">
        <f t="shared" si="9"/>
        <v>#DIV/0!</v>
      </c>
      <c r="AD16" s="2">
        <v>0</v>
      </c>
      <c r="AE16" s="2">
        <v>0</v>
      </c>
      <c r="AF16" s="2" t="e">
        <f t="shared" si="10"/>
        <v>#DIV/0!</v>
      </c>
      <c r="AG16" s="2">
        <v>0</v>
      </c>
      <c r="AH16" s="2">
        <v>0</v>
      </c>
      <c r="AI16" s="2" t="e">
        <v>#DIV/0!</v>
      </c>
      <c r="AJ16" s="30">
        <v>3750.2</v>
      </c>
      <c r="AK16" s="2">
        <v>1797.2</v>
      </c>
      <c r="AL16" s="2">
        <f t="shared" si="11"/>
        <v>47.92277745186924</v>
      </c>
      <c r="AM16" s="2">
        <v>2517.8</v>
      </c>
      <c r="AN16" s="2">
        <v>1259.1</v>
      </c>
      <c r="AO16" s="2">
        <f t="shared" si="12"/>
        <v>50.00794344268805</v>
      </c>
      <c r="AP16" s="2">
        <v>550</v>
      </c>
      <c r="AQ16" s="2">
        <v>330</v>
      </c>
      <c r="AR16" s="2">
        <f t="shared" si="13"/>
        <v>60</v>
      </c>
      <c r="AS16" s="19">
        <v>5042</v>
      </c>
      <c r="AT16" s="2">
        <v>1939.8</v>
      </c>
      <c r="AU16" s="2">
        <f t="shared" si="14"/>
        <v>38.47282824276081</v>
      </c>
      <c r="AV16" s="21">
        <v>1443.1</v>
      </c>
      <c r="AW16" s="2">
        <v>683.8</v>
      </c>
      <c r="AX16" s="2">
        <f t="shared" si="15"/>
        <v>47.38410366571963</v>
      </c>
      <c r="AY16" s="20">
        <v>1435.6</v>
      </c>
      <c r="AZ16" s="2">
        <v>677.1</v>
      </c>
      <c r="BA16" s="2">
        <f t="shared" si="16"/>
        <v>47.164948453608254</v>
      </c>
      <c r="BB16" s="2">
        <v>823</v>
      </c>
      <c r="BC16" s="2">
        <v>173</v>
      </c>
      <c r="BD16" s="2">
        <f t="shared" si="17"/>
        <v>21.020656136087485</v>
      </c>
      <c r="BE16" s="20">
        <v>572.2</v>
      </c>
      <c r="BF16" s="2">
        <v>231.5</v>
      </c>
      <c r="BG16" s="2">
        <f t="shared" si="18"/>
        <v>40.45788185948969</v>
      </c>
      <c r="BH16" s="20">
        <v>2039.3</v>
      </c>
      <c r="BI16" s="2">
        <v>746</v>
      </c>
      <c r="BJ16" s="2">
        <f t="shared" si="19"/>
        <v>36.581179816603736</v>
      </c>
      <c r="BK16" s="19">
        <f t="shared" si="20"/>
        <v>-20</v>
      </c>
      <c r="BL16" s="19">
        <f t="shared" si="21"/>
        <v>432.5000000000002</v>
      </c>
      <c r="BM16" s="2">
        <f t="shared" si="22"/>
        <v>-2162.500000000001</v>
      </c>
      <c r="BN16" s="9"/>
      <c r="BO16" s="10"/>
    </row>
    <row r="17" spans="1:67" ht="15" customHeight="1">
      <c r="A17" s="33">
        <v>8</v>
      </c>
      <c r="B17" s="23" t="s">
        <v>34</v>
      </c>
      <c r="C17" s="7">
        <f t="shared" si="2"/>
        <v>3670.7999999999997</v>
      </c>
      <c r="D17" s="8">
        <f t="shared" si="3"/>
        <v>1329.1</v>
      </c>
      <c r="E17" s="2">
        <f t="shared" si="0"/>
        <v>36.20736624169118</v>
      </c>
      <c r="F17" s="2">
        <v>927.6</v>
      </c>
      <c r="G17" s="2">
        <v>285.8</v>
      </c>
      <c r="H17" s="2">
        <f t="shared" si="4"/>
        <v>30.810694264769296</v>
      </c>
      <c r="I17" s="2">
        <v>71.3</v>
      </c>
      <c r="J17" s="2">
        <v>33.9</v>
      </c>
      <c r="K17" s="2">
        <f t="shared" si="1"/>
        <v>47.54558204768583</v>
      </c>
      <c r="L17" s="2">
        <v>19.2</v>
      </c>
      <c r="M17" s="2">
        <v>1</v>
      </c>
      <c r="N17" s="2">
        <f t="shared" si="5"/>
        <v>5.208333333333334</v>
      </c>
      <c r="O17" s="2">
        <v>54</v>
      </c>
      <c r="P17" s="2">
        <v>0.6</v>
      </c>
      <c r="Q17" s="2">
        <f t="shared" si="6"/>
        <v>1.1111111111111112</v>
      </c>
      <c r="R17" s="2">
        <v>355</v>
      </c>
      <c r="S17" s="2">
        <v>4.5</v>
      </c>
      <c r="T17" s="2">
        <f t="shared" si="7"/>
        <v>1.267605633802817</v>
      </c>
      <c r="U17" s="2">
        <v>0</v>
      </c>
      <c r="V17" s="2">
        <v>0</v>
      </c>
      <c r="W17" s="2" t="e">
        <f t="shared" si="23"/>
        <v>#DIV/0!</v>
      </c>
      <c r="X17" s="2">
        <v>48.2</v>
      </c>
      <c r="Y17" s="2">
        <v>24.9</v>
      </c>
      <c r="Z17" s="2">
        <f t="shared" si="8"/>
        <v>51.65975103734439</v>
      </c>
      <c r="AA17" s="2">
        <v>0</v>
      </c>
      <c r="AB17" s="2">
        <v>0</v>
      </c>
      <c r="AC17" s="2" t="e">
        <f t="shared" si="9"/>
        <v>#DIV/0!</v>
      </c>
      <c r="AD17" s="2">
        <v>31.2</v>
      </c>
      <c r="AE17" s="2">
        <v>0</v>
      </c>
      <c r="AF17" s="2">
        <f t="shared" si="10"/>
        <v>0</v>
      </c>
      <c r="AG17" s="2">
        <v>0</v>
      </c>
      <c r="AH17" s="2">
        <v>0</v>
      </c>
      <c r="AI17" s="2" t="e">
        <v>#DIV/0!</v>
      </c>
      <c r="AJ17" s="25">
        <v>2743.2</v>
      </c>
      <c r="AK17" s="2">
        <v>1043.3</v>
      </c>
      <c r="AL17" s="2">
        <f t="shared" si="11"/>
        <v>38.03222513852435</v>
      </c>
      <c r="AM17" s="2">
        <v>1290.1</v>
      </c>
      <c r="AN17" s="2">
        <v>645.2</v>
      </c>
      <c r="AO17" s="2">
        <f t="shared" si="12"/>
        <v>50.01162700565849</v>
      </c>
      <c r="AP17" s="2">
        <v>615</v>
      </c>
      <c r="AQ17" s="2">
        <v>100</v>
      </c>
      <c r="AR17" s="2">
        <f t="shared" si="13"/>
        <v>16.260162601626014</v>
      </c>
      <c r="AS17" s="19">
        <v>3697.7</v>
      </c>
      <c r="AT17" s="2">
        <v>1132.8</v>
      </c>
      <c r="AU17" s="2">
        <f t="shared" si="14"/>
        <v>30.63525975606458</v>
      </c>
      <c r="AV17" s="21">
        <v>1349.6</v>
      </c>
      <c r="AW17" s="2">
        <v>594.1</v>
      </c>
      <c r="AX17" s="2">
        <f t="shared" si="15"/>
        <v>44.020450503853</v>
      </c>
      <c r="AY17" s="20">
        <v>1344.9</v>
      </c>
      <c r="AZ17" s="2">
        <v>590</v>
      </c>
      <c r="BA17" s="2">
        <f t="shared" si="16"/>
        <v>43.869432671574096</v>
      </c>
      <c r="BB17" s="2">
        <v>741.5</v>
      </c>
      <c r="BC17" s="2">
        <v>135</v>
      </c>
      <c r="BD17" s="2">
        <f t="shared" si="17"/>
        <v>18.206338503034388</v>
      </c>
      <c r="BE17" s="20">
        <v>635.4</v>
      </c>
      <c r="BF17" s="2">
        <v>269.1</v>
      </c>
      <c r="BG17" s="2">
        <f t="shared" si="18"/>
        <v>42.35127478753542</v>
      </c>
      <c r="BH17" s="20">
        <v>861.5</v>
      </c>
      <c r="BI17" s="2">
        <v>79.8</v>
      </c>
      <c r="BJ17" s="2">
        <f t="shared" si="19"/>
        <v>9.26291352292513</v>
      </c>
      <c r="BK17" s="19">
        <f t="shared" si="20"/>
        <v>-26.90000000000009</v>
      </c>
      <c r="BL17" s="19">
        <f t="shared" si="21"/>
        <v>196.29999999999995</v>
      </c>
      <c r="BM17" s="2">
        <f t="shared" si="22"/>
        <v>-729.7397769516703</v>
      </c>
      <c r="BN17" s="9"/>
      <c r="BO17" s="10"/>
    </row>
    <row r="18" spans="1:67" ht="15">
      <c r="A18" s="33">
        <v>9</v>
      </c>
      <c r="B18" s="23" t="s">
        <v>35</v>
      </c>
      <c r="C18" s="7">
        <f t="shared" si="2"/>
        <v>8092.1</v>
      </c>
      <c r="D18" s="8">
        <f t="shared" si="3"/>
        <v>3361</v>
      </c>
      <c r="E18" s="2">
        <f t="shared" si="0"/>
        <v>41.53433595729168</v>
      </c>
      <c r="F18" s="2">
        <v>1973.9</v>
      </c>
      <c r="G18" s="2">
        <v>502.8</v>
      </c>
      <c r="H18" s="2">
        <f t="shared" si="4"/>
        <v>25.472415015958255</v>
      </c>
      <c r="I18" s="2">
        <v>167</v>
      </c>
      <c r="J18" s="2">
        <v>78.2</v>
      </c>
      <c r="K18" s="2">
        <f t="shared" si="1"/>
        <v>46.82634730538922</v>
      </c>
      <c r="L18" s="2">
        <v>100.7</v>
      </c>
      <c r="M18" s="2">
        <v>37.4</v>
      </c>
      <c r="N18" s="2">
        <f t="shared" si="5"/>
        <v>37.14001986097318</v>
      </c>
      <c r="O18" s="2">
        <v>297</v>
      </c>
      <c r="P18" s="2">
        <v>25.7</v>
      </c>
      <c r="Q18" s="2">
        <f t="shared" si="6"/>
        <v>8.653198653198652</v>
      </c>
      <c r="R18" s="2">
        <v>617</v>
      </c>
      <c r="S18" s="2">
        <v>55.6</v>
      </c>
      <c r="T18" s="2">
        <f t="shared" si="7"/>
        <v>9.011345218800649</v>
      </c>
      <c r="U18" s="2">
        <v>0</v>
      </c>
      <c r="V18" s="2">
        <v>0</v>
      </c>
      <c r="W18" s="2" t="e">
        <f t="shared" si="23"/>
        <v>#DIV/0!</v>
      </c>
      <c r="X18" s="2">
        <v>46.2</v>
      </c>
      <c r="Y18" s="2">
        <v>16.8</v>
      </c>
      <c r="Z18" s="2">
        <f t="shared" si="8"/>
        <v>36.36363636363637</v>
      </c>
      <c r="AA18" s="2">
        <v>0</v>
      </c>
      <c r="AB18" s="2">
        <v>0</v>
      </c>
      <c r="AC18" s="2" t="e">
        <f t="shared" si="9"/>
        <v>#DIV/0!</v>
      </c>
      <c r="AD18" s="2">
        <v>88.4</v>
      </c>
      <c r="AE18" s="2">
        <v>25.9</v>
      </c>
      <c r="AF18" s="2">
        <f t="shared" si="10"/>
        <v>29.298642533936647</v>
      </c>
      <c r="AG18" s="2">
        <v>0</v>
      </c>
      <c r="AH18" s="2">
        <v>0</v>
      </c>
      <c r="AI18" s="2" t="e">
        <v>#DIV/0!</v>
      </c>
      <c r="AJ18" s="25">
        <v>6118.2</v>
      </c>
      <c r="AK18" s="2">
        <v>2858.2</v>
      </c>
      <c r="AL18" s="2">
        <f t="shared" si="11"/>
        <v>46.71635448334477</v>
      </c>
      <c r="AM18" s="2">
        <v>4295.8</v>
      </c>
      <c r="AN18" s="2">
        <v>2148.3</v>
      </c>
      <c r="AO18" s="2">
        <f t="shared" si="12"/>
        <v>50.009311420457195</v>
      </c>
      <c r="AP18" s="2">
        <v>540</v>
      </c>
      <c r="AQ18" s="2">
        <v>0</v>
      </c>
      <c r="AR18" s="2">
        <f t="shared" si="13"/>
        <v>0</v>
      </c>
      <c r="AS18" s="19">
        <v>8145.1</v>
      </c>
      <c r="AT18" s="2">
        <v>2958.1</v>
      </c>
      <c r="AU18" s="2">
        <f t="shared" si="14"/>
        <v>36.317540607236246</v>
      </c>
      <c r="AV18" s="21">
        <v>2020.4</v>
      </c>
      <c r="AW18" s="2">
        <v>851.6</v>
      </c>
      <c r="AX18" s="2">
        <f t="shared" si="15"/>
        <v>42.15006929320926</v>
      </c>
      <c r="AY18" s="20">
        <v>2012.6</v>
      </c>
      <c r="AZ18" s="2">
        <v>847.1</v>
      </c>
      <c r="BA18" s="2">
        <f t="shared" si="16"/>
        <v>42.08983404551327</v>
      </c>
      <c r="BB18" s="2">
        <v>1720.7</v>
      </c>
      <c r="BC18" s="2">
        <v>371</v>
      </c>
      <c r="BD18" s="2">
        <f t="shared" si="17"/>
        <v>21.56099261928285</v>
      </c>
      <c r="BE18" s="20">
        <v>962.2</v>
      </c>
      <c r="BF18" s="2">
        <v>632.3</v>
      </c>
      <c r="BG18" s="2">
        <f t="shared" si="18"/>
        <v>65.7139887757223</v>
      </c>
      <c r="BH18" s="20">
        <v>3195.5</v>
      </c>
      <c r="BI18" s="2">
        <v>986.6</v>
      </c>
      <c r="BJ18" s="2">
        <f t="shared" si="19"/>
        <v>30.874667501173526</v>
      </c>
      <c r="BK18" s="19">
        <f t="shared" si="20"/>
        <v>-53</v>
      </c>
      <c r="BL18" s="19">
        <f t="shared" si="21"/>
        <v>402.9000000000001</v>
      </c>
      <c r="BM18" s="2">
        <f t="shared" si="22"/>
        <v>-760.1886792452832</v>
      </c>
      <c r="BN18" s="9"/>
      <c r="BO18" s="10"/>
    </row>
    <row r="19" spans="1:67" ht="15">
      <c r="A19" s="33">
        <v>10</v>
      </c>
      <c r="B19" s="23" t="s">
        <v>36</v>
      </c>
      <c r="C19" s="7">
        <f>F19+AJ19</f>
        <v>27129.4</v>
      </c>
      <c r="D19" s="8">
        <f t="shared" si="3"/>
        <v>8557.4</v>
      </c>
      <c r="E19" s="2">
        <f t="shared" si="0"/>
        <v>31.54290179657493</v>
      </c>
      <c r="F19" s="2">
        <v>3385.9</v>
      </c>
      <c r="G19" s="2">
        <v>832.5</v>
      </c>
      <c r="H19" s="2">
        <f t="shared" si="4"/>
        <v>24.58725892672554</v>
      </c>
      <c r="I19" s="2">
        <v>181</v>
      </c>
      <c r="J19" s="2">
        <v>112.8</v>
      </c>
      <c r="K19" s="2">
        <f t="shared" si="1"/>
        <v>62.32044198895027</v>
      </c>
      <c r="L19" s="2">
        <v>53.2</v>
      </c>
      <c r="M19" s="2">
        <v>221.4</v>
      </c>
      <c r="N19" s="2">
        <f t="shared" si="5"/>
        <v>416.16541353383457</v>
      </c>
      <c r="O19" s="2">
        <v>1308</v>
      </c>
      <c r="P19" s="2">
        <v>8.1</v>
      </c>
      <c r="Q19" s="2">
        <f t="shared" si="6"/>
        <v>0.6192660550458715</v>
      </c>
      <c r="R19" s="2">
        <v>859</v>
      </c>
      <c r="S19" s="2">
        <v>29.5</v>
      </c>
      <c r="T19" s="2">
        <f t="shared" si="7"/>
        <v>3.434225844004657</v>
      </c>
      <c r="U19" s="2">
        <v>0</v>
      </c>
      <c r="V19" s="2">
        <v>0</v>
      </c>
      <c r="W19" s="2" t="e">
        <f t="shared" si="23"/>
        <v>#DIV/0!</v>
      </c>
      <c r="X19" s="2">
        <v>12</v>
      </c>
      <c r="Y19" s="2">
        <v>12.1</v>
      </c>
      <c r="Z19" s="2">
        <f t="shared" si="8"/>
        <v>100.83333333333333</v>
      </c>
      <c r="AA19" s="2">
        <v>0</v>
      </c>
      <c r="AB19" s="2">
        <v>0</v>
      </c>
      <c r="AC19" s="2" t="e">
        <f t="shared" si="9"/>
        <v>#DIV/0!</v>
      </c>
      <c r="AD19" s="2">
        <v>0</v>
      </c>
      <c r="AE19" s="2">
        <v>0</v>
      </c>
      <c r="AF19" s="2" t="e">
        <f t="shared" si="10"/>
        <v>#DIV/0!</v>
      </c>
      <c r="AG19" s="2">
        <v>0</v>
      </c>
      <c r="AH19" s="2">
        <v>0</v>
      </c>
      <c r="AI19" s="2" t="e">
        <v>#DIV/0!</v>
      </c>
      <c r="AJ19" s="25">
        <v>23743.5</v>
      </c>
      <c r="AK19" s="2">
        <v>7724.9</v>
      </c>
      <c r="AL19" s="2">
        <f t="shared" si="11"/>
        <v>32.5347989976204</v>
      </c>
      <c r="AM19" s="2">
        <v>9431.1</v>
      </c>
      <c r="AN19" s="2">
        <v>4716.5</v>
      </c>
      <c r="AO19" s="2">
        <f t="shared" si="12"/>
        <v>50.01007305616524</v>
      </c>
      <c r="AP19" s="2">
        <v>0</v>
      </c>
      <c r="AQ19" s="2">
        <v>0</v>
      </c>
      <c r="AR19" s="2" t="e">
        <f t="shared" si="13"/>
        <v>#DIV/0!</v>
      </c>
      <c r="AS19" s="19">
        <v>27129.4</v>
      </c>
      <c r="AT19" s="2">
        <v>7445.9</v>
      </c>
      <c r="AU19" s="2">
        <f t="shared" si="14"/>
        <v>27.445870531600402</v>
      </c>
      <c r="AV19" s="21">
        <v>2337.5</v>
      </c>
      <c r="AW19" s="2">
        <v>871.5</v>
      </c>
      <c r="AX19" s="2">
        <f t="shared" si="15"/>
        <v>37.28342245989305</v>
      </c>
      <c r="AY19" s="20">
        <v>2271.7</v>
      </c>
      <c r="AZ19" s="2">
        <v>860.7</v>
      </c>
      <c r="BA19" s="2">
        <f t="shared" si="16"/>
        <v>37.887925342254704</v>
      </c>
      <c r="BB19" s="2">
        <v>14682.9</v>
      </c>
      <c r="BC19" s="2">
        <v>2987.1</v>
      </c>
      <c r="BD19" s="2">
        <f t="shared" si="17"/>
        <v>20.344073718407127</v>
      </c>
      <c r="BE19" s="20">
        <v>3935.9</v>
      </c>
      <c r="BF19" s="2">
        <v>2402.4</v>
      </c>
      <c r="BG19" s="2">
        <f t="shared" si="18"/>
        <v>61.0381361315074</v>
      </c>
      <c r="BH19" s="20">
        <v>5405.7</v>
      </c>
      <c r="BI19" s="2">
        <v>755.6</v>
      </c>
      <c r="BJ19" s="2">
        <f t="shared" si="19"/>
        <v>13.977838207817674</v>
      </c>
      <c r="BK19" s="19">
        <f t="shared" si="20"/>
        <v>0</v>
      </c>
      <c r="BL19" s="19">
        <f t="shared" si="21"/>
        <v>1111.5</v>
      </c>
      <c r="BM19" s="2" t="e">
        <f t="shared" si="22"/>
        <v>#DIV/0!</v>
      </c>
      <c r="BN19" s="9"/>
      <c r="BO19" s="10"/>
    </row>
    <row r="20" spans="1:67" ht="15">
      <c r="A20" s="33">
        <v>11</v>
      </c>
      <c r="B20" s="23" t="s">
        <v>37</v>
      </c>
      <c r="C20" s="8">
        <f t="shared" si="2"/>
        <v>5368.9</v>
      </c>
      <c r="D20" s="8">
        <f t="shared" si="3"/>
        <v>2703.1</v>
      </c>
      <c r="E20" s="2">
        <f t="shared" si="0"/>
        <v>50.34737096984485</v>
      </c>
      <c r="F20" s="2">
        <v>1116.5</v>
      </c>
      <c r="G20" s="2">
        <v>356.9</v>
      </c>
      <c r="H20" s="2">
        <f t="shared" si="4"/>
        <v>31.965965069413343</v>
      </c>
      <c r="I20" s="2">
        <v>89.3</v>
      </c>
      <c r="J20" s="2">
        <v>51.9</v>
      </c>
      <c r="K20" s="2">
        <f t="shared" si="1"/>
        <v>58.118701007838744</v>
      </c>
      <c r="L20" s="2">
        <v>18.1</v>
      </c>
      <c r="M20" s="2">
        <v>0</v>
      </c>
      <c r="N20" s="2">
        <f t="shared" si="5"/>
        <v>0</v>
      </c>
      <c r="O20" s="2">
        <v>186</v>
      </c>
      <c r="P20" s="2">
        <v>5.9</v>
      </c>
      <c r="Q20" s="2">
        <f t="shared" si="6"/>
        <v>3.1720430107526885</v>
      </c>
      <c r="R20" s="2">
        <v>385</v>
      </c>
      <c r="S20" s="2">
        <v>19.9</v>
      </c>
      <c r="T20" s="2">
        <f t="shared" si="7"/>
        <v>5.1688311688311686</v>
      </c>
      <c r="U20" s="2">
        <v>0</v>
      </c>
      <c r="V20" s="2">
        <v>0</v>
      </c>
      <c r="W20" s="2" t="e">
        <f t="shared" si="23"/>
        <v>#DIV/0!</v>
      </c>
      <c r="X20" s="2">
        <v>30.5</v>
      </c>
      <c r="Y20" s="2">
        <v>15.5</v>
      </c>
      <c r="Z20" s="2">
        <f t="shared" si="8"/>
        <v>50.81967213114754</v>
      </c>
      <c r="AA20" s="2">
        <v>0</v>
      </c>
      <c r="AB20" s="2">
        <v>0</v>
      </c>
      <c r="AC20" s="2" t="e">
        <f t="shared" si="9"/>
        <v>#DIV/0!</v>
      </c>
      <c r="AD20" s="2">
        <v>11.5</v>
      </c>
      <c r="AE20" s="2">
        <v>6.9</v>
      </c>
      <c r="AF20" s="2">
        <f t="shared" si="10"/>
        <v>60</v>
      </c>
      <c r="AG20" s="2">
        <v>0</v>
      </c>
      <c r="AH20" s="2">
        <v>0</v>
      </c>
      <c r="AI20" s="2" t="e">
        <v>#DIV/0!</v>
      </c>
      <c r="AJ20" s="25">
        <v>4252.4</v>
      </c>
      <c r="AK20" s="2">
        <v>2346.2</v>
      </c>
      <c r="AL20" s="2">
        <f t="shared" si="11"/>
        <v>55.173549054651495</v>
      </c>
      <c r="AM20" s="2">
        <v>2595.8</v>
      </c>
      <c r="AN20" s="2">
        <v>1298.2</v>
      </c>
      <c r="AO20" s="2">
        <f t="shared" si="12"/>
        <v>50.01155713074967</v>
      </c>
      <c r="AP20" s="2">
        <v>430</v>
      </c>
      <c r="AQ20" s="2">
        <v>150</v>
      </c>
      <c r="AR20" s="2">
        <f>AQ20/AP20*100</f>
        <v>34.883720930232556</v>
      </c>
      <c r="AS20" s="19">
        <v>5860.4</v>
      </c>
      <c r="AT20" s="2">
        <v>3035.2</v>
      </c>
      <c r="AU20" s="2">
        <f t="shared" si="14"/>
        <v>51.79168657429527</v>
      </c>
      <c r="AV20" s="21">
        <v>1505.9</v>
      </c>
      <c r="AW20" s="2">
        <v>663.3</v>
      </c>
      <c r="AX20" s="2">
        <f t="shared" si="15"/>
        <v>44.046749452154856</v>
      </c>
      <c r="AY20" s="20">
        <v>1498.6</v>
      </c>
      <c r="AZ20" s="2">
        <v>660</v>
      </c>
      <c r="BA20" s="2">
        <f t="shared" si="16"/>
        <v>44.04110503136261</v>
      </c>
      <c r="BB20" s="2">
        <v>1412.5</v>
      </c>
      <c r="BC20" s="2">
        <v>1053.7</v>
      </c>
      <c r="BD20" s="2">
        <f t="shared" si="17"/>
        <v>74.59823008849557</v>
      </c>
      <c r="BE20" s="20">
        <v>948.6</v>
      </c>
      <c r="BF20" s="2">
        <v>690.3</v>
      </c>
      <c r="BG20" s="2">
        <f t="shared" si="18"/>
        <v>72.77039848197343</v>
      </c>
      <c r="BH20" s="20">
        <v>1837.8</v>
      </c>
      <c r="BI20" s="2">
        <v>569.2</v>
      </c>
      <c r="BJ20" s="2">
        <f t="shared" si="19"/>
        <v>30.97181412558494</v>
      </c>
      <c r="BK20" s="19">
        <f t="shared" si="20"/>
        <v>-491.5</v>
      </c>
      <c r="BL20" s="19">
        <f t="shared" si="21"/>
        <v>-332.0999999999999</v>
      </c>
      <c r="BM20" s="2">
        <f t="shared" si="22"/>
        <v>67.56866734486265</v>
      </c>
      <c r="BN20" s="9"/>
      <c r="BO20" s="10"/>
    </row>
    <row r="21" spans="1:67" ht="15" customHeight="1">
      <c r="A21" s="33">
        <v>12</v>
      </c>
      <c r="B21" s="23" t="s">
        <v>38</v>
      </c>
      <c r="C21" s="7">
        <f t="shared" si="2"/>
        <v>6375.5</v>
      </c>
      <c r="D21" s="8">
        <f t="shared" si="3"/>
        <v>2348</v>
      </c>
      <c r="E21" s="2">
        <f t="shared" si="0"/>
        <v>36.828484040467416</v>
      </c>
      <c r="F21" s="2">
        <v>1493.2</v>
      </c>
      <c r="G21" s="2">
        <v>728.4</v>
      </c>
      <c r="H21" s="2">
        <f t="shared" si="4"/>
        <v>48.78114117331904</v>
      </c>
      <c r="I21" s="2">
        <v>122.6</v>
      </c>
      <c r="J21" s="2">
        <v>56.5</v>
      </c>
      <c r="K21" s="2">
        <f t="shared" si="1"/>
        <v>46.08482871125612</v>
      </c>
      <c r="L21" s="2">
        <v>50.8</v>
      </c>
      <c r="M21" s="2">
        <v>160.5</v>
      </c>
      <c r="N21" s="2">
        <f t="shared" si="5"/>
        <v>315.9448818897638</v>
      </c>
      <c r="O21" s="2">
        <v>149</v>
      </c>
      <c r="P21" s="2">
        <v>3.2</v>
      </c>
      <c r="Q21" s="2">
        <f t="shared" si="6"/>
        <v>2.14765100671141</v>
      </c>
      <c r="R21" s="2">
        <v>374</v>
      </c>
      <c r="S21" s="2">
        <v>58.2</v>
      </c>
      <c r="T21" s="2">
        <f t="shared" si="7"/>
        <v>15.561497326203208</v>
      </c>
      <c r="U21" s="2">
        <v>0</v>
      </c>
      <c r="V21" s="2">
        <v>0</v>
      </c>
      <c r="W21" s="2" t="e">
        <f t="shared" si="23"/>
        <v>#DIV/0!</v>
      </c>
      <c r="X21" s="2">
        <v>105.2</v>
      </c>
      <c r="Y21" s="2">
        <v>93.4</v>
      </c>
      <c r="Z21" s="2">
        <f t="shared" si="8"/>
        <v>88.78326996197718</v>
      </c>
      <c r="AA21" s="2">
        <v>0</v>
      </c>
      <c r="AB21" s="2">
        <v>0</v>
      </c>
      <c r="AC21" s="2" t="e">
        <f t="shared" si="9"/>
        <v>#DIV/0!</v>
      </c>
      <c r="AD21" s="2">
        <v>52</v>
      </c>
      <c r="AE21" s="2">
        <v>14.7</v>
      </c>
      <c r="AF21" s="2">
        <f t="shared" si="10"/>
        <v>28.26923076923077</v>
      </c>
      <c r="AG21" s="2">
        <v>0</v>
      </c>
      <c r="AH21" s="2">
        <v>0</v>
      </c>
      <c r="AI21" s="2" t="e">
        <v>#DIV/0!</v>
      </c>
      <c r="AJ21" s="25">
        <v>4882.3</v>
      </c>
      <c r="AK21" s="2">
        <v>1619.6</v>
      </c>
      <c r="AL21" s="2">
        <f t="shared" si="11"/>
        <v>33.17288982651619</v>
      </c>
      <c r="AM21" s="2">
        <v>2712.7</v>
      </c>
      <c r="AN21" s="2">
        <v>1356.6</v>
      </c>
      <c r="AO21" s="2">
        <f t="shared" si="12"/>
        <v>50.00921591034763</v>
      </c>
      <c r="AP21" s="2">
        <v>638</v>
      </c>
      <c r="AQ21" s="2">
        <v>0</v>
      </c>
      <c r="AR21" s="2">
        <f t="shared" si="13"/>
        <v>0</v>
      </c>
      <c r="AS21" s="19">
        <v>6438.3</v>
      </c>
      <c r="AT21" s="2">
        <v>1861.8</v>
      </c>
      <c r="AU21" s="2">
        <f>AT21/AS21*100</f>
        <v>28.91757140860165</v>
      </c>
      <c r="AV21" s="21">
        <v>1373.3</v>
      </c>
      <c r="AW21" s="2">
        <v>617.5</v>
      </c>
      <c r="AX21" s="2">
        <f t="shared" si="15"/>
        <v>44.96468360882545</v>
      </c>
      <c r="AY21" s="20">
        <v>1366.3</v>
      </c>
      <c r="AZ21" s="2">
        <v>611</v>
      </c>
      <c r="BA21" s="2">
        <f t="shared" si="16"/>
        <v>44.71931493815414</v>
      </c>
      <c r="BB21" s="2">
        <v>1593.6</v>
      </c>
      <c r="BC21" s="2">
        <v>135</v>
      </c>
      <c r="BD21" s="2">
        <f t="shared" si="17"/>
        <v>8.471385542168674</v>
      </c>
      <c r="BE21" s="20">
        <v>1127.7</v>
      </c>
      <c r="BF21" s="2">
        <v>431.5</v>
      </c>
      <c r="BG21" s="2">
        <f t="shared" si="18"/>
        <v>38.26372262126452</v>
      </c>
      <c r="BH21" s="20">
        <v>2210.9</v>
      </c>
      <c r="BI21" s="2">
        <v>620</v>
      </c>
      <c r="BJ21" s="2">
        <f t="shared" si="19"/>
        <v>28.042878465783165</v>
      </c>
      <c r="BK21" s="19">
        <f t="shared" si="20"/>
        <v>-62.80000000000018</v>
      </c>
      <c r="BL21" s="19">
        <f t="shared" si="21"/>
        <v>486.20000000000005</v>
      </c>
      <c r="BM21" s="2">
        <f t="shared" si="22"/>
        <v>-774.2038216560488</v>
      </c>
      <c r="BN21" s="9"/>
      <c r="BO21" s="10"/>
    </row>
    <row r="22" spans="1:67" s="31" customFormat="1" ht="14.25" customHeight="1">
      <c r="A22" s="35" t="s">
        <v>18</v>
      </c>
      <c r="B22" s="36"/>
      <c r="C22" s="34">
        <f>SUM(C10:C21)</f>
        <v>122821.80000000002</v>
      </c>
      <c r="D22" s="34">
        <f>SUM(D10:D21)</f>
        <v>38008.6</v>
      </c>
      <c r="E22" s="6">
        <f>D22/C22*100</f>
        <v>30.946134969524948</v>
      </c>
      <c r="F22" s="6">
        <f>SUM(F10:F21)</f>
        <v>25815.7</v>
      </c>
      <c r="G22" s="6">
        <f>SUM(G10:G21)</f>
        <v>8175.199999999999</v>
      </c>
      <c r="H22" s="6">
        <f>G22/F22*100</f>
        <v>31.667551141359713</v>
      </c>
      <c r="I22" s="6">
        <f>SUM(I10:I21)</f>
        <v>3269.6000000000004</v>
      </c>
      <c r="J22" s="6">
        <f>SUM(J10:J21)</f>
        <v>1544.4000000000003</v>
      </c>
      <c r="K22" s="6">
        <f t="shared" si="1"/>
        <v>47.2351357964277</v>
      </c>
      <c r="L22" s="6">
        <f>SUM(L10:L21)</f>
        <v>1334.7</v>
      </c>
      <c r="M22" s="6">
        <f>SUM(M10:M21)</f>
        <v>1183.5</v>
      </c>
      <c r="N22" s="6">
        <f>M22/L22*100</f>
        <v>88.67161159811194</v>
      </c>
      <c r="O22" s="6">
        <f>SUM(O10:O21)</f>
        <v>6066</v>
      </c>
      <c r="P22" s="6">
        <f>SUM(P10:P21)</f>
        <v>414.99999999999994</v>
      </c>
      <c r="Q22" s="6">
        <f>P22/O22*100</f>
        <v>6.841411144081766</v>
      </c>
      <c r="R22" s="6">
        <f>SUM(R10:R21)</f>
        <v>8291</v>
      </c>
      <c r="S22" s="6">
        <f>SUM(S10:S21)</f>
        <v>1094.9</v>
      </c>
      <c r="T22" s="6">
        <f>S22/R22*100</f>
        <v>13.2058859003739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560.1</v>
      </c>
      <c r="Y22" s="6">
        <f>SUM(Y10:Y21)</f>
        <v>98.3</v>
      </c>
      <c r="Z22" s="6">
        <f>Y22/X22*100</f>
        <v>17.550437421888947</v>
      </c>
      <c r="AA22" s="6">
        <f>SUM(AA10:AA21)</f>
        <v>0</v>
      </c>
      <c r="AB22" s="6">
        <f>SUM(AB10:AB21)</f>
        <v>0</v>
      </c>
      <c r="AC22" s="6" t="e">
        <f>AB22/AA22*100</f>
        <v>#DIV/0!</v>
      </c>
      <c r="AD22" s="6">
        <f>SUM(AD10:AD21)</f>
        <v>212.5</v>
      </c>
      <c r="AE22" s="6">
        <f>SUM(AE10:AE21)</f>
        <v>47.5</v>
      </c>
      <c r="AF22" s="6">
        <f>AE22/AD22*100</f>
        <v>22.35294117647059</v>
      </c>
      <c r="AG22" s="6">
        <f>SUM(AG10:AG21)</f>
        <v>22.5</v>
      </c>
      <c r="AH22" s="6">
        <f>SUM(AH10:AH21)</f>
        <v>0</v>
      </c>
      <c r="AI22" s="6" t="e">
        <v>#DIV/0!</v>
      </c>
      <c r="AJ22" s="6">
        <f>SUM(AJ10:AJ21)</f>
        <v>97006.09999999999</v>
      </c>
      <c r="AK22" s="6">
        <f>SUM(AK10:AK21)</f>
        <v>29833.399999999998</v>
      </c>
      <c r="AL22" s="6">
        <f>AK22/AJ22*100</f>
        <v>30.754148450458267</v>
      </c>
      <c r="AM22" s="6">
        <f>SUM(AM10:AM21)</f>
        <v>41143.9</v>
      </c>
      <c r="AN22" s="6">
        <f>SUM(AN10:AN21)</f>
        <v>20576.2</v>
      </c>
      <c r="AO22" s="6">
        <f>AN22/AM22*100</f>
        <v>50.01032959928446</v>
      </c>
      <c r="AP22" s="6">
        <f>SUM(AP10:AP21)</f>
        <v>7300</v>
      </c>
      <c r="AQ22" s="6">
        <f>SUM(AQ10:AQ21)</f>
        <v>1180</v>
      </c>
      <c r="AR22" s="6">
        <f>AQ22/AP22*100</f>
        <v>16.164383561643834</v>
      </c>
      <c r="AS22" s="32">
        <f>SUM(AS10:AS21)</f>
        <v>124189.90000000001</v>
      </c>
      <c r="AT22" s="32">
        <f>SUM(AT10:AT21)</f>
        <v>35366.2</v>
      </c>
      <c r="AU22" s="6">
        <f>(AT22/AS22)*100</f>
        <v>28.47751709277485</v>
      </c>
      <c r="AV22" s="6">
        <f>SUM(AV10:AV21)</f>
        <v>19653.100000000002</v>
      </c>
      <c r="AW22" s="6">
        <f>SUM(AW10:AW21)</f>
        <v>8785.7</v>
      </c>
      <c r="AX22" s="6">
        <f>AW22/AV22*100</f>
        <v>44.70388895390549</v>
      </c>
      <c r="AY22" s="6">
        <f>SUM(AY10:AY21)</f>
        <v>19469.8</v>
      </c>
      <c r="AZ22" s="6">
        <f>SUM(AZ10:AZ21)</f>
        <v>8712.400000000001</v>
      </c>
      <c r="BA22" s="6">
        <f t="shared" si="16"/>
        <v>44.74827681845731</v>
      </c>
      <c r="BB22" s="6">
        <f>SUM(BB10:BB21)</f>
        <v>34259.6</v>
      </c>
      <c r="BC22" s="6">
        <f>SUM(BC10:BC21)</f>
        <v>8001.9</v>
      </c>
      <c r="BD22" s="6">
        <f>BC22/BB22*100</f>
        <v>23.356664993169797</v>
      </c>
      <c r="BE22" s="6">
        <f>SUM(BE10:BE21)</f>
        <v>36434.1</v>
      </c>
      <c r="BF22" s="6">
        <f>SUM(BF10:BF21)</f>
        <v>8843.5</v>
      </c>
      <c r="BG22" s="6">
        <f>BF22/BE22*100</f>
        <v>24.272590787202102</v>
      </c>
      <c r="BH22" s="6">
        <f>SUM(BH10:BH21)</f>
        <v>29723.7</v>
      </c>
      <c r="BI22" s="6">
        <f>SUM(BI10:BI21)</f>
        <v>7953.1</v>
      </c>
      <c r="BJ22" s="6">
        <f>BI22/BH22*100</f>
        <v>26.756763121684045</v>
      </c>
      <c r="BK22" s="6">
        <f>SUM(BK10:BK21)</f>
        <v>-1368.0999999999995</v>
      </c>
      <c r="BL22" s="6">
        <f>SUM(BL10:BL21)</f>
        <v>2642.4000000000015</v>
      </c>
      <c r="BM22" s="6">
        <f>BL22/BK22*100</f>
        <v>-193.14377603976337</v>
      </c>
      <c r="BN22" s="26"/>
      <c r="BO22" s="27"/>
    </row>
    <row r="23" spans="3:66" ht="1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36:45" ht="15">
      <c r="AJ24" s="14"/>
      <c r="AS24" s="14"/>
    </row>
    <row r="25" ht="15">
      <c r="BE25" s="14"/>
    </row>
    <row r="26" ht="15">
      <c r="AM26" s="14"/>
    </row>
    <row r="27" spans="34:39" ht="15">
      <c r="AH27" s="22"/>
      <c r="AM27" s="14"/>
    </row>
    <row r="28" ht="15">
      <c r="AM28" s="14"/>
    </row>
    <row r="29" ht="15">
      <c r="AM29" s="14"/>
    </row>
    <row r="30" ht="15">
      <c r="AM30" s="14"/>
    </row>
    <row r="31" ht="15">
      <c r="AM31" s="14"/>
    </row>
    <row r="32" ht="15">
      <c r="AM32" s="14"/>
    </row>
    <row r="33" ht="15">
      <c r="AM33" s="14"/>
    </row>
    <row r="34" spans="39:60" ht="15">
      <c r="AM34" s="14"/>
      <c r="BG34" s="29"/>
      <c r="BH34" s="29"/>
    </row>
    <row r="35" spans="35:60" ht="15">
      <c r="AI35" s="24"/>
      <c r="AJ35" s="24"/>
      <c r="AL35" s="14"/>
      <c r="AM35" s="14"/>
      <c r="BG35" s="29"/>
      <c r="BH35" s="29"/>
    </row>
    <row r="36" spans="59:60" ht="15">
      <c r="BG36" s="29"/>
      <c r="BH36" s="29"/>
    </row>
  </sheetData>
  <sheetProtection/>
  <mergeCells count="31">
    <mergeCell ref="R1:T1"/>
    <mergeCell ref="C2:T2"/>
    <mergeCell ref="C4:E7"/>
    <mergeCell ref="F4:AR4"/>
    <mergeCell ref="F5:H7"/>
    <mergeCell ref="L6:N7"/>
    <mergeCell ref="X6:Z7"/>
    <mergeCell ref="AJ5:AL7"/>
    <mergeCell ref="I6:K7"/>
    <mergeCell ref="BK4:BM7"/>
    <mergeCell ref="BE5:BG7"/>
    <mergeCell ref="AD6:AF7"/>
    <mergeCell ref="BH5:BJ7"/>
    <mergeCell ref="AV5:AX7"/>
    <mergeCell ref="I5:AI5"/>
    <mergeCell ref="AY6:BA7"/>
    <mergeCell ref="AA6:AC7"/>
    <mergeCell ref="R6:T7"/>
    <mergeCell ref="AP6:AR7"/>
    <mergeCell ref="BB5:BD7"/>
    <mergeCell ref="AV4:BJ4"/>
    <mergeCell ref="AY5:BA5"/>
    <mergeCell ref="AS4:AU7"/>
    <mergeCell ref="AM5:AR5"/>
    <mergeCell ref="U6:W7"/>
    <mergeCell ref="A22:B22"/>
    <mergeCell ref="AG6:AI7"/>
    <mergeCell ref="AM6:AO7"/>
    <mergeCell ref="B4:B8"/>
    <mergeCell ref="A4:A8"/>
    <mergeCell ref="O6:Q7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57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2021-05-12T05:52:48Z</cp:lastPrinted>
  <dcterms:created xsi:type="dcterms:W3CDTF">2013-04-03T10:22:22Z</dcterms:created>
  <dcterms:modified xsi:type="dcterms:W3CDTF">2021-07-06T06:38:38Z</dcterms:modified>
  <cp:category/>
  <cp:version/>
  <cp:contentType/>
  <cp:contentStatus/>
</cp:coreProperties>
</file>