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oitt\Григорьева С.А новая\2021\капремонт\измененный план 2018-2020\изменнение кр.плана сентябрь\Новая папка\"/>
    </mc:Choice>
  </mc:AlternateContent>
  <bookViews>
    <workbookView xWindow="0" yWindow="0" windowWidth="28800" windowHeight="11745"/>
  </bookViews>
  <sheets>
    <sheet name="перечень" sheetId="1" r:id="rId1"/>
    <sheet name="реестр" sheetId="2" r:id="rId2"/>
  </sheets>
  <definedNames>
    <definedName name="_xlnm.Print_Titles" localSheetId="0">перечень!$21:$21</definedName>
    <definedName name="_xlnm.Print_Titles" localSheetId="1">реестр!$23:$23</definedName>
    <definedName name="_xlnm.Print_Area" localSheetId="0">перечень!$A$1:$U$52</definedName>
    <definedName name="_xlnm.Print_Area" localSheetId="1">реестр!$A$1:$Q$52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2" l="1"/>
  <c r="F51" i="2"/>
  <c r="D51" i="2"/>
  <c r="C51" i="2"/>
  <c r="C43" i="2"/>
  <c r="G41" i="2"/>
  <c r="F41" i="2"/>
  <c r="D41" i="2"/>
  <c r="C40" i="2"/>
  <c r="C39" i="2"/>
  <c r="C38" i="2"/>
  <c r="C37" i="2"/>
  <c r="C36" i="2"/>
  <c r="C35" i="2"/>
  <c r="C34" i="2"/>
  <c r="C41" i="2" s="1"/>
  <c r="G32" i="2"/>
  <c r="F32" i="2"/>
  <c r="D32" i="2"/>
  <c r="C31" i="2"/>
  <c r="C30" i="2"/>
  <c r="C29" i="2"/>
  <c r="C28" i="2"/>
  <c r="C27" i="2"/>
  <c r="C26" i="2"/>
  <c r="C32" i="2" s="1"/>
  <c r="C25" i="2"/>
  <c r="Q50" i="1"/>
  <c r="M50" i="1"/>
  <c r="R50" i="1" s="1"/>
  <c r="K50" i="1"/>
  <c r="J50" i="1"/>
  <c r="I50" i="1"/>
  <c r="H50" i="1"/>
  <c r="R49" i="1"/>
  <c r="R48" i="1"/>
  <c r="R47" i="1"/>
  <c r="R46" i="1"/>
  <c r="R45" i="1"/>
  <c r="R44" i="1"/>
  <c r="R43" i="1"/>
  <c r="R42" i="1"/>
  <c r="Q40" i="1"/>
  <c r="M40" i="1"/>
  <c r="R40" i="1" s="1"/>
  <c r="K40" i="1"/>
  <c r="J40" i="1"/>
  <c r="I40" i="1"/>
  <c r="H40" i="1"/>
  <c r="R39" i="1"/>
  <c r="R38" i="1"/>
  <c r="R37" i="1"/>
  <c r="R36" i="1"/>
  <c r="R35" i="1"/>
  <c r="R34" i="1"/>
  <c r="R33" i="1"/>
  <c r="Q31" i="1"/>
  <c r="M31" i="1"/>
  <c r="R31" i="1" s="1"/>
  <c r="K31" i="1"/>
  <c r="J31" i="1"/>
  <c r="I31" i="1"/>
  <c r="H31" i="1"/>
  <c r="R30" i="1"/>
  <c r="R29" i="1"/>
  <c r="R28" i="1"/>
  <c r="R27" i="1"/>
  <c r="R26" i="1"/>
  <c r="R25" i="1"/>
  <c r="R24" i="1"/>
</calcChain>
</file>

<file path=xl/sharedStrings.xml><?xml version="1.0" encoding="utf-8"?>
<sst xmlns="http://schemas.openxmlformats.org/spreadsheetml/2006/main" count="199" uniqueCount="110">
  <si>
    <t>Удельная стоимость капиталь-
ного ремонта одного квадратно-го метра общей площади помещений много-квартир-ного дома</t>
  </si>
  <si>
    <t>Мини-
маль-ный размер фонда капи-таль-
ного ремонта  (для домов, выбрав-
ших спец-
счет)</t>
  </si>
  <si>
    <t>Предель-
ная стоимость капиталь-
ного ремонта одного квадрат-
ного метра общей площади помещений в много-квартир-
ном доме</t>
  </si>
  <si>
    <t>№
пп</t>
  </si>
  <si>
    <t>Адрес многоквартирного дома</t>
  </si>
  <si>
    <t>Год</t>
  </si>
  <si>
    <t>всего</t>
  </si>
  <si>
    <t>за счет средств местного бюджета</t>
  </si>
  <si>
    <t>кв. метров</t>
  </si>
  <si>
    <t>Площадь помещений многоквартирного дома</t>
  </si>
  <si>
    <t>чел.</t>
  </si>
  <si>
    <t>рублей</t>
  </si>
  <si>
    <t xml:space="preserve">рублей/кв. м </t>
  </si>
  <si>
    <t>№ 
пп</t>
  </si>
  <si>
    <t xml:space="preserve">рублей/кв. м  </t>
  </si>
  <si>
    <t>ед.</t>
  </si>
  <si>
    <t xml:space="preserve">Адрес многоквартирного дома 
</t>
  </si>
  <si>
    <t>Ремонт крыши</t>
  </si>
  <si>
    <t>улица, № дома</t>
  </si>
  <si>
    <t>куб. метров</t>
  </si>
  <si>
    <t>Мате-
риал стен</t>
  </si>
  <si>
    <t xml:space="preserve">за счет средств республикан-
ского бюджета Чувашской Республики  </t>
  </si>
  <si>
    <t>Ремонт  внутри-
домо-
вых 
инже-
нер-
ных систем</t>
  </si>
  <si>
    <t>Замена коллек-
тивных (обще-
домо-
вых) ПУ и УУ</t>
  </si>
  <si>
    <t>Ремонт или замена лифтового оборудования, признанного непригодным для эксплуатации, ремонт лифтовых шахт</t>
  </si>
  <si>
    <t>Энергетическое обследование многоквартирного дома</t>
  </si>
  <si>
    <t>Стоимость капитального ремонта общего имущества в многоквартирном доме</t>
  </si>
  <si>
    <t>20</t>
  </si>
  <si>
    <t>Ремонт подвальных помещений, относящихся к общему имуществу в многоквартирном доме</t>
  </si>
  <si>
    <t xml:space="preserve">Утепление и ремонт фасадов многоквартирного дома </t>
  </si>
  <si>
    <t>за счет средств государственной и муниципальной поддержки</t>
  </si>
  <si>
    <t>Ремонт фундамента   многоквартирного дома</t>
  </si>
  <si>
    <t>Вид ремонта общего имущества 
в много-
квартирном доме</t>
  </si>
  <si>
    <t xml:space="preserve">за счет средств собствен-
ников помещений 
в многоквар-тирном доме </t>
  </si>
  <si>
    <t>Способ формиро-
вания фонда капиталь-
ного ремонта</t>
  </si>
  <si>
    <t>Cтоимость капиталь-
ного 
ремонта общего имущества в много-
квартирном доме – всего</t>
  </si>
  <si>
    <t>Количество жителей, зарегистри-рованных в многоквартир-
ном доме 
на дату утверждения Республикан-ской программы капитального ремонта общего имущества в многоквартир-
ных домах, расположен-ных на территории Чувашской Республики, на 2014–
2043 годы</t>
  </si>
  <si>
    <t>ввода в 
экс-
плуата-
цию много-квар-
тирного дома</t>
  </si>
  <si>
    <t>завер-шения послед-него 
капи-
таль-
ного ремон-
та в много-
квартир-
ном доме</t>
  </si>
  <si>
    <t>Коли-чество подъез-
дов в много-
квар-
тир-
ном доме</t>
  </si>
  <si>
    <t>в том числе жилых помещений, находящих-
ся в соб-
ственности 
граждан</t>
  </si>
  <si>
    <t>за счет средств государствен-
ной корпора-
ции – Фонда содействия реформирова-нию жилищно-коммунального хозяйства</t>
  </si>
  <si>
    <t>Коли-чество этажей в 
много-
квар-
тир-
ном доме</t>
  </si>
  <si>
    <t>21</t>
  </si>
  <si>
    <t xml:space="preserve">                                                         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многоквартирных домов, расположенных на территории  Чувашской Республики, в отношении которых планируется проведение   капитального ремонта общего имущества, по видам капитального ремонта </t>
  </si>
  <si>
    <t xml:space="preserve">Приложение № 1
к Республиканскому краткосрочному плану реализации в 2018-2020 годах Республиканской программы капитального ремонта общего имущества в многоквартирных домах, расположенных на территории Чувашской Республики, на 2014–2043 годы                                                                                       </t>
  </si>
  <si>
    <r>
      <t xml:space="preserve">П Е Р Е Ч Е Н Ь
многоквартирных домов, расположенных на территории Чувашской Республики, в отношении которых в 2018 -2020 годах  планируется проведение  капитального ремонта общего имущества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</si>
  <si>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Приложение № 2                                                                                              к Республиканскому краткосрочному плану реализации в 2018 -2020  годах Республиканской программы капитального ремонта общего имущества в многоквартирных домах, расположенных на территории 
Чувашской Республики, на 2014–2043 годы</t>
  </si>
  <si>
    <t>на счете рег. оператора</t>
  </si>
  <si>
    <t>2018 год</t>
  </si>
  <si>
    <t>-</t>
  </si>
  <si>
    <t>2019 год</t>
  </si>
  <si>
    <t>ремонт крыши</t>
  </si>
  <si>
    <t>605,41 </t>
  </si>
  <si>
    <t>кирпич</t>
  </si>
  <si>
    <t>ремонт системы электроснабжения</t>
  </si>
  <si>
    <t>5 365,47</t>
  </si>
  <si>
    <t>2020 год</t>
  </si>
  <si>
    <t>679,40 </t>
  </si>
  <si>
    <t>689,00 </t>
  </si>
  <si>
    <t>г. Козловка, ул. Карла Маркса, д. 18</t>
  </si>
  <si>
    <t>г. Козловка, ул. Карла Маркса, д. 24</t>
  </si>
  <si>
    <t>панель</t>
  </si>
  <si>
    <t>Козловский  район</t>
  </si>
  <si>
    <t>ст. Тюрлема, 
ул. Железнодорожная, 
д. 100</t>
  </si>
  <si>
    <t>ремонт крыши,  системы электроснабжения</t>
  </si>
  <si>
    <t>ст. Тюрлема, ул. Ленина, 
д. 1</t>
  </si>
  <si>
    <t>ст. Тюрлема, ул. Лесная, 
д. 4</t>
  </si>
  <si>
    <t>ст. Тюрлема, ул. Ленина, 
д. 5</t>
  </si>
  <si>
    <t>г. Козловка, ул. Лобачевского, д. 20</t>
  </si>
  <si>
    <t xml:space="preserve">ремонт крыши </t>
  </si>
  <si>
    <t>г. Козловка, ул. Герцена, д. 10</t>
  </si>
  <si>
    <t>ремонт крыши, системы электроснабжения</t>
  </si>
  <si>
    <t>г. Козловка, ул. Ленкина, 
д. 7</t>
  </si>
  <si>
    <t>Итого: 7 домов</t>
  </si>
  <si>
    <t>г. Козловка, ул. Лобачевского, д. 9</t>
  </si>
  <si>
    <t>ст. Тюрлема, ул. Ленина, д. 3</t>
  </si>
  <si>
    <t>ремонт крыши, ремонт систем водоотведения,  холодного водоснабжения</t>
  </si>
  <si>
    <t>ст. Тюрлема, ул. Ленина, д. 4</t>
  </si>
  <si>
    <t>ст. Тюрлема, ул. Ленина, д. 7</t>
  </si>
  <si>
    <t>ст. Тюрлема, 
ул. Молодежная, д. 10</t>
  </si>
  <si>
    <t>ремонт крыши, ремонт систем водоотведения, холодного водоснабжения</t>
  </si>
  <si>
    <t>г. Козловка, ул. Рабочая, д. 3</t>
  </si>
  <si>
    <t>г. Козловка, ул. 30 лет Победы, д. 19</t>
  </si>
  <si>
    <t>г. Козловка, ул. Герцена, д. 9</t>
  </si>
  <si>
    <t>керам-
зито-
бетон-
ный 
блок</t>
  </si>
  <si>
    <t>ст. Тюрлема, ул. Ленина, д. 8</t>
  </si>
  <si>
    <t>ремонт крыши,  систем водоотведения,  холодного водоснабжения</t>
  </si>
  <si>
    <t>ст. Тюрлема, ул. Молодежная, д. 11</t>
  </si>
  <si>
    <t>ремонт крыши, систем  водоотведения, холодного водоснабжения</t>
  </si>
  <si>
    <t>ст. Тюрлема, ул. Молодежная, д. 12</t>
  </si>
  <si>
    <t>ремонт крыши, систем водоотведения,  холодного водоснабжения</t>
  </si>
  <si>
    <t>г. Козловка, ул. Чкалова, д. 10</t>
  </si>
  <si>
    <t>г. Козловка, ул. Герцена, д. 4</t>
  </si>
  <si>
    <t>ст. Тюрлема, ул. Лесная, д. 4</t>
  </si>
  <si>
    <t>г. Козловка, 
ул. Лобачевского, д. 20</t>
  </si>
  <si>
    <t>г. Козловка, ул. Герцена, 
д. 10</t>
  </si>
  <si>
    <t>Итого по району</t>
  </si>
  <si>
    <t>г. Козловка, 
ул. Лобачевского, д. 9</t>
  </si>
  <si>
    <t>ст. Тюрлема, ул. Ленина, 
д. 3</t>
  </si>
  <si>
    <t>ст. Тюрлема, ул. Ленина, 
д. 4</t>
  </si>
  <si>
    <t>ст. Тюрлема, ул. Ленина, 
д. 7</t>
  </si>
  <si>
    <t>ст. Тюрлема, ул. Ленина, 
д. 8</t>
  </si>
  <si>
    <t>ст. Тюрлема, 
ул. Молодежная, д. 11</t>
  </si>
  <si>
    <t>ст. Тюрлема, 
ул. Молодежная, д. 12</t>
  </si>
  <si>
    <t>г. Козловка, ул. Чкалова, 
д. 10</t>
  </si>
  <si>
    <t>Итого: 8 домов</t>
  </si>
  <si>
    <t>Общая площадь многоквартирного дома</t>
  </si>
  <si>
    <t>ремонт крыши,  системы теплоснабжения</t>
  </si>
  <si>
    <t xml:space="preserve">Приложение №1  к постановлению администрации Козловского района 
Чувашской Республики от 03.09.2021 №429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</si>
</sst>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 * #,##0_ ;_ * \-#,##0_ ;_ * &quot;-&quot;_ ;_ @_ "/>
    <numFmt numFmtId="169" formatCode="_ * #,##0.00_ ;_ * \-#,##0.00_ ;_ * &quot;-&quot;??_ ;_ @_ 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b/>
      <sz val="13"/>
      <name val="Times New Roman"/>
      <family val="1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2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/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/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36" borderId="0" applyNumberFormat="0" applyBorder="0" applyAlignment="0" applyProtection="0"/>
    <xf numFmtId="0" fontId="9" fillId="37" borderId="0" applyNumberFormat="0" applyBorder="0" applyAlignment="0" applyProtection="0">
      <alignment vertical="center"/>
    </xf>
    <xf numFmtId="0" fontId="10" fillId="12" borderId="1" applyNumberFormat="0" applyAlignment="0" applyProtection="0"/>
    <xf numFmtId="0" fontId="10" fillId="13" borderId="1" applyNumberFormat="0" applyAlignment="0" applyProtection="0">
      <alignment vertical="center"/>
    </xf>
    <xf numFmtId="0" fontId="11" fillId="38" borderId="2" applyNumberFormat="0" applyAlignment="0" applyProtection="0"/>
    <xf numFmtId="0" fontId="11" fillId="39" borderId="2" applyNumberFormat="0" applyAlignment="0" applyProtection="0">
      <alignment vertical="center"/>
    </xf>
    <xf numFmtId="0" fontId="12" fillId="38" borderId="1" applyNumberFormat="0" applyAlignment="0" applyProtection="0"/>
    <xf numFmtId="0" fontId="12" fillId="39" borderId="1" applyNumberFormat="0" applyAlignment="0" applyProtection="0">
      <alignment vertical="center"/>
    </xf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8" fillId="0" borderId="0" applyFont="0" applyFill="0" applyBorder="0" applyAlignment="0" applyProtection="0">
      <alignment vertical="center"/>
    </xf>
    <xf numFmtId="165" fontId="25" fillId="0" borderId="0" applyFont="0" applyFill="0" applyBorder="0" applyAlignment="0" applyProtection="0">
      <alignment vertical="center"/>
    </xf>
    <xf numFmtId="164" fontId="38" fillId="0" borderId="0" applyFont="0" applyFill="0" applyBorder="0" applyAlignment="0" applyProtection="0">
      <alignment vertical="center"/>
    </xf>
    <xf numFmtId="164" fontId="25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/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/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/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169" fontId="38" fillId="0" borderId="0" applyFont="0" applyFill="0" applyBorder="0" applyAlignment="0" applyProtection="0">
      <alignment vertical="center"/>
    </xf>
    <xf numFmtId="169" fontId="25" fillId="0" borderId="0" applyFont="0" applyFill="0" applyBorder="0" applyAlignment="0" applyProtection="0">
      <alignment vertical="center"/>
    </xf>
    <xf numFmtId="168" fontId="38" fillId="0" borderId="0" applyFont="0" applyFill="0" applyBorder="0" applyAlignment="0" applyProtection="0">
      <alignment vertical="center"/>
    </xf>
    <xf numFmtId="168" fontId="25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/>
    <xf numFmtId="0" fontId="16" fillId="0" borderId="6" applyNumberFormat="0" applyFill="0" applyAlignment="0" applyProtection="0">
      <alignment vertical="center"/>
    </xf>
    <xf numFmtId="0" fontId="17" fillId="40" borderId="7" applyNumberFormat="0" applyAlignment="0" applyProtection="0"/>
    <xf numFmtId="0" fontId="17" fillId="41" borderId="7" applyNumberFormat="0" applyAlignment="0" applyProtection="0">
      <alignment vertical="center"/>
    </xf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9" fillId="42" borderId="0" applyNumberFormat="0" applyBorder="0" applyAlignment="0" applyProtection="0"/>
    <xf numFmtId="0" fontId="19" fillId="43" borderId="0" applyNumberFormat="0" applyBorder="0" applyAlignment="0" applyProtection="0">
      <alignment vertical="center"/>
    </xf>
    <xf numFmtId="0" fontId="25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25" fillId="0" borderId="0"/>
    <xf numFmtId="0" fontId="42" fillId="0" borderId="0"/>
    <xf numFmtId="0" fontId="1" fillId="0" borderId="0">
      <alignment vertical="center"/>
    </xf>
    <xf numFmtId="0" fontId="20" fillId="4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8" fillId="44" borderId="8" applyNumberFormat="0" applyFont="0" applyAlignment="0" applyProtection="0"/>
    <xf numFmtId="0" fontId="1" fillId="44" borderId="8" applyNumberFormat="0" applyFont="0" applyAlignment="0" applyProtection="0"/>
    <xf numFmtId="0" fontId="38" fillId="45" borderId="8" applyNumberFormat="0" applyFont="0" applyAlignment="0" applyProtection="0">
      <alignment vertical="center"/>
    </xf>
    <xf numFmtId="0" fontId="25" fillId="45" borderId="8" applyNumberFormat="0" applyFon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/>
    <xf numFmtId="0" fontId="2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>
      <alignment vertical="center"/>
    </xf>
  </cellStyleXfs>
  <cellXfs count="14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3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6" fillId="0" borderId="0" xfId="0" quotePrefix="1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horizontal="center" vertical="top"/>
    </xf>
    <xf numFmtId="0" fontId="2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0" fontId="34" fillId="0" borderId="0" xfId="0" applyFont="1" applyFill="1"/>
    <xf numFmtId="49" fontId="33" fillId="0" borderId="10" xfId="0" applyNumberFormat="1" applyFont="1" applyFill="1" applyBorder="1" applyAlignment="1">
      <alignment vertical="top" wrapText="1"/>
    </xf>
    <xf numFmtId="1" fontId="33" fillId="0" borderId="10" xfId="0" applyNumberFormat="1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36" fillId="0" borderId="0" xfId="0" applyFont="1" applyFill="1"/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49" fontId="33" fillId="0" borderId="0" xfId="0" quotePrefix="1" applyNumberFormat="1" applyFont="1" applyFill="1" applyBorder="1" applyAlignment="1">
      <alignment horizontal="center" vertical="top" wrapText="1"/>
    </xf>
    <xf numFmtId="49" fontId="33" fillId="0" borderId="0" xfId="0" applyNumberFormat="1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49" fontId="37" fillId="0" borderId="0" xfId="0" applyNumberFormat="1" applyFont="1" applyFill="1" applyBorder="1" applyAlignment="1">
      <alignment horizontal="center" vertical="top" wrapText="1"/>
    </xf>
    <xf numFmtId="0" fontId="36" fillId="46" borderId="0" xfId="0" applyFont="1" applyFill="1"/>
    <xf numFmtId="2" fontId="0" fillId="0" borderId="0" xfId="0" applyNumberFormat="1" applyFont="1" applyFill="1"/>
    <xf numFmtId="4" fontId="33" fillId="0" borderId="10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/>
    <xf numFmtId="4" fontId="0" fillId="0" borderId="0" xfId="0" applyNumberFormat="1" applyFont="1" applyFill="1" applyAlignment="1">
      <alignment wrapText="1"/>
    </xf>
    <xf numFmtId="4" fontId="0" fillId="0" borderId="0" xfId="0" applyNumberFormat="1" applyFont="1" applyFill="1" applyBorder="1"/>
    <xf numFmtId="4" fontId="5" fillId="0" borderId="0" xfId="0" quotePrefix="1" applyNumberFormat="1" applyFont="1" applyFill="1" applyAlignment="1">
      <alignment vertical="top" wrapText="1"/>
    </xf>
    <xf numFmtId="4" fontId="5" fillId="0" borderId="0" xfId="0" quotePrefix="1" applyNumberFormat="1" applyFont="1" applyFill="1" applyAlignment="1">
      <alignment horizontal="center" vertical="top" wrapText="1"/>
    </xf>
    <xf numFmtId="4" fontId="33" fillId="0" borderId="10" xfId="0" quotePrefix="1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vertical="top" wrapText="1"/>
    </xf>
    <xf numFmtId="4" fontId="5" fillId="0" borderId="0" xfId="0" applyNumberFormat="1" applyFont="1" applyFill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left" vertical="top" wrapText="1"/>
    </xf>
    <xf numFmtId="0" fontId="33" fillId="0" borderId="1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wrapText="1"/>
    </xf>
    <xf numFmtId="0" fontId="7" fillId="0" borderId="0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center" vertical="top"/>
    </xf>
    <xf numFmtId="4" fontId="6" fillId="0" borderId="0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vertical="top" wrapText="1"/>
    </xf>
    <xf numFmtId="0" fontId="35" fillId="0" borderId="11" xfId="0" applyFont="1" applyFill="1" applyBorder="1" applyAlignment="1">
      <alignment horizontal="center" vertical="top" wrapText="1"/>
    </xf>
    <xf numFmtId="0" fontId="34" fillId="0" borderId="11" xfId="0" applyFont="1" applyFill="1" applyBorder="1"/>
    <xf numFmtId="49" fontId="6" fillId="0" borderId="0" xfId="0" quotePrefix="1" applyNumberFormat="1" applyFont="1" applyFill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0" fontId="33" fillId="0" borderId="10" xfId="0" applyFont="1" applyFill="1" applyBorder="1"/>
    <xf numFmtId="0" fontId="33" fillId="0" borderId="10" xfId="0" quotePrefix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center" vertical="top" wrapText="1"/>
    </xf>
    <xf numFmtId="49" fontId="33" fillId="0" borderId="10" xfId="0" applyNumberFormat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left" vertical="top" wrapText="1"/>
    </xf>
    <xf numFmtId="0" fontId="33" fillId="0" borderId="10" xfId="0" applyFont="1" applyFill="1" applyBorder="1" applyAlignment="1">
      <alignment horizontal="center"/>
    </xf>
    <xf numFmtId="0" fontId="43" fillId="0" borderId="0" xfId="0" applyFont="1"/>
    <xf numFmtId="0" fontId="33" fillId="0" borderId="0" xfId="0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 vertical="top" wrapText="1"/>
    </xf>
    <xf numFmtId="0" fontId="33" fillId="0" borderId="0" xfId="0" applyNumberFormat="1" applyFont="1" applyFill="1" applyBorder="1" applyAlignment="1">
      <alignment horizontal="center" vertical="top" wrapText="1"/>
    </xf>
    <xf numFmtId="1" fontId="33" fillId="0" borderId="0" xfId="0" applyNumberFormat="1" applyFont="1" applyFill="1" applyBorder="1" applyAlignment="1">
      <alignment horizontal="center" vertical="top" wrapText="1"/>
    </xf>
    <xf numFmtId="0" fontId="33" fillId="0" borderId="0" xfId="0" applyFont="1" applyFill="1" applyBorder="1"/>
    <xf numFmtId="4" fontId="33" fillId="0" borderId="0" xfId="0" applyNumberFormat="1" applyFont="1" applyFill="1" applyBorder="1"/>
    <xf numFmtId="2" fontId="33" fillId="0" borderId="0" xfId="0" applyNumberFormat="1" applyFont="1" applyFill="1" applyBorder="1"/>
    <xf numFmtId="0" fontId="34" fillId="0" borderId="0" xfId="0" applyFont="1" applyFill="1" applyBorder="1"/>
    <xf numFmtId="0" fontId="33" fillId="0" borderId="0" xfId="0" applyFont="1" applyFill="1" applyBorder="1" applyAlignment="1">
      <alignment horizontal="left" vertical="top" wrapText="1"/>
    </xf>
    <xf numFmtId="0" fontId="44" fillId="0" borderId="0" xfId="0" applyFont="1" applyAlignment="1">
      <alignment horizontal="right" vertical="top"/>
    </xf>
    <xf numFmtId="0" fontId="33" fillId="0" borderId="12" xfId="0" applyFont="1" applyFill="1" applyBorder="1" applyAlignment="1">
      <alignment horizontal="center" vertical="top" wrapText="1"/>
    </xf>
    <xf numFmtId="2" fontId="33" fillId="0" borderId="13" xfId="0" applyNumberFormat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center" vertical="top"/>
    </xf>
    <xf numFmtId="0" fontId="40" fillId="0" borderId="10" xfId="0" applyFont="1" applyFill="1" applyBorder="1" applyAlignment="1">
      <alignment horizontal="center" vertical="top"/>
    </xf>
    <xf numFmtId="2" fontId="35" fillId="0" borderId="10" xfId="0" applyNumberFormat="1" applyFont="1" applyFill="1" applyBorder="1" applyAlignment="1">
      <alignment horizontal="left" vertical="top" wrapText="1"/>
    </xf>
    <xf numFmtId="0" fontId="35" fillId="0" borderId="10" xfId="0" applyNumberFormat="1" applyFont="1" applyFill="1" applyBorder="1" applyAlignment="1">
      <alignment horizontal="center" vertical="top" wrapText="1"/>
    </xf>
    <xf numFmtId="2" fontId="35" fillId="0" borderId="10" xfId="0" applyNumberFormat="1" applyFont="1" applyFill="1" applyBorder="1" applyAlignment="1">
      <alignment horizontal="center" vertical="top" wrapText="1"/>
    </xf>
    <xf numFmtId="0" fontId="34" fillId="0" borderId="13" xfId="0" applyFont="1" applyFill="1" applyBorder="1"/>
    <xf numFmtId="0" fontId="33" fillId="0" borderId="10" xfId="0" applyFont="1" applyFill="1" applyBorder="1" applyAlignment="1">
      <alignment vertical="top" wrapText="1"/>
    </xf>
    <xf numFmtId="4" fontId="33" fillId="0" borderId="10" xfId="0" applyNumberFormat="1" applyFont="1" applyFill="1" applyBorder="1" applyAlignment="1">
      <alignment horizontal="left" vertical="top" wrapText="1" indent="1"/>
    </xf>
    <xf numFmtId="2" fontId="33" fillId="0" borderId="10" xfId="0" applyNumberFormat="1" applyFont="1" applyFill="1" applyBorder="1" applyAlignment="1">
      <alignment horizontal="left" vertical="top" wrapText="1" indent="1"/>
    </xf>
    <xf numFmtId="4" fontId="33" fillId="0" borderId="13" xfId="0" applyNumberFormat="1" applyFont="1" applyFill="1" applyBorder="1" applyAlignment="1">
      <alignment horizontal="center" vertical="top" wrapText="1"/>
    </xf>
    <xf numFmtId="0" fontId="33" fillId="0" borderId="12" xfId="0" applyFont="1" applyFill="1" applyBorder="1" applyAlignment="1">
      <alignment horizontal="left" vertical="top" wrapText="1" indent="1"/>
    </xf>
    <xf numFmtId="2" fontId="35" fillId="0" borderId="10" xfId="0" applyNumberFormat="1" applyFont="1" applyFill="1" applyBorder="1" applyAlignment="1">
      <alignment vertical="top" wrapText="1"/>
    </xf>
    <xf numFmtId="0" fontId="33" fillId="0" borderId="10" xfId="0" applyFont="1" applyFill="1" applyBorder="1" applyAlignment="1">
      <alignment horizontal="left" vertical="top" wrapText="1" indent="1"/>
    </xf>
    <xf numFmtId="4" fontId="35" fillId="0" borderId="10" xfId="0" applyNumberFormat="1" applyFont="1" applyFill="1" applyBorder="1" applyAlignment="1">
      <alignment horizontal="left" vertical="top" wrapText="1" indent="1"/>
    </xf>
    <xf numFmtId="49" fontId="33" fillId="0" borderId="10" xfId="0" applyNumberFormat="1" applyFont="1" applyFill="1" applyBorder="1" applyAlignment="1">
      <alignment horizontal="left" vertical="top" wrapText="1" indent="1"/>
    </xf>
    <xf numFmtId="0" fontId="34" fillId="0" borderId="13" xfId="0" applyFont="1" applyFill="1" applyBorder="1" applyAlignment="1">
      <alignment horizontal="left" indent="1"/>
    </xf>
    <xf numFmtId="2" fontId="40" fillId="0" borderId="10" xfId="0" applyNumberFormat="1" applyFont="1" applyFill="1" applyBorder="1" applyAlignment="1">
      <alignment horizontal="center" vertical="top"/>
    </xf>
    <xf numFmtId="3" fontId="35" fillId="0" borderId="10" xfId="0" applyNumberFormat="1" applyFont="1" applyFill="1" applyBorder="1" applyAlignment="1">
      <alignment horizontal="center" vertical="top" wrapText="1"/>
    </xf>
    <xf numFmtId="0" fontId="34" fillId="0" borderId="13" xfId="0" applyFont="1" applyFill="1" applyBorder="1" applyAlignment="1">
      <alignment vertical="top"/>
    </xf>
    <xf numFmtId="0" fontId="6" fillId="0" borderId="10" xfId="0" applyFont="1" applyFill="1" applyBorder="1" applyAlignment="1">
      <alignment horizontal="left" vertical="top" wrapText="1"/>
    </xf>
    <xf numFmtId="4" fontId="6" fillId="0" borderId="10" xfId="0" applyNumberFormat="1" applyFont="1" applyFill="1" applyBorder="1" applyAlignment="1">
      <alignment horizontal="center" vertical="top" wrapText="1"/>
    </xf>
    <xf numFmtId="0" fontId="6" fillId="0" borderId="10" xfId="0" quotePrefix="1" applyFont="1" applyFill="1" applyBorder="1" applyAlignment="1">
      <alignment horizontal="left" vertical="top" wrapText="1"/>
    </xf>
    <xf numFmtId="2" fontId="7" fillId="0" borderId="1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4" fontId="7" fillId="0" borderId="10" xfId="0" applyNumberFormat="1" applyFont="1" applyFill="1" applyBorder="1" applyAlignment="1">
      <alignment horizontal="center" vertical="top" wrapText="1"/>
    </xf>
    <xf numFmtId="4" fontId="33" fillId="0" borderId="10" xfId="0" applyNumberFormat="1" applyFont="1" applyFill="1" applyBorder="1" applyAlignment="1">
      <alignment horizontal="center" vertical="top" wrapText="1"/>
    </xf>
    <xf numFmtId="4" fontId="35" fillId="0" borderId="10" xfId="0" applyNumberFormat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center" vertical="top" wrapText="1"/>
    </xf>
    <xf numFmtId="0" fontId="33" fillId="0" borderId="10" xfId="0" quotePrefix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4" fontId="33" fillId="0" borderId="10" xfId="0" quotePrefix="1" applyNumberFormat="1" applyFont="1" applyFill="1" applyBorder="1" applyAlignment="1">
      <alignment horizontal="center" vertical="top" wrapText="1"/>
    </xf>
    <xf numFmtId="0" fontId="33" fillId="0" borderId="10" xfId="0" quotePrefix="1" applyNumberFormat="1" applyFont="1" applyFill="1" applyBorder="1" applyAlignment="1">
      <alignment horizontal="center" vertical="top" wrapText="1"/>
    </xf>
    <xf numFmtId="0" fontId="33" fillId="0" borderId="10" xfId="0" applyNumberFormat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0" fontId="33" fillId="0" borderId="10" xfId="0" quotePrefix="1" applyFont="1" applyFill="1" applyBorder="1" applyAlignment="1">
      <alignment horizontal="center" vertical="top" wrapText="1"/>
    </xf>
    <xf numFmtId="2" fontId="6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0" fontId="33" fillId="0" borderId="10" xfId="0" quotePrefix="1" applyFont="1" applyFill="1" applyBorder="1" applyAlignment="1">
      <alignment horizontal="center" vertical="top" wrapText="1"/>
    </xf>
    <xf numFmtId="2" fontId="33" fillId="0" borderId="10" xfId="0" quotePrefix="1" applyNumberFormat="1" applyFont="1" applyFill="1" applyBorder="1" applyAlignment="1">
      <alignment horizontal="center" vertical="top" wrapText="1"/>
    </xf>
    <xf numFmtId="4" fontId="2" fillId="0" borderId="0" xfId="0" quotePrefix="1" applyNumberFormat="1" applyFont="1" applyFill="1" applyAlignment="1">
      <alignment horizontal="center" vertical="top" wrapText="1"/>
    </xf>
    <xf numFmtId="4" fontId="33" fillId="0" borderId="10" xfId="0" quotePrefix="1" applyNumberFormat="1" applyFont="1" applyFill="1" applyBorder="1" applyAlignment="1">
      <alignment horizontal="center" vertical="top" wrapText="1"/>
    </xf>
    <xf numFmtId="0" fontId="33" fillId="0" borderId="10" xfId="0" quotePrefix="1" applyNumberFormat="1" applyFont="1" applyFill="1" applyBorder="1" applyAlignment="1">
      <alignment horizontal="center" vertical="top" wrapText="1"/>
    </xf>
    <xf numFmtId="0" fontId="33" fillId="0" borderId="10" xfId="0" applyNumberFormat="1" applyFont="1" applyFill="1" applyBorder="1" applyAlignment="1">
      <alignment horizontal="center" vertical="top" wrapText="1"/>
    </xf>
    <xf numFmtId="0" fontId="31" fillId="0" borderId="14" xfId="0" applyFont="1" applyFill="1" applyBorder="1" applyAlignment="1">
      <alignment horizontal="center" vertical="top" wrapText="1"/>
    </xf>
    <xf numFmtId="0" fontId="27" fillId="0" borderId="14" xfId="0" applyFont="1" applyFill="1" applyBorder="1" applyAlignment="1">
      <alignment horizontal="center" vertical="top" wrapText="1"/>
    </xf>
    <xf numFmtId="4" fontId="27" fillId="0" borderId="14" xfId="0" applyNumberFormat="1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4" fontId="26" fillId="0" borderId="0" xfId="0" applyNumberFormat="1" applyFont="1" applyFill="1" applyAlignment="1">
      <alignment horizontal="center" vertical="top" wrapText="1"/>
    </xf>
    <xf numFmtId="49" fontId="33" fillId="0" borderId="10" xfId="0" quotePrefix="1" applyNumberFormat="1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/>
    </xf>
    <xf numFmtId="0" fontId="35" fillId="0" borderId="10" xfId="0" applyFont="1" applyBorder="1" applyAlignment="1">
      <alignment horizontal="center" vertical="top"/>
    </xf>
    <xf numFmtId="4" fontId="33" fillId="0" borderId="10" xfId="0" applyNumberFormat="1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4" fontId="35" fillId="0" borderId="10" xfId="0" applyNumberFormat="1" applyFont="1" applyFill="1" applyBorder="1" applyAlignment="1">
      <alignment horizontal="center" vertical="top" wrapText="1"/>
    </xf>
    <xf numFmtId="2" fontId="33" fillId="0" borderId="10" xfId="0" applyNumberFormat="1" applyFont="1" applyFill="1" applyBorder="1" applyAlignment="1">
      <alignment horizontal="center" vertical="top" wrapText="1"/>
    </xf>
    <xf numFmtId="0" fontId="35" fillId="0" borderId="12" xfId="0" applyFont="1" applyFill="1" applyBorder="1" applyAlignment="1">
      <alignment horizontal="center" vertical="top" wrapText="1"/>
    </xf>
    <xf numFmtId="0" fontId="35" fillId="0" borderId="13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41" fillId="0" borderId="11" xfId="0" applyFont="1" applyBorder="1" applyAlignment="1">
      <alignment vertical="top" wrapText="1"/>
    </xf>
    <xf numFmtId="2" fontId="6" fillId="0" borderId="1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33" fillId="0" borderId="0" xfId="0" quotePrefix="1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1" fillId="0" borderId="0" xfId="0" quotePrefix="1" applyFont="1" applyFill="1" applyBorder="1" applyAlignment="1">
      <alignment horizontal="center" vertical="top" wrapText="1"/>
    </xf>
  </cellXfs>
  <cellStyles count="122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2 2" xfId="14"/>
    <cellStyle name="20% - Акцент5 3" xfId="15"/>
    <cellStyle name="20% - Акцент6 2" xfId="16"/>
    <cellStyle name="20% - Акцент6 2 2" xfId="17"/>
    <cellStyle name="20% - Акцент6 3" xfId="18"/>
    <cellStyle name="40% - Акцент1 2" xfId="19"/>
    <cellStyle name="40% - Акцент1 2 2" xfId="20"/>
    <cellStyle name="40% - Акцент1 3" xfId="21"/>
    <cellStyle name="40% - Акцент2 2" xfId="22"/>
    <cellStyle name="40% - Акцент2 2 2" xfId="23"/>
    <cellStyle name="40% - Акцент2 3" xfId="24"/>
    <cellStyle name="40% - Акцент3 2" xfId="25"/>
    <cellStyle name="40% - Акцент3 2 2" xfId="26"/>
    <cellStyle name="40% - Акцент3 3" xfId="27"/>
    <cellStyle name="40% - Акцент4 2" xfId="28"/>
    <cellStyle name="40% - Акцент4 2 2" xfId="29"/>
    <cellStyle name="40% - Акцент4 3" xfId="30"/>
    <cellStyle name="40% - Акцент5 2" xfId="31"/>
    <cellStyle name="40% - Акцент5 2 2" xfId="32"/>
    <cellStyle name="40% - Акцент5 3" xfId="33"/>
    <cellStyle name="40% - Акцент6 2" xfId="34"/>
    <cellStyle name="40% - Акцент6 2 2" xfId="35"/>
    <cellStyle name="40% - Акцент6 3" xfId="36"/>
    <cellStyle name="60% - Акцент1 2" xfId="37"/>
    <cellStyle name="60% - Акцент1 3" xfId="38"/>
    <cellStyle name="60% - Акцент2 2" xfId="39"/>
    <cellStyle name="60% - Акцент2 3" xfId="40"/>
    <cellStyle name="60% - Акцент3 2" xfId="41"/>
    <cellStyle name="60% - Акцент3 3" xfId="42"/>
    <cellStyle name="60% - Акцент4 2" xfId="43"/>
    <cellStyle name="60% - Акцент4 3" xfId="44"/>
    <cellStyle name="60% - Акцент5 2" xfId="45"/>
    <cellStyle name="60% - Акцент5 3" xfId="46"/>
    <cellStyle name="60% - Акцент6 2" xfId="47"/>
    <cellStyle name="60% - Акцент6 3" xfId="48"/>
    <cellStyle name="Акцент1 2" xfId="49"/>
    <cellStyle name="Акцент1 3" xfId="50"/>
    <cellStyle name="Акцент2 2" xfId="51"/>
    <cellStyle name="Акцент2 3" xfId="52"/>
    <cellStyle name="Акцент3 2" xfId="53"/>
    <cellStyle name="Акцент3 3" xfId="54"/>
    <cellStyle name="Акцент4 2" xfId="55"/>
    <cellStyle name="Акцент4 3" xfId="56"/>
    <cellStyle name="Акцент5 2" xfId="57"/>
    <cellStyle name="Акцент5 3" xfId="58"/>
    <cellStyle name="Акцент6 2" xfId="59"/>
    <cellStyle name="Акцент6 3" xfId="60"/>
    <cellStyle name="Ввод  2" xfId="61"/>
    <cellStyle name="Ввод  3" xfId="62"/>
    <cellStyle name="Вывод 2" xfId="63"/>
    <cellStyle name="Вывод 3" xfId="64"/>
    <cellStyle name="Вычисление 2" xfId="65"/>
    <cellStyle name="Вычисление 3" xfId="66"/>
    <cellStyle name="Денежный 2" xfId="67"/>
    <cellStyle name="Денежный 2 2" xfId="68"/>
    <cellStyle name="Денежный 3" xfId="69"/>
    <cellStyle name="Денежный 3 2" xfId="70"/>
    <cellStyle name="Денежный[0]" xfId="71"/>
    <cellStyle name="Денежный[0] 2" xfId="72"/>
    <cellStyle name="Заголовок 1 2" xfId="73"/>
    <cellStyle name="Заголовок 1 3" xfId="74"/>
    <cellStyle name="Заголовок 2 2" xfId="75"/>
    <cellStyle name="Заголовок 2 3" xfId="76"/>
    <cellStyle name="Заголовок 3 2" xfId="77"/>
    <cellStyle name="Заголовок 3 3" xfId="78"/>
    <cellStyle name="Заголовок 4 2" xfId="79"/>
    <cellStyle name="Заголовок 4 3" xfId="80"/>
    <cellStyle name="Запятая" xfId="81"/>
    <cellStyle name="Запятая 2" xfId="82"/>
    <cellStyle name="Запятая[0]" xfId="83"/>
    <cellStyle name="Запятая[0] 2" xfId="84"/>
    <cellStyle name="Итог 2" xfId="85"/>
    <cellStyle name="Итог 3" xfId="86"/>
    <cellStyle name="Контрольная ячейка 2" xfId="87"/>
    <cellStyle name="Контрольная ячейка 3" xfId="88"/>
    <cellStyle name="Название 2" xfId="89"/>
    <cellStyle name="Название 3" xfId="90"/>
    <cellStyle name="Нейтральный 2" xfId="91"/>
    <cellStyle name="Нейтральный 3" xfId="92"/>
    <cellStyle name="Обычный" xfId="0" builtinId="0"/>
    <cellStyle name="Обычный 2" xfId="93"/>
    <cellStyle name="Обычный 2 2" xfId="94"/>
    <cellStyle name="Обычный 2 3" xfId="95"/>
    <cellStyle name="Обычный 3" xfId="96"/>
    <cellStyle name="Обычный 4" xfId="97"/>
    <cellStyle name="Обычный 5" xfId="98"/>
    <cellStyle name="Обычный 6" xfId="99"/>
    <cellStyle name="Обычный 7" xfId="100"/>
    <cellStyle name="Плохой 2" xfId="101"/>
    <cellStyle name="Плохой 3" xfId="102"/>
    <cellStyle name="Пояснение 2" xfId="103"/>
    <cellStyle name="Пояснение 3" xfId="104"/>
    <cellStyle name="Примечание 2" xfId="105"/>
    <cellStyle name="Примечание 2 2" xfId="106"/>
    <cellStyle name="Примечание 3" xfId="107"/>
    <cellStyle name="Примечание 3 2" xfId="108"/>
    <cellStyle name="Процентная" xfId="109"/>
    <cellStyle name="Процентная 2" xfId="110"/>
    <cellStyle name="Связанная ячейка 2" xfId="111"/>
    <cellStyle name="Связанная ячейка 3" xfId="112"/>
    <cellStyle name="Текст предупреждения 2" xfId="113"/>
    <cellStyle name="Текст предупреждения 3" xfId="114"/>
    <cellStyle name="Финансовый 2" xfId="115"/>
    <cellStyle name="Финансовый 2 2" xfId="116"/>
    <cellStyle name="Финансовый 3" xfId="117"/>
    <cellStyle name="Финансовый 3 2" xfId="118"/>
    <cellStyle name="Финансовый 4" xfId="119"/>
    <cellStyle name="Хороший 2" xfId="120"/>
    <cellStyle name="Хороший 3" xfId="121"/>
  </cellStyles>
  <dxfs count="5"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90"/>
  <sheetViews>
    <sheetView tabSelected="1" topLeftCell="A9" zoomScale="85" zoomScaleNormal="49" zoomScaleSheetLayoutView="85" zoomScalePageLayoutView="46" workbookViewId="0">
      <selection activeCell="Q6" sqref="Q6:U14"/>
    </sheetView>
  </sheetViews>
  <sheetFormatPr defaultColWidth="9.140625" defaultRowHeight="15" x14ac:dyDescent="0.2"/>
  <cols>
    <col min="1" max="1" width="4.5703125" style="27" customWidth="1"/>
    <col min="2" max="2" width="33.85546875" style="1" customWidth="1"/>
    <col min="3" max="3" width="10.28515625" style="1" customWidth="1"/>
    <col min="4" max="4" width="9.140625" style="1"/>
    <col min="5" max="5" width="11.7109375" style="1" customWidth="1"/>
    <col min="6" max="6" width="7.28515625" style="1" customWidth="1"/>
    <col min="7" max="7" width="8" style="1" customWidth="1"/>
    <col min="8" max="8" width="21.85546875" style="1" customWidth="1"/>
    <col min="9" max="9" width="14.28515625" style="1" customWidth="1"/>
    <col min="10" max="10" width="18.85546875" style="1" customWidth="1"/>
    <col min="11" max="11" width="14.28515625" style="47" customWidth="1"/>
    <col min="12" max="12" width="23.85546875" style="1" customWidth="1"/>
    <col min="13" max="13" width="19" style="37" customWidth="1"/>
    <col min="14" max="14" width="18.42578125" style="37" customWidth="1"/>
    <col min="15" max="15" width="15.42578125" style="37" customWidth="1"/>
    <col min="16" max="16" width="14.28515625" style="37" customWidth="1"/>
    <col min="17" max="17" width="15.42578125" style="37" customWidth="1"/>
    <col min="18" max="18" width="19.85546875" style="35" customWidth="1"/>
    <col min="19" max="19" width="13.7109375" style="35" customWidth="1"/>
    <col min="20" max="20" width="12" style="1" customWidth="1"/>
    <col min="21" max="21" width="14.7109375" style="1" customWidth="1"/>
    <col min="22" max="22" width="13.5703125" style="1" customWidth="1"/>
    <col min="23" max="23" width="11.42578125" style="1" customWidth="1"/>
    <col min="24" max="24" width="11.85546875" style="1" customWidth="1"/>
    <col min="25" max="25" width="12.5703125" style="1" customWidth="1"/>
    <col min="26" max="26" width="11.7109375" style="1" customWidth="1"/>
    <col min="27" max="27" width="10.5703125" style="1" customWidth="1"/>
    <col min="28" max="42" width="8.42578125" style="1" customWidth="1"/>
    <col min="43" max="16384" width="9.140625" style="1"/>
  </cols>
  <sheetData>
    <row r="2" spans="1:42" ht="54.75" customHeight="1" x14ac:dyDescent="0.2">
      <c r="Q2" s="114" t="s">
        <v>109</v>
      </c>
      <c r="R2" s="115"/>
      <c r="S2" s="115"/>
      <c r="T2" s="115"/>
      <c r="U2" s="115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</row>
    <row r="3" spans="1:42" ht="1.5" hidden="1" customHeight="1" x14ac:dyDescent="0.2"/>
    <row r="4" spans="1:42" ht="7.5" hidden="1" customHeight="1" x14ac:dyDescent="0.2"/>
    <row r="5" spans="1:42" ht="13.5" hidden="1" customHeight="1" x14ac:dyDescent="0.2"/>
    <row r="6" spans="1:42" ht="16.5" x14ac:dyDescent="0.2">
      <c r="O6" s="40"/>
      <c r="P6" s="43"/>
      <c r="Q6" s="119" t="s">
        <v>45</v>
      </c>
      <c r="R6" s="115"/>
      <c r="S6" s="115"/>
      <c r="T6" s="115"/>
      <c r="U6" s="115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42" ht="16.5" x14ac:dyDescent="0.2">
      <c r="O7" s="41"/>
      <c r="P7" s="44"/>
      <c r="Q7" s="114"/>
      <c r="R7" s="115"/>
      <c r="S7" s="115"/>
      <c r="T7" s="115"/>
      <c r="U7" s="115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</row>
    <row r="8" spans="1:42" ht="16.5" x14ac:dyDescent="0.2">
      <c r="O8" s="41"/>
      <c r="P8" s="44"/>
      <c r="Q8" s="114"/>
      <c r="R8" s="115"/>
      <c r="S8" s="115"/>
      <c r="T8" s="115"/>
      <c r="U8" s="115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</row>
    <row r="9" spans="1:42" ht="16.5" x14ac:dyDescent="0.2">
      <c r="O9" s="41"/>
      <c r="P9" s="44"/>
      <c r="Q9" s="114"/>
      <c r="R9" s="115"/>
      <c r="S9" s="115"/>
      <c r="T9" s="115"/>
      <c r="U9" s="115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</row>
    <row r="10" spans="1:42" ht="16.5" x14ac:dyDescent="0.2">
      <c r="O10" s="41"/>
      <c r="P10" s="44"/>
      <c r="Q10" s="114"/>
      <c r="R10" s="115"/>
      <c r="S10" s="115"/>
      <c r="T10" s="115"/>
      <c r="U10" s="115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</row>
    <row r="11" spans="1:42" ht="88.5" customHeight="1" x14ac:dyDescent="0.2">
      <c r="O11" s="41"/>
      <c r="P11" s="44"/>
      <c r="Q11" s="114"/>
      <c r="R11" s="115"/>
      <c r="S11" s="115"/>
      <c r="T11" s="115"/>
      <c r="U11" s="115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</row>
    <row r="12" spans="1:42" ht="16.5" hidden="1" x14ac:dyDescent="0.2">
      <c r="O12" s="41"/>
      <c r="P12" s="44"/>
      <c r="Q12" s="114"/>
      <c r="R12" s="115"/>
      <c r="S12" s="115"/>
      <c r="T12" s="115"/>
      <c r="U12" s="115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</row>
    <row r="13" spans="1:42" ht="16.5" hidden="1" x14ac:dyDescent="0.2">
      <c r="O13" s="41"/>
      <c r="P13" s="44"/>
      <c r="Q13" s="114"/>
      <c r="R13" s="115"/>
      <c r="S13" s="115"/>
      <c r="T13" s="115"/>
      <c r="U13" s="115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</row>
    <row r="14" spans="1:42" ht="16.5" hidden="1" x14ac:dyDescent="0.2">
      <c r="A14" s="28"/>
      <c r="B14" s="2"/>
      <c r="C14" s="2"/>
      <c r="D14" s="2"/>
      <c r="E14" s="2"/>
      <c r="F14" s="2"/>
      <c r="G14" s="2"/>
      <c r="H14" s="2"/>
      <c r="I14" s="2"/>
      <c r="J14" s="2"/>
      <c r="K14" s="48"/>
      <c r="L14" s="2"/>
      <c r="M14" s="38"/>
      <c r="N14" s="38"/>
      <c r="O14" s="38"/>
      <c r="P14" s="38"/>
      <c r="Q14" s="114"/>
      <c r="R14" s="115"/>
      <c r="S14" s="115"/>
      <c r="T14" s="115"/>
      <c r="U14" s="115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</row>
    <row r="15" spans="1:42" ht="22.5" customHeight="1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7"/>
      <c r="R15" s="126"/>
      <c r="S15" s="126"/>
      <c r="T15" s="126"/>
    </row>
    <row r="16" spans="1:42" ht="57" customHeight="1" x14ac:dyDescent="0.2">
      <c r="A16" s="4"/>
      <c r="B16" s="123" t="s">
        <v>46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5"/>
      <c r="R16" s="124"/>
      <c r="S16" s="124"/>
      <c r="T16" s="124"/>
    </row>
    <row r="17" spans="1:42" s="22" customFormat="1" ht="30" customHeight="1" x14ac:dyDescent="0.2">
      <c r="A17" s="59" t="s">
        <v>13</v>
      </c>
      <c r="B17" s="116" t="s">
        <v>4</v>
      </c>
      <c r="C17" s="116" t="s">
        <v>5</v>
      </c>
      <c r="D17" s="116"/>
      <c r="E17" s="117" t="s">
        <v>20</v>
      </c>
      <c r="F17" s="117" t="s">
        <v>42</v>
      </c>
      <c r="G17" s="117" t="s">
        <v>39</v>
      </c>
      <c r="H17" s="117" t="s">
        <v>107</v>
      </c>
      <c r="I17" s="116" t="s">
        <v>9</v>
      </c>
      <c r="J17" s="116"/>
      <c r="K17" s="121" t="s">
        <v>36</v>
      </c>
      <c r="L17" s="117" t="s">
        <v>32</v>
      </c>
      <c r="M17" s="134" t="s">
        <v>26</v>
      </c>
      <c r="N17" s="134"/>
      <c r="O17" s="134"/>
      <c r="P17" s="134"/>
      <c r="Q17" s="131"/>
      <c r="R17" s="118" t="s">
        <v>0</v>
      </c>
      <c r="S17" s="118" t="s">
        <v>2</v>
      </c>
      <c r="T17" s="128" t="s">
        <v>34</v>
      </c>
      <c r="U17" s="128" t="s">
        <v>1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1:42" s="22" customFormat="1" ht="45.75" customHeight="1" x14ac:dyDescent="0.2">
      <c r="A18" s="21"/>
      <c r="B18" s="116"/>
      <c r="C18" s="117" t="s">
        <v>37</v>
      </c>
      <c r="D18" s="117" t="s">
        <v>38</v>
      </c>
      <c r="E18" s="116"/>
      <c r="F18" s="116"/>
      <c r="G18" s="116"/>
      <c r="H18" s="117"/>
      <c r="I18" s="116" t="s">
        <v>6</v>
      </c>
      <c r="J18" s="117" t="s">
        <v>40</v>
      </c>
      <c r="K18" s="122"/>
      <c r="L18" s="116"/>
      <c r="M18" s="131" t="s">
        <v>6</v>
      </c>
      <c r="N18" s="120" t="s">
        <v>41</v>
      </c>
      <c r="O18" s="134" t="s">
        <v>30</v>
      </c>
      <c r="P18" s="134"/>
      <c r="Q18" s="131" t="s">
        <v>33</v>
      </c>
      <c r="R18" s="118"/>
      <c r="S18" s="118"/>
      <c r="T18" s="128"/>
      <c r="U18" s="128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</row>
    <row r="19" spans="1:42" s="22" customFormat="1" ht="287.25" customHeight="1" x14ac:dyDescent="0.2">
      <c r="A19" s="21"/>
      <c r="B19" s="116"/>
      <c r="C19" s="116"/>
      <c r="D19" s="116"/>
      <c r="E19" s="116"/>
      <c r="F19" s="116"/>
      <c r="G19" s="116"/>
      <c r="H19" s="117"/>
      <c r="I19" s="116"/>
      <c r="J19" s="116"/>
      <c r="K19" s="122"/>
      <c r="L19" s="116"/>
      <c r="M19" s="131"/>
      <c r="N19" s="120"/>
      <c r="O19" s="42" t="s">
        <v>21</v>
      </c>
      <c r="P19" s="36" t="s">
        <v>7</v>
      </c>
      <c r="Q19" s="120"/>
      <c r="R19" s="118"/>
      <c r="S19" s="118"/>
      <c r="T19" s="128"/>
      <c r="U19" s="128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1:42" s="22" customFormat="1" ht="13.5" customHeight="1" x14ac:dyDescent="0.25">
      <c r="A20" s="21"/>
      <c r="B20" s="21"/>
      <c r="C20" s="21"/>
      <c r="D20" s="58"/>
      <c r="E20" s="21"/>
      <c r="F20" s="21"/>
      <c r="G20" s="21"/>
      <c r="H20" s="21" t="s">
        <v>8</v>
      </c>
      <c r="I20" s="21" t="s">
        <v>8</v>
      </c>
      <c r="J20" s="21" t="s">
        <v>8</v>
      </c>
      <c r="K20" s="46" t="s">
        <v>10</v>
      </c>
      <c r="L20" s="21"/>
      <c r="M20" s="36" t="s">
        <v>11</v>
      </c>
      <c r="N20" s="36" t="s">
        <v>11</v>
      </c>
      <c r="O20" s="36" t="s">
        <v>11</v>
      </c>
      <c r="P20" s="36" t="s">
        <v>11</v>
      </c>
      <c r="Q20" s="36" t="s">
        <v>11</v>
      </c>
      <c r="R20" s="60" t="s">
        <v>14</v>
      </c>
      <c r="S20" s="60" t="s">
        <v>12</v>
      </c>
      <c r="T20" s="23"/>
      <c r="U20" s="21" t="s">
        <v>11</v>
      </c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1:42" s="22" customFormat="1" x14ac:dyDescent="0.2">
      <c r="A21" s="21">
        <v>1</v>
      </c>
      <c r="B21" s="21">
        <v>2</v>
      </c>
      <c r="C21" s="21">
        <v>3</v>
      </c>
      <c r="D21" s="21">
        <v>4</v>
      </c>
      <c r="E21" s="21">
        <v>5</v>
      </c>
      <c r="F21" s="21">
        <v>6</v>
      </c>
      <c r="G21" s="21">
        <v>7</v>
      </c>
      <c r="H21" s="21">
        <v>8</v>
      </c>
      <c r="I21" s="21">
        <v>9</v>
      </c>
      <c r="J21" s="21">
        <v>10</v>
      </c>
      <c r="K21" s="46">
        <v>11</v>
      </c>
      <c r="L21" s="21">
        <v>12</v>
      </c>
      <c r="M21" s="46">
        <v>13</v>
      </c>
      <c r="N21" s="46">
        <v>14</v>
      </c>
      <c r="O21" s="46">
        <v>15</v>
      </c>
      <c r="P21" s="46">
        <v>16</v>
      </c>
      <c r="Q21" s="46">
        <v>17</v>
      </c>
      <c r="R21" s="24">
        <v>18</v>
      </c>
      <c r="S21" s="24">
        <v>19</v>
      </c>
      <c r="T21" s="61" t="s">
        <v>27</v>
      </c>
      <c r="U21" s="61" t="s">
        <v>43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</row>
    <row r="22" spans="1:42" s="55" customFormat="1" ht="14.25" x14ac:dyDescent="0.2">
      <c r="A22" s="132" t="s">
        <v>49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3"/>
      <c r="R22" s="132"/>
      <c r="S22" s="132"/>
      <c r="T22" s="132"/>
      <c r="U22" s="132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</row>
    <row r="23" spans="1:42" s="72" customFormat="1" ht="14.25" customHeight="1" x14ac:dyDescent="0.2">
      <c r="A23" s="135" t="s">
        <v>63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3"/>
      <c r="R23" s="132"/>
      <c r="S23" s="132"/>
      <c r="T23" s="132"/>
      <c r="U23" s="136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</row>
    <row r="24" spans="1:42" s="72" customFormat="1" ht="45" x14ac:dyDescent="0.2">
      <c r="A24" s="75">
        <v>1</v>
      </c>
      <c r="B24" s="62" t="s">
        <v>64</v>
      </c>
      <c r="C24" s="106">
        <v>1965</v>
      </c>
      <c r="D24" s="106"/>
      <c r="E24" s="106" t="s">
        <v>54</v>
      </c>
      <c r="F24" s="106">
        <v>2</v>
      </c>
      <c r="G24" s="106">
        <v>3</v>
      </c>
      <c r="H24" s="102">
        <v>473.8</v>
      </c>
      <c r="I24" s="102">
        <v>473.8</v>
      </c>
      <c r="J24" s="102">
        <v>473.8</v>
      </c>
      <c r="K24" s="109">
        <v>22</v>
      </c>
      <c r="L24" s="106" t="s">
        <v>65</v>
      </c>
      <c r="M24" s="102">
        <v>1437083.99</v>
      </c>
      <c r="N24" s="102"/>
      <c r="O24" s="102"/>
      <c r="P24" s="102"/>
      <c r="Q24" s="102">
        <v>1437083.99</v>
      </c>
      <c r="R24" s="104">
        <f t="shared" ref="R24:R31" si="0">M24/I24</f>
        <v>3033.102553820177</v>
      </c>
      <c r="S24" s="104">
        <v>14736.15</v>
      </c>
      <c r="T24" s="106" t="s">
        <v>48</v>
      </c>
      <c r="U24" s="76">
        <v>6.3</v>
      </c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</row>
    <row r="25" spans="1:42" s="72" customFormat="1" ht="45" x14ac:dyDescent="0.2">
      <c r="A25" s="75">
        <v>2</v>
      </c>
      <c r="B25" s="62" t="s">
        <v>66</v>
      </c>
      <c r="C25" s="106">
        <v>1966</v>
      </c>
      <c r="D25" s="106">
        <v>2009</v>
      </c>
      <c r="E25" s="106" t="s">
        <v>54</v>
      </c>
      <c r="F25" s="106">
        <v>2</v>
      </c>
      <c r="G25" s="106">
        <v>2</v>
      </c>
      <c r="H25" s="102">
        <v>369.5</v>
      </c>
      <c r="I25" s="102">
        <v>369.5</v>
      </c>
      <c r="J25" s="102">
        <v>277</v>
      </c>
      <c r="K25" s="109">
        <v>15</v>
      </c>
      <c r="L25" s="106" t="s">
        <v>55</v>
      </c>
      <c r="M25" s="102">
        <v>135215.71</v>
      </c>
      <c r="N25" s="102"/>
      <c r="O25" s="102"/>
      <c r="P25" s="102"/>
      <c r="Q25" s="102">
        <v>135215.71</v>
      </c>
      <c r="R25" s="104">
        <f t="shared" si="0"/>
        <v>365.94238159675234</v>
      </c>
      <c r="S25" s="104">
        <v>14736.15</v>
      </c>
      <c r="T25" s="106" t="s">
        <v>48</v>
      </c>
      <c r="U25" s="76">
        <v>6.3</v>
      </c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</row>
    <row r="26" spans="1:42" s="72" customFormat="1" ht="45" x14ac:dyDescent="0.2">
      <c r="A26" s="75">
        <v>3</v>
      </c>
      <c r="B26" s="62" t="s">
        <v>67</v>
      </c>
      <c r="C26" s="106">
        <v>1963</v>
      </c>
      <c r="D26" s="106">
        <v>2015</v>
      </c>
      <c r="E26" s="106" t="s">
        <v>54</v>
      </c>
      <c r="F26" s="106">
        <v>2</v>
      </c>
      <c r="G26" s="106">
        <v>2</v>
      </c>
      <c r="H26" s="102">
        <v>375</v>
      </c>
      <c r="I26" s="102">
        <v>375</v>
      </c>
      <c r="J26" s="102">
        <v>227.25</v>
      </c>
      <c r="K26" s="109">
        <v>8</v>
      </c>
      <c r="L26" s="106" t="s">
        <v>52</v>
      </c>
      <c r="M26" s="102">
        <v>832451.06</v>
      </c>
      <c r="N26" s="102"/>
      <c r="O26" s="102"/>
      <c r="P26" s="102"/>
      <c r="Q26" s="102">
        <v>832451.06</v>
      </c>
      <c r="R26" s="104">
        <f t="shared" si="0"/>
        <v>2219.8694933333336</v>
      </c>
      <c r="S26" s="104">
        <v>14736.15</v>
      </c>
      <c r="T26" s="106" t="s">
        <v>48</v>
      </c>
      <c r="U26" s="76">
        <v>6.3</v>
      </c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</row>
    <row r="27" spans="1:42" s="72" customFormat="1" ht="45" x14ac:dyDescent="0.2">
      <c r="A27" s="75">
        <v>4</v>
      </c>
      <c r="B27" s="62" t="s">
        <v>68</v>
      </c>
      <c r="C27" s="106">
        <v>1974</v>
      </c>
      <c r="D27" s="106"/>
      <c r="E27" s="106" t="s">
        <v>54</v>
      </c>
      <c r="F27" s="106">
        <v>2</v>
      </c>
      <c r="G27" s="106">
        <v>1</v>
      </c>
      <c r="H27" s="102">
        <v>369.4</v>
      </c>
      <c r="I27" s="102">
        <v>369.4</v>
      </c>
      <c r="J27" s="102">
        <v>325.89999999999998</v>
      </c>
      <c r="K27" s="109">
        <v>13</v>
      </c>
      <c r="L27" s="106" t="s">
        <v>55</v>
      </c>
      <c r="M27" s="102">
        <v>134631.04999999999</v>
      </c>
      <c r="N27" s="102"/>
      <c r="O27" s="102"/>
      <c r="P27" s="102"/>
      <c r="Q27" s="102">
        <v>134631.04999999999</v>
      </c>
      <c r="R27" s="104">
        <f t="shared" si="0"/>
        <v>364.45871683811583</v>
      </c>
      <c r="S27" s="104">
        <v>14736.15</v>
      </c>
      <c r="T27" s="106" t="s">
        <v>48</v>
      </c>
      <c r="U27" s="76">
        <v>6.3</v>
      </c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</row>
    <row r="28" spans="1:42" s="72" customFormat="1" ht="45" x14ac:dyDescent="0.2">
      <c r="A28" s="75">
        <v>5</v>
      </c>
      <c r="B28" s="62" t="s">
        <v>69</v>
      </c>
      <c r="C28" s="105">
        <v>1975</v>
      </c>
      <c r="D28" s="104" t="s">
        <v>50</v>
      </c>
      <c r="E28" s="106" t="s">
        <v>62</v>
      </c>
      <c r="F28" s="105">
        <v>5</v>
      </c>
      <c r="G28" s="105">
        <v>4</v>
      </c>
      <c r="H28" s="107">
        <v>3058.01</v>
      </c>
      <c r="I28" s="107">
        <v>3058.01</v>
      </c>
      <c r="J28" s="107">
        <v>2869.41</v>
      </c>
      <c r="K28" s="108">
        <v>103</v>
      </c>
      <c r="L28" s="106" t="s">
        <v>70</v>
      </c>
      <c r="M28" s="102">
        <v>1267646.95</v>
      </c>
      <c r="N28" s="102"/>
      <c r="O28" s="102"/>
      <c r="P28" s="102"/>
      <c r="Q28" s="102">
        <v>1267646.95</v>
      </c>
      <c r="R28" s="104">
        <f t="shared" si="0"/>
        <v>414.53329125804032</v>
      </c>
      <c r="S28" s="104">
        <v>14736.15</v>
      </c>
      <c r="T28" s="106" t="s">
        <v>48</v>
      </c>
      <c r="U28" s="76">
        <v>6.3</v>
      </c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</row>
    <row r="29" spans="1:42" s="72" customFormat="1" ht="45" x14ac:dyDescent="0.2">
      <c r="A29" s="75">
        <v>6</v>
      </c>
      <c r="B29" s="45" t="s">
        <v>71</v>
      </c>
      <c r="C29" s="106">
        <v>1990</v>
      </c>
      <c r="D29" s="77" t="s">
        <v>50</v>
      </c>
      <c r="E29" s="106" t="s">
        <v>62</v>
      </c>
      <c r="F29" s="106">
        <v>5</v>
      </c>
      <c r="G29" s="106">
        <v>5</v>
      </c>
      <c r="H29" s="102">
        <v>5484.36</v>
      </c>
      <c r="I29" s="102">
        <v>5484.36</v>
      </c>
      <c r="J29" s="78" t="s">
        <v>56</v>
      </c>
      <c r="K29" s="109">
        <v>203</v>
      </c>
      <c r="L29" s="106" t="s">
        <v>72</v>
      </c>
      <c r="M29" s="102">
        <v>4188479.13</v>
      </c>
      <c r="N29" s="102"/>
      <c r="O29" s="102"/>
      <c r="P29" s="102"/>
      <c r="Q29" s="102">
        <v>4188479.13</v>
      </c>
      <c r="R29" s="104">
        <f t="shared" si="0"/>
        <v>763.71338314771458</v>
      </c>
      <c r="S29" s="104">
        <v>14736.15</v>
      </c>
      <c r="T29" s="106" t="s">
        <v>48</v>
      </c>
      <c r="U29" s="76">
        <v>6.3</v>
      </c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</row>
    <row r="30" spans="1:42" s="72" customFormat="1" ht="19.5" customHeight="1" x14ac:dyDescent="0.2">
      <c r="A30" s="75">
        <v>7</v>
      </c>
      <c r="B30" s="62" t="s">
        <v>73</v>
      </c>
      <c r="C30" s="106">
        <v>1960</v>
      </c>
      <c r="D30" s="106">
        <v>2015</v>
      </c>
      <c r="E30" s="106" t="s">
        <v>54</v>
      </c>
      <c r="F30" s="106">
        <v>3</v>
      </c>
      <c r="G30" s="106">
        <v>2</v>
      </c>
      <c r="H30" s="102">
        <v>738.05</v>
      </c>
      <c r="I30" s="102">
        <v>738.05</v>
      </c>
      <c r="J30" s="102">
        <v>662.75</v>
      </c>
      <c r="K30" s="109">
        <v>20</v>
      </c>
      <c r="L30" s="106" t="s">
        <v>52</v>
      </c>
      <c r="M30" s="102">
        <v>1552421.04</v>
      </c>
      <c r="N30" s="102"/>
      <c r="O30" s="102"/>
      <c r="P30" s="102"/>
      <c r="Q30" s="102">
        <v>1552421.04</v>
      </c>
      <c r="R30" s="104">
        <f t="shared" si="0"/>
        <v>2103.4090373280947</v>
      </c>
      <c r="S30" s="104">
        <v>14736.15</v>
      </c>
      <c r="T30" s="106" t="s">
        <v>48</v>
      </c>
      <c r="U30" s="76">
        <v>6.3</v>
      </c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</row>
    <row r="31" spans="1:42" s="72" customFormat="1" ht="14.25" customHeight="1" x14ac:dyDescent="0.2">
      <c r="A31" s="75"/>
      <c r="B31" s="79" t="s">
        <v>74</v>
      </c>
      <c r="C31" s="106"/>
      <c r="D31" s="106"/>
      <c r="E31" s="106"/>
      <c r="F31" s="106"/>
      <c r="G31" s="106"/>
      <c r="H31" s="103">
        <f>SUM(H24:H30)</f>
        <v>10868.119999999999</v>
      </c>
      <c r="I31" s="103">
        <f t="shared" ref="I31:Q31" si="1">SUM(I24:I30)</f>
        <v>10868.119999999999</v>
      </c>
      <c r="J31" s="103">
        <f t="shared" si="1"/>
        <v>4836.1099999999997</v>
      </c>
      <c r="K31" s="80">
        <f t="shared" si="1"/>
        <v>384</v>
      </c>
      <c r="L31" s="103"/>
      <c r="M31" s="103">
        <f t="shared" si="1"/>
        <v>9547928.9299999997</v>
      </c>
      <c r="N31" s="103"/>
      <c r="O31" s="103"/>
      <c r="P31" s="103"/>
      <c r="Q31" s="103">
        <f t="shared" si="1"/>
        <v>9547928.9299999997</v>
      </c>
      <c r="R31" s="81">
        <f t="shared" si="0"/>
        <v>878.52627041291419</v>
      </c>
      <c r="S31" s="104"/>
      <c r="T31" s="61"/>
      <c r="U31" s="8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</row>
    <row r="32" spans="1:42" s="72" customFormat="1" ht="14.25" customHeight="1" x14ac:dyDescent="0.2">
      <c r="A32" s="132" t="s">
        <v>51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  <c r="R32" s="132"/>
      <c r="S32" s="132"/>
      <c r="T32" s="132"/>
      <c r="U32" s="1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</row>
    <row r="33" spans="1:42" s="22" customFormat="1" ht="51" customHeight="1" x14ac:dyDescent="0.2">
      <c r="A33" s="75">
        <v>1</v>
      </c>
      <c r="B33" s="83" t="s">
        <v>75</v>
      </c>
      <c r="C33" s="106">
        <v>1957</v>
      </c>
      <c r="D33" s="106">
        <v>2015</v>
      </c>
      <c r="E33" s="106" t="s">
        <v>54</v>
      </c>
      <c r="F33" s="106">
        <v>2</v>
      </c>
      <c r="G33" s="106">
        <v>2</v>
      </c>
      <c r="H33" s="102">
        <v>632.28</v>
      </c>
      <c r="I33" s="102">
        <v>632.28</v>
      </c>
      <c r="J33" s="102">
        <v>583.59</v>
      </c>
      <c r="K33" s="109">
        <v>17</v>
      </c>
      <c r="L33" s="106" t="s">
        <v>52</v>
      </c>
      <c r="M33" s="102">
        <v>1418264.18</v>
      </c>
      <c r="N33" s="84"/>
      <c r="O33" s="84"/>
      <c r="P33" s="84"/>
      <c r="Q33" s="102">
        <v>1418264.18</v>
      </c>
      <c r="R33" s="85">
        <f>M33/I33</f>
        <v>2243.0951160878094</v>
      </c>
      <c r="S33" s="85">
        <v>14736.15</v>
      </c>
      <c r="T33" s="106" t="s">
        <v>48</v>
      </c>
      <c r="U33" s="86">
        <v>6.3</v>
      </c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</row>
    <row r="34" spans="1:42" s="22" customFormat="1" ht="87" customHeight="1" x14ac:dyDescent="0.2">
      <c r="A34" s="75">
        <v>2</v>
      </c>
      <c r="B34" s="83" t="s">
        <v>76</v>
      </c>
      <c r="C34" s="106">
        <v>1973</v>
      </c>
      <c r="D34" s="106"/>
      <c r="E34" s="106" t="s">
        <v>54</v>
      </c>
      <c r="F34" s="106">
        <v>2</v>
      </c>
      <c r="G34" s="106">
        <v>1</v>
      </c>
      <c r="H34" s="106">
        <v>346.6</v>
      </c>
      <c r="I34" s="106">
        <v>346.6</v>
      </c>
      <c r="J34" s="106">
        <v>253.9</v>
      </c>
      <c r="K34" s="109">
        <v>10</v>
      </c>
      <c r="L34" s="106" t="s">
        <v>77</v>
      </c>
      <c r="M34" s="102">
        <v>1127941.25</v>
      </c>
      <c r="N34" s="102"/>
      <c r="O34" s="84"/>
      <c r="P34" s="102"/>
      <c r="Q34" s="102">
        <v>1127941.25</v>
      </c>
      <c r="R34" s="85">
        <f t="shared" ref="R34:R39" si="2">M34/I34</f>
        <v>3254.3025100980954</v>
      </c>
      <c r="S34" s="85">
        <v>14736.15</v>
      </c>
      <c r="T34" s="106" t="s">
        <v>48</v>
      </c>
      <c r="U34" s="86">
        <v>6.3</v>
      </c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</row>
    <row r="35" spans="1:42" s="22" customFormat="1" ht="87.75" customHeight="1" x14ac:dyDescent="0.2">
      <c r="A35" s="75">
        <v>3</v>
      </c>
      <c r="B35" s="83" t="s">
        <v>78</v>
      </c>
      <c r="C35" s="106">
        <v>1974</v>
      </c>
      <c r="D35" s="106"/>
      <c r="E35" s="106" t="s">
        <v>54</v>
      </c>
      <c r="F35" s="106">
        <v>2</v>
      </c>
      <c r="G35" s="106">
        <v>1</v>
      </c>
      <c r="H35" s="106">
        <v>362.3</v>
      </c>
      <c r="I35" s="106">
        <v>362.3</v>
      </c>
      <c r="J35" s="106">
        <v>362.3</v>
      </c>
      <c r="K35" s="109">
        <v>10</v>
      </c>
      <c r="L35" s="106" t="s">
        <v>77</v>
      </c>
      <c r="M35" s="102">
        <v>1338704.97</v>
      </c>
      <c r="N35" s="102"/>
      <c r="O35" s="84"/>
      <c r="P35" s="102"/>
      <c r="Q35" s="102">
        <v>1338704.97</v>
      </c>
      <c r="R35" s="85">
        <f t="shared" si="2"/>
        <v>3695.0178581286227</v>
      </c>
      <c r="S35" s="85">
        <v>14736.15</v>
      </c>
      <c r="T35" s="106" t="s">
        <v>48</v>
      </c>
      <c r="U35" s="86">
        <v>6.3</v>
      </c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</row>
    <row r="36" spans="1:42" s="22" customFormat="1" ht="66" customHeight="1" x14ac:dyDescent="0.2">
      <c r="A36" s="75">
        <v>4</v>
      </c>
      <c r="B36" s="83" t="s">
        <v>79</v>
      </c>
      <c r="C36" s="106">
        <v>1973</v>
      </c>
      <c r="D36" s="106"/>
      <c r="E36" s="106" t="s">
        <v>54</v>
      </c>
      <c r="F36" s="106">
        <v>2</v>
      </c>
      <c r="G36" s="106">
        <v>1</v>
      </c>
      <c r="H36" s="106">
        <v>377.6</v>
      </c>
      <c r="I36" s="106">
        <v>377.6</v>
      </c>
      <c r="J36" s="106">
        <v>377.6</v>
      </c>
      <c r="K36" s="109">
        <v>13</v>
      </c>
      <c r="L36" s="106" t="s">
        <v>52</v>
      </c>
      <c r="M36" s="102">
        <v>875289.82</v>
      </c>
      <c r="N36" s="102"/>
      <c r="O36" s="84"/>
      <c r="P36" s="102"/>
      <c r="Q36" s="102">
        <v>875289.82</v>
      </c>
      <c r="R36" s="85">
        <f t="shared" si="2"/>
        <v>2318.0344809322032</v>
      </c>
      <c r="S36" s="85">
        <v>14736.15</v>
      </c>
      <c r="T36" s="106" t="s">
        <v>48</v>
      </c>
      <c r="U36" s="86">
        <v>6.3</v>
      </c>
      <c r="V36" s="33"/>
      <c r="W36" s="33"/>
      <c r="X36" s="33"/>
      <c r="Y36" s="33"/>
      <c r="Z36" s="33"/>
      <c r="AA36" s="33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</row>
    <row r="37" spans="1:42" s="22" customFormat="1" ht="84" customHeight="1" x14ac:dyDescent="0.2">
      <c r="A37" s="75">
        <v>5</v>
      </c>
      <c r="B37" s="83" t="s">
        <v>80</v>
      </c>
      <c r="C37" s="106">
        <v>1977</v>
      </c>
      <c r="D37" s="106"/>
      <c r="E37" s="106" t="s">
        <v>54</v>
      </c>
      <c r="F37" s="106">
        <v>2</v>
      </c>
      <c r="G37" s="106">
        <v>2</v>
      </c>
      <c r="H37" s="106">
        <v>733.91</v>
      </c>
      <c r="I37" s="106">
        <v>733.91</v>
      </c>
      <c r="J37" s="106" t="s">
        <v>53</v>
      </c>
      <c r="K37" s="109">
        <v>19</v>
      </c>
      <c r="L37" s="106" t="s">
        <v>81</v>
      </c>
      <c r="M37" s="102">
        <v>2155275.13</v>
      </c>
      <c r="N37" s="102"/>
      <c r="O37" s="84"/>
      <c r="P37" s="102"/>
      <c r="Q37" s="102">
        <v>2155275.13</v>
      </c>
      <c r="R37" s="85">
        <f t="shared" si="2"/>
        <v>2936.702225068469</v>
      </c>
      <c r="S37" s="85">
        <v>14736.15</v>
      </c>
      <c r="T37" s="106" t="s">
        <v>48</v>
      </c>
      <c r="U37" s="86">
        <v>6.3</v>
      </c>
      <c r="V37" s="33"/>
      <c r="W37" s="33"/>
      <c r="X37" s="33"/>
      <c r="Y37" s="33"/>
      <c r="Z37" s="33"/>
      <c r="AA37" s="33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</row>
    <row r="38" spans="1:42" s="22" customFormat="1" ht="100.5" customHeight="1" x14ac:dyDescent="0.2">
      <c r="A38" s="75">
        <v>6</v>
      </c>
      <c r="B38" s="83" t="s">
        <v>82</v>
      </c>
      <c r="C38" s="106">
        <v>1961</v>
      </c>
      <c r="D38" s="106"/>
      <c r="E38" s="106" t="s">
        <v>54</v>
      </c>
      <c r="F38" s="106">
        <v>3</v>
      </c>
      <c r="G38" s="106">
        <v>2</v>
      </c>
      <c r="H38" s="106">
        <v>783.08</v>
      </c>
      <c r="I38" s="106">
        <v>783.08</v>
      </c>
      <c r="J38" s="106">
        <v>720.63</v>
      </c>
      <c r="K38" s="109">
        <v>20</v>
      </c>
      <c r="L38" s="106" t="s">
        <v>108</v>
      </c>
      <c r="M38" s="102">
        <v>3097590.53</v>
      </c>
      <c r="N38" s="102"/>
      <c r="O38" s="84"/>
      <c r="P38" s="102"/>
      <c r="Q38" s="102">
        <v>3097590.53</v>
      </c>
      <c r="R38" s="85">
        <f t="shared" si="2"/>
        <v>3955.6501634571177</v>
      </c>
      <c r="S38" s="85">
        <v>14736.15</v>
      </c>
      <c r="T38" s="106" t="s">
        <v>48</v>
      </c>
      <c r="U38" s="86">
        <v>6.3</v>
      </c>
      <c r="V38" s="33"/>
      <c r="W38" s="33"/>
      <c r="X38" s="33"/>
      <c r="Y38" s="33"/>
      <c r="Z38" s="33"/>
      <c r="AA38" s="33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</row>
    <row r="39" spans="1:42" s="22" customFormat="1" ht="84" customHeight="1" x14ac:dyDescent="0.2">
      <c r="A39" s="75">
        <v>7</v>
      </c>
      <c r="B39" s="83" t="s">
        <v>83</v>
      </c>
      <c r="C39" s="106">
        <v>1960</v>
      </c>
      <c r="D39" s="106"/>
      <c r="E39" s="106" t="s">
        <v>54</v>
      </c>
      <c r="F39" s="106">
        <v>2</v>
      </c>
      <c r="G39" s="106">
        <v>1</v>
      </c>
      <c r="H39" s="106">
        <v>276.08999999999997</v>
      </c>
      <c r="I39" s="106">
        <v>276.08999999999997</v>
      </c>
      <c r="J39" s="106">
        <v>240.48</v>
      </c>
      <c r="K39" s="109">
        <v>13</v>
      </c>
      <c r="L39" s="106" t="s">
        <v>65</v>
      </c>
      <c r="M39" s="102">
        <v>920545.91</v>
      </c>
      <c r="N39" s="102"/>
      <c r="O39" s="84"/>
      <c r="P39" s="102"/>
      <c r="Q39" s="102">
        <v>920545.91</v>
      </c>
      <c r="R39" s="85">
        <f t="shared" si="2"/>
        <v>3334.2240211525232</v>
      </c>
      <c r="S39" s="85">
        <v>14736.15</v>
      </c>
      <c r="T39" s="106" t="s">
        <v>48</v>
      </c>
      <c r="U39" s="86">
        <v>6.3</v>
      </c>
      <c r="V39" s="33"/>
      <c r="W39" s="33"/>
      <c r="X39" s="33"/>
      <c r="Y39" s="33"/>
      <c r="Z39" s="33"/>
      <c r="AA39" s="33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</row>
    <row r="40" spans="1:42" x14ac:dyDescent="0.2">
      <c r="A40" s="87"/>
      <c r="B40" s="88" t="s">
        <v>74</v>
      </c>
      <c r="C40" s="89"/>
      <c r="D40" s="89"/>
      <c r="E40" s="89"/>
      <c r="F40" s="89"/>
      <c r="G40" s="89"/>
      <c r="H40" s="103">
        <f>SUM(H33:H39)</f>
        <v>3511.86</v>
      </c>
      <c r="I40" s="103">
        <f>SUM(I33:I39)</f>
        <v>3511.86</v>
      </c>
      <c r="J40" s="103">
        <f>SUM(J33:J39)</f>
        <v>2538.5</v>
      </c>
      <c r="K40" s="80">
        <f>SUM(K33:K39)</f>
        <v>102</v>
      </c>
      <c r="L40" s="103"/>
      <c r="M40" s="103">
        <f>SUM(M33:M39)</f>
        <v>10933611.789999999</v>
      </c>
      <c r="N40" s="103"/>
      <c r="O40" s="103"/>
      <c r="P40" s="103"/>
      <c r="Q40" s="103">
        <f>SUM(Q33:Q39)</f>
        <v>10933611.789999999</v>
      </c>
      <c r="R40" s="90">
        <f>M40/I40</f>
        <v>3113.3393102230725</v>
      </c>
      <c r="S40" s="85"/>
      <c r="T40" s="91"/>
      <c r="U40" s="92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4.25" x14ac:dyDescent="0.2">
      <c r="A41" s="129" t="s">
        <v>57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75" x14ac:dyDescent="0.2">
      <c r="A42" s="75">
        <v>1</v>
      </c>
      <c r="B42" s="62" t="s">
        <v>84</v>
      </c>
      <c r="C42" s="106">
        <v>1970</v>
      </c>
      <c r="D42" s="106"/>
      <c r="E42" s="106" t="s">
        <v>85</v>
      </c>
      <c r="F42" s="106">
        <v>2</v>
      </c>
      <c r="G42" s="106">
        <v>2</v>
      </c>
      <c r="H42" s="102">
        <v>720.8</v>
      </c>
      <c r="I42" s="102">
        <v>720.8</v>
      </c>
      <c r="J42" s="102" t="s">
        <v>58</v>
      </c>
      <c r="K42" s="109">
        <v>22</v>
      </c>
      <c r="L42" s="106" t="s">
        <v>55</v>
      </c>
      <c r="M42" s="102">
        <v>441789.65</v>
      </c>
      <c r="N42" s="102"/>
      <c r="O42" s="102"/>
      <c r="P42" s="102"/>
      <c r="Q42" s="102">
        <v>441789.65</v>
      </c>
      <c r="R42" s="104">
        <f t="shared" ref="R42:R50" si="3">M42/I42</f>
        <v>612.91571864594903</v>
      </c>
      <c r="S42" s="104">
        <v>14736.15</v>
      </c>
      <c r="T42" s="106" t="s">
        <v>48</v>
      </c>
      <c r="U42" s="86">
        <v>6.3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60" x14ac:dyDescent="0.2">
      <c r="A43" s="75">
        <v>2</v>
      </c>
      <c r="B43" s="62" t="s">
        <v>86</v>
      </c>
      <c r="C43" s="106">
        <v>1980</v>
      </c>
      <c r="D43" s="106"/>
      <c r="E43" s="106" t="s">
        <v>54</v>
      </c>
      <c r="F43" s="106">
        <v>2</v>
      </c>
      <c r="G43" s="106">
        <v>3</v>
      </c>
      <c r="H43" s="102">
        <v>816.18</v>
      </c>
      <c r="I43" s="102">
        <v>816.18</v>
      </c>
      <c r="J43" s="102">
        <v>816.18</v>
      </c>
      <c r="K43" s="109">
        <v>32</v>
      </c>
      <c r="L43" s="106" t="s">
        <v>87</v>
      </c>
      <c r="M43" s="102">
        <v>3052061.43</v>
      </c>
      <c r="N43" s="102"/>
      <c r="O43" s="102"/>
      <c r="P43" s="102"/>
      <c r="Q43" s="102">
        <v>3052061.43</v>
      </c>
      <c r="R43" s="104">
        <f t="shared" si="3"/>
        <v>3739.44648239359</v>
      </c>
      <c r="S43" s="104">
        <v>14736.15</v>
      </c>
      <c r="T43" s="106" t="s">
        <v>48</v>
      </c>
      <c r="U43" s="86">
        <v>6.3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60" x14ac:dyDescent="0.2">
      <c r="A44" s="75">
        <v>3</v>
      </c>
      <c r="B44" s="62" t="s">
        <v>88</v>
      </c>
      <c r="C44" s="106">
        <v>1978</v>
      </c>
      <c r="D44" s="106"/>
      <c r="E44" s="106" t="s">
        <v>54</v>
      </c>
      <c r="F44" s="106">
        <v>2</v>
      </c>
      <c r="G44" s="106">
        <v>2</v>
      </c>
      <c r="H44" s="102">
        <v>734</v>
      </c>
      <c r="I44" s="102">
        <v>734</v>
      </c>
      <c r="J44" s="102">
        <v>573.16999999999996</v>
      </c>
      <c r="K44" s="109">
        <v>27</v>
      </c>
      <c r="L44" s="106" t="s">
        <v>89</v>
      </c>
      <c r="M44" s="102">
        <v>2930629.49</v>
      </c>
      <c r="N44" s="102"/>
      <c r="O44" s="102"/>
      <c r="P44" s="102"/>
      <c r="Q44" s="102">
        <v>2930629.49</v>
      </c>
      <c r="R44" s="104">
        <f t="shared" si="3"/>
        <v>3992.6832288828341</v>
      </c>
      <c r="S44" s="104">
        <v>14736.15</v>
      </c>
      <c r="T44" s="106" t="s">
        <v>48</v>
      </c>
      <c r="U44" s="86">
        <v>6.3</v>
      </c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60" x14ac:dyDescent="0.2">
      <c r="A45" s="75">
        <v>4</v>
      </c>
      <c r="B45" s="62" t="s">
        <v>90</v>
      </c>
      <c r="C45" s="106">
        <v>1977</v>
      </c>
      <c r="D45" s="106"/>
      <c r="E45" s="106" t="s">
        <v>54</v>
      </c>
      <c r="F45" s="106">
        <v>2</v>
      </c>
      <c r="G45" s="106">
        <v>2</v>
      </c>
      <c r="H45" s="102">
        <v>720.8</v>
      </c>
      <c r="I45" s="102">
        <v>720.8</v>
      </c>
      <c r="J45" s="102" t="s">
        <v>59</v>
      </c>
      <c r="K45" s="109">
        <v>22</v>
      </c>
      <c r="L45" s="106" t="s">
        <v>91</v>
      </c>
      <c r="M45" s="102">
        <v>2620679.23</v>
      </c>
      <c r="N45" s="102"/>
      <c r="O45" s="102"/>
      <c r="P45" s="102"/>
      <c r="Q45" s="102">
        <v>2620679.23</v>
      </c>
      <c r="R45" s="104">
        <f t="shared" si="3"/>
        <v>3635.7924944506108</v>
      </c>
      <c r="S45" s="104">
        <v>14736.15</v>
      </c>
      <c r="T45" s="106" t="s">
        <v>48</v>
      </c>
      <c r="U45" s="86">
        <v>6.3</v>
      </c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45" x14ac:dyDescent="0.2">
      <c r="A46" s="75">
        <v>5</v>
      </c>
      <c r="B46" s="62" t="s">
        <v>60</v>
      </c>
      <c r="C46" s="106">
        <v>1968</v>
      </c>
      <c r="D46" s="106"/>
      <c r="E46" s="106" t="s">
        <v>54</v>
      </c>
      <c r="F46" s="106">
        <v>4</v>
      </c>
      <c r="G46" s="106">
        <v>2</v>
      </c>
      <c r="H46" s="102">
        <v>1254.3</v>
      </c>
      <c r="I46" s="102">
        <v>1254.3</v>
      </c>
      <c r="J46" s="102">
        <v>1174.9000000000001</v>
      </c>
      <c r="K46" s="109">
        <v>30</v>
      </c>
      <c r="L46" s="106" t="s">
        <v>55</v>
      </c>
      <c r="M46" s="102">
        <v>654297.30000000005</v>
      </c>
      <c r="N46" s="102"/>
      <c r="O46" s="102"/>
      <c r="P46" s="102"/>
      <c r="Q46" s="102">
        <v>654297.30000000005</v>
      </c>
      <c r="R46" s="104">
        <f t="shared" si="3"/>
        <v>521.64338674958151</v>
      </c>
      <c r="S46" s="104">
        <v>14736.15</v>
      </c>
      <c r="T46" s="106" t="s">
        <v>48</v>
      </c>
      <c r="U46" s="86">
        <v>6.3</v>
      </c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45" x14ac:dyDescent="0.2">
      <c r="A47" s="75">
        <v>6</v>
      </c>
      <c r="B47" s="62" t="s">
        <v>61</v>
      </c>
      <c r="C47" s="106">
        <v>1966</v>
      </c>
      <c r="D47" s="106"/>
      <c r="E47" s="106" t="s">
        <v>54</v>
      </c>
      <c r="F47" s="106">
        <v>2</v>
      </c>
      <c r="G47" s="106">
        <v>1</v>
      </c>
      <c r="H47" s="102">
        <v>1136.2</v>
      </c>
      <c r="I47" s="102">
        <v>1136.2</v>
      </c>
      <c r="J47" s="102">
        <v>1037.55</v>
      </c>
      <c r="K47" s="109">
        <v>50</v>
      </c>
      <c r="L47" s="106" t="s">
        <v>55</v>
      </c>
      <c r="M47" s="102">
        <v>704412.1</v>
      </c>
      <c r="N47" s="102"/>
      <c r="O47" s="102"/>
      <c r="P47" s="102"/>
      <c r="Q47" s="102">
        <v>704412.1</v>
      </c>
      <c r="R47" s="104">
        <f t="shared" si="3"/>
        <v>619.97192395704974</v>
      </c>
      <c r="S47" s="104">
        <v>14736.15</v>
      </c>
      <c r="T47" s="106" t="s">
        <v>48</v>
      </c>
      <c r="U47" s="86">
        <v>6.3</v>
      </c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36" customHeight="1" x14ac:dyDescent="0.2">
      <c r="A48" s="75">
        <v>7</v>
      </c>
      <c r="B48" s="62" t="s">
        <v>92</v>
      </c>
      <c r="C48" s="106">
        <v>1966</v>
      </c>
      <c r="D48" s="104"/>
      <c r="E48" s="106" t="s">
        <v>54</v>
      </c>
      <c r="F48" s="106">
        <v>4</v>
      </c>
      <c r="G48" s="106">
        <v>2</v>
      </c>
      <c r="H48" s="93">
        <v>1239.2</v>
      </c>
      <c r="I48" s="78">
        <v>1239.2</v>
      </c>
      <c r="J48" s="78">
        <v>1030.3</v>
      </c>
      <c r="K48" s="24">
        <v>36</v>
      </c>
      <c r="L48" s="106" t="s">
        <v>52</v>
      </c>
      <c r="M48" s="102">
        <v>2013954.8</v>
      </c>
      <c r="N48" s="102"/>
      <c r="O48" s="102"/>
      <c r="P48" s="102"/>
      <c r="Q48" s="102">
        <v>2013954.8</v>
      </c>
      <c r="R48" s="104">
        <f t="shared" si="3"/>
        <v>1625.2056165267913</v>
      </c>
      <c r="S48" s="104">
        <v>14736.15</v>
      </c>
      <c r="T48" s="106" t="s">
        <v>48</v>
      </c>
      <c r="U48" s="86">
        <v>6.3</v>
      </c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45" x14ac:dyDescent="0.2">
      <c r="A49" s="75">
        <v>8</v>
      </c>
      <c r="B49" s="62" t="s">
        <v>93</v>
      </c>
      <c r="C49" s="106">
        <v>1980</v>
      </c>
      <c r="D49" s="104"/>
      <c r="E49" s="106" t="s">
        <v>62</v>
      </c>
      <c r="F49" s="106">
        <v>5</v>
      </c>
      <c r="G49" s="106">
        <v>4</v>
      </c>
      <c r="H49" s="93">
        <v>3074.5</v>
      </c>
      <c r="I49" s="93">
        <v>3074.5</v>
      </c>
      <c r="J49" s="78">
        <v>2901.9</v>
      </c>
      <c r="K49" s="24">
        <v>103</v>
      </c>
      <c r="L49" s="106" t="s">
        <v>52</v>
      </c>
      <c r="M49" s="102">
        <v>1803410</v>
      </c>
      <c r="N49" s="102"/>
      <c r="O49" s="102"/>
      <c r="P49" s="102"/>
      <c r="Q49" s="102">
        <v>1803410</v>
      </c>
      <c r="R49" s="104">
        <f t="shared" si="3"/>
        <v>586.5701740120345</v>
      </c>
      <c r="S49" s="104">
        <v>14736.15</v>
      </c>
      <c r="T49" s="106" t="s">
        <v>48</v>
      </c>
      <c r="U49" s="86">
        <v>6.3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5" customHeight="1" x14ac:dyDescent="0.2">
      <c r="A50" s="75"/>
      <c r="B50" s="79" t="s">
        <v>106</v>
      </c>
      <c r="C50" s="106"/>
      <c r="D50" s="106"/>
      <c r="E50" s="106"/>
      <c r="F50" s="106"/>
      <c r="G50" s="106"/>
      <c r="H50" s="103">
        <f>SUM(H42:H49)</f>
        <v>9695.98</v>
      </c>
      <c r="I50" s="103">
        <f>SUM(I42:I49)</f>
        <v>9695.98</v>
      </c>
      <c r="J50" s="103">
        <f>SUM(J42:J49)</f>
        <v>7534</v>
      </c>
      <c r="K50" s="94">
        <f>SUM(K42:K49)</f>
        <v>322</v>
      </c>
      <c r="L50" s="103"/>
      <c r="M50" s="103">
        <f>SUM(M42:M49)</f>
        <v>14221234.000000002</v>
      </c>
      <c r="N50" s="103"/>
      <c r="O50" s="103"/>
      <c r="P50" s="103"/>
      <c r="Q50" s="103">
        <f>SUM(Q42:Q49)</f>
        <v>14221234.000000002</v>
      </c>
      <c r="R50" s="103">
        <f t="shared" si="3"/>
        <v>1466.7144527938385</v>
      </c>
      <c r="S50" s="104"/>
      <c r="T50" s="61"/>
      <c r="U50" s="95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x14ac:dyDescent="0.25">
      <c r="A51" s="65"/>
      <c r="B51" s="65"/>
      <c r="C51" s="25"/>
      <c r="D51" s="25"/>
      <c r="E51" s="25"/>
      <c r="F51" s="25"/>
      <c r="G51" s="25"/>
      <c r="H51" s="66"/>
      <c r="I51" s="66"/>
      <c r="J51" s="67"/>
      <c r="K51" s="68"/>
      <c r="L51" s="69"/>
      <c r="M51" s="70"/>
      <c r="N51" s="70"/>
      <c r="O51" s="70"/>
      <c r="P51" s="70"/>
      <c r="Q51" s="70"/>
      <c r="R51" s="71"/>
      <c r="S51" s="71"/>
      <c r="T51" s="69"/>
      <c r="U51" s="69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x14ac:dyDescent="0.25">
      <c r="A52" s="65"/>
      <c r="B52" s="73"/>
      <c r="C52" s="25"/>
      <c r="D52" s="25"/>
      <c r="E52" s="25"/>
      <c r="F52" s="25"/>
      <c r="G52" s="25"/>
      <c r="H52" s="74"/>
      <c r="I52" s="66"/>
      <c r="J52" s="67"/>
      <c r="K52" s="68"/>
      <c r="L52" s="69"/>
      <c r="M52" s="70"/>
      <c r="N52" s="70"/>
      <c r="O52" s="70"/>
      <c r="P52" s="70"/>
      <c r="Q52" s="70"/>
      <c r="R52" s="71"/>
      <c r="S52" s="71"/>
      <c r="T52" s="69"/>
      <c r="U52" s="69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65"/>
      <c r="B53" s="65"/>
      <c r="C53" s="25"/>
      <c r="D53" s="25"/>
      <c r="E53" s="25"/>
      <c r="F53" s="25"/>
      <c r="G53" s="25"/>
      <c r="H53" s="66"/>
      <c r="I53" s="66"/>
      <c r="J53" s="67"/>
      <c r="K53" s="68"/>
      <c r="L53" s="69"/>
      <c r="M53" s="70"/>
      <c r="N53" s="70"/>
      <c r="O53" s="70"/>
      <c r="P53" s="70"/>
      <c r="Q53" s="70"/>
      <c r="R53" s="71"/>
      <c r="S53" s="71"/>
      <c r="T53" s="69"/>
      <c r="U53" s="69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">
      <c r="B54" s="13"/>
      <c r="C54" s="7"/>
      <c r="D54" s="7"/>
      <c r="E54" s="7"/>
      <c r="F54" s="7"/>
      <c r="G54" s="7"/>
      <c r="H54" s="64"/>
      <c r="I54" s="6"/>
      <c r="J54" s="7"/>
      <c r="K54" s="57"/>
      <c r="L54" s="3"/>
      <c r="M54" s="39"/>
      <c r="N54" s="39"/>
      <c r="O54" s="39"/>
      <c r="P54" s="39"/>
      <c r="Q54" s="39"/>
      <c r="R54" s="19"/>
      <c r="S54" s="19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">
      <c r="B55" s="13"/>
      <c r="C55" s="7"/>
      <c r="D55" s="7"/>
      <c r="E55" s="7"/>
      <c r="F55" s="7"/>
      <c r="G55" s="7"/>
      <c r="H55" s="52"/>
      <c r="I55" s="52"/>
      <c r="J55" s="52"/>
      <c r="K55" s="52"/>
      <c r="L55" s="3"/>
      <c r="M55" s="39"/>
      <c r="N55" s="39"/>
      <c r="O55" s="39"/>
      <c r="P55" s="39"/>
      <c r="Q55" s="39"/>
      <c r="R55" s="19"/>
      <c r="S55" s="19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">
      <c r="B56" s="13"/>
      <c r="C56" s="7"/>
      <c r="D56" s="7"/>
      <c r="E56" s="7"/>
      <c r="F56" s="7"/>
      <c r="G56" s="7"/>
      <c r="H56" s="52"/>
      <c r="I56" s="52"/>
      <c r="J56" s="52"/>
      <c r="K56" s="52"/>
      <c r="L56" s="52"/>
      <c r="M56" s="52"/>
      <c r="N56" s="52"/>
      <c r="O56" s="39"/>
      <c r="P56" s="39"/>
      <c r="Q56" s="39"/>
      <c r="R56" s="19"/>
      <c r="S56" s="19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">
      <c r="B57" s="13"/>
      <c r="C57" s="7"/>
      <c r="D57" s="7"/>
      <c r="E57" s="7"/>
      <c r="F57" s="7"/>
      <c r="G57" s="7"/>
      <c r="H57" s="7"/>
      <c r="I57" s="6"/>
      <c r="J57" s="7"/>
      <c r="K57" s="20"/>
      <c r="L57" s="3"/>
      <c r="M57" s="39"/>
      <c r="N57" s="39"/>
      <c r="O57" s="39"/>
      <c r="P57" s="39"/>
      <c r="Q57" s="39"/>
      <c r="R57" s="19"/>
      <c r="S57" s="19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">
      <c r="B58" s="13"/>
      <c r="C58" s="7"/>
      <c r="D58" s="7"/>
      <c r="E58" s="7"/>
      <c r="F58" s="7"/>
      <c r="G58" s="7"/>
      <c r="H58" s="7"/>
      <c r="I58" s="6"/>
      <c r="J58" s="7"/>
      <c r="K58" s="20"/>
      <c r="L58" s="3"/>
      <c r="M58" s="39"/>
      <c r="N58" s="39"/>
      <c r="O58" s="39"/>
      <c r="P58" s="39"/>
      <c r="Q58" s="39"/>
      <c r="R58" s="19"/>
      <c r="S58" s="19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">
      <c r="B59" s="13"/>
      <c r="C59" s="7"/>
      <c r="D59" s="7"/>
      <c r="E59" s="7"/>
      <c r="F59" s="7"/>
      <c r="G59" s="7"/>
      <c r="H59" s="7"/>
      <c r="I59" s="6"/>
      <c r="J59" s="7"/>
      <c r="K59" s="20"/>
      <c r="L59" s="3"/>
      <c r="M59" s="39"/>
      <c r="N59" s="39"/>
      <c r="O59" s="39"/>
      <c r="P59" s="39"/>
      <c r="Q59" s="39"/>
      <c r="R59" s="19"/>
      <c r="S59" s="19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">
      <c r="B60" s="13"/>
      <c r="C60" s="7"/>
      <c r="D60" s="7"/>
      <c r="E60" s="7"/>
      <c r="F60" s="7"/>
      <c r="G60" s="7"/>
      <c r="H60" s="7"/>
      <c r="I60" s="6"/>
      <c r="J60" s="7"/>
      <c r="K60" s="20"/>
      <c r="L60" s="3"/>
      <c r="M60" s="39"/>
      <c r="N60" s="39"/>
      <c r="O60" s="39"/>
      <c r="P60" s="39"/>
      <c r="Q60" s="39"/>
      <c r="R60" s="19"/>
      <c r="S60" s="19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">
      <c r="B61" s="13"/>
      <c r="C61" s="7"/>
      <c r="D61" s="7"/>
      <c r="E61" s="7"/>
      <c r="F61" s="7"/>
      <c r="G61" s="7"/>
      <c r="H61" s="7"/>
      <c r="I61" s="6"/>
      <c r="J61" s="7"/>
      <c r="K61" s="20"/>
      <c r="L61" s="3"/>
      <c r="M61" s="39"/>
      <c r="N61" s="39"/>
      <c r="O61" s="39"/>
      <c r="P61" s="39"/>
      <c r="Q61" s="39"/>
      <c r="R61" s="19"/>
      <c r="S61" s="19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">
      <c r="B62" s="13"/>
      <c r="C62" s="7"/>
      <c r="D62" s="7"/>
      <c r="E62" s="7"/>
      <c r="F62" s="7"/>
      <c r="G62" s="7"/>
      <c r="H62" s="7"/>
      <c r="I62" s="6"/>
      <c r="J62" s="7"/>
      <c r="K62" s="20"/>
      <c r="L62" s="3"/>
      <c r="M62" s="39"/>
      <c r="N62" s="39"/>
      <c r="O62" s="39"/>
      <c r="P62" s="39"/>
      <c r="Q62" s="39"/>
      <c r="R62" s="19"/>
      <c r="S62" s="19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">
      <c r="B63" s="13"/>
      <c r="C63" s="7"/>
      <c r="D63" s="7"/>
      <c r="E63" s="7"/>
      <c r="F63" s="7"/>
      <c r="G63" s="7"/>
      <c r="H63" s="7"/>
      <c r="I63" s="6"/>
      <c r="J63" s="7"/>
      <c r="K63" s="20"/>
      <c r="L63" s="3"/>
      <c r="M63" s="39"/>
      <c r="N63" s="39"/>
      <c r="O63" s="39"/>
      <c r="P63" s="39"/>
      <c r="Q63" s="39"/>
      <c r="R63" s="19"/>
      <c r="S63" s="19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">
      <c r="B64" s="13"/>
      <c r="C64" s="7"/>
      <c r="D64" s="7"/>
      <c r="E64" s="7"/>
      <c r="F64" s="7"/>
      <c r="G64" s="7"/>
      <c r="H64" s="7"/>
      <c r="I64" s="6"/>
      <c r="J64" s="7"/>
      <c r="K64" s="20"/>
      <c r="L64" s="3"/>
      <c r="M64" s="39"/>
      <c r="N64" s="39"/>
      <c r="O64" s="39"/>
      <c r="P64" s="39"/>
      <c r="Q64" s="39"/>
      <c r="R64" s="19"/>
      <c r="S64" s="19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x14ac:dyDescent="0.2">
      <c r="B65" s="13"/>
      <c r="C65" s="7"/>
      <c r="D65" s="7"/>
      <c r="E65" s="7"/>
      <c r="F65" s="7"/>
      <c r="G65" s="7"/>
      <c r="H65" s="7"/>
      <c r="I65" s="6"/>
      <c r="J65" s="7"/>
      <c r="K65" s="20"/>
      <c r="L65" s="3"/>
      <c r="M65" s="39"/>
      <c r="N65" s="39"/>
      <c r="O65" s="39"/>
      <c r="P65" s="39"/>
      <c r="Q65" s="39"/>
      <c r="R65" s="19"/>
      <c r="S65" s="19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x14ac:dyDescent="0.2">
      <c r="B66" s="13"/>
      <c r="C66" s="7"/>
      <c r="D66" s="7"/>
      <c r="E66" s="7"/>
      <c r="F66" s="7"/>
      <c r="G66" s="7"/>
      <c r="H66" s="7"/>
      <c r="I66" s="6"/>
      <c r="J66" s="7"/>
      <c r="K66" s="20"/>
      <c r="L66" s="3"/>
      <c r="M66" s="39"/>
      <c r="N66" s="39"/>
      <c r="O66" s="39"/>
      <c r="P66" s="39"/>
      <c r="Q66" s="39"/>
      <c r="R66" s="19"/>
      <c r="S66" s="19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x14ac:dyDescent="0.2">
      <c r="B67" s="13"/>
      <c r="C67" s="7"/>
      <c r="D67" s="7"/>
      <c r="E67" s="7"/>
      <c r="F67" s="7"/>
      <c r="G67" s="7"/>
      <c r="H67" s="7"/>
      <c r="I67" s="6"/>
      <c r="J67" s="7"/>
      <c r="K67" s="20"/>
      <c r="L67" s="3"/>
      <c r="M67" s="39"/>
      <c r="N67" s="39"/>
      <c r="O67" s="39"/>
      <c r="P67" s="39"/>
      <c r="Q67" s="39"/>
      <c r="R67" s="19"/>
      <c r="S67" s="19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x14ac:dyDescent="0.2">
      <c r="B68" s="13"/>
      <c r="C68" s="7"/>
      <c r="D68" s="7"/>
      <c r="E68" s="7"/>
      <c r="F68" s="7"/>
      <c r="G68" s="7"/>
      <c r="H68" s="7"/>
      <c r="I68" s="6"/>
      <c r="J68" s="7"/>
      <c r="K68" s="20"/>
      <c r="L68" s="3"/>
      <c r="M68" s="39"/>
      <c r="N68" s="39"/>
      <c r="O68" s="39"/>
      <c r="P68" s="39"/>
      <c r="Q68" s="39"/>
      <c r="R68" s="19"/>
      <c r="S68" s="19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x14ac:dyDescent="0.2">
      <c r="B69" s="13"/>
      <c r="C69" s="7"/>
      <c r="D69" s="7"/>
      <c r="E69" s="7"/>
      <c r="F69" s="7"/>
      <c r="G69" s="7"/>
      <c r="H69" s="7"/>
      <c r="I69" s="6"/>
      <c r="J69" s="7"/>
      <c r="K69" s="20"/>
      <c r="L69" s="3"/>
      <c r="M69" s="39"/>
      <c r="N69" s="39"/>
      <c r="O69" s="39"/>
      <c r="P69" s="39"/>
      <c r="Q69" s="39"/>
      <c r="R69" s="19"/>
      <c r="S69" s="19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x14ac:dyDescent="0.2">
      <c r="B70" s="13"/>
      <c r="C70" s="7"/>
      <c r="D70" s="7"/>
      <c r="E70" s="7"/>
      <c r="F70" s="7"/>
      <c r="G70" s="7"/>
      <c r="H70" s="7"/>
      <c r="I70" s="6"/>
      <c r="J70" s="7"/>
      <c r="K70" s="20"/>
      <c r="L70" s="3"/>
      <c r="M70" s="39"/>
      <c r="N70" s="39"/>
      <c r="O70" s="39"/>
      <c r="P70" s="39"/>
      <c r="Q70" s="39"/>
      <c r="R70" s="19"/>
      <c r="S70" s="19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x14ac:dyDescent="0.2">
      <c r="B71" s="13"/>
      <c r="C71" s="7"/>
      <c r="D71" s="7"/>
      <c r="E71" s="7"/>
      <c r="F71" s="7"/>
      <c r="G71" s="7"/>
      <c r="H71" s="7"/>
      <c r="I71" s="6"/>
      <c r="J71" s="7"/>
      <c r="K71" s="20"/>
      <c r="L71" s="3"/>
      <c r="M71" s="39"/>
      <c r="N71" s="39"/>
      <c r="O71" s="39"/>
      <c r="P71" s="39"/>
      <c r="Q71" s="39"/>
      <c r="R71" s="19"/>
      <c r="S71" s="19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x14ac:dyDescent="0.2">
      <c r="B72" s="13"/>
      <c r="C72" s="7"/>
      <c r="D72" s="7"/>
      <c r="E72" s="7"/>
      <c r="F72" s="7"/>
      <c r="G72" s="7"/>
      <c r="H72" s="7"/>
      <c r="I72" s="6"/>
      <c r="J72" s="7"/>
      <c r="K72" s="20"/>
      <c r="L72" s="3"/>
      <c r="M72" s="39"/>
      <c r="N72" s="39"/>
      <c r="O72" s="39"/>
      <c r="P72" s="39"/>
      <c r="Q72" s="39"/>
      <c r="R72" s="19"/>
      <c r="S72" s="19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x14ac:dyDescent="0.2">
      <c r="B73" s="13"/>
      <c r="C73" s="7"/>
      <c r="D73" s="7"/>
      <c r="E73" s="7"/>
      <c r="F73" s="7"/>
      <c r="G73" s="7"/>
      <c r="H73" s="7"/>
      <c r="I73" s="6"/>
      <c r="J73" s="7"/>
      <c r="K73" s="20"/>
      <c r="L73" s="3"/>
      <c r="M73" s="39"/>
      <c r="N73" s="39"/>
      <c r="O73" s="39"/>
      <c r="P73" s="39"/>
      <c r="Q73" s="39"/>
      <c r="R73" s="19"/>
      <c r="S73" s="19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x14ac:dyDescent="0.2">
      <c r="B74" s="13"/>
      <c r="C74" s="7"/>
      <c r="D74" s="7"/>
      <c r="E74" s="7"/>
      <c r="F74" s="7"/>
      <c r="G74" s="7"/>
      <c r="H74" s="7"/>
      <c r="I74" s="8"/>
      <c r="J74" s="9"/>
      <c r="K74" s="20"/>
      <c r="L74" s="3"/>
      <c r="M74" s="39"/>
      <c r="N74" s="39"/>
      <c r="O74" s="39"/>
      <c r="P74" s="39"/>
      <c r="Q74" s="39"/>
      <c r="R74" s="19"/>
      <c r="S74" s="19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x14ac:dyDescent="0.2">
      <c r="B75" s="13"/>
      <c r="C75" s="7"/>
      <c r="D75" s="7"/>
      <c r="E75" s="7"/>
      <c r="F75" s="7"/>
      <c r="G75" s="7"/>
      <c r="H75" s="7"/>
      <c r="I75" s="8"/>
      <c r="J75" s="9"/>
      <c r="K75" s="20"/>
      <c r="L75" s="3"/>
      <c r="M75" s="39"/>
      <c r="N75" s="39"/>
      <c r="O75" s="39"/>
      <c r="P75" s="39"/>
      <c r="Q75" s="39"/>
      <c r="R75" s="19"/>
      <c r="S75" s="19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x14ac:dyDescent="0.2">
      <c r="B76" s="5"/>
      <c r="C76" s="3"/>
      <c r="D76" s="3"/>
      <c r="E76" s="3"/>
      <c r="F76" s="3"/>
      <c r="G76" s="3"/>
      <c r="H76" s="3"/>
      <c r="I76" s="6"/>
      <c r="J76" s="6"/>
      <c r="K76" s="49"/>
      <c r="L76" s="3"/>
      <c r="M76" s="39"/>
      <c r="N76" s="39"/>
      <c r="O76" s="39"/>
      <c r="P76" s="39"/>
      <c r="Q76" s="39"/>
      <c r="R76" s="19"/>
      <c r="S76" s="19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x14ac:dyDescent="0.2">
      <c r="B77" s="5"/>
      <c r="C77" s="3"/>
      <c r="D77" s="3"/>
      <c r="E77" s="3"/>
      <c r="F77" s="3"/>
      <c r="G77" s="3"/>
      <c r="H77" s="3"/>
      <c r="I77" s="6"/>
      <c r="J77" s="6"/>
      <c r="K77" s="49"/>
    </row>
    <row r="87" spans="2:11" x14ac:dyDescent="0.2">
      <c r="B87" s="10"/>
      <c r="C87" s="11"/>
      <c r="D87" s="11"/>
      <c r="E87" s="11"/>
      <c r="F87" s="11"/>
      <c r="G87" s="11"/>
      <c r="H87" s="11"/>
      <c r="I87" s="11"/>
      <c r="J87" s="11"/>
      <c r="K87" s="50"/>
    </row>
    <row r="88" spans="2:11" x14ac:dyDescent="0.2">
      <c r="B88" s="10"/>
      <c r="C88" s="11"/>
      <c r="D88" s="11"/>
      <c r="E88" s="11"/>
      <c r="F88" s="11"/>
      <c r="G88" s="11"/>
      <c r="H88" s="11"/>
      <c r="I88" s="11"/>
      <c r="J88" s="11"/>
      <c r="K88" s="50"/>
    </row>
    <row r="89" spans="2:11" x14ac:dyDescent="0.2">
      <c r="B89" s="15"/>
      <c r="C89" s="15"/>
      <c r="D89" s="15"/>
      <c r="E89" s="15"/>
      <c r="F89" s="15"/>
      <c r="G89" s="15"/>
      <c r="H89" s="15"/>
      <c r="I89" s="15"/>
      <c r="J89" s="15"/>
      <c r="K89" s="51"/>
    </row>
    <row r="90" spans="2:11" x14ac:dyDescent="0.2">
      <c r="B90" s="10"/>
      <c r="C90" s="11"/>
      <c r="D90" s="11"/>
      <c r="E90" s="11"/>
      <c r="F90" s="11"/>
      <c r="G90" s="11"/>
      <c r="H90" s="11"/>
      <c r="I90" s="11"/>
      <c r="J90" s="11"/>
      <c r="K90" s="50"/>
    </row>
  </sheetData>
  <mergeCells count="30">
    <mergeCell ref="A41:U41"/>
    <mergeCell ref="M18:M19"/>
    <mergeCell ref="T17:T19"/>
    <mergeCell ref="A22:U22"/>
    <mergeCell ref="M17:Q17"/>
    <mergeCell ref="C18:C19"/>
    <mergeCell ref="E17:E19"/>
    <mergeCell ref="Q18:Q19"/>
    <mergeCell ref="L17:L19"/>
    <mergeCell ref="I18:I19"/>
    <mergeCell ref="O18:P18"/>
    <mergeCell ref="G17:G19"/>
    <mergeCell ref="A23:U23"/>
    <mergeCell ref="A32:U32"/>
    <mergeCell ref="Q2:U2"/>
    <mergeCell ref="B17:B19"/>
    <mergeCell ref="D18:D19"/>
    <mergeCell ref="C17:D17"/>
    <mergeCell ref="F17:F19"/>
    <mergeCell ref="H17:H19"/>
    <mergeCell ref="R17:R19"/>
    <mergeCell ref="I17:J17"/>
    <mergeCell ref="Q6:U14"/>
    <mergeCell ref="N18:N19"/>
    <mergeCell ref="K17:K19"/>
    <mergeCell ref="J18:J19"/>
    <mergeCell ref="S17:S19"/>
    <mergeCell ref="B16:T16"/>
    <mergeCell ref="A15:T15"/>
    <mergeCell ref="U17:U19"/>
  </mergeCells>
  <phoneticPr fontId="0" type="noConversion"/>
  <conditionalFormatting sqref="S24:S30">
    <cfRule type="cellIs" dxfId="4" priority="3" stopIfTrue="1" operator="equal">
      <formula>$B$24</formula>
    </cfRule>
  </conditionalFormatting>
  <conditionalFormatting sqref="S33:S39">
    <cfRule type="cellIs" dxfId="3" priority="2" stopIfTrue="1" operator="equal">
      <formula>$B$24</formula>
    </cfRule>
  </conditionalFormatting>
  <conditionalFormatting sqref="S42:S49">
    <cfRule type="cellIs" dxfId="2" priority="1" stopIfTrue="1" operator="equal">
      <formula>$B$24</formula>
    </cfRule>
  </conditionalFormatting>
  <pageMargins left="0.78740157480314965" right="0.78740157480314965" top="0.98425196850393704" bottom="0.78740157480314965" header="0.51181102362204722" footer="0.51181102362204722"/>
  <pageSetup paperSize="9" scale="40" orientation="landscape" r:id="rId1"/>
  <headerFooter alignWithMargins="0">
    <oddHeader>&amp;C&amp;P</oddHeader>
  </headerFooter>
  <rowBreaks count="1" manualBreakCount="1">
    <brk id="3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opLeftCell="A2" zoomScale="85" zoomScaleNormal="100" zoomScaleSheetLayoutView="85" workbookViewId="0">
      <selection activeCell="A43" sqref="A43:Q51"/>
    </sheetView>
  </sheetViews>
  <sheetFormatPr defaultColWidth="9.140625" defaultRowHeight="12.75" x14ac:dyDescent="0.2"/>
  <cols>
    <col min="1" max="1" width="5" style="17" customWidth="1"/>
    <col min="2" max="2" width="23.140625" style="14" customWidth="1"/>
    <col min="3" max="3" width="13.5703125" style="14" customWidth="1"/>
    <col min="4" max="4" width="16.140625" style="14" customWidth="1"/>
    <col min="5" max="5" width="14.28515625" style="14" bestFit="1" customWidth="1"/>
    <col min="6" max="6" width="15.140625" style="14" customWidth="1"/>
    <col min="7" max="7" width="13.5703125" style="14" customWidth="1"/>
    <col min="8" max="8" width="12.7109375" style="14" bestFit="1" customWidth="1"/>
    <col min="9" max="9" width="14" style="14" customWidth="1"/>
    <col min="10" max="10" width="10" style="14" customWidth="1"/>
    <col min="11" max="11" width="12.85546875" style="14" customWidth="1"/>
    <col min="12" max="12" width="12.42578125" style="14" customWidth="1"/>
    <col min="13" max="13" width="12.85546875" style="14" customWidth="1"/>
    <col min="14" max="14" width="13.7109375" style="14" customWidth="1"/>
    <col min="15" max="15" width="12.5703125" style="14" customWidth="1"/>
    <col min="16" max="16" width="11.140625" style="12" customWidth="1"/>
    <col min="17" max="17" width="8.42578125" style="12" customWidth="1"/>
    <col min="18" max="18" width="9.140625" style="14" customWidth="1"/>
    <col min="19" max="16384" width="9.140625" style="14"/>
  </cols>
  <sheetData>
    <row r="1" spans="2:17" ht="6.75" customHeight="1" x14ac:dyDescent="0.2"/>
    <row r="2" spans="2:17" ht="6.75" customHeight="1" x14ac:dyDescent="0.2"/>
    <row r="3" spans="2:17" ht="6.75" customHeight="1" x14ac:dyDescent="0.2"/>
    <row r="4" spans="2:17" ht="6.75" customHeight="1" x14ac:dyDescent="0.2"/>
    <row r="5" spans="2:17" ht="6.75" customHeight="1" x14ac:dyDescent="0.2"/>
    <row r="6" spans="2:17" ht="6.75" customHeight="1" x14ac:dyDescent="0.2"/>
    <row r="7" spans="2:17" ht="6.75" customHeight="1" x14ac:dyDescent="0.2"/>
    <row r="8" spans="2:17" ht="6.75" customHeight="1" x14ac:dyDescent="0.2"/>
    <row r="9" spans="2:17" ht="6.75" customHeight="1" x14ac:dyDescent="0.2"/>
    <row r="10" spans="2:17" ht="15.75" customHeight="1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42" t="s">
        <v>47</v>
      </c>
      <c r="N10" s="143"/>
      <c r="O10" s="143"/>
      <c r="P10" s="143"/>
      <c r="Q10" s="143"/>
    </row>
    <row r="11" spans="2:17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43"/>
      <c r="N11" s="143"/>
      <c r="O11" s="143"/>
      <c r="P11" s="143"/>
      <c r="Q11" s="143"/>
    </row>
    <row r="12" spans="2:17" x14ac:dyDescent="0.2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43"/>
      <c r="N12" s="143"/>
      <c r="O12" s="143"/>
      <c r="P12" s="143"/>
      <c r="Q12" s="143"/>
    </row>
    <row r="13" spans="2:17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43"/>
      <c r="N13" s="143"/>
      <c r="O13" s="143"/>
      <c r="P13" s="143"/>
      <c r="Q13" s="143"/>
    </row>
    <row r="14" spans="2:17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43"/>
      <c r="N14" s="143"/>
      <c r="O14" s="143"/>
      <c r="P14" s="143"/>
      <c r="Q14" s="143"/>
    </row>
    <row r="15" spans="2:17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43"/>
      <c r="N15" s="143"/>
      <c r="O15" s="143"/>
      <c r="P15" s="143"/>
      <c r="Q15" s="143"/>
    </row>
    <row r="16" spans="2:17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43"/>
      <c r="N16" s="143"/>
      <c r="O16" s="143"/>
      <c r="P16" s="143"/>
      <c r="Q16" s="143"/>
    </row>
    <row r="17" spans="1:17" ht="61.5" customHeight="1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43"/>
      <c r="N17" s="143"/>
      <c r="O17" s="143"/>
      <c r="P17" s="143"/>
      <c r="Q17" s="143"/>
    </row>
    <row r="18" spans="1:17" ht="16.5" hidden="1" customHeight="1" x14ac:dyDescent="0.2">
      <c r="A18" s="18"/>
      <c r="B18" s="5"/>
      <c r="C18" s="3"/>
      <c r="D18" s="3"/>
      <c r="E18" s="3"/>
      <c r="F18" s="3"/>
      <c r="G18" s="3"/>
      <c r="H18" s="6"/>
      <c r="I18" s="6"/>
      <c r="J18" s="6"/>
      <c r="K18" s="7"/>
      <c r="L18" s="8"/>
      <c r="M18" s="143"/>
      <c r="N18" s="143"/>
      <c r="O18" s="143"/>
      <c r="P18" s="143"/>
      <c r="Q18" s="143"/>
    </row>
    <row r="19" spans="1:17" ht="71.25" customHeight="1" x14ac:dyDescent="0.2">
      <c r="A19" s="18"/>
      <c r="B19" s="144" t="s">
        <v>44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6"/>
    </row>
    <row r="20" spans="1:17" ht="18.75" x14ac:dyDescent="0.2">
      <c r="A20" s="18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12"/>
      <c r="O20" s="12"/>
    </row>
    <row r="21" spans="1:17" s="26" customFormat="1" ht="119.25" customHeight="1" x14ac:dyDescent="0.2">
      <c r="A21" s="110" t="s">
        <v>3</v>
      </c>
      <c r="B21" s="110" t="s">
        <v>16</v>
      </c>
      <c r="C21" s="111" t="s">
        <v>35</v>
      </c>
      <c r="D21" s="111" t="s">
        <v>22</v>
      </c>
      <c r="E21" s="111" t="s">
        <v>23</v>
      </c>
      <c r="F21" s="116" t="s">
        <v>17</v>
      </c>
      <c r="G21" s="116"/>
      <c r="H21" s="116" t="s">
        <v>24</v>
      </c>
      <c r="I21" s="116"/>
      <c r="J21" s="116" t="s">
        <v>28</v>
      </c>
      <c r="K21" s="116"/>
      <c r="L21" s="116" t="s">
        <v>29</v>
      </c>
      <c r="M21" s="116"/>
      <c r="N21" s="117" t="s">
        <v>31</v>
      </c>
      <c r="O21" s="117"/>
      <c r="P21" s="116" t="s">
        <v>25</v>
      </c>
      <c r="Q21" s="116"/>
    </row>
    <row r="22" spans="1:17" s="26" customFormat="1" ht="15" customHeight="1" x14ac:dyDescent="0.25">
      <c r="A22" s="63"/>
      <c r="B22" s="110" t="s">
        <v>18</v>
      </c>
      <c r="C22" s="110" t="s">
        <v>11</v>
      </c>
      <c r="D22" s="110" t="s">
        <v>11</v>
      </c>
      <c r="E22" s="110" t="s">
        <v>11</v>
      </c>
      <c r="F22" s="110" t="s">
        <v>8</v>
      </c>
      <c r="G22" s="110" t="s">
        <v>11</v>
      </c>
      <c r="H22" s="110" t="s">
        <v>15</v>
      </c>
      <c r="I22" s="110" t="s">
        <v>11</v>
      </c>
      <c r="J22" s="110" t="s">
        <v>8</v>
      </c>
      <c r="K22" s="110" t="s">
        <v>11</v>
      </c>
      <c r="L22" s="110" t="s">
        <v>8</v>
      </c>
      <c r="M22" s="110" t="s">
        <v>11</v>
      </c>
      <c r="N22" s="110" t="s">
        <v>19</v>
      </c>
      <c r="O22" s="110" t="s">
        <v>11</v>
      </c>
      <c r="P22" s="116" t="s">
        <v>11</v>
      </c>
      <c r="Q22" s="116"/>
    </row>
    <row r="23" spans="1:17" s="26" customFormat="1" ht="15" x14ac:dyDescent="0.25">
      <c r="A23" s="63">
        <v>1</v>
      </c>
      <c r="B23" s="110">
        <v>2</v>
      </c>
      <c r="C23" s="110">
        <v>3</v>
      </c>
      <c r="D23" s="110">
        <v>4</v>
      </c>
      <c r="E23" s="110">
        <v>5</v>
      </c>
      <c r="F23" s="110">
        <v>6</v>
      </c>
      <c r="G23" s="110">
        <v>7</v>
      </c>
      <c r="H23" s="110">
        <v>8</v>
      </c>
      <c r="I23" s="110">
        <v>9</v>
      </c>
      <c r="J23" s="110">
        <v>10</v>
      </c>
      <c r="K23" s="110">
        <v>11</v>
      </c>
      <c r="L23" s="110">
        <v>12</v>
      </c>
      <c r="M23" s="110">
        <v>13</v>
      </c>
      <c r="N23" s="110">
        <v>14</v>
      </c>
      <c r="O23" s="110">
        <v>15</v>
      </c>
      <c r="P23" s="116">
        <v>16</v>
      </c>
      <c r="Q23" s="116"/>
    </row>
    <row r="24" spans="1:17" s="26" customFormat="1" x14ac:dyDescent="0.2">
      <c r="A24" s="140" t="s">
        <v>49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</row>
    <row r="25" spans="1:17" s="34" customFormat="1" ht="43.5" customHeight="1" x14ac:dyDescent="0.2">
      <c r="A25" s="113">
        <v>1</v>
      </c>
      <c r="B25" s="96" t="s">
        <v>64</v>
      </c>
      <c r="C25" s="97">
        <f>D25+G25</f>
        <v>1437083.99</v>
      </c>
      <c r="D25" s="97">
        <v>232050.8600000001</v>
      </c>
      <c r="E25" s="97"/>
      <c r="F25" s="97">
        <v>507</v>
      </c>
      <c r="G25" s="97">
        <v>1205033.1299999999</v>
      </c>
      <c r="H25" s="112"/>
      <c r="I25" s="112"/>
      <c r="J25" s="112"/>
      <c r="K25" s="112"/>
      <c r="L25" s="112"/>
      <c r="M25" s="112"/>
      <c r="N25" s="112"/>
      <c r="O25" s="112"/>
      <c r="P25" s="139"/>
      <c r="Q25" s="139"/>
    </row>
    <row r="26" spans="1:17" s="34" customFormat="1" ht="38.450000000000003" customHeight="1" x14ac:dyDescent="0.2">
      <c r="A26" s="113">
        <v>2</v>
      </c>
      <c r="B26" s="98" t="s">
        <v>66</v>
      </c>
      <c r="C26" s="97">
        <f t="shared" ref="C26:C31" si="0">D26+G26</f>
        <v>135215.71</v>
      </c>
      <c r="D26" s="97">
        <v>135215.71</v>
      </c>
      <c r="E26" s="97"/>
      <c r="F26" s="97"/>
      <c r="G26" s="97"/>
      <c r="H26" s="112"/>
      <c r="I26" s="112"/>
      <c r="J26" s="112"/>
      <c r="K26" s="112"/>
      <c r="L26" s="112"/>
      <c r="M26" s="112"/>
      <c r="N26" s="112"/>
      <c r="O26" s="112"/>
      <c r="P26" s="139"/>
      <c r="Q26" s="139"/>
    </row>
    <row r="27" spans="1:17" s="34" customFormat="1" ht="38.450000000000003" customHeight="1" x14ac:dyDescent="0.2">
      <c r="A27" s="113">
        <v>3</v>
      </c>
      <c r="B27" s="96" t="s">
        <v>94</v>
      </c>
      <c r="C27" s="97">
        <f t="shared" si="0"/>
        <v>832451.06</v>
      </c>
      <c r="D27" s="97"/>
      <c r="E27" s="97"/>
      <c r="F27" s="97">
        <v>365.01</v>
      </c>
      <c r="G27" s="97">
        <v>832451.06</v>
      </c>
      <c r="H27" s="112"/>
      <c r="I27" s="112"/>
      <c r="J27" s="112"/>
      <c r="K27" s="112"/>
      <c r="L27" s="112"/>
      <c r="M27" s="112"/>
      <c r="N27" s="112"/>
      <c r="O27" s="112"/>
      <c r="P27" s="139"/>
      <c r="Q27" s="139"/>
    </row>
    <row r="28" spans="1:17" s="34" customFormat="1" ht="38.450000000000003" customHeight="1" x14ac:dyDescent="0.2">
      <c r="A28" s="113">
        <v>4</v>
      </c>
      <c r="B28" s="98" t="s">
        <v>68</v>
      </c>
      <c r="C28" s="97">
        <f t="shared" si="0"/>
        <v>134631.04999999999</v>
      </c>
      <c r="D28" s="97">
        <v>134631.04999999999</v>
      </c>
      <c r="E28" s="97"/>
      <c r="F28" s="97"/>
      <c r="G28" s="97"/>
      <c r="H28" s="112"/>
      <c r="I28" s="112"/>
      <c r="J28" s="112"/>
      <c r="K28" s="112"/>
      <c r="L28" s="112"/>
      <c r="M28" s="112"/>
      <c r="N28" s="112"/>
      <c r="O28" s="112"/>
      <c r="P28" s="139"/>
      <c r="Q28" s="139"/>
    </row>
    <row r="29" spans="1:17" s="34" customFormat="1" ht="38.450000000000003" customHeight="1" x14ac:dyDescent="0.2">
      <c r="A29" s="113">
        <v>5</v>
      </c>
      <c r="B29" s="98" t="s">
        <v>95</v>
      </c>
      <c r="C29" s="97">
        <f t="shared" si="0"/>
        <v>1267646.95</v>
      </c>
      <c r="D29" s="97"/>
      <c r="E29" s="97"/>
      <c r="F29" s="97">
        <v>955.5</v>
      </c>
      <c r="G29" s="97">
        <v>1267646.95</v>
      </c>
      <c r="H29" s="112"/>
      <c r="I29" s="112"/>
      <c r="J29" s="112"/>
      <c r="K29" s="112"/>
      <c r="L29" s="112"/>
      <c r="M29" s="112"/>
      <c r="N29" s="112"/>
      <c r="O29" s="112"/>
      <c r="P29" s="139"/>
      <c r="Q29" s="141"/>
    </row>
    <row r="30" spans="1:17" s="34" customFormat="1" ht="38.450000000000003" customHeight="1" x14ac:dyDescent="0.2">
      <c r="A30" s="113">
        <v>6</v>
      </c>
      <c r="B30" s="98" t="s">
        <v>96</v>
      </c>
      <c r="C30" s="97">
        <f t="shared" si="0"/>
        <v>4188479.13</v>
      </c>
      <c r="D30" s="97">
        <v>2096339.3399999999</v>
      </c>
      <c r="E30" s="97"/>
      <c r="F30" s="97">
        <v>1890</v>
      </c>
      <c r="G30" s="97">
        <v>2092139.79</v>
      </c>
      <c r="H30" s="112"/>
      <c r="I30" s="112"/>
      <c r="J30" s="112"/>
      <c r="K30" s="112"/>
      <c r="L30" s="112"/>
      <c r="M30" s="112"/>
      <c r="N30" s="112"/>
      <c r="O30" s="112"/>
      <c r="P30" s="139"/>
      <c r="Q30" s="141"/>
    </row>
    <row r="31" spans="1:17" s="34" customFormat="1" ht="38.450000000000003" customHeight="1" x14ac:dyDescent="0.2">
      <c r="A31" s="113">
        <v>7</v>
      </c>
      <c r="B31" s="98" t="s">
        <v>73</v>
      </c>
      <c r="C31" s="97">
        <f t="shared" si="0"/>
        <v>1552421.04</v>
      </c>
      <c r="D31" s="97"/>
      <c r="E31" s="97"/>
      <c r="F31" s="97">
        <v>622</v>
      </c>
      <c r="G31" s="97">
        <v>1552421.04</v>
      </c>
      <c r="H31" s="99"/>
      <c r="I31" s="112"/>
      <c r="J31" s="112"/>
      <c r="K31" s="112"/>
      <c r="L31" s="112"/>
      <c r="M31" s="112"/>
      <c r="N31" s="112"/>
      <c r="O31" s="112"/>
      <c r="P31" s="139"/>
      <c r="Q31" s="139"/>
    </row>
    <row r="32" spans="1:17" s="34" customFormat="1" ht="18.75" customHeight="1" x14ac:dyDescent="0.2">
      <c r="A32" s="113"/>
      <c r="B32" s="100" t="s">
        <v>97</v>
      </c>
      <c r="C32" s="101">
        <f>SUM(C25:C31)</f>
        <v>9547928.9299999997</v>
      </c>
      <c r="D32" s="101">
        <f>SUM(D25:D31)</f>
        <v>2598236.96</v>
      </c>
      <c r="E32" s="101"/>
      <c r="F32" s="101">
        <f>SUM(F25:F31)</f>
        <v>4339.51</v>
      </c>
      <c r="G32" s="101">
        <f>SUM(G25:G31)</f>
        <v>6949691.9699999997</v>
      </c>
      <c r="H32" s="101"/>
      <c r="I32" s="101"/>
      <c r="J32" s="101"/>
      <c r="K32" s="101"/>
      <c r="L32" s="101"/>
      <c r="M32" s="101"/>
      <c r="N32" s="112"/>
      <c r="O32" s="112"/>
      <c r="P32" s="139"/>
      <c r="Q32" s="139"/>
    </row>
    <row r="33" spans="1:17" s="34" customFormat="1" ht="18.75" customHeight="1" x14ac:dyDescent="0.2">
      <c r="A33" s="137" t="s">
        <v>51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</row>
    <row r="34" spans="1:17" s="34" customFormat="1" ht="38.450000000000003" customHeight="1" x14ac:dyDescent="0.2">
      <c r="A34" s="113">
        <v>1</v>
      </c>
      <c r="B34" s="98" t="s">
        <v>98</v>
      </c>
      <c r="C34" s="97">
        <f>D34+E34+G34+I34+K34+M34</f>
        <v>1418264.18</v>
      </c>
      <c r="D34" s="97"/>
      <c r="E34" s="97"/>
      <c r="F34" s="97">
        <v>650</v>
      </c>
      <c r="G34" s="97">
        <v>1418264.18</v>
      </c>
      <c r="H34" s="112"/>
      <c r="I34" s="112"/>
      <c r="J34" s="112"/>
      <c r="K34" s="112"/>
      <c r="L34" s="112"/>
      <c r="M34" s="112"/>
      <c r="N34" s="112"/>
      <c r="O34" s="112"/>
      <c r="P34" s="139"/>
      <c r="Q34" s="139"/>
    </row>
    <row r="35" spans="1:17" s="34" customFormat="1" ht="38.450000000000003" customHeight="1" x14ac:dyDescent="0.2">
      <c r="A35" s="113">
        <v>2</v>
      </c>
      <c r="B35" s="98" t="s">
        <v>99</v>
      </c>
      <c r="C35" s="97">
        <f t="shared" ref="C35:C40" si="1">D35+E35+G35+I35+K35+M35</f>
        <v>1127941.25</v>
      </c>
      <c r="D35" s="97">
        <v>116577.22</v>
      </c>
      <c r="E35" s="97"/>
      <c r="F35" s="97">
        <v>329.47</v>
      </c>
      <c r="G35" s="97">
        <v>1011364.03</v>
      </c>
      <c r="H35" s="112"/>
      <c r="I35" s="112"/>
      <c r="J35" s="112"/>
      <c r="K35" s="112"/>
      <c r="L35" s="112"/>
      <c r="M35" s="112"/>
      <c r="N35" s="112"/>
      <c r="O35" s="112"/>
      <c r="P35" s="139"/>
      <c r="Q35" s="139"/>
    </row>
    <row r="36" spans="1:17" s="34" customFormat="1" ht="38.450000000000003" customHeight="1" x14ac:dyDescent="0.2">
      <c r="A36" s="113">
        <v>3</v>
      </c>
      <c r="B36" s="98" t="s">
        <v>100</v>
      </c>
      <c r="C36" s="97">
        <f t="shared" si="1"/>
        <v>1338704.97</v>
      </c>
      <c r="D36" s="97">
        <v>207170.3</v>
      </c>
      <c r="E36" s="97"/>
      <c r="F36" s="97">
        <v>335</v>
      </c>
      <c r="G36" s="97">
        <v>1131534.67</v>
      </c>
      <c r="H36" s="112"/>
      <c r="I36" s="112"/>
      <c r="J36" s="112"/>
      <c r="K36" s="112"/>
      <c r="L36" s="112"/>
      <c r="M36" s="112"/>
      <c r="N36" s="112"/>
      <c r="O36" s="112"/>
      <c r="P36" s="139"/>
      <c r="Q36" s="139"/>
    </row>
    <row r="37" spans="1:17" s="34" customFormat="1" ht="38.450000000000003" customHeight="1" x14ac:dyDescent="0.2">
      <c r="A37" s="113">
        <v>4</v>
      </c>
      <c r="B37" s="98" t="s">
        <v>101</v>
      </c>
      <c r="C37" s="97">
        <f t="shared" si="1"/>
        <v>875289.82</v>
      </c>
      <c r="D37" s="97"/>
      <c r="E37" s="97"/>
      <c r="F37" s="97">
        <v>343.98</v>
      </c>
      <c r="G37" s="97">
        <v>875289.82</v>
      </c>
      <c r="H37" s="112"/>
      <c r="I37" s="112"/>
      <c r="J37" s="112"/>
      <c r="K37" s="112"/>
      <c r="L37" s="112"/>
      <c r="M37" s="112"/>
      <c r="N37" s="112"/>
      <c r="O37" s="112"/>
      <c r="P37" s="139"/>
      <c r="Q37" s="139"/>
    </row>
    <row r="38" spans="1:17" s="34" customFormat="1" ht="38.450000000000003" customHeight="1" x14ac:dyDescent="0.2">
      <c r="A38" s="113">
        <v>5</v>
      </c>
      <c r="B38" s="98" t="s">
        <v>80</v>
      </c>
      <c r="C38" s="97">
        <f t="shared" si="1"/>
        <v>2155275.13</v>
      </c>
      <c r="D38" s="97">
        <v>246078.98</v>
      </c>
      <c r="E38" s="97"/>
      <c r="F38" s="97">
        <v>656.84</v>
      </c>
      <c r="G38" s="97">
        <v>1909196.15</v>
      </c>
      <c r="H38" s="112"/>
      <c r="I38" s="112"/>
      <c r="J38" s="112"/>
      <c r="K38" s="112"/>
      <c r="L38" s="112"/>
      <c r="M38" s="112"/>
      <c r="N38" s="112"/>
      <c r="O38" s="112"/>
      <c r="P38" s="139"/>
      <c r="Q38" s="139"/>
    </row>
    <row r="39" spans="1:17" s="34" customFormat="1" ht="38.450000000000003" customHeight="1" x14ac:dyDescent="0.2">
      <c r="A39" s="113">
        <v>6</v>
      </c>
      <c r="B39" s="98" t="s">
        <v>82</v>
      </c>
      <c r="C39" s="97">
        <f t="shared" si="1"/>
        <v>3097590.5300000003</v>
      </c>
      <c r="D39" s="97">
        <v>1112402.29</v>
      </c>
      <c r="E39" s="97"/>
      <c r="F39" s="97">
        <v>690</v>
      </c>
      <c r="G39" s="97">
        <v>1985188.24</v>
      </c>
      <c r="H39" s="112"/>
      <c r="I39" s="112"/>
      <c r="J39" s="112"/>
      <c r="K39" s="112"/>
      <c r="L39" s="112"/>
      <c r="M39" s="112"/>
      <c r="N39" s="112"/>
      <c r="O39" s="112"/>
      <c r="P39" s="139"/>
      <c r="Q39" s="139"/>
    </row>
    <row r="40" spans="1:17" s="34" customFormat="1" ht="38.450000000000003" customHeight="1" x14ac:dyDescent="0.2">
      <c r="A40" s="113">
        <v>7</v>
      </c>
      <c r="B40" s="98" t="s">
        <v>83</v>
      </c>
      <c r="C40" s="97">
        <f t="shared" si="1"/>
        <v>920545.90999999992</v>
      </c>
      <c r="D40" s="97">
        <v>130917.68</v>
      </c>
      <c r="E40" s="97"/>
      <c r="F40" s="97">
        <v>280</v>
      </c>
      <c r="G40" s="97">
        <v>789628.23</v>
      </c>
      <c r="H40" s="112"/>
      <c r="I40" s="112"/>
      <c r="J40" s="112"/>
      <c r="K40" s="112"/>
      <c r="L40" s="112"/>
      <c r="M40" s="112"/>
      <c r="N40" s="112"/>
      <c r="O40" s="112"/>
      <c r="P40" s="139"/>
      <c r="Q40" s="139"/>
    </row>
    <row r="41" spans="1:17" s="34" customFormat="1" ht="22.5" customHeight="1" x14ac:dyDescent="0.2">
      <c r="A41" s="113"/>
      <c r="B41" s="100" t="s">
        <v>97</v>
      </c>
      <c r="C41" s="101">
        <f>SUM(C34:C40)</f>
        <v>10933611.789999999</v>
      </c>
      <c r="D41" s="101">
        <f>SUM(D34:D40)</f>
        <v>1813146.47</v>
      </c>
      <c r="E41" s="101"/>
      <c r="F41" s="101">
        <f>SUM(F34:F40)</f>
        <v>3285.29</v>
      </c>
      <c r="G41" s="101">
        <f>SUM(G34:G40)</f>
        <v>9120465.3200000003</v>
      </c>
      <c r="H41" s="101"/>
      <c r="I41" s="101"/>
      <c r="J41" s="101"/>
      <c r="K41" s="101"/>
      <c r="L41" s="101"/>
      <c r="M41" s="101"/>
      <c r="N41" s="112"/>
      <c r="O41" s="112"/>
      <c r="P41" s="139"/>
      <c r="Q41" s="139"/>
    </row>
    <row r="42" spans="1:17" s="34" customFormat="1" ht="22.5" customHeight="1" x14ac:dyDescent="0.2">
      <c r="A42" s="137" t="s">
        <v>57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</row>
    <row r="43" spans="1:17" s="34" customFormat="1" ht="38.450000000000003" customHeight="1" x14ac:dyDescent="0.2">
      <c r="A43" s="113">
        <v>1</v>
      </c>
      <c r="B43" s="96" t="s">
        <v>84</v>
      </c>
      <c r="C43" s="97">
        <f>D43+E43+I43+K43</f>
        <v>441789.65</v>
      </c>
      <c r="D43" s="97">
        <v>441789.65</v>
      </c>
      <c r="E43" s="97"/>
      <c r="F43" s="97"/>
      <c r="G43" s="97"/>
      <c r="H43" s="112"/>
      <c r="I43" s="112"/>
      <c r="J43" s="112"/>
      <c r="K43" s="112"/>
      <c r="L43" s="112"/>
      <c r="M43" s="112"/>
      <c r="N43" s="112"/>
      <c r="O43" s="112"/>
      <c r="P43" s="139"/>
      <c r="Q43" s="139"/>
    </row>
    <row r="44" spans="1:17" s="34" customFormat="1" ht="38.450000000000003" customHeight="1" x14ac:dyDescent="0.2">
      <c r="A44" s="113">
        <v>2</v>
      </c>
      <c r="B44" s="96" t="s">
        <v>102</v>
      </c>
      <c r="C44" s="97">
        <v>3052061.43</v>
      </c>
      <c r="D44" s="97">
        <v>453640.37</v>
      </c>
      <c r="E44" s="97"/>
      <c r="F44" s="97">
        <v>812.49</v>
      </c>
      <c r="G44" s="97">
        <v>2598421.06</v>
      </c>
      <c r="H44" s="112"/>
      <c r="I44" s="112"/>
      <c r="J44" s="112"/>
      <c r="K44" s="112"/>
      <c r="L44" s="112"/>
      <c r="M44" s="112"/>
      <c r="N44" s="112"/>
      <c r="O44" s="112"/>
      <c r="P44" s="139"/>
      <c r="Q44" s="139"/>
    </row>
    <row r="45" spans="1:17" s="34" customFormat="1" ht="38.450000000000003" customHeight="1" x14ac:dyDescent="0.2">
      <c r="A45" s="113">
        <v>3</v>
      </c>
      <c r="B45" s="96" t="s">
        <v>103</v>
      </c>
      <c r="C45" s="97">
        <v>2930629.49</v>
      </c>
      <c r="D45" s="97">
        <v>416078.23</v>
      </c>
      <c r="E45" s="97"/>
      <c r="F45" s="97">
        <v>656.83</v>
      </c>
      <c r="G45" s="97">
        <v>2514551.2599999998</v>
      </c>
      <c r="H45" s="112"/>
      <c r="I45" s="112"/>
      <c r="J45" s="112"/>
      <c r="K45" s="112"/>
      <c r="L45" s="112"/>
      <c r="M45" s="112"/>
      <c r="N45" s="112"/>
      <c r="O45" s="112"/>
      <c r="P45" s="139"/>
      <c r="Q45" s="139"/>
    </row>
    <row r="46" spans="1:17" s="34" customFormat="1" ht="38.450000000000003" customHeight="1" x14ac:dyDescent="0.2">
      <c r="A46" s="113">
        <v>4</v>
      </c>
      <c r="B46" s="96" t="s">
        <v>104</v>
      </c>
      <c r="C46" s="97">
        <v>2620679.23</v>
      </c>
      <c r="D46" s="97">
        <v>439209.35</v>
      </c>
      <c r="E46" s="97"/>
      <c r="F46" s="97">
        <v>656.8</v>
      </c>
      <c r="G46" s="97">
        <v>2181469.88</v>
      </c>
      <c r="H46" s="112"/>
      <c r="I46" s="112"/>
      <c r="J46" s="112"/>
      <c r="K46" s="112"/>
      <c r="L46" s="112"/>
      <c r="M46" s="112"/>
      <c r="N46" s="112"/>
      <c r="O46" s="112"/>
      <c r="P46" s="139"/>
      <c r="Q46" s="139"/>
    </row>
    <row r="47" spans="1:17" ht="25.5" x14ac:dyDescent="0.2">
      <c r="A47" s="113">
        <v>5</v>
      </c>
      <c r="B47" s="96" t="s">
        <v>60</v>
      </c>
      <c r="C47" s="97">
        <v>654297.30000000005</v>
      </c>
      <c r="D47" s="97">
        <v>654297.30000000005</v>
      </c>
      <c r="E47" s="97"/>
      <c r="F47" s="97"/>
      <c r="G47" s="97"/>
      <c r="H47" s="112"/>
      <c r="I47" s="112"/>
      <c r="J47" s="112"/>
      <c r="K47" s="112"/>
      <c r="L47" s="112"/>
      <c r="M47" s="112"/>
      <c r="N47" s="112"/>
      <c r="O47" s="112"/>
      <c r="P47" s="139"/>
      <c r="Q47" s="139"/>
    </row>
    <row r="48" spans="1:17" ht="25.5" x14ac:dyDescent="0.2">
      <c r="A48" s="113">
        <v>6</v>
      </c>
      <c r="B48" s="96" t="s">
        <v>61</v>
      </c>
      <c r="C48" s="97">
        <v>704412.1</v>
      </c>
      <c r="D48" s="97">
        <v>704412.1</v>
      </c>
      <c r="E48" s="97"/>
      <c r="F48" s="97"/>
      <c r="G48" s="97"/>
      <c r="H48" s="112"/>
      <c r="I48" s="112"/>
      <c r="J48" s="112"/>
      <c r="K48" s="112"/>
      <c r="L48" s="112"/>
      <c r="M48" s="112"/>
      <c r="N48" s="112"/>
      <c r="O48" s="112"/>
      <c r="P48" s="139"/>
      <c r="Q48" s="139"/>
    </row>
    <row r="49" spans="1:17" ht="25.5" x14ac:dyDescent="0.2">
      <c r="A49" s="113">
        <v>7</v>
      </c>
      <c r="B49" s="96" t="s">
        <v>105</v>
      </c>
      <c r="C49" s="97">
        <v>2013954.8</v>
      </c>
      <c r="D49" s="97"/>
      <c r="E49" s="97"/>
      <c r="F49" s="97">
        <v>620</v>
      </c>
      <c r="G49" s="97">
        <v>2013954.8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ht="25.5" x14ac:dyDescent="0.2">
      <c r="A50" s="113">
        <v>8</v>
      </c>
      <c r="B50" s="96" t="s">
        <v>93</v>
      </c>
      <c r="C50" s="97">
        <v>1803410</v>
      </c>
      <c r="D50" s="97"/>
      <c r="E50" s="97"/>
      <c r="F50" s="97">
        <v>1200</v>
      </c>
      <c r="G50" s="97">
        <v>1803410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x14ac:dyDescent="0.2">
      <c r="A51" s="113"/>
      <c r="B51" s="100" t="s">
        <v>97</v>
      </c>
      <c r="C51" s="101">
        <f>SUM(C43:C50)</f>
        <v>14221234.000000002</v>
      </c>
      <c r="D51" s="101">
        <f>SUM(D43:D50)</f>
        <v>3109427.0000000005</v>
      </c>
      <c r="E51" s="101"/>
      <c r="F51" s="101">
        <f>SUM(F43:F50)</f>
        <v>3946.12</v>
      </c>
      <c r="G51" s="101">
        <f>SUM(G43:G50)</f>
        <v>11111807</v>
      </c>
      <c r="H51" s="101"/>
      <c r="I51" s="101"/>
      <c r="J51" s="101"/>
      <c r="K51" s="101"/>
      <c r="L51" s="101"/>
      <c r="M51" s="101"/>
      <c r="N51" s="112"/>
      <c r="O51" s="112"/>
      <c r="P51" s="139"/>
      <c r="Q51" s="139"/>
    </row>
    <row r="52" spans="1:17" ht="15" x14ac:dyDescent="0.2">
      <c r="B52" s="73"/>
      <c r="C52" s="25"/>
      <c r="D52" s="25"/>
      <c r="E52" s="25"/>
      <c r="F52" s="25"/>
      <c r="G52" s="25"/>
      <c r="H52" s="74"/>
    </row>
    <row r="53" spans="1:17" x14ac:dyDescent="0.2">
      <c r="B53" s="56"/>
    </row>
    <row r="54" spans="1:17" x14ac:dyDescent="0.2">
      <c r="B54" s="56"/>
    </row>
    <row r="55" spans="1:17" x14ac:dyDescent="0.2">
      <c r="B55" s="56"/>
    </row>
    <row r="56" spans="1:17" x14ac:dyDescent="0.2">
      <c r="B56" s="56"/>
    </row>
    <row r="57" spans="1:17" x14ac:dyDescent="0.2">
      <c r="B57" s="56"/>
    </row>
    <row r="58" spans="1:17" x14ac:dyDescent="0.2">
      <c r="B58" s="56"/>
    </row>
    <row r="59" spans="1:17" x14ac:dyDescent="0.2">
      <c r="B59" s="56"/>
    </row>
    <row r="60" spans="1:17" x14ac:dyDescent="0.2">
      <c r="B60" s="56"/>
    </row>
    <row r="61" spans="1:17" x14ac:dyDescent="0.2">
      <c r="B61" s="56"/>
    </row>
    <row r="62" spans="1:17" x14ac:dyDescent="0.2">
      <c r="B62" s="56"/>
    </row>
    <row r="63" spans="1:17" x14ac:dyDescent="0.2">
      <c r="B63" s="56"/>
    </row>
    <row r="64" spans="1:17" x14ac:dyDescent="0.2">
      <c r="B64" s="56"/>
    </row>
    <row r="65" spans="2:2" x14ac:dyDescent="0.2">
      <c r="B65" s="56"/>
    </row>
    <row r="66" spans="2:2" x14ac:dyDescent="0.2">
      <c r="B66" s="56"/>
    </row>
    <row r="67" spans="2:2" x14ac:dyDescent="0.2">
      <c r="B67" s="56"/>
    </row>
    <row r="68" spans="2:2" x14ac:dyDescent="0.2">
      <c r="B68" s="56"/>
    </row>
    <row r="69" spans="2:2" x14ac:dyDescent="0.2">
      <c r="B69" s="56"/>
    </row>
    <row r="70" spans="2:2" x14ac:dyDescent="0.2">
      <c r="B70" s="56"/>
    </row>
    <row r="71" spans="2:2" x14ac:dyDescent="0.2">
      <c r="B71" s="56"/>
    </row>
    <row r="72" spans="2:2" x14ac:dyDescent="0.2">
      <c r="B72" s="56"/>
    </row>
    <row r="73" spans="2:2" x14ac:dyDescent="0.2">
      <c r="B73" s="56"/>
    </row>
    <row r="74" spans="2:2" x14ac:dyDescent="0.2">
      <c r="B74" s="56"/>
    </row>
    <row r="75" spans="2:2" x14ac:dyDescent="0.2">
      <c r="B75" s="56"/>
    </row>
    <row r="76" spans="2:2" x14ac:dyDescent="0.2">
      <c r="B76" s="56"/>
    </row>
    <row r="77" spans="2:2" x14ac:dyDescent="0.2">
      <c r="B77" s="56"/>
    </row>
    <row r="78" spans="2:2" x14ac:dyDescent="0.2">
      <c r="B78" s="56"/>
    </row>
    <row r="79" spans="2:2" x14ac:dyDescent="0.2">
      <c r="B79" s="56"/>
    </row>
    <row r="80" spans="2:2" x14ac:dyDescent="0.2">
      <c r="B80" s="56"/>
    </row>
    <row r="81" spans="2:2" x14ac:dyDescent="0.2">
      <c r="B81" s="56"/>
    </row>
    <row r="82" spans="2:2" x14ac:dyDescent="0.2">
      <c r="B82" s="56"/>
    </row>
    <row r="83" spans="2:2" x14ac:dyDescent="0.2">
      <c r="B83" s="56"/>
    </row>
    <row r="84" spans="2:2" x14ac:dyDescent="0.2">
      <c r="B84" s="56"/>
    </row>
    <row r="85" spans="2:2" x14ac:dyDescent="0.2">
      <c r="B85" s="56"/>
    </row>
    <row r="86" spans="2:2" x14ac:dyDescent="0.2">
      <c r="B86" s="56"/>
    </row>
    <row r="87" spans="2:2" x14ac:dyDescent="0.2">
      <c r="B87" s="56"/>
    </row>
    <row r="88" spans="2:2" x14ac:dyDescent="0.2">
      <c r="B88" s="56"/>
    </row>
    <row r="89" spans="2:2" x14ac:dyDescent="0.2">
      <c r="B89" s="56"/>
    </row>
    <row r="90" spans="2:2" x14ac:dyDescent="0.2">
      <c r="B90" s="56"/>
    </row>
    <row r="91" spans="2:2" x14ac:dyDescent="0.2">
      <c r="B91" s="56"/>
    </row>
    <row r="92" spans="2:2" x14ac:dyDescent="0.2">
      <c r="B92" s="56"/>
    </row>
    <row r="93" spans="2:2" x14ac:dyDescent="0.2">
      <c r="B93" s="56"/>
    </row>
    <row r="94" spans="2:2" x14ac:dyDescent="0.2">
      <c r="B94" s="56"/>
    </row>
    <row r="95" spans="2:2" x14ac:dyDescent="0.2">
      <c r="B95" s="56"/>
    </row>
    <row r="96" spans="2:2" x14ac:dyDescent="0.2">
      <c r="B96" s="56"/>
    </row>
    <row r="97" spans="2:2" x14ac:dyDescent="0.2">
      <c r="B97" s="56"/>
    </row>
    <row r="98" spans="2:2" x14ac:dyDescent="0.2">
      <c r="B98" s="56"/>
    </row>
    <row r="99" spans="2:2" x14ac:dyDescent="0.2">
      <c r="B99" s="56"/>
    </row>
    <row r="100" spans="2:2" x14ac:dyDescent="0.2">
      <c r="B100" s="56"/>
    </row>
    <row r="101" spans="2:2" x14ac:dyDescent="0.2">
      <c r="B101" s="56"/>
    </row>
    <row r="102" spans="2:2" x14ac:dyDescent="0.2">
      <c r="B102" s="56"/>
    </row>
    <row r="103" spans="2:2" x14ac:dyDescent="0.2">
      <c r="B103" s="56"/>
    </row>
    <row r="104" spans="2:2" x14ac:dyDescent="0.2">
      <c r="B104" s="56"/>
    </row>
    <row r="105" spans="2:2" x14ac:dyDescent="0.2">
      <c r="B105" s="56"/>
    </row>
    <row r="106" spans="2:2" x14ac:dyDescent="0.2">
      <c r="B106" s="56"/>
    </row>
    <row r="107" spans="2:2" x14ac:dyDescent="0.2">
      <c r="B107" s="56"/>
    </row>
    <row r="108" spans="2:2" x14ac:dyDescent="0.2">
      <c r="B108" s="56"/>
    </row>
    <row r="109" spans="2:2" x14ac:dyDescent="0.2">
      <c r="B109" s="56"/>
    </row>
    <row r="110" spans="2:2" x14ac:dyDescent="0.2">
      <c r="B110" s="56"/>
    </row>
    <row r="111" spans="2:2" x14ac:dyDescent="0.2">
      <c r="B111" s="56"/>
    </row>
    <row r="112" spans="2:2" x14ac:dyDescent="0.2">
      <c r="B112" s="56"/>
    </row>
    <row r="113" spans="2:2" x14ac:dyDescent="0.2">
      <c r="B113" s="56"/>
    </row>
    <row r="114" spans="2:2" x14ac:dyDescent="0.2">
      <c r="B114" s="56"/>
    </row>
    <row r="115" spans="2:2" x14ac:dyDescent="0.2">
      <c r="B115" s="56"/>
    </row>
    <row r="116" spans="2:2" x14ac:dyDescent="0.2">
      <c r="B116" s="56"/>
    </row>
    <row r="117" spans="2:2" x14ac:dyDescent="0.2">
      <c r="B117" s="56"/>
    </row>
    <row r="118" spans="2:2" x14ac:dyDescent="0.2">
      <c r="B118" s="56"/>
    </row>
    <row r="119" spans="2:2" x14ac:dyDescent="0.2">
      <c r="B119" s="56"/>
    </row>
    <row r="120" spans="2:2" x14ac:dyDescent="0.2">
      <c r="B120" s="56"/>
    </row>
    <row r="121" spans="2:2" x14ac:dyDescent="0.2">
      <c r="B121" s="56"/>
    </row>
    <row r="122" spans="2:2" x14ac:dyDescent="0.2">
      <c r="B122" s="56"/>
    </row>
    <row r="123" spans="2:2" x14ac:dyDescent="0.2">
      <c r="B123" s="56"/>
    </row>
    <row r="124" spans="2:2" x14ac:dyDescent="0.2">
      <c r="B124" s="56"/>
    </row>
    <row r="125" spans="2:2" x14ac:dyDescent="0.2">
      <c r="B125" s="56"/>
    </row>
    <row r="126" spans="2:2" x14ac:dyDescent="0.2">
      <c r="B126" s="56"/>
    </row>
    <row r="127" spans="2:2" x14ac:dyDescent="0.2">
      <c r="B127" s="56"/>
    </row>
    <row r="128" spans="2:2" x14ac:dyDescent="0.2">
      <c r="B128" s="56"/>
    </row>
    <row r="129" spans="2:2" x14ac:dyDescent="0.2">
      <c r="B129" s="56"/>
    </row>
    <row r="130" spans="2:2" x14ac:dyDescent="0.2">
      <c r="B130" s="56"/>
    </row>
    <row r="131" spans="2:2" x14ac:dyDescent="0.2">
      <c r="B131" s="56"/>
    </row>
    <row r="132" spans="2:2" x14ac:dyDescent="0.2">
      <c r="B132" s="56"/>
    </row>
    <row r="133" spans="2:2" x14ac:dyDescent="0.2">
      <c r="B133" s="56"/>
    </row>
    <row r="134" spans="2:2" x14ac:dyDescent="0.2">
      <c r="B134" s="56"/>
    </row>
    <row r="135" spans="2:2" x14ac:dyDescent="0.2">
      <c r="B135" s="56"/>
    </row>
    <row r="136" spans="2:2" x14ac:dyDescent="0.2">
      <c r="B136" s="56"/>
    </row>
    <row r="137" spans="2:2" x14ac:dyDescent="0.2">
      <c r="B137" s="56"/>
    </row>
    <row r="138" spans="2:2" x14ac:dyDescent="0.2">
      <c r="B138" s="12"/>
    </row>
  </sheetData>
  <mergeCells count="36">
    <mergeCell ref="M10:Q18"/>
    <mergeCell ref="N21:O21"/>
    <mergeCell ref="P21:Q21"/>
    <mergeCell ref="P22:Q22"/>
    <mergeCell ref="B19:P19"/>
    <mergeCell ref="P31:Q31"/>
    <mergeCell ref="F21:G21"/>
    <mergeCell ref="H21:I21"/>
    <mergeCell ref="J21:K21"/>
    <mergeCell ref="P27:Q27"/>
    <mergeCell ref="P28:Q28"/>
    <mergeCell ref="L21:M21"/>
    <mergeCell ref="A24:Q24"/>
    <mergeCell ref="P23:Q23"/>
    <mergeCell ref="P25:Q25"/>
    <mergeCell ref="P26:Q26"/>
    <mergeCell ref="P29:Q29"/>
    <mergeCell ref="P30:Q30"/>
    <mergeCell ref="P32:Q32"/>
    <mergeCell ref="P34:Q34"/>
    <mergeCell ref="P35:Q35"/>
    <mergeCell ref="P36:Q36"/>
    <mergeCell ref="P37:Q37"/>
    <mergeCell ref="P38:Q38"/>
    <mergeCell ref="P39:Q39"/>
    <mergeCell ref="P40:Q40"/>
    <mergeCell ref="P41:Q41"/>
    <mergeCell ref="A33:Q33"/>
    <mergeCell ref="A42:Q42"/>
    <mergeCell ref="P51:Q51"/>
    <mergeCell ref="P43:Q43"/>
    <mergeCell ref="P44:Q44"/>
    <mergeCell ref="P45:Q45"/>
    <mergeCell ref="P46:Q46"/>
    <mergeCell ref="P47:Q47"/>
    <mergeCell ref="P48:Q48"/>
  </mergeCells>
  <phoneticPr fontId="0" type="noConversion"/>
  <conditionalFormatting sqref="F25:F31 M38:M39 F34:F40 M43:M45 F43:F46">
    <cfRule type="cellIs" dxfId="1" priority="8" stopIfTrue="1" operator="equal">
      <formula>$B$19</formula>
    </cfRule>
  </conditionalFormatting>
  <conditionalFormatting sqref="F49">
    <cfRule type="cellIs" dxfId="0" priority="1" stopIfTrue="1" operator="equal">
      <formula>$B$19</formula>
    </cfRule>
  </conditionalFormatting>
  <pageMargins left="0.75" right="0.75" top="1" bottom="1" header="0.5" footer="0.5"/>
  <pageSetup paperSize="9" scale="59" orientation="landscape" useFirstPageNumber="1" r:id="rId1"/>
  <headerFooter alignWithMargins="0">
    <oddHeader>&amp;C&amp;P</oddHeader>
  </headerFooter>
  <rowBreaks count="1" manualBreakCount="1">
    <brk id="3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перечень</vt:lpstr>
      <vt:lpstr>реестр</vt:lpstr>
      <vt:lpstr>перечень!Заголовки_для_печати</vt:lpstr>
      <vt:lpstr>реестр!Заголовки_для_печати</vt:lpstr>
      <vt:lpstr>перечень!Область_печати</vt:lpstr>
      <vt:lpstr>реестр!Область_печати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kozlov_construct2 С.А. Григорьева</cp:lastModifiedBy>
  <cp:lastPrinted>2021-09-02T07:26:49Z</cp:lastPrinted>
  <dcterms:created xsi:type="dcterms:W3CDTF">2010-12-03T14:19:19Z</dcterms:created>
  <dcterms:modified xsi:type="dcterms:W3CDTF">2021-09-03T06:38:54Z</dcterms:modified>
</cp:coreProperties>
</file>