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C189" i="1" l="1"/>
  <c r="K201" i="1" l="1"/>
  <c r="C196" i="1" l="1"/>
  <c r="C192" i="1"/>
  <c r="C191" i="1"/>
  <c r="D78" i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K208" i="1" l="1"/>
  <c r="K210" i="1" s="1"/>
  <c r="R59" i="1"/>
  <c r="E59" i="1"/>
  <c r="X186" i="1" l="1"/>
  <c r="Y186" i="1" l="1"/>
  <c r="O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95" i="1" l="1"/>
  <c r="C198" i="1"/>
  <c r="D100" i="1"/>
  <c r="C204" i="1"/>
  <c r="D204" i="1" s="1"/>
  <c r="D99" i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<sst xmlns="http://schemas.openxmlformats.org/spreadsheetml/2006/main" count="250" uniqueCount="204">
  <si>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</si>
  <si>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</si>
  <si>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</si>
  <si>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</si>
  <si>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</si>
  <si>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</si>
  <si>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</si>
  <si>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</si>
  <si>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</si>
  <si>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</si>
  <si>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</si>
  <si>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</si>
  <si>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</si>
  <si>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</si>
  <si>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</si>
  <si>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</si>
  <si>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</si>
  <si>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</si>
  <si>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</si>
  <si>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</si>
  <si>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</si>
  <si>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</si>
  <si>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</si>
  <si>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</si>
  <si>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</si>
  <si>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</si>
  <si>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</si>
  <si>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</si>
  <si>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</si>
  <si>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</si>
  <si>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</si>
  <si>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</si>
  <si>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</si>
  <si>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</si>
  <si>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</si>
  <si>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</si>
  <si>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</si>
  <si>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</si>
  <si>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</si>
  <si>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</si>
  <si>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</si>
  <si>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</si>
  <si>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</si>
  <si>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</si>
  <si>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</si>
  <si>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</si>
  <si>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</si>
  <si>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</si>
  <si>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</si>
  <si>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</si>
  <si>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</si>
  <si>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</si>
  <si>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</si>
  <si>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</si>
  <si>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</si>
  <si>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</si>
  <si>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</si>
  <si>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</si>
  <si>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</si>
  <si>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</si>
  <si>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</si>
  <si>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</si>
  <si>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</si>
  <si>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</si>
  <si>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</si>
  <si>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</si>
  <si>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</si>
  <si>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</si>
  <si>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</si>
  <si>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</si>
  <si>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</si>
  <si>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</si>
  <si>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</si>
  <si>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</si>
  <si>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</si>
  <si>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</si>
  <si>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</si>
  <si>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</si>
  <si>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</si>
  <si>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</si>
  <si>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</si>
  <si>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</si>
  <si>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</si>
  <si>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</si>
  <si>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</si>
  <si>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</si>
  <si>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</si>
  <si>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</si>
  <si>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</si>
  <si>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</si>
  <si>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</si>
  <si>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</si>
  <si>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</si>
  <si>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</si>
  <si>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</si>
  <si>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</si>
  <si>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</si>
  <si>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</si>
  <si>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</si>
  <si>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</si>
  <si>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</si>
  <si>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</si>
  <si>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</si>
  <si>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</si>
  <si>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</si>
  <si>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</si>
  <si>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</si>
  <si>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</si>
  <si>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</si>
  <si>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</si>
  <si>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</si>
  <si>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</si>
  <si>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</si>
  <si>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</si>
  <si>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</si>
  <si>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</si>
  <si>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</si>
  <si>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</si>
  <si>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</si>
  <si>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</si>
  <si>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</si>
  <si>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</si>
  <si>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</si>
  <si>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</si>
  <si>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</si>
  <si>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</si>
  <si>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</si>
  <si>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</si>
  <si>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</si>
  <si>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</si>
  <si>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</si>
  <si>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</si>
  <si>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</si>
  <si>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</si>
  <si>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</si>
  <si>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</si>
  <si>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</si>
  <si>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</si>
  <si>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</si>
  <si>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</si>
  <si>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</si>
  <si>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</si>
  <si>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</si>
  <si>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</si>
  <si>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</si>
  <si>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</si>
  <si>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</si>
  <si>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</si>
  <si>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</si>
  <si>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</si>
  <si>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</si>
  <si>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</si>
  <si>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</si>
  <si>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</si>
  <si>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</si>
  <si>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</si>
  <si>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</si>
  <si>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</si>
  <si>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</si>
  <si>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</si>
  <si>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</si>
  <si>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</si>
  <si>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</si>
  <si>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</si>
  <si>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</si>
  <si>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</si>
  <si>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</si>
  <si>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</si>
  <si>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</si>
  <si>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</si>
  <si>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</si>
  <si>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</si>
  <si>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</si>
  <si>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</si>
  <si>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</si>
  <si>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</si>
  <si>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</si>
  <si>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</si>
  <si>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</si>
  <si>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</si>
  <si>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</si>
  <si>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</si>
  <si>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</si>
  <si>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</si>
  <si>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</si>
  <si>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</si>
  <si>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</si>
  <si>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</si>
  <si>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</si>
  <si>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</si>
  <si>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</si>
  <si>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</si>
  <si>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</si>
  <si>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</si>
  <si>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</si>
  <si>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</si>
  <si>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</si>
  <si>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</si>
  <si>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</si>
  <si>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</si>
  <si>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</si>
  <si>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</si>
  <si>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</si>
  <si>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25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</si>
</sst>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57" sqref="A57:XFD75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9" t="s">
        <v>203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2" customFormat="1" ht="17.25" customHeight="1" thickBot="1" x14ac:dyDescent="0.35">
      <c r="A4" s="160" t="s">
        <v>3</v>
      </c>
      <c r="B4" s="163" t="s">
        <v>196</v>
      </c>
      <c r="C4" s="166" t="s">
        <v>198</v>
      </c>
      <c r="D4" s="166" t="s">
        <v>197</v>
      </c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1:26" s="152" customFormat="1" ht="87" customHeight="1" x14ac:dyDescent="0.25">
      <c r="A5" s="161"/>
      <c r="B5" s="164"/>
      <c r="C5" s="167"/>
      <c r="D5" s="16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152" customFormat="1" ht="70.150000000000006" customHeight="1" thickBot="1" x14ac:dyDescent="0.3">
      <c r="A6" s="162"/>
      <c r="B6" s="165"/>
      <c r="C6" s="168"/>
      <c r="D6" s="168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215371</v>
      </c>
      <c r="D42" s="15">
        <f t="shared" si="49"/>
        <v>1.0504775097306631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10785</v>
      </c>
      <c r="L42" s="10">
        <v>11011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10544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1.0768549999999999</v>
      </c>
      <c r="D44" s="15">
        <f t="shared" si="49"/>
        <v>1.0189159129508052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1.0189909297052153</v>
      </c>
      <c r="L44" s="35">
        <f t="shared" si="50"/>
        <v>0.99629026420557365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1.0576788042933092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93467</v>
      </c>
      <c r="D46" s="15">
        <f t="shared" si="49"/>
        <v>0.96498998533936275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26">
        <v>4191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customHeight="1" outlineLevel="1" x14ac:dyDescent="0.25">
      <c r="A50" s="17" t="s">
        <v>168</v>
      </c>
      <c r="B50" s="23">
        <v>220684</v>
      </c>
      <c r="C50" s="103">
        <f t="shared" ref="C50:C60" si="52">SUM(E50:Y50)</f>
        <v>249485.7</v>
      </c>
      <c r="D50" s="15">
        <f t="shared" ref="D50:D52" si="53">C50/B50</f>
        <v>1.1305110474705915</v>
      </c>
      <c r="E50" s="34">
        <v>16210</v>
      </c>
      <c r="F50" s="153">
        <v>7185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12709</v>
      </c>
      <c r="L50" s="34">
        <v>10847</v>
      </c>
      <c r="M50" s="155">
        <v>10560</v>
      </c>
      <c r="N50" s="34">
        <v>5075.7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6680</v>
      </c>
      <c r="X50" s="34">
        <v>22583</v>
      </c>
      <c r="Y50" s="34">
        <v>11343</v>
      </c>
      <c r="Z50" s="21"/>
    </row>
    <row r="51" spans="1:26" s="2" customFormat="1" ht="30" customHeight="1" outlineLevel="1" x14ac:dyDescent="0.25">
      <c r="A51" s="17" t="s">
        <v>169</v>
      </c>
      <c r="B51" s="23">
        <v>112582</v>
      </c>
      <c r="C51" s="103">
        <f t="shared" si="52"/>
        <v>173589.7</v>
      </c>
      <c r="D51" s="15">
        <f t="shared" si="53"/>
        <v>1.5418956849229897</v>
      </c>
      <c r="E51" s="34">
        <v>15320</v>
      </c>
      <c r="F51" s="153">
        <v>7185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12709</v>
      </c>
      <c r="L51" s="34">
        <v>6626</v>
      </c>
      <c r="M51" s="155">
        <v>9780</v>
      </c>
      <c r="N51" s="34">
        <v>4996.7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4964</v>
      </c>
      <c r="C53" s="103">
        <f t="shared" si="52"/>
        <v>4967.3999999999996</v>
      </c>
      <c r="D53" s="15">
        <f t="shared" ref="D53:D57" si="54">C53/B53</f>
        <v>1.0006849315068493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804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36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customHeight="1" outlineLevel="1" x14ac:dyDescent="0.25">
      <c r="A55" s="17" t="s">
        <v>60</v>
      </c>
      <c r="B55" s="23">
        <v>1890</v>
      </c>
      <c r="C55" s="103">
        <f t="shared" si="52"/>
        <v>1299</v>
      </c>
      <c r="D55" s="156">
        <f t="shared" si="54"/>
        <v>0.6873015873015873</v>
      </c>
      <c r="E55" s="157"/>
      <c r="F55" s="157">
        <v>22</v>
      </c>
      <c r="G55" s="157"/>
      <c r="H55" s="157">
        <v>200</v>
      </c>
      <c r="I55" s="157"/>
      <c r="J55" s="157">
        <v>105</v>
      </c>
      <c r="K55" s="157">
        <v>400</v>
      </c>
      <c r="L55" s="157"/>
      <c r="M55" s="157"/>
      <c r="N55" s="157"/>
      <c r="O55" s="157"/>
      <c r="P55" s="157">
        <v>168</v>
      </c>
      <c r="Q55" s="157">
        <v>67</v>
      </c>
      <c r="R55" s="157"/>
      <c r="S55" s="157"/>
      <c r="T55" s="157">
        <v>20</v>
      </c>
      <c r="U55" s="157"/>
      <c r="V55" s="157"/>
      <c r="W55" s="157"/>
      <c r="X55" s="157">
        <v>317</v>
      </c>
      <c r="Y55" s="157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6" t="e">
        <f t="shared" si="54"/>
        <v>#DIV/0!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825.3</v>
      </c>
      <c r="D57" s="156">
        <f t="shared" si="54"/>
        <v>0.95965116279069762</v>
      </c>
      <c r="E57" s="157">
        <v>13</v>
      </c>
      <c r="F57" s="157">
        <v>103</v>
      </c>
      <c r="G57" s="157">
        <v>73</v>
      </c>
      <c r="H57" s="157">
        <v>4</v>
      </c>
      <c r="I57" s="157">
        <v>8</v>
      </c>
      <c r="J57" s="157">
        <v>5</v>
      </c>
      <c r="K57" s="157">
        <v>110</v>
      </c>
      <c r="L57" s="157">
        <v>53</v>
      </c>
      <c r="M57" s="157">
        <v>32</v>
      </c>
      <c r="N57" s="51">
        <v>7</v>
      </c>
      <c r="O57" s="157">
        <v>35</v>
      </c>
      <c r="P57" s="157">
        <v>104</v>
      </c>
      <c r="Q57" s="157"/>
      <c r="R57" s="157">
        <v>22</v>
      </c>
      <c r="S57" s="157">
        <v>35.299999999999997</v>
      </c>
      <c r="T57" s="157">
        <v>31</v>
      </c>
      <c r="U57" s="157"/>
      <c r="V57" s="157">
        <v>17</v>
      </c>
      <c r="W57" s="157">
        <v>96</v>
      </c>
      <c r="X57" s="157">
        <v>67</v>
      </c>
      <c r="Y57" s="157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6">
        <f t="shared" ref="D58:D59" si="56">C58/B58</f>
        <v>1.0153846153846153</v>
      </c>
      <c r="E58" s="157"/>
      <c r="F58" s="157"/>
      <c r="G58" s="157">
        <v>505</v>
      </c>
      <c r="H58" s="51"/>
      <c r="I58" s="157"/>
      <c r="J58" s="157"/>
      <c r="K58" s="157"/>
      <c r="L58" s="157">
        <v>11</v>
      </c>
      <c r="M58" s="51"/>
      <c r="N58" s="51"/>
      <c r="O58" s="157"/>
      <c r="P58" s="157"/>
      <c r="Q58" s="157"/>
      <c r="R58" s="157"/>
      <c r="S58" s="157"/>
      <c r="T58" s="157"/>
      <c r="U58" s="157">
        <v>4</v>
      </c>
      <c r="V58" s="157"/>
      <c r="W58" s="157"/>
      <c r="X58" s="157">
        <v>3</v>
      </c>
      <c r="Y58" s="157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23939.5</v>
      </c>
      <c r="D59" s="156">
        <f t="shared" si="56"/>
        <v>0.92914806908596936</v>
      </c>
      <c r="E59" s="157">
        <f>E60+E63+E64+E66+E69+E70+E71</f>
        <v>3896</v>
      </c>
      <c r="F59" s="157">
        <f>F60+F63+F64+F66+F69+F70+F71</f>
        <v>97</v>
      </c>
      <c r="G59" s="157">
        <f t="shared" ref="G59:Y59" si="57">G60+G63+G64+G66+G69+G70+G71</f>
        <v>1081</v>
      </c>
      <c r="H59" s="157">
        <f t="shared" si="57"/>
        <v>1400</v>
      </c>
      <c r="I59" s="157">
        <f t="shared" si="57"/>
        <v>927</v>
      </c>
      <c r="J59" s="157">
        <f t="shared" si="57"/>
        <v>3562</v>
      </c>
      <c r="K59" s="157">
        <f t="shared" si="57"/>
        <v>264</v>
      </c>
      <c r="L59" s="157">
        <f t="shared" si="57"/>
        <v>857</v>
      </c>
      <c r="M59" s="157">
        <f t="shared" si="57"/>
        <v>689</v>
      </c>
      <c r="N59" s="157">
        <f t="shared" si="57"/>
        <v>90</v>
      </c>
      <c r="O59" s="157">
        <f t="shared" si="57"/>
        <v>0</v>
      </c>
      <c r="P59" s="157">
        <f t="shared" si="57"/>
        <v>404</v>
      </c>
      <c r="Q59" s="157">
        <f t="shared" si="57"/>
        <v>3862</v>
      </c>
      <c r="R59" s="157">
        <f>R60+R63+R64+R66+R69+R70+R71</f>
        <v>186</v>
      </c>
      <c r="S59" s="157">
        <f t="shared" si="57"/>
        <v>1638</v>
      </c>
      <c r="T59" s="157">
        <f t="shared" si="57"/>
        <v>40</v>
      </c>
      <c r="U59" s="157">
        <f t="shared" si="57"/>
        <v>1923</v>
      </c>
      <c r="V59" s="157">
        <f t="shared" si="57"/>
        <v>585</v>
      </c>
      <c r="W59" s="157">
        <f t="shared" si="57"/>
        <v>1474.5</v>
      </c>
      <c r="X59" s="157">
        <f t="shared" si="57"/>
        <v>964</v>
      </c>
      <c r="Y59" s="157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6">
        <f t="shared" ref="D60:D66" si="58">C60/B60</f>
        <v>1.4143167028199566</v>
      </c>
      <c r="E60" s="157"/>
      <c r="F60" s="157"/>
      <c r="G60" s="157">
        <v>300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>
        <v>330</v>
      </c>
      <c r="V60" s="157"/>
      <c r="W60" s="157"/>
      <c r="X60" s="157">
        <v>22</v>
      </c>
      <c r="Y60" s="157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6" t="e">
        <f t="shared" si="58"/>
        <v>#DIV/0!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6" t="e">
        <f t="shared" si="58"/>
        <v>#DIV/0!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21"/>
    </row>
    <row r="63" spans="1:26" s="2" customFormat="1" ht="30" hidden="1" customHeight="1" collapsed="1" x14ac:dyDescent="0.25">
      <c r="A63" s="18" t="s">
        <v>64</v>
      </c>
      <c r="B63" s="23">
        <v>11994</v>
      </c>
      <c r="C63" s="103">
        <f t="shared" si="59"/>
        <v>10112</v>
      </c>
      <c r="D63" s="156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4732</v>
      </c>
      <c r="D64" s="156">
        <f t="shared" si="58"/>
        <v>0.63842417701025367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164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10951</v>
      </c>
      <c r="D65" s="156">
        <f t="shared" si="58"/>
        <v>1.0649615870854809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1711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6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17845</v>
      </c>
      <c r="D67" s="156">
        <f t="shared" ref="D67:D130" si="60">C67/B67</f>
        <v>0.95817225085910651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165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694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9094</v>
      </c>
      <c r="D68" s="156">
        <f t="shared" si="60"/>
        <v>0.76989502201151372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153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6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6">
        <f t="shared" si="60"/>
        <v>1.3205338809034908</v>
      </c>
      <c r="E70" s="157">
        <v>520</v>
      </c>
      <c r="F70" s="157">
        <v>8</v>
      </c>
      <c r="G70" s="27"/>
      <c r="H70" s="157">
        <v>35</v>
      </c>
      <c r="I70" s="158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6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6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6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6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6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6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6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6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6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6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6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12969</v>
      </c>
      <c r="D82" s="156">
        <f t="shared" si="60"/>
        <v>8.1412429378531073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0</v>
      </c>
      <c r="L82" s="110">
        <f t="shared" si="62"/>
        <v>210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1038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6" t="e">
        <f t="shared" si="60"/>
        <v>#DIV/0!</v>
      </c>
      <c r="E83" s="158">
        <v>9130</v>
      </c>
      <c r="F83" s="158">
        <v>6176</v>
      </c>
      <c r="G83" s="158">
        <v>13630</v>
      </c>
      <c r="H83" s="158">
        <v>12395</v>
      </c>
      <c r="I83" s="158">
        <v>6101</v>
      </c>
      <c r="J83" s="158">
        <v>14442</v>
      </c>
      <c r="K83" s="158">
        <v>10785</v>
      </c>
      <c r="L83" s="158">
        <v>10801</v>
      </c>
      <c r="M83" s="158">
        <v>9850</v>
      </c>
      <c r="N83" s="158">
        <v>3405</v>
      </c>
      <c r="O83" s="158">
        <v>6136</v>
      </c>
      <c r="P83" s="158">
        <v>8558</v>
      </c>
      <c r="Q83" s="158">
        <v>10589</v>
      </c>
      <c r="R83" s="158">
        <v>12444</v>
      </c>
      <c r="S83" s="158">
        <v>11728</v>
      </c>
      <c r="T83" s="158">
        <v>9506</v>
      </c>
      <c r="U83" s="158">
        <v>10200</v>
      </c>
      <c r="V83" s="158">
        <v>2401</v>
      </c>
      <c r="W83" s="158">
        <v>7653</v>
      </c>
      <c r="X83" s="158">
        <v>17451</v>
      </c>
      <c r="Y83" s="158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277850</v>
      </c>
      <c r="C84" s="103">
        <f>C42+C53+C57+C58+C59+C65+C67+C68</f>
        <v>283521.19999999995</v>
      </c>
      <c r="D84" s="156">
        <f t="shared" si="60"/>
        <v>1.0204110131365842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</row>
    <row r="85" spans="1:26" s="42" customFormat="1" ht="45" hidden="1" customHeight="1" x14ac:dyDescent="0.25">
      <c r="A85" s="13" t="s">
        <v>81</v>
      </c>
      <c r="B85" s="41"/>
      <c r="C85" s="129"/>
      <c r="D85" s="156" t="e">
        <f t="shared" si="60"/>
        <v>#DIV/0!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6" t="e">
        <f t="shared" si="60"/>
        <v>#DIV/0!</v>
      </c>
      <c r="E86" s="157"/>
      <c r="F86" s="157"/>
      <c r="G86" s="157"/>
      <c r="H86" s="157"/>
      <c r="I86" s="157"/>
      <c r="J86" s="157"/>
      <c r="K86" s="157"/>
      <c r="L86" s="157"/>
      <c r="M86" s="157"/>
      <c r="N86" s="51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spans="1:26" ht="45" hidden="1" customHeight="1" x14ac:dyDescent="0.25">
      <c r="A87" s="43" t="s">
        <v>83</v>
      </c>
      <c r="B87" s="44"/>
      <c r="C87" s="130"/>
      <c r="D87" s="156" t="e">
        <f t="shared" si="60"/>
        <v>#DIV/0!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1:26" ht="45" hidden="1" customHeight="1" x14ac:dyDescent="0.25">
      <c r="A88" s="13" t="s">
        <v>84</v>
      </c>
      <c r="B88" s="40"/>
      <c r="C88" s="131"/>
      <c r="D88" s="156" t="e">
        <f t="shared" si="60"/>
        <v>#DIV/0!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6" t="e">
        <f t="shared" si="60"/>
        <v>#DIV/0!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</row>
    <row r="90" spans="1:26" ht="45" hidden="1" customHeight="1" x14ac:dyDescent="0.25">
      <c r="A90" s="43" t="s">
        <v>176</v>
      </c>
      <c r="B90" s="80"/>
      <c r="C90" s="133"/>
      <c r="D90" s="156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6" t="e">
        <f t="shared" si="60"/>
        <v>#DIV/0!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</row>
    <row r="92" spans="1:26" s="12" customFormat="1" ht="45" hidden="1" customHeight="1" outlineLevel="1" x14ac:dyDescent="0.2">
      <c r="A92" s="45" t="s">
        <v>91</v>
      </c>
      <c r="B92" s="38"/>
      <c r="C92" s="104"/>
      <c r="D92" s="156" t="e">
        <f t="shared" si="60"/>
        <v>#DIV/0!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6" t="e">
        <f t="shared" si="60"/>
        <v>#DIV/0!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6" t="e">
        <f t="shared" si="60"/>
        <v>#DIV/0!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</row>
    <row r="95" spans="1:26" s="47" customFormat="1" ht="45" hidden="1" customHeight="1" outlineLevel="1" x14ac:dyDescent="0.2">
      <c r="A95" s="13" t="s">
        <v>87</v>
      </c>
      <c r="B95" s="38"/>
      <c r="C95" s="104"/>
      <c r="D95" s="156" t="e">
        <f t="shared" si="60"/>
        <v>#DIV/0!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</row>
    <row r="96" spans="1:26" s="47" customFormat="1" ht="45" hidden="1" customHeight="1" outlineLevel="1" x14ac:dyDescent="0.2">
      <c r="A96" s="13" t="s">
        <v>88</v>
      </c>
      <c r="B96" s="38"/>
      <c r="C96" s="104"/>
      <c r="D96" s="156" t="e">
        <f t="shared" si="60"/>
        <v>#DIV/0!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</row>
    <row r="97" spans="1:25" s="12" customFormat="1" ht="45" hidden="1" customHeight="1" outlineLevel="1" x14ac:dyDescent="0.2">
      <c r="A97" s="11" t="s">
        <v>89</v>
      </c>
      <c r="B97" s="27"/>
      <c r="C97" s="122"/>
      <c r="D97" s="156" t="e">
        <f t="shared" si="60"/>
        <v>#DIV/0!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</row>
    <row r="98" spans="1:25" s="12" customFormat="1" ht="45" hidden="1" customHeight="1" collapsed="1" x14ac:dyDescent="0.2">
      <c r="A98" s="32" t="s">
        <v>90</v>
      </c>
      <c r="B98" s="23"/>
      <c r="C98" s="122"/>
      <c r="D98" s="156" t="e">
        <f t="shared" si="60"/>
        <v>#DIV/0!</v>
      </c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2" t="e">
        <f>C98/C97</f>
        <v>#DIV/0!</v>
      </c>
      <c r="D99" s="156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34">
        <f>C97-C98</f>
        <v>0</v>
      </c>
      <c r="D100" s="156" t="e">
        <f t="shared" si="60"/>
        <v>#DIV/0!</v>
      </c>
      <c r="E100" s="94">
        <f t="shared" ref="E100:Y100" si="64">E97-E98</f>
        <v>0</v>
      </c>
      <c r="F100" s="94">
        <f t="shared" si="64"/>
        <v>0</v>
      </c>
      <c r="G100" s="94">
        <f t="shared" si="64"/>
        <v>0</v>
      </c>
      <c r="H100" s="94">
        <f t="shared" si="64"/>
        <v>0</v>
      </c>
      <c r="I100" s="94">
        <f t="shared" si="64"/>
        <v>0</v>
      </c>
      <c r="J100" s="94">
        <f t="shared" si="64"/>
        <v>0</v>
      </c>
      <c r="K100" s="94">
        <f t="shared" si="64"/>
        <v>0</v>
      </c>
      <c r="L100" s="94">
        <f t="shared" si="64"/>
        <v>0</v>
      </c>
      <c r="M100" s="94">
        <f t="shared" si="64"/>
        <v>0</v>
      </c>
      <c r="N100" s="94">
        <f t="shared" si="64"/>
        <v>0</v>
      </c>
      <c r="O100" s="94">
        <f t="shared" si="64"/>
        <v>0</v>
      </c>
      <c r="P100" s="94">
        <f t="shared" si="64"/>
        <v>0</v>
      </c>
      <c r="Q100" s="94">
        <f t="shared" si="64"/>
        <v>0</v>
      </c>
      <c r="R100" s="94">
        <f t="shared" si="64"/>
        <v>0</v>
      </c>
      <c r="S100" s="94">
        <f t="shared" si="64"/>
        <v>0</v>
      </c>
      <c r="T100" s="94">
        <f t="shared" si="64"/>
        <v>0</v>
      </c>
      <c r="U100" s="94">
        <f t="shared" si="64"/>
        <v>0</v>
      </c>
      <c r="V100" s="94">
        <f t="shared" si="64"/>
        <v>0</v>
      </c>
      <c r="W100" s="94">
        <f t="shared" si="64"/>
        <v>0</v>
      </c>
      <c r="X100" s="94">
        <f t="shared" si="64"/>
        <v>0</v>
      </c>
      <c r="Y100" s="94">
        <f t="shared" si="64"/>
        <v>0</v>
      </c>
    </row>
    <row r="101" spans="1:25" s="12" customFormat="1" ht="45" hidden="1" customHeight="1" x14ac:dyDescent="0.2">
      <c r="A101" s="11" t="s">
        <v>91</v>
      </c>
      <c r="B101" s="38"/>
      <c r="C101" s="104">
        <f t="shared" ref="C101:C104" si="65">SUM(E101:Y101)</f>
        <v>0</v>
      </c>
      <c r="D101" s="156" t="e">
        <f t="shared" si="60"/>
        <v>#DIV/0!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</row>
    <row r="102" spans="1:25" s="12" customFormat="1" ht="45" hidden="1" customHeight="1" x14ac:dyDescent="0.2">
      <c r="A102" s="11" t="s">
        <v>92</v>
      </c>
      <c r="B102" s="38"/>
      <c r="C102" s="104">
        <f t="shared" si="65"/>
        <v>0</v>
      </c>
      <c r="D102" s="156" t="e">
        <f t="shared" si="60"/>
        <v>#DIV/0!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</row>
    <row r="103" spans="1:25" s="12" customFormat="1" ht="45" hidden="1" customHeight="1" x14ac:dyDescent="0.2">
      <c r="A103" s="11" t="s">
        <v>93</v>
      </c>
      <c r="B103" s="38"/>
      <c r="C103" s="104">
        <f t="shared" si="65"/>
        <v>0</v>
      </c>
      <c r="D103" s="156" t="e">
        <f t="shared" si="60"/>
        <v>#DIV/0!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</row>
    <row r="104" spans="1:25" s="12" customFormat="1" ht="45" hidden="1" customHeight="1" x14ac:dyDescent="0.2">
      <c r="A104" s="11" t="s">
        <v>94</v>
      </c>
      <c r="B104" s="38"/>
      <c r="C104" s="104">
        <f t="shared" si="65"/>
        <v>0</v>
      </c>
      <c r="D104" s="156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2">
        <f>SUM(E105:Y105)</f>
        <v>0</v>
      </c>
      <c r="D105" s="156" t="e">
        <f t="shared" si="60"/>
        <v>#DIV/0!</v>
      </c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6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8"/>
      <c r="C107" s="104">
        <f t="shared" ref="C107:C117" si="67">SUM(E107:Y107)</f>
        <v>0</v>
      </c>
      <c r="D107" s="156" t="e">
        <f t="shared" si="60"/>
        <v>#DIV/0!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</row>
    <row r="108" spans="1:25" s="12" customFormat="1" ht="45" hidden="1" customHeight="1" x14ac:dyDescent="0.2">
      <c r="A108" s="11" t="s">
        <v>92</v>
      </c>
      <c r="B108" s="38"/>
      <c r="C108" s="104">
        <f t="shared" si="67"/>
        <v>0</v>
      </c>
      <c r="D108" s="156" t="e">
        <f t="shared" si="60"/>
        <v>#DIV/0!</v>
      </c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1:25" s="12" customFormat="1" ht="45" hidden="1" customHeight="1" x14ac:dyDescent="0.2">
      <c r="A109" s="11" t="s">
        <v>93</v>
      </c>
      <c r="B109" s="38"/>
      <c r="C109" s="104">
        <f t="shared" si="67"/>
        <v>0</v>
      </c>
      <c r="D109" s="156" t="e">
        <f t="shared" si="60"/>
        <v>#DIV/0!</v>
      </c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</row>
    <row r="110" spans="1:25" s="12" customFormat="1" ht="45" hidden="1" customHeight="1" x14ac:dyDescent="0.2">
      <c r="A110" s="11" t="s">
        <v>94</v>
      </c>
      <c r="B110" s="38"/>
      <c r="C110" s="104">
        <f t="shared" si="67"/>
        <v>0</v>
      </c>
      <c r="D110" s="156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6" t="e">
        <f t="shared" si="60"/>
        <v>#DIV/0!</v>
      </c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spans="1:25" s="12" customFormat="1" ht="45" hidden="1" customHeight="1" x14ac:dyDescent="0.2">
      <c r="A112" s="32" t="s">
        <v>192</v>
      </c>
      <c r="B112" s="27"/>
      <c r="C112" s="122">
        <f t="shared" si="67"/>
        <v>0</v>
      </c>
      <c r="D112" s="156" t="e">
        <f t="shared" si="60"/>
        <v>#DIV/0!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</v>
      </c>
      <c r="D113" s="156" t="e">
        <f t="shared" si="60"/>
        <v>#DIV/0!</v>
      </c>
      <c r="E113" s="100" t="e">
        <f t="shared" ref="E113:Y113" si="68">E112/E111</f>
        <v>#DIV/0!</v>
      </c>
      <c r="F113" s="100" t="e">
        <f t="shared" si="68"/>
        <v>#DIV/0!</v>
      </c>
      <c r="G113" s="100" t="e">
        <f t="shared" si="68"/>
        <v>#DIV/0!</v>
      </c>
      <c r="H113" s="100" t="e">
        <f t="shared" si="68"/>
        <v>#DIV/0!</v>
      </c>
      <c r="I113" s="100" t="e">
        <f t="shared" si="68"/>
        <v>#DIV/0!</v>
      </c>
      <c r="J113" s="100" t="e">
        <f t="shared" si="68"/>
        <v>#DIV/0!</v>
      </c>
      <c r="K113" s="100" t="e">
        <f t="shared" si="68"/>
        <v>#DIV/0!</v>
      </c>
      <c r="L113" s="100" t="e">
        <f t="shared" si="68"/>
        <v>#DIV/0!</v>
      </c>
      <c r="M113" s="100" t="e">
        <f t="shared" si="68"/>
        <v>#DIV/0!</v>
      </c>
      <c r="N113" s="100" t="e">
        <f t="shared" si="68"/>
        <v>#DIV/0!</v>
      </c>
      <c r="O113" s="100" t="e">
        <f t="shared" si="68"/>
        <v>#DIV/0!</v>
      </c>
      <c r="P113" s="100" t="e">
        <f t="shared" si="68"/>
        <v>#DIV/0!</v>
      </c>
      <c r="Q113" s="100" t="e">
        <f t="shared" si="68"/>
        <v>#DIV/0!</v>
      </c>
      <c r="R113" s="100" t="e">
        <f t="shared" si="68"/>
        <v>#DIV/0!</v>
      </c>
      <c r="S113" s="100" t="e">
        <f t="shared" si="68"/>
        <v>#DIV/0!</v>
      </c>
      <c r="T113" s="100" t="e">
        <f t="shared" si="68"/>
        <v>#DIV/0!</v>
      </c>
      <c r="U113" s="100" t="e">
        <f t="shared" si="68"/>
        <v>#DIV/0!</v>
      </c>
      <c r="V113" s="100" t="e">
        <f t="shared" si="68"/>
        <v>#DIV/0!</v>
      </c>
      <c r="W113" s="100" t="e">
        <f t="shared" si="68"/>
        <v>#DIV/0!</v>
      </c>
      <c r="X113" s="100" t="e">
        <f t="shared" si="68"/>
        <v>#DIV/0!</v>
      </c>
      <c r="Y113" s="10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4">
        <f t="shared" si="67"/>
        <v>0</v>
      </c>
      <c r="D114" s="156" t="e">
        <f t="shared" si="60"/>
        <v>#DIV/0!</v>
      </c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</row>
    <row r="115" spans="1:25" s="12" customFormat="1" ht="45" hidden="1" customHeight="1" x14ac:dyDescent="0.2">
      <c r="A115" s="11" t="s">
        <v>92</v>
      </c>
      <c r="B115" s="26"/>
      <c r="C115" s="104">
        <f t="shared" si="67"/>
        <v>0</v>
      </c>
      <c r="D115" s="156" t="e">
        <f t="shared" si="60"/>
        <v>#DIV/0!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</row>
    <row r="116" spans="1:25" s="12" customFormat="1" ht="45" hidden="1" customHeight="1" x14ac:dyDescent="0.2">
      <c r="A116" s="11" t="s">
        <v>93</v>
      </c>
      <c r="B116" s="26"/>
      <c r="C116" s="104">
        <f t="shared" si="67"/>
        <v>0</v>
      </c>
      <c r="D116" s="156" t="e">
        <f t="shared" si="60"/>
        <v>#DIV/0!</v>
      </c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1:25" s="12" customFormat="1" ht="45" hidden="1" customHeight="1" x14ac:dyDescent="0.2">
      <c r="A117" s="11" t="s">
        <v>94</v>
      </c>
      <c r="B117" s="38"/>
      <c r="C117" s="104">
        <f t="shared" si="67"/>
        <v>0</v>
      </c>
      <c r="D117" s="156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0" t="e">
        <f>B112/B105*10</f>
        <v>#DIV/0!</v>
      </c>
      <c r="C118" s="135" t="e">
        <f>C112/C105*10</f>
        <v>#DIV/0!</v>
      </c>
      <c r="D118" s="156" t="e">
        <f t="shared" si="60"/>
        <v>#DIV/0!</v>
      </c>
      <c r="E118" s="51" t="e">
        <f t="shared" ref="E118:Y118" si="69">E112/E105*10</f>
        <v>#DIV/0!</v>
      </c>
      <c r="F118" s="51" t="e">
        <f t="shared" si="69"/>
        <v>#DIV/0!</v>
      </c>
      <c r="G118" s="51" t="e">
        <f t="shared" si="69"/>
        <v>#DIV/0!</v>
      </c>
      <c r="H118" s="51" t="e">
        <f t="shared" si="69"/>
        <v>#DIV/0!</v>
      </c>
      <c r="I118" s="51" t="e">
        <f t="shared" si="69"/>
        <v>#DIV/0!</v>
      </c>
      <c r="J118" s="51" t="e">
        <f t="shared" si="69"/>
        <v>#DIV/0!</v>
      </c>
      <c r="K118" s="51" t="e">
        <f t="shared" si="69"/>
        <v>#DIV/0!</v>
      </c>
      <c r="L118" s="51" t="e">
        <f t="shared" si="69"/>
        <v>#DIV/0!</v>
      </c>
      <c r="M118" s="51" t="e">
        <f t="shared" si="69"/>
        <v>#DIV/0!</v>
      </c>
      <c r="N118" s="51" t="e">
        <f t="shared" si="69"/>
        <v>#DIV/0!</v>
      </c>
      <c r="O118" s="51" t="e">
        <f t="shared" si="69"/>
        <v>#DIV/0!</v>
      </c>
      <c r="P118" s="51" t="e">
        <f t="shared" si="69"/>
        <v>#DIV/0!</v>
      </c>
      <c r="Q118" s="51" t="e">
        <f t="shared" si="69"/>
        <v>#DIV/0!</v>
      </c>
      <c r="R118" s="51" t="e">
        <f t="shared" si="69"/>
        <v>#DIV/0!</v>
      </c>
      <c r="S118" s="51" t="e">
        <f t="shared" si="69"/>
        <v>#DIV/0!</v>
      </c>
      <c r="T118" s="51" t="e">
        <f t="shared" si="69"/>
        <v>#DIV/0!</v>
      </c>
      <c r="U118" s="51" t="e">
        <f t="shared" si="69"/>
        <v>#DIV/0!</v>
      </c>
      <c r="V118" s="51" t="e">
        <f t="shared" si="69"/>
        <v>#DIV/0!</v>
      </c>
      <c r="W118" s="51" t="e">
        <f t="shared" si="69"/>
        <v>#DIV/0!</v>
      </c>
      <c r="X118" s="51" t="e">
        <f t="shared" si="69"/>
        <v>#DIV/0!</v>
      </c>
      <c r="Y118" s="51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1" t="e">
        <f t="shared" ref="B119:E122" si="70">B114/B107*10</f>
        <v>#DIV/0!</v>
      </c>
      <c r="C119" s="136" t="e">
        <f t="shared" si="70"/>
        <v>#DIV/0!</v>
      </c>
      <c r="D119" s="156" t="e">
        <f t="shared" si="60"/>
        <v>#DIV/0!</v>
      </c>
      <c r="E119" s="51" t="e">
        <f t="shared" ref="E119:Y119" si="71">E114/E107*10</f>
        <v>#DIV/0!</v>
      </c>
      <c r="F119" s="51" t="e">
        <f t="shared" si="71"/>
        <v>#DIV/0!</v>
      </c>
      <c r="G119" s="51" t="e">
        <f t="shared" si="71"/>
        <v>#DIV/0!</v>
      </c>
      <c r="H119" s="51" t="e">
        <f t="shared" si="71"/>
        <v>#DIV/0!</v>
      </c>
      <c r="I119" s="51" t="e">
        <f t="shared" si="71"/>
        <v>#DIV/0!</v>
      </c>
      <c r="J119" s="51" t="e">
        <f t="shared" si="71"/>
        <v>#DIV/0!</v>
      </c>
      <c r="K119" s="51" t="e">
        <f t="shared" si="71"/>
        <v>#DIV/0!</v>
      </c>
      <c r="L119" s="51" t="e">
        <f t="shared" si="71"/>
        <v>#DIV/0!</v>
      </c>
      <c r="M119" s="51" t="e">
        <f t="shared" si="71"/>
        <v>#DIV/0!</v>
      </c>
      <c r="N119" s="51" t="e">
        <f t="shared" si="71"/>
        <v>#DIV/0!</v>
      </c>
      <c r="O119" s="51" t="e">
        <f t="shared" si="71"/>
        <v>#DIV/0!</v>
      </c>
      <c r="P119" s="51" t="e">
        <f t="shared" si="71"/>
        <v>#DIV/0!</v>
      </c>
      <c r="Q119" s="51" t="e">
        <f t="shared" si="71"/>
        <v>#DIV/0!</v>
      </c>
      <c r="R119" s="51" t="e">
        <f t="shared" si="71"/>
        <v>#DIV/0!</v>
      </c>
      <c r="S119" s="51" t="e">
        <f t="shared" si="71"/>
        <v>#DIV/0!</v>
      </c>
      <c r="T119" s="51" t="e">
        <f t="shared" si="71"/>
        <v>#DIV/0!</v>
      </c>
      <c r="U119" s="51" t="e">
        <f t="shared" si="71"/>
        <v>#DIV/0!</v>
      </c>
      <c r="V119" s="51" t="e">
        <f t="shared" si="71"/>
        <v>#DIV/0!</v>
      </c>
      <c r="W119" s="51" t="e">
        <f t="shared" si="71"/>
        <v>#DIV/0!</v>
      </c>
      <c r="X119" s="51" t="e">
        <f t="shared" si="71"/>
        <v>#DIV/0!</v>
      </c>
      <c r="Y119" s="51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1" t="e">
        <f t="shared" si="70"/>
        <v>#DIV/0!</v>
      </c>
      <c r="C120" s="136" t="e">
        <f t="shared" si="70"/>
        <v>#DIV/0!</v>
      </c>
      <c r="D120" s="156" t="e">
        <f t="shared" si="60"/>
        <v>#DIV/0!</v>
      </c>
      <c r="E120" s="51"/>
      <c r="F120" s="51" t="e">
        <f t="shared" ref="F120:M121" si="72">F115/F108*10</f>
        <v>#DIV/0!</v>
      </c>
      <c r="G120" s="51" t="e">
        <f t="shared" si="72"/>
        <v>#DIV/0!</v>
      </c>
      <c r="H120" s="51" t="e">
        <f t="shared" si="72"/>
        <v>#DIV/0!</v>
      </c>
      <c r="I120" s="51" t="e">
        <f t="shared" si="72"/>
        <v>#DIV/0!</v>
      </c>
      <c r="J120" s="51" t="e">
        <f t="shared" si="72"/>
        <v>#DIV/0!</v>
      </c>
      <c r="K120" s="51" t="e">
        <f t="shared" si="72"/>
        <v>#DIV/0!</v>
      </c>
      <c r="L120" s="51" t="e">
        <f t="shared" si="72"/>
        <v>#DIV/0!</v>
      </c>
      <c r="M120" s="51" t="e">
        <f t="shared" si="72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3">R115/R108*10</f>
        <v>#DIV/0!</v>
      </c>
      <c r="S120" s="51" t="e">
        <f t="shared" si="73"/>
        <v>#DIV/0!</v>
      </c>
      <c r="T120" s="51" t="e">
        <f t="shared" si="73"/>
        <v>#DIV/0!</v>
      </c>
      <c r="U120" s="51" t="e">
        <f t="shared" si="73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0"/>
        <v>#DIV/0!</v>
      </c>
      <c r="C121" s="136" t="e">
        <f t="shared" si="70"/>
        <v>#DIV/0!</v>
      </c>
      <c r="D121" s="156" t="e">
        <f t="shared" si="60"/>
        <v>#DIV/0!</v>
      </c>
      <c r="E121" s="51" t="e">
        <f>E116/E109*10</f>
        <v>#DIV/0!</v>
      </c>
      <c r="F121" s="51" t="e">
        <f t="shared" si="72"/>
        <v>#DIV/0!</v>
      </c>
      <c r="G121" s="51" t="e">
        <f t="shared" si="72"/>
        <v>#DIV/0!</v>
      </c>
      <c r="H121" s="51" t="e">
        <f t="shared" si="72"/>
        <v>#DIV/0!</v>
      </c>
      <c r="I121" s="51" t="e">
        <f t="shared" si="72"/>
        <v>#DIV/0!</v>
      </c>
      <c r="J121" s="51" t="e">
        <f t="shared" si="72"/>
        <v>#DIV/0!</v>
      </c>
      <c r="K121" s="51" t="e">
        <f t="shared" si="72"/>
        <v>#DIV/0!</v>
      </c>
      <c r="L121" s="51" t="e">
        <f t="shared" si="72"/>
        <v>#DIV/0!</v>
      </c>
      <c r="M121" s="51" t="e">
        <f t="shared" si="72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3"/>
        <v>#DIV/0!</v>
      </c>
      <c r="S121" s="51" t="e">
        <f t="shared" si="73"/>
        <v>#DIV/0!</v>
      </c>
      <c r="T121" s="51" t="e">
        <f t="shared" si="73"/>
        <v>#DIV/0!</v>
      </c>
      <c r="U121" s="51" t="e">
        <f t="shared" si="73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0"/>
        <v>#DIV/0!</v>
      </c>
      <c r="C122" s="136" t="e">
        <f t="shared" si="70"/>
        <v>#DIV/0!</v>
      </c>
      <c r="D122" s="156" t="e">
        <f t="shared" si="60"/>
        <v>#DIV/0!</v>
      </c>
      <c r="E122" s="51" t="e">
        <f t="shared" si="70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6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7"/>
      <c r="U123" s="95"/>
      <c r="V123" s="95"/>
      <c r="W123" s="95"/>
      <c r="X123" s="157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6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7"/>
      <c r="U124" s="95"/>
      <c r="V124" s="95"/>
      <c r="W124" s="95"/>
      <c r="X124" s="157"/>
      <c r="Y124" s="36"/>
    </row>
    <row r="125" spans="1:25" s="12" customFormat="1" ht="45" hidden="1" customHeight="1" x14ac:dyDescent="0.2">
      <c r="A125" s="32" t="s">
        <v>97</v>
      </c>
      <c r="B125" s="57"/>
      <c r="C125" s="137" t="e">
        <f>C124/C123*10</f>
        <v>#DIV/0!</v>
      </c>
      <c r="D125" s="156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8">
        <f>SUM(E126:Y126)</f>
        <v>0</v>
      </c>
      <c r="D126" s="156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6" t="e">
        <f t="shared" si="60"/>
        <v>#DIV/0!</v>
      </c>
      <c r="E127" s="24"/>
      <c r="F127" s="24"/>
      <c r="G127" s="24"/>
      <c r="H127" s="24"/>
      <c r="I127" s="24"/>
      <c r="J127" s="24"/>
      <c r="K127" s="157"/>
      <c r="L127" s="157"/>
      <c r="M127" s="15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6" t="e">
        <f>C126/C127</f>
        <v>#DIV/0!</v>
      </c>
      <c r="D128" s="156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6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6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7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6" t="e">
        <f t="shared" ref="D131:D184" si="74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6" t="e">
        <f t="shared" si="74"/>
        <v>#DIV/0!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6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9">
        <f>C131-C132</f>
        <v>0</v>
      </c>
      <c r="D134" s="156" t="e">
        <f t="shared" si="74"/>
        <v>#DIV/0!</v>
      </c>
      <c r="E134" s="92">
        <f t="shared" ref="E134:Y134" si="76">E131-E132</f>
        <v>0</v>
      </c>
      <c r="F134" s="92">
        <f t="shared" si="76"/>
        <v>0</v>
      </c>
      <c r="G134" s="92">
        <f t="shared" si="76"/>
        <v>0</v>
      </c>
      <c r="H134" s="92">
        <f t="shared" si="76"/>
        <v>0</v>
      </c>
      <c r="I134" s="92">
        <f t="shared" si="76"/>
        <v>0</v>
      </c>
      <c r="J134" s="92">
        <f t="shared" si="76"/>
        <v>0</v>
      </c>
      <c r="K134" s="92">
        <f t="shared" si="76"/>
        <v>0</v>
      </c>
      <c r="L134" s="92">
        <f t="shared" si="76"/>
        <v>0</v>
      </c>
      <c r="M134" s="92">
        <f t="shared" si="76"/>
        <v>0</v>
      </c>
      <c r="N134" s="92">
        <f t="shared" si="76"/>
        <v>0</v>
      </c>
      <c r="O134" s="92">
        <f t="shared" si="76"/>
        <v>0</v>
      </c>
      <c r="P134" s="92">
        <f t="shared" si="76"/>
        <v>0</v>
      </c>
      <c r="Q134" s="92">
        <f t="shared" si="76"/>
        <v>0</v>
      </c>
      <c r="R134" s="92">
        <f t="shared" si="76"/>
        <v>0</v>
      </c>
      <c r="S134" s="92">
        <f t="shared" si="76"/>
        <v>0</v>
      </c>
      <c r="T134" s="92">
        <f t="shared" si="76"/>
        <v>0</v>
      </c>
      <c r="U134" s="92">
        <f t="shared" si="76"/>
        <v>0</v>
      </c>
      <c r="V134" s="92">
        <f t="shared" si="76"/>
        <v>0</v>
      </c>
      <c r="W134" s="92">
        <f t="shared" si="76"/>
        <v>0</v>
      </c>
      <c r="X134" s="92">
        <f t="shared" si="76"/>
        <v>0</v>
      </c>
      <c r="Y134" s="92">
        <f t="shared" si="76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6" t="e">
        <f t="shared" si="74"/>
        <v>#DIV/0!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6" t="e">
        <f t="shared" si="74"/>
        <v>#DIV/0!</v>
      </c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6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7" t="e">
        <f>C136/C132*10</f>
        <v>#DIV/0!</v>
      </c>
      <c r="D138" s="156" t="e">
        <f t="shared" si="74"/>
        <v>#DIV/0!</v>
      </c>
      <c r="E138" s="55" t="e">
        <f t="shared" ref="E138:P138" si="78">E136/E132*10</f>
        <v>#DIV/0!</v>
      </c>
      <c r="F138" s="55" t="e">
        <f t="shared" si="78"/>
        <v>#DIV/0!</v>
      </c>
      <c r="G138" s="55" t="e">
        <f t="shared" si="78"/>
        <v>#DIV/0!</v>
      </c>
      <c r="H138" s="55" t="e">
        <f t="shared" si="78"/>
        <v>#DIV/0!</v>
      </c>
      <c r="I138" s="55" t="e">
        <f t="shared" si="78"/>
        <v>#DIV/0!</v>
      </c>
      <c r="J138" s="55" t="e">
        <f t="shared" si="78"/>
        <v>#DIV/0!</v>
      </c>
      <c r="K138" s="55" t="e">
        <f t="shared" si="78"/>
        <v>#DIV/0!</v>
      </c>
      <c r="L138" s="55" t="e">
        <f t="shared" si="78"/>
        <v>#DIV/0!</v>
      </c>
      <c r="M138" s="55" t="e">
        <f t="shared" si="78"/>
        <v>#DIV/0!</v>
      </c>
      <c r="N138" s="55" t="e">
        <f t="shared" si="78"/>
        <v>#DIV/0!</v>
      </c>
      <c r="O138" s="55" t="e">
        <f t="shared" si="78"/>
        <v>#DIV/0!</v>
      </c>
      <c r="P138" s="55" t="e">
        <f t="shared" si="78"/>
        <v>#DIV/0!</v>
      </c>
      <c r="Q138" s="55" t="e">
        <f t="shared" ref="Q138:V138" si="79">Q136/Q132*10</f>
        <v>#DIV/0!</v>
      </c>
      <c r="R138" s="55" t="e">
        <f t="shared" si="79"/>
        <v>#DIV/0!</v>
      </c>
      <c r="S138" s="55" t="e">
        <f t="shared" si="79"/>
        <v>#DIV/0!</v>
      </c>
      <c r="T138" s="55" t="e">
        <f t="shared" si="79"/>
        <v>#DIV/0!</v>
      </c>
      <c r="U138" s="55" t="e">
        <f t="shared" si="79"/>
        <v>#DIV/0!</v>
      </c>
      <c r="V138" s="55" t="e">
        <f t="shared" si="79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6" t="e">
        <f t="shared" si="74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6" t="e">
        <f t="shared" si="74"/>
        <v>#DIV/0!</v>
      </c>
      <c r="E140" s="55"/>
      <c r="F140" s="55"/>
      <c r="G140" s="56"/>
      <c r="H140" s="55"/>
      <c r="I140" s="55"/>
      <c r="J140" s="55"/>
      <c r="K140" s="55"/>
      <c r="L140" s="157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8">
        <f>C139-C140</f>
        <v>0</v>
      </c>
      <c r="D141" s="156" t="e">
        <f t="shared" si="74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6" t="e">
        <f t="shared" si="74"/>
        <v>#DIV/0!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6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6" t="e">
        <f t="shared" si="74"/>
        <v>#DIV/0!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6" t="e">
        <f t="shared" si="74"/>
        <v>#DIV/0!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6" t="e">
        <f t="shared" si="74"/>
        <v>#DIV/0!</v>
      </c>
      <c r="E146" s="100" t="e">
        <f t="shared" ref="E146:M146" si="81">E145/E144</f>
        <v>#DIV/0!</v>
      </c>
      <c r="F146" s="100" t="e">
        <f t="shared" si="81"/>
        <v>#DIV/0!</v>
      </c>
      <c r="G146" s="100" t="e">
        <f t="shared" si="81"/>
        <v>#DIV/0!</v>
      </c>
      <c r="H146" s="100" t="e">
        <f t="shared" si="81"/>
        <v>#DIV/0!</v>
      </c>
      <c r="I146" s="100" t="e">
        <f t="shared" si="81"/>
        <v>#DIV/0!</v>
      </c>
      <c r="J146" s="100" t="e">
        <f t="shared" si="81"/>
        <v>#DIV/0!</v>
      </c>
      <c r="K146" s="100" t="e">
        <f t="shared" si="81"/>
        <v>#DIV/0!</v>
      </c>
      <c r="L146" s="100" t="e">
        <f t="shared" si="81"/>
        <v>#DIV/0!</v>
      </c>
      <c r="M146" s="100" t="e">
        <f t="shared" si="81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7" t="e">
        <f>C145/C142*10</f>
        <v>#DIV/0!</v>
      </c>
      <c r="D147" s="156" t="e">
        <f t="shared" si="74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2">H145/H142*10</f>
        <v>#DIV/0!</v>
      </c>
      <c r="I147" s="55" t="e">
        <f t="shared" si="82"/>
        <v>#DIV/0!</v>
      </c>
      <c r="J147" s="55" t="e">
        <f t="shared" si="82"/>
        <v>#DIV/0!</v>
      </c>
      <c r="K147" s="55" t="e">
        <f t="shared" si="82"/>
        <v>#DIV/0!</v>
      </c>
      <c r="L147" s="55" t="e">
        <f t="shared" si="82"/>
        <v>#DIV/0!</v>
      </c>
      <c r="M147" s="55" t="e">
        <f t="shared" si="82"/>
        <v>#DIV/0!</v>
      </c>
      <c r="N147" s="55" t="e">
        <f t="shared" si="82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3">R145/R142*10</f>
        <v>#DIV/0!</v>
      </c>
      <c r="S147" s="55" t="e">
        <f t="shared" si="83"/>
        <v>#DIV/0!</v>
      </c>
      <c r="T147" s="55" t="e">
        <f t="shared" si="83"/>
        <v>#DIV/0!</v>
      </c>
      <c r="U147" s="55" t="e">
        <f t="shared" si="83"/>
        <v>#DIV/0!</v>
      </c>
      <c r="V147" s="55" t="e">
        <f t="shared" si="83"/>
        <v>#DIV/0!</v>
      </c>
      <c r="W147" s="55" t="e">
        <f t="shared" si="83"/>
        <v>#DIV/0!</v>
      </c>
      <c r="X147" s="55" t="e">
        <f t="shared" si="83"/>
        <v>#DIV/0!</v>
      </c>
      <c r="Y147" s="55" t="e">
        <f t="shared" si="83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6" t="e">
        <f t="shared" si="74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6" t="e">
        <f t="shared" si="74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7" t="e">
        <f>C149/C148*10</f>
        <v>#DIV/0!</v>
      </c>
      <c r="D150" s="156" t="e">
        <f t="shared" si="74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5">
        <f>SUM(E151:Y151)</f>
        <v>0</v>
      </c>
      <c r="D151" s="156" t="e">
        <f t="shared" si="74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5">
        <f>SUM(E152:Y152)</f>
        <v>0</v>
      </c>
      <c r="D152" s="156" t="e">
        <f t="shared" si="74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7" t="e">
        <f>C152/C151*10</f>
        <v>#DIV/0!</v>
      </c>
      <c r="D153" s="156" t="e">
        <f t="shared" si="74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5">
        <f>SUM(E154:Y154)</f>
        <v>0</v>
      </c>
      <c r="D154" s="156" t="e">
        <f t="shared" si="74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5">
        <f>SUM(E155:Y155)</f>
        <v>0</v>
      </c>
      <c r="D155" s="156" t="e">
        <f t="shared" si="74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7" t="e">
        <f>C155/C154*10</f>
        <v>#DIV/0!</v>
      </c>
      <c r="D156" s="156" t="e">
        <f t="shared" si="74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6" t="e">
        <f t="shared" si="74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6" t="e">
        <f t="shared" si="74"/>
        <v>#DIV/0!</v>
      </c>
      <c r="E158" s="36"/>
      <c r="F158" s="35"/>
      <c r="G158" s="55"/>
      <c r="H158" s="157"/>
      <c r="I158" s="157"/>
      <c r="J158" s="157"/>
      <c r="K158" s="157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5" t="e">
        <f>C158/C157*10</f>
        <v>#DIV/0!</v>
      </c>
      <c r="D159" s="156" t="e">
        <f t="shared" si="74"/>
        <v>#DIV/0!</v>
      </c>
      <c r="E159" s="51" t="e">
        <f>E158/E157*10</f>
        <v>#DIV/0!</v>
      </c>
      <c r="F159" s="51"/>
      <c r="G159" s="51"/>
      <c r="H159" s="51" t="e">
        <f t="shared" ref="H159:M159" si="84">H158/H157*10</f>
        <v>#DIV/0!</v>
      </c>
      <c r="I159" s="51" t="e">
        <f t="shared" si="84"/>
        <v>#DIV/0!</v>
      </c>
      <c r="J159" s="51" t="e">
        <f t="shared" si="84"/>
        <v>#DIV/0!</v>
      </c>
      <c r="K159" s="51" t="e">
        <f t="shared" si="84"/>
        <v>#DIV/0!</v>
      </c>
      <c r="L159" s="51" t="e">
        <f t="shared" si="84"/>
        <v>#DIV/0!</v>
      </c>
      <c r="M159" s="51" t="e">
        <f t="shared" si="84"/>
        <v>#DIV/0!</v>
      </c>
      <c r="N159" s="157"/>
      <c r="O159" s="157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5">S158/S157*10</f>
        <v>#DIV/0!</v>
      </c>
      <c r="T159" s="51" t="e">
        <f t="shared" si="85"/>
        <v>#DIV/0!</v>
      </c>
      <c r="U159" s="51" t="e">
        <f t="shared" si="85"/>
        <v>#DIV/0!</v>
      </c>
      <c r="V159" s="51" t="e">
        <f t="shared" si="85"/>
        <v>#DIV/0!</v>
      </c>
      <c r="W159" s="51" t="e">
        <f t="shared" si="85"/>
        <v>#DIV/0!</v>
      </c>
      <c r="X159" s="51" t="e">
        <f t="shared" si="85"/>
        <v>#DIV/0!</v>
      </c>
      <c r="Y159" s="157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6" t="e">
        <f t="shared" si="74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6" t="e">
        <f t="shared" si="74"/>
        <v>#DIV/0!</v>
      </c>
      <c r="E161" s="36"/>
      <c r="F161" s="35"/>
      <c r="G161" s="55"/>
      <c r="H161" s="157"/>
      <c r="I161" s="157"/>
      <c r="J161" s="157"/>
      <c r="K161" s="157"/>
      <c r="L161" s="37"/>
      <c r="M161" s="37"/>
      <c r="N161" s="157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5" t="e">
        <f>C161/C160*10</f>
        <v>#DIV/0!</v>
      </c>
      <c r="D162" s="156" t="e">
        <f t="shared" si="74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7"/>
      <c r="P162" s="157"/>
      <c r="Q162" s="51" t="e">
        <f>Q161/Q160*10</f>
        <v>#DIV/0!</v>
      </c>
      <c r="R162" s="51" t="e">
        <f>R161/R160*10</f>
        <v>#DIV/0!</v>
      </c>
      <c r="S162" s="51"/>
      <c r="T162" s="157"/>
      <c r="U162" s="157"/>
      <c r="V162" s="51" t="e">
        <f>V161/V160*10</f>
        <v>#DIV/0!</v>
      </c>
      <c r="W162" s="51"/>
      <c r="X162" s="51" t="e">
        <f>X161/X160*10</f>
        <v>#DIV/0!</v>
      </c>
      <c r="Y162" s="157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6">
        <f t="shared" si="74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6">
        <f t="shared" si="74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5">
        <f>C164/C163*10</f>
        <v>6.3030303030303028</v>
      </c>
      <c r="D165" s="156">
        <f t="shared" si="74"/>
        <v>0.56955093099671417</v>
      </c>
      <c r="E165" s="51"/>
      <c r="F165" s="51"/>
      <c r="G165" s="51"/>
      <c r="H165" s="157"/>
      <c r="I165" s="157"/>
      <c r="J165" s="157"/>
      <c r="K165" s="51"/>
      <c r="L165" s="51"/>
      <c r="M165" s="51"/>
      <c r="N165" s="157"/>
      <c r="O165" s="157"/>
      <c r="P165" s="157"/>
      <c r="Q165" s="51">
        <f>Q164/Q163*10</f>
        <v>4</v>
      </c>
      <c r="R165" s="51"/>
      <c r="S165" s="51"/>
      <c r="T165" s="51">
        <f>T164/T163*10</f>
        <v>7.304347826086957</v>
      </c>
      <c r="U165" s="157"/>
      <c r="V165" s="51"/>
      <c r="W165" s="51"/>
      <c r="X165" s="51"/>
      <c r="Y165" s="157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6" t="e">
        <f t="shared" si="74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6" t="e">
        <f t="shared" si="74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7" t="e">
        <f>C167/C166*10</f>
        <v>#DIV/0!</v>
      </c>
      <c r="D168" s="156" t="e">
        <f t="shared" si="74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6" t="e">
        <f t="shared" si="74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6" t="e">
        <f t="shared" si="74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7" t="e">
        <f>C170/C169*10</f>
        <v>#DIV/0!</v>
      </c>
      <c r="D171" s="156" t="e">
        <f t="shared" si="74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6" t="e">
        <f t="shared" si="74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6" t="e">
        <f t="shared" si="74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6" t="e">
        <f t="shared" si="74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/>
      <c r="C175" s="122">
        <f>SUM(E175:Y175)</f>
        <v>10176</v>
      </c>
      <c r="D175" s="156"/>
      <c r="E175" s="157"/>
      <c r="F175" s="157">
        <v>880</v>
      </c>
      <c r="G175" s="157"/>
      <c r="H175" s="157">
        <v>500</v>
      </c>
      <c r="I175" s="157"/>
      <c r="J175" s="157">
        <v>100</v>
      </c>
      <c r="K175" s="157">
        <v>240</v>
      </c>
      <c r="L175" s="157"/>
      <c r="M175" s="157">
        <v>110</v>
      </c>
      <c r="N175" s="157"/>
      <c r="O175" s="157"/>
      <c r="P175" s="157">
        <v>1200</v>
      </c>
      <c r="Q175" s="157">
        <v>5040</v>
      </c>
      <c r="R175" s="157"/>
      <c r="S175" s="157"/>
      <c r="T175" s="157"/>
      <c r="U175" s="157"/>
      <c r="V175" s="157"/>
      <c r="W175" s="157">
        <v>260</v>
      </c>
      <c r="X175" s="157">
        <v>646</v>
      </c>
      <c r="Y175" s="157">
        <v>1200</v>
      </c>
    </row>
    <row r="176" spans="1:25" s="47" customFormat="1" ht="45" hidden="1" customHeight="1" x14ac:dyDescent="0.2">
      <c r="A176" s="13" t="s">
        <v>122</v>
      </c>
      <c r="B176" s="88"/>
      <c r="C176" s="140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7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1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7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95035</v>
      </c>
      <c r="D184" s="15">
        <f t="shared" si="74"/>
        <v>0.9616396494849534</v>
      </c>
      <c r="E184" s="31">
        <v>915</v>
      </c>
      <c r="F184" s="31">
        <v>2066</v>
      </c>
      <c r="G184" s="158">
        <v>9743</v>
      </c>
      <c r="H184" s="158">
        <v>6815</v>
      </c>
      <c r="I184" s="158">
        <v>6386</v>
      </c>
      <c r="J184" s="31">
        <v>4943</v>
      </c>
      <c r="K184" s="154">
        <v>3828</v>
      </c>
      <c r="L184" s="158">
        <v>4239</v>
      </c>
      <c r="M184" s="31">
        <v>2497</v>
      </c>
      <c r="N184" s="158">
        <v>3286</v>
      </c>
      <c r="O184" s="31">
        <v>2979</v>
      </c>
      <c r="P184" s="158">
        <v>4879</v>
      </c>
      <c r="Q184" s="158">
        <v>5814</v>
      </c>
      <c r="R184" s="158">
        <v>2912</v>
      </c>
      <c r="S184" s="31">
        <v>4255</v>
      </c>
      <c r="T184" s="154">
        <v>5365</v>
      </c>
      <c r="U184" s="31">
        <v>1106</v>
      </c>
      <c r="V184" s="158">
        <v>1816</v>
      </c>
      <c r="W184" s="158">
        <v>8713</v>
      </c>
      <c r="X184" s="158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45043</v>
      </c>
      <c r="C185" s="122">
        <f>SUM(E185:Y185)</f>
        <v>62254.8</v>
      </c>
      <c r="D185" s="15">
        <f t="shared" ref="D185" si="87">C185/B185</f>
        <v>1.382119308216593</v>
      </c>
      <c r="E185" s="36">
        <v>870</v>
      </c>
      <c r="F185" s="36">
        <v>1576</v>
      </c>
      <c r="G185" s="36">
        <v>9350</v>
      </c>
      <c r="H185" s="36">
        <v>3092</v>
      </c>
      <c r="I185" s="36">
        <v>3131</v>
      </c>
      <c r="J185" s="36">
        <v>4579</v>
      </c>
      <c r="K185" s="36">
        <v>2582</v>
      </c>
      <c r="L185" s="36">
        <v>2968</v>
      </c>
      <c r="M185" s="36">
        <v>1733</v>
      </c>
      <c r="N185" s="46">
        <v>2039.8</v>
      </c>
      <c r="O185" s="36">
        <v>948</v>
      </c>
      <c r="P185" s="36">
        <v>3010</v>
      </c>
      <c r="Q185" s="36">
        <v>3581</v>
      </c>
      <c r="R185" s="36">
        <v>1022</v>
      </c>
      <c r="S185" s="36">
        <v>832</v>
      </c>
      <c r="T185" s="46">
        <v>3105</v>
      </c>
      <c r="U185" s="36">
        <v>980</v>
      </c>
      <c r="V185" s="36">
        <v>1154</v>
      </c>
      <c r="W185" s="36">
        <v>4890</v>
      </c>
      <c r="X185" s="36">
        <v>6462</v>
      </c>
      <c r="Y185" s="36">
        <v>4350</v>
      </c>
    </row>
    <row r="186" spans="1:35" s="47" customFormat="1" ht="30" customHeight="1" x14ac:dyDescent="0.2">
      <c r="A186" s="11" t="s">
        <v>129</v>
      </c>
      <c r="B186" s="142">
        <f>B185/B184</f>
        <v>0.45578086738307733</v>
      </c>
      <c r="C186" s="142">
        <f>C185/C184</f>
        <v>0.65507234176882201</v>
      </c>
      <c r="D186" s="15">
        <f t="shared" ref="D186:D188" si="88">C186/B186</f>
        <v>1.4372528305762406</v>
      </c>
      <c r="E186" s="70">
        <f>E185/E184</f>
        <v>0.95081967213114749</v>
      </c>
      <c r="F186" s="70">
        <f>F185/F184</f>
        <v>0.76282671829622462</v>
      </c>
      <c r="G186" s="70">
        <f>G185/G184</f>
        <v>0.95966334804475006</v>
      </c>
      <c r="H186" s="70">
        <f>H185/H184</f>
        <v>0.4537050623624358</v>
      </c>
      <c r="I186" s="70">
        <f>I185/I184</f>
        <v>0.49029126213592233</v>
      </c>
      <c r="J186" s="70">
        <f>J185/J184</f>
        <v>0.92636050981185514</v>
      </c>
      <c r="K186" s="70">
        <f>K185/K184</f>
        <v>0.6745036572622779</v>
      </c>
      <c r="L186" s="70">
        <f>L185/L184</f>
        <v>0.70016513328615237</v>
      </c>
      <c r="M186" s="70">
        <f>M185/M184</f>
        <v>0.69403283940728877</v>
      </c>
      <c r="N186" s="70">
        <f>N185/N184</f>
        <v>0.62075471698113205</v>
      </c>
      <c r="O186" s="70">
        <f>O185/O184</f>
        <v>0.31822759315206445</v>
      </c>
      <c r="P186" s="70">
        <f>P185/P184</f>
        <v>0.61692969870875181</v>
      </c>
      <c r="Q186" s="70">
        <f>Q185/Q184</f>
        <v>0.61592707258341928</v>
      </c>
      <c r="R186" s="70">
        <f>R185/R184</f>
        <v>0.35096153846153844</v>
      </c>
      <c r="S186" s="70">
        <f>S185/S184</f>
        <v>0.19553466509988249</v>
      </c>
      <c r="T186" s="70">
        <f>T185/T184</f>
        <v>0.57875116495806156</v>
      </c>
      <c r="U186" s="70">
        <f>U185/U184</f>
        <v>0.88607594936708856</v>
      </c>
      <c r="V186" s="70">
        <f>V185/V184</f>
        <v>0.63546255506607929</v>
      </c>
      <c r="W186" s="70">
        <f>W185/W184</f>
        <v>0.56123034546080575</v>
      </c>
      <c r="X186" s="70">
        <f>X185/X184</f>
        <v>0.89414694894146951</v>
      </c>
      <c r="Y186" s="70">
        <f>Y185/Y184</f>
        <v>0.8284136354980004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8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70</v>
      </c>
      <c r="C188" s="122"/>
      <c r="D188" s="15"/>
      <c r="E188" s="46"/>
      <c r="F188" s="36"/>
      <c r="G188" s="36"/>
      <c r="H188" s="36"/>
      <c r="I188" s="36"/>
      <c r="J188" s="36"/>
      <c r="K188" s="36"/>
      <c r="L188" s="36"/>
      <c r="M188" s="36"/>
      <c r="N188" s="36"/>
      <c r="O188" s="4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35" s="47" customFormat="1" ht="45" hidden="1" customHeight="1" x14ac:dyDescent="0.2">
      <c r="A189" s="11" t="s">
        <v>132</v>
      </c>
      <c r="B189" s="15"/>
      <c r="C189" s="122">
        <f t="shared" ref="C188:C190" si="89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30300</v>
      </c>
      <c r="C191" s="122">
        <f>SUM(E191:Y191)</f>
        <v>42824</v>
      </c>
      <c r="D191" s="9">
        <f t="shared" ref="D191:D195" si="90">C191/B191</f>
        <v>1.4133333333333333</v>
      </c>
      <c r="E191" s="26">
        <v>1285</v>
      </c>
      <c r="F191" s="26">
        <v>1561</v>
      </c>
      <c r="G191" s="26">
        <v>4405</v>
      </c>
      <c r="H191" s="26">
        <v>4499</v>
      </c>
      <c r="I191" s="26">
        <v>2711</v>
      </c>
      <c r="J191" s="26">
        <v>2810</v>
      </c>
      <c r="K191" s="26">
        <v>2005</v>
      </c>
      <c r="L191" s="26">
        <v>3725</v>
      </c>
      <c r="M191" s="26">
        <v>1640</v>
      </c>
      <c r="N191" s="26">
        <v>689</v>
      </c>
      <c r="O191" s="26">
        <v>1619</v>
      </c>
      <c r="P191" s="26">
        <v>1735</v>
      </c>
      <c r="Q191" s="26">
        <v>3638</v>
      </c>
      <c r="R191" s="26">
        <v>680</v>
      </c>
      <c r="S191" s="26">
        <v>145</v>
      </c>
      <c r="T191" s="26">
        <v>232</v>
      </c>
      <c r="U191" s="26">
        <v>450</v>
      </c>
      <c r="V191" s="26">
        <v>320</v>
      </c>
      <c r="W191" s="26">
        <v>1873</v>
      </c>
      <c r="X191" s="26">
        <v>3172</v>
      </c>
      <c r="Y191" s="26">
        <v>3630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0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13635</v>
      </c>
      <c r="C193" s="122">
        <f>C191*0.45</f>
        <v>19270.8</v>
      </c>
      <c r="D193" s="9">
        <f t="shared" si="90"/>
        <v>1.4133333333333333</v>
      </c>
      <c r="E193" s="26">
        <f>E191*0.45</f>
        <v>578.25</v>
      </c>
      <c r="F193" s="26">
        <f t="shared" ref="F193:Y193" si="91">F191*0.45</f>
        <v>702.45</v>
      </c>
      <c r="G193" s="26">
        <f t="shared" si="91"/>
        <v>1982.25</v>
      </c>
      <c r="H193" s="26">
        <f t="shared" si="91"/>
        <v>2024.55</v>
      </c>
      <c r="I193" s="26">
        <f t="shared" si="91"/>
        <v>1219.95</v>
      </c>
      <c r="J193" s="26">
        <f t="shared" si="91"/>
        <v>1264.5</v>
      </c>
      <c r="K193" s="26">
        <f t="shared" si="91"/>
        <v>902.25</v>
      </c>
      <c r="L193" s="26">
        <f t="shared" si="91"/>
        <v>1676.25</v>
      </c>
      <c r="M193" s="26">
        <f t="shared" si="91"/>
        <v>738</v>
      </c>
      <c r="N193" s="26">
        <f t="shared" si="91"/>
        <v>310.05</v>
      </c>
      <c r="O193" s="26">
        <f t="shared" si="91"/>
        <v>728.55000000000007</v>
      </c>
      <c r="P193" s="26">
        <f t="shared" si="91"/>
        <v>780.75</v>
      </c>
      <c r="Q193" s="26">
        <f t="shared" si="91"/>
        <v>1637.1000000000001</v>
      </c>
      <c r="R193" s="26">
        <f t="shared" si="91"/>
        <v>306</v>
      </c>
      <c r="S193" s="26">
        <f t="shared" si="91"/>
        <v>65.25</v>
      </c>
      <c r="T193" s="26">
        <f t="shared" si="91"/>
        <v>104.4</v>
      </c>
      <c r="U193" s="26">
        <f t="shared" si="91"/>
        <v>202.5</v>
      </c>
      <c r="V193" s="26">
        <f t="shared" si="91"/>
        <v>144</v>
      </c>
      <c r="W193" s="26">
        <f t="shared" si="91"/>
        <v>842.85</v>
      </c>
      <c r="X193" s="26">
        <f t="shared" si="91"/>
        <v>1427.4</v>
      </c>
      <c r="Y193" s="26">
        <f t="shared" si="91"/>
        <v>1633.5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0.31894736842105265</v>
      </c>
      <c r="C194" s="142">
        <f>C191/C192</f>
        <v>0.43160218098991143</v>
      </c>
      <c r="D194" s="9"/>
      <c r="E194" s="70">
        <f t="shared" ref="E194:Y194" si="92">E191/E192</f>
        <v>0.94833948339483398</v>
      </c>
      <c r="F194" s="70">
        <f t="shared" si="92"/>
        <v>0.65837199493884435</v>
      </c>
      <c r="G194" s="70">
        <f t="shared" si="92"/>
        <v>0.42700659170221017</v>
      </c>
      <c r="H194" s="70">
        <f t="shared" si="92"/>
        <v>0.45870717781402937</v>
      </c>
      <c r="I194" s="70">
        <f t="shared" si="92"/>
        <v>0.62958662331630288</v>
      </c>
      <c r="J194" s="70">
        <f t="shared" si="92"/>
        <v>0.60848852317020352</v>
      </c>
      <c r="K194" s="70">
        <f t="shared" si="92"/>
        <v>0.78812893081761004</v>
      </c>
      <c r="L194" s="70">
        <f t="shared" si="92"/>
        <v>0.38165983606557374</v>
      </c>
      <c r="M194" s="70">
        <f t="shared" si="92"/>
        <v>0.39319108127547353</v>
      </c>
      <c r="N194" s="70">
        <f t="shared" si="92"/>
        <v>0.20457244655581946</v>
      </c>
      <c r="O194" s="70">
        <f t="shared" si="92"/>
        <v>0.60614002246349685</v>
      </c>
      <c r="P194" s="70">
        <f t="shared" si="92"/>
        <v>0.30828002842928215</v>
      </c>
      <c r="Q194" s="70">
        <f t="shared" si="92"/>
        <v>0.74579745797457975</v>
      </c>
      <c r="R194" s="70">
        <f t="shared" si="92"/>
        <v>0.22666666666666666</v>
      </c>
      <c r="S194" s="70">
        <f t="shared" si="92"/>
        <v>3.5296981499513144E-2</v>
      </c>
      <c r="T194" s="70">
        <f t="shared" si="92"/>
        <v>4.3486410496719773E-2</v>
      </c>
      <c r="U194" s="70">
        <f t="shared" si="92"/>
        <v>0.23100616016427106</v>
      </c>
      <c r="V194" s="70">
        <f t="shared" si="92"/>
        <v>0.77858880778588813</v>
      </c>
      <c r="W194" s="70">
        <f t="shared" si="92"/>
        <v>0.57453987730061351</v>
      </c>
      <c r="X194" s="70">
        <f t="shared" si="92"/>
        <v>0.48799999999999999</v>
      </c>
      <c r="Y194" s="70">
        <f t="shared" si="92"/>
        <v>0.40947546531302875</v>
      </c>
    </row>
    <row r="195" spans="1:26" s="60" customFormat="1" ht="30" customHeight="1" outlineLevel="1" x14ac:dyDescent="0.2">
      <c r="A195" s="52" t="s">
        <v>138</v>
      </c>
      <c r="B195" s="23">
        <v>94916</v>
      </c>
      <c r="C195" s="122">
        <f>SUM(E195:Y195)</f>
        <v>87138</v>
      </c>
      <c r="D195" s="9">
        <f t="shared" si="90"/>
        <v>0.91805385814825735</v>
      </c>
      <c r="E195" s="26">
        <v>495</v>
      </c>
      <c r="F195" s="26">
        <v>3430</v>
      </c>
      <c r="G195" s="26">
        <v>9620</v>
      </c>
      <c r="H195" s="26">
        <v>1600</v>
      </c>
      <c r="I195" s="26">
        <v>1473</v>
      </c>
      <c r="J195" s="26">
        <v>2150</v>
      </c>
      <c r="K195" s="26">
        <v>300</v>
      </c>
      <c r="L195" s="26">
        <v>3890</v>
      </c>
      <c r="M195" s="26">
        <v>4450</v>
      </c>
      <c r="N195" s="26">
        <v>2300</v>
      </c>
      <c r="O195" s="26">
        <v>1300</v>
      </c>
      <c r="P195" s="26">
        <v>4050</v>
      </c>
      <c r="Q195" s="26">
        <v>700</v>
      </c>
      <c r="R195" s="26">
        <v>1800</v>
      </c>
      <c r="S195" s="26">
        <v>3800</v>
      </c>
      <c r="T195" s="26">
        <v>19608</v>
      </c>
      <c r="U195" s="26">
        <v>700</v>
      </c>
      <c r="V195" s="26">
        <v>250</v>
      </c>
      <c r="W195" s="26">
        <v>5631</v>
      </c>
      <c r="X195" s="26">
        <v>13001</v>
      </c>
      <c r="Y195" s="26">
        <v>6590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3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28474.799999999999</v>
      </c>
      <c r="C197" s="122">
        <f>C195*0.3</f>
        <v>26141.399999999998</v>
      </c>
      <c r="D197" s="9">
        <f t="shared" si="93"/>
        <v>0.91805385814825735</v>
      </c>
      <c r="E197" s="26">
        <f>E195*0.3</f>
        <v>148.5</v>
      </c>
      <c r="F197" s="26">
        <f t="shared" ref="F197:Y197" si="94">F195*0.3</f>
        <v>1029</v>
      </c>
      <c r="G197" s="26">
        <f t="shared" si="94"/>
        <v>2886</v>
      </c>
      <c r="H197" s="26">
        <f t="shared" si="94"/>
        <v>480</v>
      </c>
      <c r="I197" s="26">
        <f t="shared" si="94"/>
        <v>441.9</v>
      </c>
      <c r="J197" s="26">
        <f t="shared" si="94"/>
        <v>645</v>
      </c>
      <c r="K197" s="26">
        <f t="shared" si="94"/>
        <v>90</v>
      </c>
      <c r="L197" s="26">
        <f t="shared" si="94"/>
        <v>1167</v>
      </c>
      <c r="M197" s="26">
        <f t="shared" si="94"/>
        <v>1335</v>
      </c>
      <c r="N197" s="26">
        <f t="shared" si="94"/>
        <v>690</v>
      </c>
      <c r="O197" s="26">
        <f t="shared" si="94"/>
        <v>390</v>
      </c>
      <c r="P197" s="26">
        <f t="shared" si="94"/>
        <v>1215</v>
      </c>
      <c r="Q197" s="26">
        <f t="shared" si="94"/>
        <v>210</v>
      </c>
      <c r="R197" s="26">
        <f t="shared" si="94"/>
        <v>540</v>
      </c>
      <c r="S197" s="26">
        <f t="shared" si="94"/>
        <v>1140</v>
      </c>
      <c r="T197" s="26">
        <f t="shared" si="94"/>
        <v>5882.4</v>
      </c>
      <c r="U197" s="26">
        <f t="shared" si="94"/>
        <v>210</v>
      </c>
      <c r="V197" s="26">
        <f t="shared" si="94"/>
        <v>75</v>
      </c>
      <c r="W197" s="26">
        <f t="shared" si="94"/>
        <v>1689.3</v>
      </c>
      <c r="X197" s="26">
        <f t="shared" si="94"/>
        <v>3900.2999999999997</v>
      </c>
      <c r="Y197" s="26">
        <f t="shared" si="94"/>
        <v>1977</v>
      </c>
    </row>
    <row r="198" spans="1:26" s="60" customFormat="1" ht="30" customHeight="1" collapsed="1" x14ac:dyDescent="0.2">
      <c r="A198" s="13" t="s">
        <v>137</v>
      </c>
      <c r="B198" s="9">
        <f>B195/B196</f>
        <v>0.35024354243542433</v>
      </c>
      <c r="C198" s="121">
        <f>C195/C196</f>
        <v>0.30777218543046359</v>
      </c>
      <c r="D198" s="156"/>
      <c r="E198" s="30">
        <f t="shared" ref="E198:Y198" si="95">E195/E196</f>
        <v>0.15221402214022139</v>
      </c>
      <c r="F198" s="30">
        <f t="shared" si="95"/>
        <v>0.54024255788313125</v>
      </c>
      <c r="G198" s="30">
        <f t="shared" si="95"/>
        <v>0.45213140950321945</v>
      </c>
      <c r="H198" s="30">
        <f t="shared" si="95"/>
        <v>8.2296060076123861E-2</v>
      </c>
      <c r="I198" s="30">
        <f t="shared" si="95"/>
        <v>0.19956645440997156</v>
      </c>
      <c r="J198" s="30">
        <f t="shared" si="95"/>
        <v>0.13580948771397891</v>
      </c>
      <c r="K198" s="30">
        <f t="shared" si="95"/>
        <v>0.25167785234899331</v>
      </c>
      <c r="L198" s="30">
        <f t="shared" si="95"/>
        <v>0.15500478163850812</v>
      </c>
      <c r="M198" s="30">
        <f t="shared" si="95"/>
        <v>0.41487973149356705</v>
      </c>
      <c r="N198" s="30">
        <f t="shared" si="95"/>
        <v>0.1951467843203801</v>
      </c>
      <c r="O198" s="30">
        <f t="shared" si="95"/>
        <v>0.1769429699196951</v>
      </c>
      <c r="P198" s="30">
        <f t="shared" si="95"/>
        <v>0.2055733211512106</v>
      </c>
      <c r="Q198" s="30">
        <f t="shared" si="95"/>
        <v>0.16021972991531244</v>
      </c>
      <c r="R198" s="30">
        <f t="shared" si="95"/>
        <v>0.30779753761969902</v>
      </c>
      <c r="S198" s="30">
        <f t="shared" si="95"/>
        <v>0.42696629213483145</v>
      </c>
      <c r="T198" s="30">
        <f t="shared" si="95"/>
        <v>0.52500803255863771</v>
      </c>
      <c r="U198" s="30">
        <f t="shared" si="95"/>
        <v>0.23947998631542936</v>
      </c>
      <c r="V198" s="30">
        <f t="shared" si="95"/>
        <v>0.18712574850299402</v>
      </c>
      <c r="W198" s="30">
        <f t="shared" si="95"/>
        <v>0.49347121198843219</v>
      </c>
      <c r="X198" s="30">
        <f t="shared" si="95"/>
        <v>0.32502500000000001</v>
      </c>
      <c r="Y198" s="30">
        <f t="shared" si="95"/>
        <v>0.3049514113836187</v>
      </c>
    </row>
    <row r="199" spans="1:26" s="60" customFormat="1" ht="30" customHeight="1" outlineLevel="1" x14ac:dyDescent="0.2">
      <c r="A199" s="52" t="s">
        <v>139</v>
      </c>
      <c r="B199" s="23">
        <v>800</v>
      </c>
      <c r="C199" s="122">
        <f>SUM(E199:Y199)</f>
        <v>1220</v>
      </c>
      <c r="D199" s="156"/>
      <c r="E199" s="26"/>
      <c r="F199" s="26"/>
      <c r="G199" s="26"/>
      <c r="H199" s="26"/>
      <c r="I199" s="26"/>
      <c r="J199" s="26"/>
      <c r="K199" s="26">
        <v>700</v>
      </c>
      <c r="L199" s="26">
        <v>520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6">
        <f t="shared" si="93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152</v>
      </c>
      <c r="C201" s="122">
        <f>C199*0.19</f>
        <v>231.8</v>
      </c>
      <c r="D201" s="156">
        <f t="shared" si="93"/>
        <v>1.5250000000000001</v>
      </c>
      <c r="E201" s="26"/>
      <c r="F201" s="26"/>
      <c r="G201" s="157"/>
      <c r="H201" s="157"/>
      <c r="I201" s="157"/>
      <c r="J201" s="157"/>
      <c r="K201" s="157">
        <f t="shared" ref="K201" si="96">K199*0.19</f>
        <v>133</v>
      </c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spans="1:26" s="60" customFormat="1" ht="30" customHeight="1" collapsed="1" x14ac:dyDescent="0.2">
      <c r="A202" s="13" t="s">
        <v>141</v>
      </c>
      <c r="B202" s="9">
        <f>B199/B200</f>
        <v>2.390143050061546E-3</v>
      </c>
      <c r="C202" s="121">
        <f>C199/C200</f>
        <v>3.6183849546367231E-3</v>
      </c>
      <c r="D202" s="156"/>
      <c r="E202" s="30"/>
      <c r="F202" s="30"/>
      <c r="G202" s="30"/>
      <c r="H202" s="30"/>
      <c r="I202" s="30"/>
      <c r="J202" s="30"/>
      <c r="K202" s="30">
        <f t="shared" ref="K202:L202" si="97">K199/K200</f>
        <v>0.35228988424760949</v>
      </c>
      <c r="L202" s="30">
        <f t="shared" si="97"/>
        <v>2.3680495468828271E-2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/>
      <c r="C203" s="122">
        <f>SUM(E203:Y203)</f>
        <v>40</v>
      </c>
      <c r="D203" s="15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40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28</v>
      </c>
      <c r="D204" s="156" t="e">
        <f t="shared" si="93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6" t="e">
        <f t="shared" si="93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6" t="e">
        <f t="shared" si="93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6" t="e">
        <f t="shared" si="93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7">
        <f>B206+B204+B201+B197+B193</f>
        <v>42261.8</v>
      </c>
      <c r="C208" s="157">
        <f>C206+C204+C201+C197+C193</f>
        <v>45672</v>
      </c>
      <c r="D208" s="156">
        <f t="shared" si="93"/>
        <v>1.080692256363903</v>
      </c>
      <c r="E208" s="26">
        <f>E206+E204+E201+E197+E193</f>
        <v>726.75</v>
      </c>
      <c r="F208" s="26">
        <f t="shared" ref="F208:Y208" si="98">F206+F204+F201+F197+F193</f>
        <v>1731.45</v>
      </c>
      <c r="G208" s="26">
        <f t="shared" si="98"/>
        <v>4868.25</v>
      </c>
      <c r="H208" s="26">
        <f t="shared" si="98"/>
        <v>2504.5500000000002</v>
      </c>
      <c r="I208" s="26">
        <f t="shared" si="98"/>
        <v>1661.85</v>
      </c>
      <c r="J208" s="26">
        <f t="shared" si="98"/>
        <v>1909.5</v>
      </c>
      <c r="K208" s="26">
        <f>K206+K204+K201+K197+K193</f>
        <v>1125.25</v>
      </c>
      <c r="L208" s="26">
        <f t="shared" si="98"/>
        <v>2843.25</v>
      </c>
      <c r="M208" s="26">
        <f t="shared" si="98"/>
        <v>2073</v>
      </c>
      <c r="N208" s="26">
        <f t="shared" si="98"/>
        <v>1000.05</v>
      </c>
      <c r="O208" s="26">
        <f t="shared" si="98"/>
        <v>1118.5500000000002</v>
      </c>
      <c r="P208" s="26">
        <f t="shared" si="98"/>
        <v>1995.75</v>
      </c>
      <c r="Q208" s="26">
        <f t="shared" si="98"/>
        <v>1847.1000000000001</v>
      </c>
      <c r="R208" s="26">
        <f t="shared" si="98"/>
        <v>846</v>
      </c>
      <c r="S208" s="26">
        <f t="shared" si="98"/>
        <v>1205.25</v>
      </c>
      <c r="T208" s="26">
        <f t="shared" si="98"/>
        <v>5986.7999999999993</v>
      </c>
      <c r="U208" s="26">
        <f t="shared" si="98"/>
        <v>412.5</v>
      </c>
      <c r="V208" s="26">
        <f t="shared" si="98"/>
        <v>219</v>
      </c>
      <c r="W208" s="26">
        <v>595</v>
      </c>
      <c r="X208" s="26">
        <f t="shared" si="98"/>
        <v>5327.7</v>
      </c>
      <c r="Y208" s="26">
        <f t="shared" si="98"/>
        <v>3610.5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3"/>
        <v>1.0202702702702702</v>
      </c>
      <c r="E209" s="157">
        <v>610</v>
      </c>
      <c r="F209" s="157">
        <v>1904.5</v>
      </c>
      <c r="G209" s="157">
        <v>5803</v>
      </c>
      <c r="H209" s="157">
        <v>6976</v>
      </c>
      <c r="I209" s="157">
        <v>2768</v>
      </c>
      <c r="J209" s="157">
        <v>2968</v>
      </c>
      <c r="K209" s="157">
        <v>715</v>
      </c>
      <c r="L209" s="157">
        <v>6274</v>
      </c>
      <c r="M209" s="157">
        <v>2681</v>
      </c>
      <c r="N209" s="157">
        <v>2526</v>
      </c>
      <c r="O209" s="157">
        <v>2004</v>
      </c>
      <c r="P209" s="157">
        <v>4222</v>
      </c>
      <c r="Q209" s="157">
        <v>1996</v>
      </c>
      <c r="R209" s="157">
        <v>1350</v>
      </c>
      <c r="S209" s="157">
        <v>2054</v>
      </c>
      <c r="T209" s="157">
        <v>8003</v>
      </c>
      <c r="U209" s="157">
        <v>1096</v>
      </c>
      <c r="V209" s="157">
        <v>308</v>
      </c>
      <c r="W209" s="157">
        <v>2445</v>
      </c>
      <c r="X209" s="157">
        <v>7996</v>
      </c>
      <c r="Y209" s="157">
        <v>4987</v>
      </c>
    </row>
    <row r="210" spans="1:25" s="47" customFormat="1" ht="22.5" x14ac:dyDescent="0.2">
      <c r="A210" s="52" t="s">
        <v>163</v>
      </c>
      <c r="B210" s="50">
        <f>B208/B209*10</f>
        <v>6.187490849462681</v>
      </c>
      <c r="C210" s="135">
        <f>C208/C209*10</f>
        <v>6.5539236437473551</v>
      </c>
      <c r="D210" s="9">
        <f t="shared" si="93"/>
        <v>1.0592215492838255</v>
      </c>
      <c r="E210" s="51">
        <f>E208/E209*10</f>
        <v>11.91393442622951</v>
      </c>
      <c r="F210" s="51">
        <f t="shared" ref="F210:Y210" si="99">F208/F209*10</f>
        <v>9.0913625623523249</v>
      </c>
      <c r="G210" s="51">
        <f t="shared" si="99"/>
        <v>8.389195243839394</v>
      </c>
      <c r="H210" s="51">
        <f t="shared" si="99"/>
        <v>3.5902379587155964</v>
      </c>
      <c r="I210" s="51">
        <f t="shared" si="99"/>
        <v>6.0037933526011553</v>
      </c>
      <c r="J210" s="51">
        <f t="shared" si="99"/>
        <v>6.4336253369272232</v>
      </c>
      <c r="K210" s="51">
        <f>K208/K209*10</f>
        <v>15.737762237762238</v>
      </c>
      <c r="L210" s="51">
        <f t="shared" si="99"/>
        <v>4.5317978960790564</v>
      </c>
      <c r="M210" s="51">
        <f t="shared" si="99"/>
        <v>7.7321894815367394</v>
      </c>
      <c r="N210" s="51">
        <f t="shared" si="99"/>
        <v>3.9590261282660331</v>
      </c>
      <c r="O210" s="51">
        <f t="shared" si="99"/>
        <v>5.5815868263473067</v>
      </c>
      <c r="P210" s="51">
        <f t="shared" si="99"/>
        <v>4.7270251065845574</v>
      </c>
      <c r="Q210" s="51">
        <f t="shared" si="99"/>
        <v>9.2540080160320652</v>
      </c>
      <c r="R210" s="51">
        <f t="shared" si="99"/>
        <v>6.2666666666666675</v>
      </c>
      <c r="S210" s="51">
        <f t="shared" si="99"/>
        <v>5.8678188899707884</v>
      </c>
      <c r="T210" s="51">
        <f t="shared" si="99"/>
        <v>7.4806947394726961</v>
      </c>
      <c r="U210" s="51">
        <f t="shared" si="99"/>
        <v>3.7636861313868613</v>
      </c>
      <c r="V210" s="51">
        <f t="shared" si="99"/>
        <v>7.1103896103896105</v>
      </c>
      <c r="W210" s="51">
        <f t="shared" si="99"/>
        <v>2.4335378323108383</v>
      </c>
      <c r="X210" s="51">
        <f t="shared" si="99"/>
        <v>6.6629564782391189</v>
      </c>
      <c r="Y210" s="51">
        <f t="shared" si="99"/>
        <v>7.239823541207139</v>
      </c>
    </row>
    <row r="211" spans="1:25" ht="22.5" x14ac:dyDescent="0.25">
      <c r="A211" s="87"/>
      <c r="B211" s="87"/>
      <c r="C211" s="143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4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4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5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6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6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7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8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</row>
    <row r="221" spans="1:25" ht="20.45" hidden="1" customHeight="1" x14ac:dyDescent="0.25">
      <c r="A221" s="174"/>
      <c r="B221" s="175"/>
      <c r="C221" s="175"/>
      <c r="D221" s="175"/>
      <c r="E221" s="175"/>
      <c r="F221" s="175"/>
      <c r="G221" s="175"/>
      <c r="H221" s="175"/>
      <c r="I221" s="175"/>
      <c r="J221" s="17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9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5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1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4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2021-06-25T11:58:11Z</cp:lastPrinted>
  <dcterms:created xsi:type="dcterms:W3CDTF">2017-06-08T05:54:08Z</dcterms:created>
  <dcterms:modified xsi:type="dcterms:W3CDTF">2021-06-25T11:58:31Z</dcterms:modified>
</cp:coreProperties>
</file>