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O186" i="1" l="1"/>
  <c r="D177" i="1" l="1"/>
  <c r="D178" i="1"/>
  <c r="D179" i="1"/>
  <c r="D180" i="1"/>
  <c r="D181" i="1"/>
  <c r="D182" i="1"/>
  <c r="D183" i="1"/>
  <c r="D184" i="1"/>
  <c r="D187" i="1"/>
  <c r="C188" i="1"/>
  <c r="D188" i="1" s="1"/>
  <c r="C189" i="1" l="1"/>
  <c r="K201" i="1" l="1"/>
  <c r="C196" i="1" l="1"/>
  <c r="C192" i="1"/>
  <c r="C191" i="1"/>
  <c r="D78" i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W208" i="1" s="1"/>
  <c r="X193" i="1"/>
  <c r="Y193" i="1"/>
  <c r="E193" i="1"/>
  <c r="K208" i="1" l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C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C182" i="1"/>
  <c r="C183" i="1"/>
  <c r="C184" i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P186" i="1"/>
  <c r="Q186" i="1"/>
  <c r="R186" i="1"/>
  <c r="S186" i="1"/>
  <c r="T186" i="1"/>
  <c r="U186" i="1"/>
  <c r="V186" i="1"/>
  <c r="W186" i="1"/>
  <c r="C187" i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D195" i="1" l="1"/>
  <c r="C198" i="1"/>
  <c r="D100" i="1"/>
  <c r="C204" i="1"/>
  <c r="D204" i="1" s="1"/>
  <c r="D99" i="1"/>
  <c r="D209" i="1"/>
  <c r="B208" i="1"/>
  <c r="B210" i="1" s="1"/>
  <c r="C176" i="1"/>
  <c r="D176" i="1" s="1"/>
  <c r="C106" i="1"/>
  <c r="D106" i="1" s="1"/>
  <c r="C180" i="1"/>
  <c r="C133" i="1"/>
  <c r="D133" i="1" s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<sst xmlns="http://schemas.openxmlformats.org/spreadsheetml/2006/main" count="250" uniqueCount="204">
  <si>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</si>
  <si>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</si>
  <si>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</si>
  <si>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</si>
  <si>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</si>
  <si>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</si>
  <si>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</si>
  <si>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</si>
  <si>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</si>
  <si>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</si>
  <si>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</si>
  <si>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</si>
  <si>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</si>
  <si>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</si>
  <si>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</si>
  <si>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</si>
  <si>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</si>
  <si>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</si>
  <si>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</si>
  <si>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</si>
  <si>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</si>
  <si>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</si>
  <si>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</si>
  <si>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</si>
  <si>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</si>
  <si>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</si>
  <si>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</si>
  <si>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</si>
  <si>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</si>
  <si>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</si>
  <si>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</si>
  <si>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</si>
  <si>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</si>
  <si>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</si>
  <si>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</si>
  <si>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</si>
  <si>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</si>
  <si>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</si>
  <si>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</si>
  <si>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</si>
  <si>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</si>
  <si>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</si>
  <si>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</si>
  <si>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</si>
  <si>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</si>
  <si>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</si>
  <si>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</si>
  <si>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</si>
  <si>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</si>
  <si>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</si>
  <si>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</si>
  <si>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</si>
  <si>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</si>
  <si>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</si>
  <si>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</si>
  <si>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</si>
  <si>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</si>
  <si>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</si>
  <si>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</si>
  <si>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</si>
  <si>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</si>
  <si>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</si>
  <si>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</si>
  <si>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</si>
  <si>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</si>
  <si>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</si>
  <si>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</si>
  <si>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</si>
  <si>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</si>
  <si>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</si>
  <si>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</si>
  <si>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</si>
  <si>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</si>
  <si>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</si>
  <si>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</si>
  <si>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</si>
  <si>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</si>
  <si>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</si>
  <si>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</si>
  <si>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</si>
  <si>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</si>
  <si>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</si>
  <si>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</si>
  <si>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</si>
  <si>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</si>
  <si>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</si>
  <si>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</si>
  <si>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</si>
  <si>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</si>
  <si>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</si>
  <si>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</si>
  <si>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</si>
  <si>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</si>
  <si>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</si>
  <si>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</si>
  <si>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</si>
  <si>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</si>
  <si>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</si>
  <si>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</si>
  <si>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</si>
  <si>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</si>
  <si>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</si>
  <si>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</si>
  <si>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</si>
  <si>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</si>
  <si>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</si>
  <si>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</si>
  <si>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</si>
  <si>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</si>
  <si>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</si>
  <si>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</si>
  <si>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</si>
  <si>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</si>
  <si>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</si>
  <si>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</si>
  <si>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</si>
  <si>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</si>
  <si>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</si>
  <si>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</si>
  <si>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</si>
  <si>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</si>
  <si>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</si>
  <si>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</si>
  <si>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</si>
  <si>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</si>
  <si>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</si>
  <si>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</si>
  <si>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</si>
  <si>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</si>
  <si>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</si>
  <si>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</si>
  <si>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</si>
  <si>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</si>
  <si>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</si>
  <si>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</si>
  <si>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</si>
  <si>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</si>
  <si>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</si>
  <si>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</si>
  <si>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</si>
  <si>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</si>
  <si>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</si>
  <si>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</si>
  <si>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</si>
  <si>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</si>
  <si>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</si>
  <si>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</si>
  <si>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</si>
  <si>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</si>
  <si>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</si>
  <si>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</si>
  <si>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</si>
  <si>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</si>
  <si>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</si>
  <si>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</si>
  <si>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</si>
  <si>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</si>
  <si>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</si>
  <si>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</si>
  <si>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</si>
  <si>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</si>
  <si>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</si>
  <si>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</si>
  <si>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</si>
  <si>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</si>
  <si>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</si>
  <si>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</si>
  <si>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</si>
  <si>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</si>
  <si>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</si>
  <si>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</si>
  <si>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</si>
  <si>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</si>
  <si>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</si>
  <si>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</si>
  <si>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</si>
  <si>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</si>
  <si>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</si>
  <si>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</si>
  <si>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</si>
  <si>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</si>
  <si>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</si>
  <si>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</si>
  <si>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</si>
  <si>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</si>
  <si>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</si>
  <si>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</si>
  <si>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</si>
  <si>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</si>
  <si>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</si>
  <si>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</si>
  <si>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</si>
  <si>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</si>
  <si>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</si>
  <si>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</si>
  <si>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</si>
  <si>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</si>
  <si>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</si>
  <si>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</si>
  <si>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</si>
  <si>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</si>
  <si>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</si>
  <si>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</si>
  <si>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29 июня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</si>
</sst>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B188" sqref="B188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7" t="s">
        <v>203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2" customFormat="1" ht="17.25" customHeight="1" thickBot="1" x14ac:dyDescent="0.35">
      <c r="A4" s="168" t="s">
        <v>3</v>
      </c>
      <c r="B4" s="171" t="s">
        <v>196</v>
      </c>
      <c r="C4" s="164" t="s">
        <v>198</v>
      </c>
      <c r="D4" s="164" t="s">
        <v>197</v>
      </c>
      <c r="E4" s="174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1:26" s="152" customFormat="1" ht="87" customHeight="1" x14ac:dyDescent="0.25">
      <c r="A5" s="169"/>
      <c r="B5" s="172"/>
      <c r="C5" s="165"/>
      <c r="D5" s="165"/>
      <c r="E5" s="162" t="s">
        <v>5</v>
      </c>
      <c r="F5" s="162" t="s">
        <v>6</v>
      </c>
      <c r="G5" s="162" t="s">
        <v>7</v>
      </c>
      <c r="H5" s="162" t="s">
        <v>8</v>
      </c>
      <c r="I5" s="162" t="s">
        <v>9</v>
      </c>
      <c r="J5" s="162" t="s">
        <v>10</v>
      </c>
      <c r="K5" s="162" t="s">
        <v>11</v>
      </c>
      <c r="L5" s="162" t="s">
        <v>12</v>
      </c>
      <c r="M5" s="162" t="s">
        <v>13</v>
      </c>
      <c r="N5" s="162" t="s">
        <v>14</v>
      </c>
      <c r="O5" s="162" t="s">
        <v>15</v>
      </c>
      <c r="P5" s="162" t="s">
        <v>16</v>
      </c>
      <c r="Q5" s="162" t="s">
        <v>17</v>
      </c>
      <c r="R5" s="162" t="s">
        <v>18</v>
      </c>
      <c r="S5" s="162" t="s">
        <v>19</v>
      </c>
      <c r="T5" s="162" t="s">
        <v>20</v>
      </c>
      <c r="U5" s="162" t="s">
        <v>21</v>
      </c>
      <c r="V5" s="162" t="s">
        <v>22</v>
      </c>
      <c r="W5" s="162" t="s">
        <v>23</v>
      </c>
      <c r="X5" s="162" t="s">
        <v>24</v>
      </c>
      <c r="Y5" s="162" t="s">
        <v>25</v>
      </c>
    </row>
    <row r="6" spans="1:26" s="152" customFormat="1" ht="70.150000000000006" customHeight="1" thickBot="1" x14ac:dyDescent="0.3">
      <c r="A6" s="170"/>
      <c r="B6" s="173"/>
      <c r="C6" s="166"/>
      <c r="D6" s="166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215371</v>
      </c>
      <c r="D42" s="15">
        <f t="shared" si="49"/>
        <v>1.0504775097306631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10785</v>
      </c>
      <c r="L42" s="10">
        <v>11011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10544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1.0768549999999999</v>
      </c>
      <c r="D44" s="15">
        <f t="shared" si="49"/>
        <v>1.0189159129508052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1.0189909297052153</v>
      </c>
      <c r="L44" s="35">
        <f t="shared" si="50"/>
        <v>0.99629026420557365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1.0576788042933092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93467</v>
      </c>
      <c r="D46" s="15">
        <f t="shared" si="49"/>
        <v>0.96498998533936275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26">
        <v>4191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220684</v>
      </c>
      <c r="C50" s="103">
        <f t="shared" ref="C50:C60" si="52">SUM(E50:Y50)</f>
        <v>249732.7</v>
      </c>
      <c r="D50" s="15">
        <f t="shared" ref="D50:D52" si="53">C50/B50</f>
        <v>1.1316302949013068</v>
      </c>
      <c r="E50" s="34">
        <v>16210</v>
      </c>
      <c r="F50" s="153">
        <v>7185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5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6680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112582</v>
      </c>
      <c r="C51" s="103">
        <f t="shared" si="52"/>
        <v>173915.7</v>
      </c>
      <c r="D51" s="15">
        <f t="shared" si="53"/>
        <v>1.5447913520811498</v>
      </c>
      <c r="E51" s="34">
        <v>15320</v>
      </c>
      <c r="F51" s="153">
        <v>7185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5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4964</v>
      </c>
      <c r="C53" s="103">
        <f t="shared" si="52"/>
        <v>4967.3999999999996</v>
      </c>
      <c r="D53" s="15">
        <f t="shared" ref="D53:D57" si="54">C53/B53</f>
        <v>1.0006849315068493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804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36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customHeight="1" outlineLevel="1" x14ac:dyDescent="0.25">
      <c r="A55" s="17" t="s">
        <v>60</v>
      </c>
      <c r="B55" s="23">
        <v>2376</v>
      </c>
      <c r="C55" s="103">
        <f t="shared" si="52"/>
        <v>1702.5</v>
      </c>
      <c r="D55" s="156">
        <f t="shared" si="54"/>
        <v>0.71654040404040409</v>
      </c>
      <c r="E55" s="157">
        <v>85</v>
      </c>
      <c r="F55" s="157">
        <v>22</v>
      </c>
      <c r="G55" s="157"/>
      <c r="H55" s="157">
        <v>200</v>
      </c>
      <c r="I55" s="157"/>
      <c r="J55" s="157">
        <v>145</v>
      </c>
      <c r="K55" s="157">
        <v>544</v>
      </c>
      <c r="L55" s="157"/>
      <c r="M55" s="157"/>
      <c r="N55" s="157">
        <v>33.5</v>
      </c>
      <c r="O55" s="157"/>
      <c r="P55" s="157">
        <v>168</v>
      </c>
      <c r="Q55" s="157">
        <v>67</v>
      </c>
      <c r="R55" s="157"/>
      <c r="S55" s="157"/>
      <c r="T55" s="157">
        <v>20</v>
      </c>
      <c r="U55" s="157"/>
      <c r="V55" s="157">
        <v>101</v>
      </c>
      <c r="W55" s="157"/>
      <c r="X55" s="157">
        <v>317</v>
      </c>
      <c r="Y55" s="157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6" t="e">
        <f t="shared" si="54"/>
        <v>#DIV/0!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825.3</v>
      </c>
      <c r="D57" s="156">
        <f t="shared" si="54"/>
        <v>0.95965116279069762</v>
      </c>
      <c r="E57" s="157">
        <v>13</v>
      </c>
      <c r="F57" s="157">
        <v>103</v>
      </c>
      <c r="G57" s="157">
        <v>73</v>
      </c>
      <c r="H57" s="157">
        <v>4</v>
      </c>
      <c r="I57" s="157">
        <v>8</v>
      </c>
      <c r="J57" s="157">
        <v>5</v>
      </c>
      <c r="K57" s="157">
        <v>110</v>
      </c>
      <c r="L57" s="157">
        <v>53</v>
      </c>
      <c r="M57" s="157">
        <v>32</v>
      </c>
      <c r="N57" s="51">
        <v>7</v>
      </c>
      <c r="O57" s="157">
        <v>35</v>
      </c>
      <c r="P57" s="157">
        <v>104</v>
      </c>
      <c r="Q57" s="157"/>
      <c r="R57" s="157">
        <v>22</v>
      </c>
      <c r="S57" s="157">
        <v>35.299999999999997</v>
      </c>
      <c r="T57" s="157">
        <v>31</v>
      </c>
      <c r="U57" s="157"/>
      <c r="V57" s="157">
        <v>17</v>
      </c>
      <c r="W57" s="157">
        <v>96</v>
      </c>
      <c r="X57" s="157">
        <v>67</v>
      </c>
      <c r="Y57" s="157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6">
        <f t="shared" ref="D58:D59" si="56">C58/B58</f>
        <v>1.0153846153846153</v>
      </c>
      <c r="E58" s="157"/>
      <c r="F58" s="157"/>
      <c r="G58" s="157">
        <v>505</v>
      </c>
      <c r="H58" s="51"/>
      <c r="I58" s="157"/>
      <c r="J58" s="157"/>
      <c r="K58" s="157"/>
      <c r="L58" s="157">
        <v>11</v>
      </c>
      <c r="M58" s="51"/>
      <c r="N58" s="51"/>
      <c r="O58" s="157"/>
      <c r="P58" s="157"/>
      <c r="Q58" s="157"/>
      <c r="R58" s="157"/>
      <c r="S58" s="157"/>
      <c r="T58" s="157"/>
      <c r="U58" s="157">
        <v>4</v>
      </c>
      <c r="V58" s="157"/>
      <c r="W58" s="157"/>
      <c r="X58" s="157">
        <v>3</v>
      </c>
      <c r="Y58" s="157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23939.5</v>
      </c>
      <c r="D59" s="156">
        <f t="shared" si="56"/>
        <v>0.92914806908596936</v>
      </c>
      <c r="E59" s="157">
        <f>E60+E63+E64+E66+E69+E70+E71</f>
        <v>3896</v>
      </c>
      <c r="F59" s="157">
        <f>F60+F63+F64+F66+F69+F70+F71</f>
        <v>97</v>
      </c>
      <c r="G59" s="157">
        <f t="shared" ref="G59:Y59" si="57">G60+G63+G64+G66+G69+G70+G71</f>
        <v>1081</v>
      </c>
      <c r="H59" s="157">
        <f t="shared" si="57"/>
        <v>1400</v>
      </c>
      <c r="I59" s="157">
        <f t="shared" si="57"/>
        <v>927</v>
      </c>
      <c r="J59" s="157">
        <f t="shared" si="57"/>
        <v>3562</v>
      </c>
      <c r="K59" s="157">
        <f t="shared" si="57"/>
        <v>264</v>
      </c>
      <c r="L59" s="157">
        <f t="shared" si="57"/>
        <v>857</v>
      </c>
      <c r="M59" s="157">
        <f t="shared" si="57"/>
        <v>689</v>
      </c>
      <c r="N59" s="157">
        <f t="shared" si="57"/>
        <v>90</v>
      </c>
      <c r="O59" s="157">
        <f t="shared" si="57"/>
        <v>0</v>
      </c>
      <c r="P59" s="157">
        <f t="shared" si="57"/>
        <v>404</v>
      </c>
      <c r="Q59" s="157">
        <f t="shared" si="57"/>
        <v>3862</v>
      </c>
      <c r="R59" s="157">
        <f>R60+R63+R64+R66+R69+R70+R71</f>
        <v>186</v>
      </c>
      <c r="S59" s="157">
        <f t="shared" si="57"/>
        <v>1638</v>
      </c>
      <c r="T59" s="157">
        <f t="shared" si="57"/>
        <v>40</v>
      </c>
      <c r="U59" s="157">
        <f t="shared" si="57"/>
        <v>1923</v>
      </c>
      <c r="V59" s="157">
        <f t="shared" si="57"/>
        <v>585</v>
      </c>
      <c r="W59" s="157">
        <f t="shared" si="57"/>
        <v>1474.5</v>
      </c>
      <c r="X59" s="157">
        <f t="shared" si="57"/>
        <v>964</v>
      </c>
      <c r="Y59" s="157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6">
        <f t="shared" ref="D60:D66" si="58">C60/B60</f>
        <v>1.4143167028199566</v>
      </c>
      <c r="E60" s="157"/>
      <c r="F60" s="157"/>
      <c r="G60" s="157">
        <v>300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>
        <v>330</v>
      </c>
      <c r="V60" s="157"/>
      <c r="W60" s="157"/>
      <c r="X60" s="157">
        <v>22</v>
      </c>
      <c r="Y60" s="157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6" t="e">
        <f t="shared" si="58"/>
        <v>#DIV/0!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6" t="e">
        <f t="shared" si="58"/>
        <v>#DIV/0!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21"/>
    </row>
    <row r="63" spans="1:26" s="2" customFormat="1" ht="30" hidden="1" customHeight="1" collapsed="1" x14ac:dyDescent="0.25">
      <c r="A63" s="18" t="s">
        <v>64</v>
      </c>
      <c r="B63" s="23">
        <v>11994</v>
      </c>
      <c r="C63" s="103">
        <f t="shared" si="59"/>
        <v>10112</v>
      </c>
      <c r="D63" s="156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4732</v>
      </c>
      <c r="D64" s="156">
        <f t="shared" si="58"/>
        <v>0.63842417701025367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164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10951</v>
      </c>
      <c r="D65" s="156">
        <f t="shared" si="58"/>
        <v>1.0649615870854809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1711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6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17845</v>
      </c>
      <c r="D67" s="156">
        <f t="shared" ref="D67:D130" si="60">C67/B67</f>
        <v>0.95817225085910651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165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694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9094</v>
      </c>
      <c r="D68" s="156">
        <f t="shared" si="60"/>
        <v>0.76989502201151372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153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6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6">
        <f t="shared" si="60"/>
        <v>1.3205338809034908</v>
      </c>
      <c r="E70" s="157">
        <v>520</v>
      </c>
      <c r="F70" s="157">
        <v>8</v>
      </c>
      <c r="G70" s="27"/>
      <c r="H70" s="157">
        <v>35</v>
      </c>
      <c r="I70" s="158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6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6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6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6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6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6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6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6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6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6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6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12969</v>
      </c>
      <c r="D82" s="156">
        <f t="shared" si="60"/>
        <v>8.1412429378531073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0</v>
      </c>
      <c r="L82" s="110">
        <f t="shared" si="62"/>
        <v>210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1038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6" t="e">
        <f t="shared" si="60"/>
        <v>#DIV/0!</v>
      </c>
      <c r="E83" s="158">
        <v>9130</v>
      </c>
      <c r="F83" s="158">
        <v>6176</v>
      </c>
      <c r="G83" s="158">
        <v>13630</v>
      </c>
      <c r="H83" s="158">
        <v>12395</v>
      </c>
      <c r="I83" s="158">
        <v>6101</v>
      </c>
      <c r="J83" s="158">
        <v>14442</v>
      </c>
      <c r="K83" s="158">
        <v>10785</v>
      </c>
      <c r="L83" s="158">
        <v>10801</v>
      </c>
      <c r="M83" s="158">
        <v>9850</v>
      </c>
      <c r="N83" s="158">
        <v>3405</v>
      </c>
      <c r="O83" s="158">
        <v>6136</v>
      </c>
      <c r="P83" s="158">
        <v>8558</v>
      </c>
      <c r="Q83" s="158">
        <v>10589</v>
      </c>
      <c r="R83" s="158">
        <v>12444</v>
      </c>
      <c r="S83" s="158">
        <v>11728</v>
      </c>
      <c r="T83" s="158">
        <v>9506</v>
      </c>
      <c r="U83" s="158">
        <v>10200</v>
      </c>
      <c r="V83" s="158">
        <v>2401</v>
      </c>
      <c r="W83" s="158">
        <v>7653</v>
      </c>
      <c r="X83" s="158">
        <v>17451</v>
      </c>
      <c r="Y83" s="158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277850</v>
      </c>
      <c r="C84" s="103">
        <f>C42+C53+C57+C58+C59+C65+C67+C68</f>
        <v>283521.19999999995</v>
      </c>
      <c r="D84" s="156">
        <f t="shared" si="60"/>
        <v>1.0204110131365842</v>
      </c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</row>
    <row r="85" spans="1:26" s="42" customFormat="1" ht="45" hidden="1" customHeight="1" x14ac:dyDescent="0.25">
      <c r="A85" s="13" t="s">
        <v>81</v>
      </c>
      <c r="B85" s="41"/>
      <c r="C85" s="129"/>
      <c r="D85" s="156" t="e">
        <f t="shared" si="60"/>
        <v>#DIV/0!</v>
      </c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6" t="e">
        <f t="shared" si="60"/>
        <v>#DIV/0!</v>
      </c>
      <c r="E86" s="157"/>
      <c r="F86" s="157"/>
      <c r="G86" s="157"/>
      <c r="H86" s="157"/>
      <c r="I86" s="157"/>
      <c r="J86" s="157"/>
      <c r="K86" s="157"/>
      <c r="L86" s="157"/>
      <c r="M86" s="157"/>
      <c r="N86" s="51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</row>
    <row r="87" spans="1:26" ht="45" hidden="1" customHeight="1" x14ac:dyDescent="0.25">
      <c r="A87" s="43" t="s">
        <v>83</v>
      </c>
      <c r="B87" s="44"/>
      <c r="C87" s="130"/>
      <c r="D87" s="156" t="e">
        <f t="shared" si="60"/>
        <v>#DIV/0!</v>
      </c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</row>
    <row r="88" spans="1:26" ht="45" hidden="1" customHeight="1" x14ac:dyDescent="0.25">
      <c r="A88" s="13" t="s">
        <v>84</v>
      </c>
      <c r="B88" s="40"/>
      <c r="C88" s="131"/>
      <c r="D88" s="156" t="e">
        <f t="shared" si="60"/>
        <v>#DIV/0!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6" t="e">
        <f t="shared" si="60"/>
        <v>#DIV/0!</v>
      </c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</row>
    <row r="90" spans="1:26" ht="45" hidden="1" customHeight="1" x14ac:dyDescent="0.25">
      <c r="A90" s="43" t="s">
        <v>176</v>
      </c>
      <c r="B90" s="80"/>
      <c r="C90" s="133"/>
      <c r="D90" s="156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6" t="e">
        <f t="shared" si="60"/>
        <v>#DIV/0!</v>
      </c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</row>
    <row r="92" spans="1:26" s="12" customFormat="1" ht="45" hidden="1" customHeight="1" outlineLevel="1" x14ac:dyDescent="0.2">
      <c r="A92" s="45" t="s">
        <v>91</v>
      </c>
      <c r="B92" s="38"/>
      <c r="C92" s="104"/>
      <c r="D92" s="156" t="e">
        <f t="shared" si="60"/>
        <v>#DIV/0!</v>
      </c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6" t="e">
        <f t="shared" si="60"/>
        <v>#DIV/0!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6" t="e">
        <f t="shared" si="60"/>
        <v>#DIV/0!</v>
      </c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</row>
    <row r="95" spans="1:26" s="47" customFormat="1" ht="45" hidden="1" customHeight="1" outlineLevel="1" x14ac:dyDescent="0.2">
      <c r="A95" s="13" t="s">
        <v>87</v>
      </c>
      <c r="B95" s="38"/>
      <c r="C95" s="104"/>
      <c r="D95" s="156" t="e">
        <f t="shared" si="60"/>
        <v>#DIV/0!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</row>
    <row r="96" spans="1:26" s="47" customFormat="1" ht="45" hidden="1" customHeight="1" outlineLevel="1" x14ac:dyDescent="0.2">
      <c r="A96" s="13" t="s">
        <v>88</v>
      </c>
      <c r="B96" s="38"/>
      <c r="C96" s="104"/>
      <c r="D96" s="156" t="e">
        <f t="shared" si="60"/>
        <v>#DIV/0!</v>
      </c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</row>
    <row r="97" spans="1:25" s="12" customFormat="1" ht="45" hidden="1" customHeight="1" outlineLevel="1" x14ac:dyDescent="0.2">
      <c r="A97" s="11" t="s">
        <v>89</v>
      </c>
      <c r="B97" s="27"/>
      <c r="C97" s="122"/>
      <c r="D97" s="156" t="e">
        <f t="shared" si="60"/>
        <v>#DIV/0!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</row>
    <row r="98" spans="1:25" s="12" customFormat="1" ht="45" hidden="1" customHeight="1" collapsed="1" x14ac:dyDescent="0.2">
      <c r="A98" s="32" t="s">
        <v>90</v>
      </c>
      <c r="B98" s="23"/>
      <c r="C98" s="122"/>
      <c r="D98" s="156" t="e">
        <f t="shared" si="60"/>
        <v>#DIV/0!</v>
      </c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32" t="e">
        <f>C98/C97</f>
        <v>#DIV/0!</v>
      </c>
      <c r="D99" s="156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34">
        <f>C97-C98</f>
        <v>0</v>
      </c>
      <c r="D100" s="156" t="e">
        <f t="shared" si="60"/>
        <v>#DIV/0!</v>
      </c>
      <c r="E100" s="94">
        <f t="shared" ref="E100:Y100" si="64">E97-E98</f>
        <v>0</v>
      </c>
      <c r="F100" s="94">
        <f t="shared" si="64"/>
        <v>0</v>
      </c>
      <c r="G100" s="94">
        <f t="shared" si="64"/>
        <v>0</v>
      </c>
      <c r="H100" s="94">
        <f t="shared" si="64"/>
        <v>0</v>
      </c>
      <c r="I100" s="94">
        <f t="shared" si="64"/>
        <v>0</v>
      </c>
      <c r="J100" s="94">
        <f t="shared" si="64"/>
        <v>0</v>
      </c>
      <c r="K100" s="94">
        <f t="shared" si="64"/>
        <v>0</v>
      </c>
      <c r="L100" s="94">
        <f t="shared" si="64"/>
        <v>0</v>
      </c>
      <c r="M100" s="94">
        <f t="shared" si="64"/>
        <v>0</v>
      </c>
      <c r="N100" s="94">
        <f t="shared" si="64"/>
        <v>0</v>
      </c>
      <c r="O100" s="94">
        <f t="shared" si="64"/>
        <v>0</v>
      </c>
      <c r="P100" s="94">
        <f t="shared" si="64"/>
        <v>0</v>
      </c>
      <c r="Q100" s="94">
        <f t="shared" si="64"/>
        <v>0</v>
      </c>
      <c r="R100" s="94">
        <f t="shared" si="64"/>
        <v>0</v>
      </c>
      <c r="S100" s="94">
        <f t="shared" si="64"/>
        <v>0</v>
      </c>
      <c r="T100" s="94">
        <f t="shared" si="64"/>
        <v>0</v>
      </c>
      <c r="U100" s="94">
        <f t="shared" si="64"/>
        <v>0</v>
      </c>
      <c r="V100" s="94">
        <f t="shared" si="64"/>
        <v>0</v>
      </c>
      <c r="W100" s="94">
        <f t="shared" si="64"/>
        <v>0</v>
      </c>
      <c r="X100" s="94">
        <f t="shared" si="64"/>
        <v>0</v>
      </c>
      <c r="Y100" s="94">
        <f t="shared" si="64"/>
        <v>0</v>
      </c>
    </row>
    <row r="101" spans="1:25" s="12" customFormat="1" ht="45" hidden="1" customHeight="1" x14ac:dyDescent="0.2">
      <c r="A101" s="11" t="s">
        <v>91</v>
      </c>
      <c r="B101" s="38"/>
      <c r="C101" s="104">
        <f t="shared" ref="C101:C104" si="65">SUM(E101:Y101)</f>
        <v>0</v>
      </c>
      <c r="D101" s="156" t="e">
        <f t="shared" si="60"/>
        <v>#DIV/0!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</row>
    <row r="102" spans="1:25" s="12" customFormat="1" ht="45" hidden="1" customHeight="1" x14ac:dyDescent="0.2">
      <c r="A102" s="11" t="s">
        <v>92</v>
      </c>
      <c r="B102" s="38"/>
      <c r="C102" s="104">
        <f t="shared" si="65"/>
        <v>0</v>
      </c>
      <c r="D102" s="156" t="e">
        <f t="shared" si="60"/>
        <v>#DIV/0!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</row>
    <row r="103" spans="1:25" s="12" customFormat="1" ht="45" hidden="1" customHeight="1" x14ac:dyDescent="0.2">
      <c r="A103" s="11" t="s">
        <v>93</v>
      </c>
      <c r="B103" s="38"/>
      <c r="C103" s="104">
        <f t="shared" si="65"/>
        <v>0</v>
      </c>
      <c r="D103" s="156" t="e">
        <f t="shared" si="60"/>
        <v>#DIV/0!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</row>
    <row r="104" spans="1:25" s="12" customFormat="1" ht="45" hidden="1" customHeight="1" x14ac:dyDescent="0.2">
      <c r="A104" s="11" t="s">
        <v>94</v>
      </c>
      <c r="B104" s="38"/>
      <c r="C104" s="104">
        <f t="shared" si="65"/>
        <v>0</v>
      </c>
      <c r="D104" s="156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hidden="1" customHeight="1" x14ac:dyDescent="0.2">
      <c r="A105" s="32" t="s">
        <v>96</v>
      </c>
      <c r="B105" s="27"/>
      <c r="C105" s="122">
        <f>SUM(E105:Y105)</f>
        <v>0</v>
      </c>
      <c r="D105" s="156" t="e">
        <f t="shared" si="60"/>
        <v>#DIV/0!</v>
      </c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6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45" hidden="1" customHeight="1" x14ac:dyDescent="0.2">
      <c r="A107" s="11" t="s">
        <v>91</v>
      </c>
      <c r="B107" s="38"/>
      <c r="C107" s="104">
        <f t="shared" ref="C107:C117" si="67">SUM(E107:Y107)</f>
        <v>0</v>
      </c>
      <c r="D107" s="156" t="e">
        <f t="shared" si="60"/>
        <v>#DIV/0!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</row>
    <row r="108" spans="1:25" s="12" customFormat="1" ht="45" hidden="1" customHeight="1" x14ac:dyDescent="0.2">
      <c r="A108" s="11" t="s">
        <v>92</v>
      </c>
      <c r="B108" s="38"/>
      <c r="C108" s="104">
        <f t="shared" si="67"/>
        <v>0</v>
      </c>
      <c r="D108" s="156" t="e">
        <f t="shared" si="60"/>
        <v>#DIV/0!</v>
      </c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</row>
    <row r="109" spans="1:25" s="12" customFormat="1" ht="45" hidden="1" customHeight="1" x14ac:dyDescent="0.2">
      <c r="A109" s="11" t="s">
        <v>93</v>
      </c>
      <c r="B109" s="38"/>
      <c r="C109" s="104">
        <f t="shared" si="67"/>
        <v>0</v>
      </c>
      <c r="D109" s="156" t="e">
        <f t="shared" si="60"/>
        <v>#DIV/0!</v>
      </c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</row>
    <row r="110" spans="1:25" s="12" customFormat="1" ht="45" hidden="1" customHeight="1" x14ac:dyDescent="0.2">
      <c r="A110" s="11" t="s">
        <v>94</v>
      </c>
      <c r="B110" s="38"/>
      <c r="C110" s="104">
        <f t="shared" si="67"/>
        <v>0</v>
      </c>
      <c r="D110" s="156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6" t="e">
        <f t="shared" si="60"/>
        <v>#DIV/0!</v>
      </c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</row>
    <row r="112" spans="1:25" s="12" customFormat="1" ht="45" hidden="1" customHeight="1" x14ac:dyDescent="0.2">
      <c r="A112" s="32" t="s">
        <v>192</v>
      </c>
      <c r="B112" s="27"/>
      <c r="C112" s="122">
        <f t="shared" si="67"/>
        <v>0</v>
      </c>
      <c r="D112" s="156" t="e">
        <f t="shared" si="60"/>
        <v>#DIV/0!</v>
      </c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0</v>
      </c>
      <c r="D113" s="156" t="e">
        <f t="shared" si="60"/>
        <v>#DIV/0!</v>
      </c>
      <c r="E113" s="100" t="e">
        <f t="shared" ref="E113:Y113" si="68">E112/E111</f>
        <v>#DIV/0!</v>
      </c>
      <c r="F113" s="100" t="e">
        <f t="shared" si="68"/>
        <v>#DIV/0!</v>
      </c>
      <c r="G113" s="100" t="e">
        <f t="shared" si="68"/>
        <v>#DIV/0!</v>
      </c>
      <c r="H113" s="100" t="e">
        <f t="shared" si="68"/>
        <v>#DIV/0!</v>
      </c>
      <c r="I113" s="100" t="e">
        <f t="shared" si="68"/>
        <v>#DIV/0!</v>
      </c>
      <c r="J113" s="100" t="e">
        <f t="shared" si="68"/>
        <v>#DIV/0!</v>
      </c>
      <c r="K113" s="100" t="e">
        <f t="shared" si="68"/>
        <v>#DIV/0!</v>
      </c>
      <c r="L113" s="100" t="e">
        <f t="shared" si="68"/>
        <v>#DIV/0!</v>
      </c>
      <c r="M113" s="100" t="e">
        <f t="shared" si="68"/>
        <v>#DIV/0!</v>
      </c>
      <c r="N113" s="100" t="e">
        <f t="shared" si="68"/>
        <v>#DIV/0!</v>
      </c>
      <c r="O113" s="100" t="e">
        <f t="shared" si="68"/>
        <v>#DIV/0!</v>
      </c>
      <c r="P113" s="100" t="e">
        <f t="shared" si="68"/>
        <v>#DIV/0!</v>
      </c>
      <c r="Q113" s="100" t="e">
        <f t="shared" si="68"/>
        <v>#DIV/0!</v>
      </c>
      <c r="R113" s="100" t="e">
        <f t="shared" si="68"/>
        <v>#DIV/0!</v>
      </c>
      <c r="S113" s="100" t="e">
        <f t="shared" si="68"/>
        <v>#DIV/0!</v>
      </c>
      <c r="T113" s="100" t="e">
        <f t="shared" si="68"/>
        <v>#DIV/0!</v>
      </c>
      <c r="U113" s="100" t="e">
        <f t="shared" si="68"/>
        <v>#DIV/0!</v>
      </c>
      <c r="V113" s="100" t="e">
        <f t="shared" si="68"/>
        <v>#DIV/0!</v>
      </c>
      <c r="W113" s="100" t="e">
        <f t="shared" si="68"/>
        <v>#DIV/0!</v>
      </c>
      <c r="X113" s="100" t="e">
        <f t="shared" si="68"/>
        <v>#DIV/0!</v>
      </c>
      <c r="Y113" s="100" t="e">
        <f t="shared" si="68"/>
        <v>#DIV/0!</v>
      </c>
    </row>
    <row r="114" spans="1:25" s="12" customFormat="1" ht="45" hidden="1" customHeight="1" x14ac:dyDescent="0.2">
      <c r="A114" s="11" t="s">
        <v>91</v>
      </c>
      <c r="B114" s="26"/>
      <c r="C114" s="104">
        <f t="shared" si="67"/>
        <v>0</v>
      </c>
      <c r="D114" s="156" t="e">
        <f t="shared" si="60"/>
        <v>#DIV/0!</v>
      </c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</row>
    <row r="115" spans="1:25" s="12" customFormat="1" ht="45" hidden="1" customHeight="1" x14ac:dyDescent="0.2">
      <c r="A115" s="11" t="s">
        <v>92</v>
      </c>
      <c r="B115" s="26"/>
      <c r="C115" s="104">
        <f t="shared" si="67"/>
        <v>0</v>
      </c>
      <c r="D115" s="156" t="e">
        <f t="shared" si="60"/>
        <v>#DIV/0!</v>
      </c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</row>
    <row r="116" spans="1:25" s="12" customFormat="1" ht="45" hidden="1" customHeight="1" x14ac:dyDescent="0.2">
      <c r="A116" s="11" t="s">
        <v>93</v>
      </c>
      <c r="B116" s="26"/>
      <c r="C116" s="104">
        <f t="shared" si="67"/>
        <v>0</v>
      </c>
      <c r="D116" s="156" t="e">
        <f t="shared" si="60"/>
        <v>#DIV/0!</v>
      </c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</row>
    <row r="117" spans="1:25" s="12" customFormat="1" ht="45" hidden="1" customHeight="1" x14ac:dyDescent="0.2">
      <c r="A117" s="11" t="s">
        <v>94</v>
      </c>
      <c r="B117" s="38"/>
      <c r="C117" s="104">
        <f t="shared" si="67"/>
        <v>0</v>
      </c>
      <c r="D117" s="156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hidden="1" customHeight="1" x14ac:dyDescent="0.2">
      <c r="A118" s="32" t="s">
        <v>97</v>
      </c>
      <c r="B118" s="50" t="e">
        <f>B112/B105*10</f>
        <v>#DIV/0!</v>
      </c>
      <c r="C118" s="135" t="e">
        <f>C112/C105*10</f>
        <v>#DIV/0!</v>
      </c>
      <c r="D118" s="156" t="e">
        <f t="shared" si="60"/>
        <v>#DIV/0!</v>
      </c>
      <c r="E118" s="51" t="e">
        <f t="shared" ref="E118:Y118" si="69">E112/E105*10</f>
        <v>#DIV/0!</v>
      </c>
      <c r="F118" s="51" t="e">
        <f t="shared" si="69"/>
        <v>#DIV/0!</v>
      </c>
      <c r="G118" s="51" t="e">
        <f t="shared" si="69"/>
        <v>#DIV/0!</v>
      </c>
      <c r="H118" s="51" t="e">
        <f t="shared" si="69"/>
        <v>#DIV/0!</v>
      </c>
      <c r="I118" s="51" t="e">
        <f t="shared" si="69"/>
        <v>#DIV/0!</v>
      </c>
      <c r="J118" s="51" t="e">
        <f t="shared" si="69"/>
        <v>#DIV/0!</v>
      </c>
      <c r="K118" s="51" t="e">
        <f t="shared" si="69"/>
        <v>#DIV/0!</v>
      </c>
      <c r="L118" s="51" t="e">
        <f t="shared" si="69"/>
        <v>#DIV/0!</v>
      </c>
      <c r="M118" s="51" t="e">
        <f t="shared" si="69"/>
        <v>#DIV/0!</v>
      </c>
      <c r="N118" s="51" t="e">
        <f t="shared" si="69"/>
        <v>#DIV/0!</v>
      </c>
      <c r="O118" s="51" t="e">
        <f t="shared" si="69"/>
        <v>#DIV/0!</v>
      </c>
      <c r="P118" s="51" t="e">
        <f t="shared" si="69"/>
        <v>#DIV/0!</v>
      </c>
      <c r="Q118" s="51" t="e">
        <f t="shared" si="69"/>
        <v>#DIV/0!</v>
      </c>
      <c r="R118" s="51" t="e">
        <f t="shared" si="69"/>
        <v>#DIV/0!</v>
      </c>
      <c r="S118" s="51" t="e">
        <f t="shared" si="69"/>
        <v>#DIV/0!</v>
      </c>
      <c r="T118" s="51" t="e">
        <f t="shared" si="69"/>
        <v>#DIV/0!</v>
      </c>
      <c r="U118" s="51" t="e">
        <f t="shared" si="69"/>
        <v>#DIV/0!</v>
      </c>
      <c r="V118" s="51" t="e">
        <f t="shared" si="69"/>
        <v>#DIV/0!</v>
      </c>
      <c r="W118" s="51" t="e">
        <f t="shared" si="69"/>
        <v>#DIV/0!</v>
      </c>
      <c r="X118" s="51" t="e">
        <f t="shared" si="69"/>
        <v>#DIV/0!</v>
      </c>
      <c r="Y118" s="51" t="e">
        <f t="shared" si="69"/>
        <v>#DIV/0!</v>
      </c>
    </row>
    <row r="119" spans="1:25" s="12" customFormat="1" ht="45" hidden="1" customHeight="1" x14ac:dyDescent="0.2">
      <c r="A119" s="11" t="s">
        <v>91</v>
      </c>
      <c r="B119" s="51" t="e">
        <f t="shared" ref="B119:E122" si="70">B114/B107*10</f>
        <v>#DIV/0!</v>
      </c>
      <c r="C119" s="136" t="e">
        <f t="shared" si="70"/>
        <v>#DIV/0!</v>
      </c>
      <c r="D119" s="156" t="e">
        <f t="shared" si="60"/>
        <v>#DIV/0!</v>
      </c>
      <c r="E119" s="51" t="e">
        <f t="shared" ref="E119:Y119" si="71">E114/E107*10</f>
        <v>#DIV/0!</v>
      </c>
      <c r="F119" s="51" t="e">
        <f t="shared" si="71"/>
        <v>#DIV/0!</v>
      </c>
      <c r="G119" s="51" t="e">
        <f t="shared" si="71"/>
        <v>#DIV/0!</v>
      </c>
      <c r="H119" s="51" t="e">
        <f t="shared" si="71"/>
        <v>#DIV/0!</v>
      </c>
      <c r="I119" s="51" t="e">
        <f t="shared" si="71"/>
        <v>#DIV/0!</v>
      </c>
      <c r="J119" s="51" t="e">
        <f t="shared" si="71"/>
        <v>#DIV/0!</v>
      </c>
      <c r="K119" s="51" t="e">
        <f t="shared" si="71"/>
        <v>#DIV/0!</v>
      </c>
      <c r="L119" s="51" t="e">
        <f t="shared" si="71"/>
        <v>#DIV/0!</v>
      </c>
      <c r="M119" s="51" t="e">
        <f t="shared" si="71"/>
        <v>#DIV/0!</v>
      </c>
      <c r="N119" s="51" t="e">
        <f t="shared" si="71"/>
        <v>#DIV/0!</v>
      </c>
      <c r="O119" s="51" t="e">
        <f t="shared" si="71"/>
        <v>#DIV/0!</v>
      </c>
      <c r="P119" s="51" t="e">
        <f t="shared" si="71"/>
        <v>#DIV/0!</v>
      </c>
      <c r="Q119" s="51" t="e">
        <f t="shared" si="71"/>
        <v>#DIV/0!</v>
      </c>
      <c r="R119" s="51" t="e">
        <f t="shared" si="71"/>
        <v>#DIV/0!</v>
      </c>
      <c r="S119" s="51" t="e">
        <f t="shared" si="71"/>
        <v>#DIV/0!</v>
      </c>
      <c r="T119" s="51" t="e">
        <f t="shared" si="71"/>
        <v>#DIV/0!</v>
      </c>
      <c r="U119" s="51" t="e">
        <f t="shared" si="71"/>
        <v>#DIV/0!</v>
      </c>
      <c r="V119" s="51" t="e">
        <f t="shared" si="71"/>
        <v>#DIV/0!</v>
      </c>
      <c r="W119" s="51" t="e">
        <f t="shared" si="71"/>
        <v>#DIV/0!</v>
      </c>
      <c r="X119" s="51" t="e">
        <f t="shared" si="71"/>
        <v>#DIV/0!</v>
      </c>
      <c r="Y119" s="51" t="e">
        <f t="shared" si="71"/>
        <v>#DIV/0!</v>
      </c>
    </row>
    <row r="120" spans="1:25" s="12" customFormat="1" ht="45" hidden="1" customHeight="1" x14ac:dyDescent="0.2">
      <c r="A120" s="11" t="s">
        <v>92</v>
      </c>
      <c r="B120" s="51" t="e">
        <f t="shared" si="70"/>
        <v>#DIV/0!</v>
      </c>
      <c r="C120" s="136" t="e">
        <f t="shared" si="70"/>
        <v>#DIV/0!</v>
      </c>
      <c r="D120" s="156" t="e">
        <f t="shared" si="60"/>
        <v>#DIV/0!</v>
      </c>
      <c r="E120" s="51"/>
      <c r="F120" s="51" t="e">
        <f t="shared" ref="F120:M121" si="72">F115/F108*10</f>
        <v>#DIV/0!</v>
      </c>
      <c r="G120" s="51" t="e">
        <f t="shared" si="72"/>
        <v>#DIV/0!</v>
      </c>
      <c r="H120" s="51" t="e">
        <f t="shared" si="72"/>
        <v>#DIV/0!</v>
      </c>
      <c r="I120" s="51" t="e">
        <f t="shared" si="72"/>
        <v>#DIV/0!</v>
      </c>
      <c r="J120" s="51" t="e">
        <f t="shared" si="72"/>
        <v>#DIV/0!</v>
      </c>
      <c r="K120" s="51" t="e">
        <f t="shared" si="72"/>
        <v>#DIV/0!</v>
      </c>
      <c r="L120" s="51" t="e">
        <f t="shared" si="72"/>
        <v>#DIV/0!</v>
      </c>
      <c r="M120" s="51" t="e">
        <f t="shared" si="72"/>
        <v>#DIV/0!</v>
      </c>
      <c r="N120" s="51"/>
      <c r="O120" s="51" t="e">
        <f>O115/O108*10</f>
        <v>#DIV/0!</v>
      </c>
      <c r="P120" s="51" t="e">
        <f>P115/P108*10</f>
        <v>#DIV/0!</v>
      </c>
      <c r="Q120" s="51"/>
      <c r="R120" s="51" t="e">
        <f t="shared" ref="R120:U121" si="73">R115/R108*10</f>
        <v>#DIV/0!</v>
      </c>
      <c r="S120" s="51" t="e">
        <f t="shared" si="73"/>
        <v>#DIV/0!</v>
      </c>
      <c r="T120" s="51" t="e">
        <f t="shared" si="73"/>
        <v>#DIV/0!</v>
      </c>
      <c r="U120" s="51" t="e">
        <f t="shared" si="73"/>
        <v>#DIV/0!</v>
      </c>
      <c r="V120" s="51"/>
      <c r="W120" s="51"/>
      <c r="X120" s="51" t="e">
        <f>X115/X108*10</f>
        <v>#DIV/0!</v>
      </c>
      <c r="Y120" s="51" t="e">
        <f>Y115/Y108*10</f>
        <v>#DIV/0!</v>
      </c>
    </row>
    <row r="121" spans="1:25" s="12" customFormat="1" ht="45" hidden="1" customHeight="1" x14ac:dyDescent="0.2">
      <c r="A121" s="11" t="s">
        <v>93</v>
      </c>
      <c r="B121" s="51" t="e">
        <f t="shared" si="70"/>
        <v>#DIV/0!</v>
      </c>
      <c r="C121" s="136" t="e">
        <f t="shared" si="70"/>
        <v>#DIV/0!</v>
      </c>
      <c r="D121" s="156" t="e">
        <f t="shared" si="60"/>
        <v>#DIV/0!</v>
      </c>
      <c r="E121" s="51" t="e">
        <f>E116/E109*10</f>
        <v>#DIV/0!</v>
      </c>
      <c r="F121" s="51" t="e">
        <f t="shared" si="72"/>
        <v>#DIV/0!</v>
      </c>
      <c r="G121" s="51" t="e">
        <f t="shared" si="72"/>
        <v>#DIV/0!</v>
      </c>
      <c r="H121" s="51" t="e">
        <f t="shared" si="72"/>
        <v>#DIV/0!</v>
      </c>
      <c r="I121" s="51" t="e">
        <f t="shared" si="72"/>
        <v>#DIV/0!</v>
      </c>
      <c r="J121" s="51" t="e">
        <f t="shared" si="72"/>
        <v>#DIV/0!</v>
      </c>
      <c r="K121" s="51" t="e">
        <f t="shared" si="72"/>
        <v>#DIV/0!</v>
      </c>
      <c r="L121" s="51" t="e">
        <f t="shared" si="72"/>
        <v>#DIV/0!</v>
      </c>
      <c r="M121" s="51" t="e">
        <f t="shared" si="72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si="73"/>
        <v>#DIV/0!</v>
      </c>
      <c r="S121" s="51" t="e">
        <f t="shared" si="73"/>
        <v>#DIV/0!</v>
      </c>
      <c r="T121" s="51" t="e">
        <f t="shared" si="73"/>
        <v>#DIV/0!</v>
      </c>
      <c r="U121" s="51" t="e">
        <f t="shared" si="73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0"/>
        <v>#DIV/0!</v>
      </c>
      <c r="C122" s="136" t="e">
        <f t="shared" si="70"/>
        <v>#DIV/0!</v>
      </c>
      <c r="D122" s="156" t="e">
        <f t="shared" si="60"/>
        <v>#DIV/0!</v>
      </c>
      <c r="E122" s="51" t="e">
        <f t="shared" si="70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6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7"/>
      <c r="U123" s="95"/>
      <c r="V123" s="95"/>
      <c r="W123" s="95"/>
      <c r="X123" s="157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6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7"/>
      <c r="U124" s="95"/>
      <c r="V124" s="95"/>
      <c r="W124" s="95"/>
      <c r="X124" s="157"/>
      <c r="Y124" s="36"/>
    </row>
    <row r="125" spans="1:25" s="12" customFormat="1" ht="45" hidden="1" customHeight="1" x14ac:dyDescent="0.2">
      <c r="A125" s="32" t="s">
        <v>97</v>
      </c>
      <c r="B125" s="57"/>
      <c r="C125" s="137" t="e">
        <f>C124/C123*10</f>
        <v>#DIV/0!</v>
      </c>
      <c r="D125" s="156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8">
        <f>SUM(E126:Y126)</f>
        <v>0</v>
      </c>
      <c r="D126" s="156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6" t="e">
        <f t="shared" si="60"/>
        <v>#DIV/0!</v>
      </c>
      <c r="E127" s="24"/>
      <c r="F127" s="24"/>
      <c r="G127" s="24"/>
      <c r="H127" s="24"/>
      <c r="I127" s="24"/>
      <c r="J127" s="24"/>
      <c r="K127" s="157"/>
      <c r="L127" s="157"/>
      <c r="M127" s="157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6" t="e">
        <f>C126/C127</f>
        <v>#DIV/0!</v>
      </c>
      <c r="D128" s="156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6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6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7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6" t="e">
        <f t="shared" ref="D131:D184" si="74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6" t="e">
        <f t="shared" si="74"/>
        <v>#DIV/0!</v>
      </c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6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9">
        <f>C131-C132</f>
        <v>0</v>
      </c>
      <c r="D134" s="156" t="e">
        <f t="shared" si="74"/>
        <v>#DIV/0!</v>
      </c>
      <c r="E134" s="92">
        <f t="shared" ref="E134:Y134" si="76">E131-E132</f>
        <v>0</v>
      </c>
      <c r="F134" s="92">
        <f t="shared" si="76"/>
        <v>0</v>
      </c>
      <c r="G134" s="92">
        <f t="shared" si="76"/>
        <v>0</v>
      </c>
      <c r="H134" s="92">
        <f t="shared" si="76"/>
        <v>0</v>
      </c>
      <c r="I134" s="92">
        <f t="shared" si="76"/>
        <v>0</v>
      </c>
      <c r="J134" s="92">
        <f t="shared" si="76"/>
        <v>0</v>
      </c>
      <c r="K134" s="92">
        <f t="shared" si="76"/>
        <v>0</v>
      </c>
      <c r="L134" s="92">
        <f t="shared" si="76"/>
        <v>0</v>
      </c>
      <c r="M134" s="92">
        <f t="shared" si="76"/>
        <v>0</v>
      </c>
      <c r="N134" s="92">
        <f t="shared" si="76"/>
        <v>0</v>
      </c>
      <c r="O134" s="92">
        <f t="shared" si="76"/>
        <v>0</v>
      </c>
      <c r="P134" s="92">
        <f t="shared" si="76"/>
        <v>0</v>
      </c>
      <c r="Q134" s="92">
        <f t="shared" si="76"/>
        <v>0</v>
      </c>
      <c r="R134" s="92">
        <f t="shared" si="76"/>
        <v>0</v>
      </c>
      <c r="S134" s="92">
        <f t="shared" si="76"/>
        <v>0</v>
      </c>
      <c r="T134" s="92">
        <f t="shared" si="76"/>
        <v>0</v>
      </c>
      <c r="U134" s="92">
        <f t="shared" si="76"/>
        <v>0</v>
      </c>
      <c r="V134" s="92">
        <f t="shared" si="76"/>
        <v>0</v>
      </c>
      <c r="W134" s="92">
        <f t="shared" si="76"/>
        <v>0</v>
      </c>
      <c r="X134" s="92">
        <f t="shared" si="76"/>
        <v>0</v>
      </c>
      <c r="Y134" s="92">
        <f t="shared" si="76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6" t="e">
        <f t="shared" si="74"/>
        <v>#DIV/0!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6" t="e">
        <f t="shared" si="74"/>
        <v>#DIV/0!</v>
      </c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6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7" t="e">
        <f>C136/C132*10</f>
        <v>#DIV/0!</v>
      </c>
      <c r="D138" s="156" t="e">
        <f t="shared" si="74"/>
        <v>#DIV/0!</v>
      </c>
      <c r="E138" s="55" t="e">
        <f t="shared" ref="E138:P138" si="78">E136/E132*10</f>
        <v>#DIV/0!</v>
      </c>
      <c r="F138" s="55" t="e">
        <f t="shared" si="78"/>
        <v>#DIV/0!</v>
      </c>
      <c r="G138" s="55" t="e">
        <f t="shared" si="78"/>
        <v>#DIV/0!</v>
      </c>
      <c r="H138" s="55" t="e">
        <f t="shared" si="78"/>
        <v>#DIV/0!</v>
      </c>
      <c r="I138" s="55" t="e">
        <f t="shared" si="78"/>
        <v>#DIV/0!</v>
      </c>
      <c r="J138" s="55" t="e">
        <f t="shared" si="78"/>
        <v>#DIV/0!</v>
      </c>
      <c r="K138" s="55" t="e">
        <f t="shared" si="78"/>
        <v>#DIV/0!</v>
      </c>
      <c r="L138" s="55" t="e">
        <f t="shared" si="78"/>
        <v>#DIV/0!</v>
      </c>
      <c r="M138" s="55" t="e">
        <f t="shared" si="78"/>
        <v>#DIV/0!</v>
      </c>
      <c r="N138" s="55" t="e">
        <f t="shared" si="78"/>
        <v>#DIV/0!</v>
      </c>
      <c r="O138" s="55" t="e">
        <f t="shared" si="78"/>
        <v>#DIV/0!</v>
      </c>
      <c r="P138" s="55" t="e">
        <f t="shared" si="78"/>
        <v>#DIV/0!</v>
      </c>
      <c r="Q138" s="55" t="e">
        <f t="shared" ref="Q138:V138" si="79">Q136/Q132*10</f>
        <v>#DIV/0!</v>
      </c>
      <c r="R138" s="55" t="e">
        <f t="shared" si="79"/>
        <v>#DIV/0!</v>
      </c>
      <c r="S138" s="55" t="e">
        <f t="shared" si="79"/>
        <v>#DIV/0!</v>
      </c>
      <c r="T138" s="55" t="e">
        <f t="shared" si="79"/>
        <v>#DIV/0!</v>
      </c>
      <c r="U138" s="55" t="e">
        <f t="shared" si="79"/>
        <v>#DIV/0!</v>
      </c>
      <c r="V138" s="55" t="e">
        <f t="shared" si="79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6" t="e">
        <f t="shared" si="74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6" t="e">
        <f t="shared" si="74"/>
        <v>#DIV/0!</v>
      </c>
      <c r="E140" s="55"/>
      <c r="F140" s="55"/>
      <c r="G140" s="56"/>
      <c r="H140" s="55"/>
      <c r="I140" s="55"/>
      <c r="J140" s="55"/>
      <c r="K140" s="55"/>
      <c r="L140" s="157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8">
        <f>C139-C140</f>
        <v>0</v>
      </c>
      <c r="D141" s="156" t="e">
        <f t="shared" si="74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6" t="e">
        <f t="shared" si="74"/>
        <v>#DIV/0!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6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6" t="e">
        <f t="shared" si="74"/>
        <v>#DIV/0!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6" t="e">
        <f t="shared" si="74"/>
        <v>#DIV/0!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6" t="e">
        <f t="shared" si="74"/>
        <v>#DIV/0!</v>
      </c>
      <c r="E146" s="100" t="e">
        <f t="shared" ref="E146:M146" si="81">E145/E144</f>
        <v>#DIV/0!</v>
      </c>
      <c r="F146" s="100" t="e">
        <f t="shared" si="81"/>
        <v>#DIV/0!</v>
      </c>
      <c r="G146" s="100" t="e">
        <f t="shared" si="81"/>
        <v>#DIV/0!</v>
      </c>
      <c r="H146" s="100" t="e">
        <f t="shared" si="81"/>
        <v>#DIV/0!</v>
      </c>
      <c r="I146" s="100" t="e">
        <f t="shared" si="81"/>
        <v>#DIV/0!</v>
      </c>
      <c r="J146" s="100" t="e">
        <f t="shared" si="81"/>
        <v>#DIV/0!</v>
      </c>
      <c r="K146" s="100" t="e">
        <f t="shared" si="81"/>
        <v>#DIV/0!</v>
      </c>
      <c r="L146" s="100" t="e">
        <f t="shared" si="81"/>
        <v>#DIV/0!</v>
      </c>
      <c r="M146" s="100" t="e">
        <f t="shared" si="81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7" t="e">
        <f>C145/C142*10</f>
        <v>#DIV/0!</v>
      </c>
      <c r="D147" s="156" t="e">
        <f t="shared" si="74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2">H145/H142*10</f>
        <v>#DIV/0!</v>
      </c>
      <c r="I147" s="55" t="e">
        <f t="shared" si="82"/>
        <v>#DIV/0!</v>
      </c>
      <c r="J147" s="55" t="e">
        <f t="shared" si="82"/>
        <v>#DIV/0!</v>
      </c>
      <c r="K147" s="55" t="e">
        <f t="shared" si="82"/>
        <v>#DIV/0!</v>
      </c>
      <c r="L147" s="55" t="e">
        <f t="shared" si="82"/>
        <v>#DIV/0!</v>
      </c>
      <c r="M147" s="55" t="e">
        <f t="shared" si="82"/>
        <v>#DIV/0!</v>
      </c>
      <c r="N147" s="55" t="e">
        <f t="shared" si="82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83">R145/R142*10</f>
        <v>#DIV/0!</v>
      </c>
      <c r="S147" s="55" t="e">
        <f t="shared" si="83"/>
        <v>#DIV/0!</v>
      </c>
      <c r="T147" s="55" t="e">
        <f t="shared" si="83"/>
        <v>#DIV/0!</v>
      </c>
      <c r="U147" s="55" t="e">
        <f t="shared" si="83"/>
        <v>#DIV/0!</v>
      </c>
      <c r="V147" s="55" t="e">
        <f t="shared" si="83"/>
        <v>#DIV/0!</v>
      </c>
      <c r="W147" s="55" t="e">
        <f t="shared" si="83"/>
        <v>#DIV/0!</v>
      </c>
      <c r="X147" s="55" t="e">
        <f t="shared" si="83"/>
        <v>#DIV/0!</v>
      </c>
      <c r="Y147" s="55" t="e">
        <f t="shared" si="83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6" t="e">
        <f t="shared" si="74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6" t="e">
        <f t="shared" si="74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7" t="e">
        <f>C149/C148*10</f>
        <v>#DIV/0!</v>
      </c>
      <c r="D150" s="156" t="e">
        <f t="shared" si="74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5">
        <f>SUM(E151:Y151)</f>
        <v>0</v>
      </c>
      <c r="D151" s="156" t="e">
        <f t="shared" si="74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5">
        <f>SUM(E152:Y152)</f>
        <v>0</v>
      </c>
      <c r="D152" s="156" t="e">
        <f t="shared" si="74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7" t="e">
        <f>C152/C151*10</f>
        <v>#DIV/0!</v>
      </c>
      <c r="D153" s="156" t="e">
        <f t="shared" si="74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5">
        <f>SUM(E154:Y154)</f>
        <v>0</v>
      </c>
      <c r="D154" s="156" t="e">
        <f t="shared" si="74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5">
        <f>SUM(E155:Y155)</f>
        <v>0</v>
      </c>
      <c r="D155" s="156" t="e">
        <f t="shared" si="74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7" t="e">
        <f>C155/C154*10</f>
        <v>#DIV/0!</v>
      </c>
      <c r="D156" s="156" t="e">
        <f t="shared" si="74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6" t="e">
        <f t="shared" si="74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6" t="e">
        <f t="shared" si="74"/>
        <v>#DIV/0!</v>
      </c>
      <c r="E158" s="36"/>
      <c r="F158" s="35"/>
      <c r="G158" s="55"/>
      <c r="H158" s="157"/>
      <c r="I158" s="157"/>
      <c r="J158" s="157"/>
      <c r="K158" s="157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5" t="e">
        <f>C158/C157*10</f>
        <v>#DIV/0!</v>
      </c>
      <c r="D159" s="156" t="e">
        <f t="shared" si="74"/>
        <v>#DIV/0!</v>
      </c>
      <c r="E159" s="51" t="e">
        <f>E158/E157*10</f>
        <v>#DIV/0!</v>
      </c>
      <c r="F159" s="51"/>
      <c r="G159" s="51"/>
      <c r="H159" s="51" t="e">
        <f t="shared" ref="H159:M159" si="84">H158/H157*10</f>
        <v>#DIV/0!</v>
      </c>
      <c r="I159" s="51" t="e">
        <f t="shared" si="84"/>
        <v>#DIV/0!</v>
      </c>
      <c r="J159" s="51" t="e">
        <f t="shared" si="84"/>
        <v>#DIV/0!</v>
      </c>
      <c r="K159" s="51" t="e">
        <f t="shared" si="84"/>
        <v>#DIV/0!</v>
      </c>
      <c r="L159" s="51" t="e">
        <f t="shared" si="84"/>
        <v>#DIV/0!</v>
      </c>
      <c r="M159" s="51" t="e">
        <f t="shared" si="84"/>
        <v>#DIV/0!</v>
      </c>
      <c r="N159" s="157"/>
      <c r="O159" s="157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85">S158/S157*10</f>
        <v>#DIV/0!</v>
      </c>
      <c r="T159" s="51" t="e">
        <f t="shared" si="85"/>
        <v>#DIV/0!</v>
      </c>
      <c r="U159" s="51" t="e">
        <f t="shared" si="85"/>
        <v>#DIV/0!</v>
      </c>
      <c r="V159" s="51" t="e">
        <f t="shared" si="85"/>
        <v>#DIV/0!</v>
      </c>
      <c r="W159" s="51" t="e">
        <f t="shared" si="85"/>
        <v>#DIV/0!</v>
      </c>
      <c r="X159" s="51" t="e">
        <f t="shared" si="85"/>
        <v>#DIV/0!</v>
      </c>
      <c r="Y159" s="157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6" t="e">
        <f t="shared" si="74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6" t="e">
        <f t="shared" si="74"/>
        <v>#DIV/0!</v>
      </c>
      <c r="E161" s="36"/>
      <c r="F161" s="35"/>
      <c r="G161" s="55"/>
      <c r="H161" s="157"/>
      <c r="I161" s="157"/>
      <c r="J161" s="157"/>
      <c r="K161" s="157"/>
      <c r="L161" s="37"/>
      <c r="M161" s="37"/>
      <c r="N161" s="157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5" t="e">
        <f>C161/C160*10</f>
        <v>#DIV/0!</v>
      </c>
      <c r="D162" s="156" t="e">
        <f t="shared" si="74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7"/>
      <c r="P162" s="157"/>
      <c r="Q162" s="51" t="e">
        <f>Q161/Q160*10</f>
        <v>#DIV/0!</v>
      </c>
      <c r="R162" s="51" t="e">
        <f>R161/R160*10</f>
        <v>#DIV/0!</v>
      </c>
      <c r="S162" s="51"/>
      <c r="T162" s="157"/>
      <c r="U162" s="157"/>
      <c r="V162" s="51" t="e">
        <f>V161/V160*10</f>
        <v>#DIV/0!</v>
      </c>
      <c r="W162" s="51"/>
      <c r="X162" s="51" t="e">
        <f>X161/X160*10</f>
        <v>#DIV/0!</v>
      </c>
      <c r="Y162" s="157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6">
        <f t="shared" si="74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6">
        <f t="shared" si="74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5">
        <f>C164/C163*10</f>
        <v>6.3030303030303028</v>
      </c>
      <c r="D165" s="156">
        <f t="shared" si="74"/>
        <v>0.56955093099671417</v>
      </c>
      <c r="E165" s="51"/>
      <c r="F165" s="51"/>
      <c r="G165" s="51"/>
      <c r="H165" s="157"/>
      <c r="I165" s="157"/>
      <c r="J165" s="157"/>
      <c r="K165" s="51"/>
      <c r="L165" s="51"/>
      <c r="M165" s="51"/>
      <c r="N165" s="157"/>
      <c r="O165" s="157"/>
      <c r="P165" s="157"/>
      <c r="Q165" s="51">
        <f>Q164/Q163*10</f>
        <v>4</v>
      </c>
      <c r="R165" s="51"/>
      <c r="S165" s="51"/>
      <c r="T165" s="51">
        <f>T164/T163*10</f>
        <v>7.304347826086957</v>
      </c>
      <c r="U165" s="157"/>
      <c r="V165" s="51"/>
      <c r="W165" s="51"/>
      <c r="X165" s="51"/>
      <c r="Y165" s="157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6" t="e">
        <f t="shared" si="74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6" t="e">
        <f t="shared" si="74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7" t="e">
        <f>C167/C166*10</f>
        <v>#DIV/0!</v>
      </c>
      <c r="D168" s="156" t="e">
        <f t="shared" si="74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6" t="e">
        <f t="shared" si="74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6" t="e">
        <f t="shared" si="74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7" t="e">
        <f>C170/C169*10</f>
        <v>#DIV/0!</v>
      </c>
      <c r="D171" s="156" t="e">
        <f t="shared" si="74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6" t="e">
        <f t="shared" si="74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6" t="e">
        <f t="shared" si="74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6" t="e">
        <f t="shared" si="74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3435</v>
      </c>
      <c r="C175" s="122">
        <f>SUM(E175:Y175)</f>
        <v>16148</v>
      </c>
      <c r="D175" s="15">
        <f t="shared" si="74"/>
        <v>4.7010189228529837</v>
      </c>
      <c r="E175" s="157">
        <v>2861</v>
      </c>
      <c r="F175" s="157">
        <v>987</v>
      </c>
      <c r="G175" s="157"/>
      <c r="H175" s="157">
        <v>500</v>
      </c>
      <c r="I175" s="157"/>
      <c r="J175" s="157">
        <v>1250</v>
      </c>
      <c r="K175" s="157">
        <v>390</v>
      </c>
      <c r="L175" s="157"/>
      <c r="M175" s="157">
        <v>110</v>
      </c>
      <c r="N175" s="157">
        <v>736</v>
      </c>
      <c r="O175" s="157"/>
      <c r="P175" s="157">
        <v>1620</v>
      </c>
      <c r="Q175" s="157">
        <v>5040</v>
      </c>
      <c r="R175" s="157">
        <v>120</v>
      </c>
      <c r="S175" s="157"/>
      <c r="T175" s="157">
        <v>70</v>
      </c>
      <c r="U175" s="157"/>
      <c r="V175" s="157"/>
      <c r="W175" s="157">
        <v>274</v>
      </c>
      <c r="X175" s="157">
        <v>990</v>
      </c>
      <c r="Y175" s="157">
        <v>1200</v>
      </c>
    </row>
    <row r="176" spans="1:25" s="47" customFormat="1" ht="45" hidden="1" customHeight="1" x14ac:dyDescent="0.2">
      <c r="A176" s="13" t="s">
        <v>122</v>
      </c>
      <c r="B176" s="88"/>
      <c r="C176" s="140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74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1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74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95035</v>
      </c>
      <c r="D184" s="15">
        <f t="shared" si="74"/>
        <v>0.9616396494849534</v>
      </c>
      <c r="E184" s="31">
        <v>915</v>
      </c>
      <c r="F184" s="31">
        <v>2066</v>
      </c>
      <c r="G184" s="158">
        <v>9743</v>
      </c>
      <c r="H184" s="158">
        <v>6815</v>
      </c>
      <c r="I184" s="158">
        <v>6386</v>
      </c>
      <c r="J184" s="31">
        <v>4943</v>
      </c>
      <c r="K184" s="154">
        <v>3828</v>
      </c>
      <c r="L184" s="158">
        <v>4239</v>
      </c>
      <c r="M184" s="31">
        <v>2497</v>
      </c>
      <c r="N184" s="158">
        <v>3286</v>
      </c>
      <c r="O184" s="31">
        <v>2979</v>
      </c>
      <c r="P184" s="158">
        <v>4879</v>
      </c>
      <c r="Q184" s="158">
        <v>5814</v>
      </c>
      <c r="R184" s="158">
        <v>2912</v>
      </c>
      <c r="S184" s="31">
        <v>4255</v>
      </c>
      <c r="T184" s="154">
        <v>5365</v>
      </c>
      <c r="U184" s="31">
        <v>1106</v>
      </c>
      <c r="V184" s="158">
        <v>1816</v>
      </c>
      <c r="W184" s="158">
        <v>8713</v>
      </c>
      <c r="X184" s="158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54814</v>
      </c>
      <c r="C185" s="122">
        <f>SUM(E185:Y185)</f>
        <v>72100.800000000003</v>
      </c>
      <c r="D185" s="15">
        <f t="shared" ref="D185" si="87">C185/B185</f>
        <v>1.3153719852592405</v>
      </c>
      <c r="E185" s="36">
        <v>870</v>
      </c>
      <c r="F185" s="36">
        <v>1675</v>
      </c>
      <c r="G185" s="36">
        <v>9743</v>
      </c>
      <c r="H185" s="36">
        <v>3956</v>
      </c>
      <c r="I185" s="36">
        <v>3644</v>
      </c>
      <c r="J185" s="36">
        <v>4980</v>
      </c>
      <c r="K185" s="36">
        <v>2874</v>
      </c>
      <c r="L185" s="36">
        <v>3160</v>
      </c>
      <c r="M185" s="36">
        <v>1786</v>
      </c>
      <c r="N185" s="46">
        <v>2712.8</v>
      </c>
      <c r="O185" s="36">
        <v>2456</v>
      </c>
      <c r="P185" s="36">
        <v>3253</v>
      </c>
      <c r="Q185" s="36">
        <v>4825</v>
      </c>
      <c r="R185" s="36">
        <v>2568</v>
      </c>
      <c r="S185" s="36">
        <v>832</v>
      </c>
      <c r="T185" s="46">
        <v>3264</v>
      </c>
      <c r="U185" s="36">
        <v>980</v>
      </c>
      <c r="V185" s="36">
        <v>1205</v>
      </c>
      <c r="W185" s="36">
        <v>6142</v>
      </c>
      <c r="X185" s="36">
        <v>6825</v>
      </c>
      <c r="Y185" s="36">
        <v>4350</v>
      </c>
    </row>
    <row r="186" spans="1:35" s="47" customFormat="1" ht="30" customHeight="1" x14ac:dyDescent="0.2">
      <c r="A186" s="11" t="s">
        <v>129</v>
      </c>
      <c r="B186" s="142">
        <f>B185/B184</f>
        <v>0.55465160990022866</v>
      </c>
      <c r="C186" s="142">
        <f>C185/C184</f>
        <v>0.75867627716104591</v>
      </c>
      <c r="D186" s="15">
        <f t="shared" ref="D186:D188" si="88">C186/B186</f>
        <v>1.3678429190848602</v>
      </c>
      <c r="E186" s="70">
        <f t="shared" ref="E186:Y186" si="89">E185/E184</f>
        <v>0.95081967213114749</v>
      </c>
      <c r="F186" s="70">
        <f t="shared" si="89"/>
        <v>0.81074540174249754</v>
      </c>
      <c r="G186" s="70">
        <f t="shared" si="89"/>
        <v>1</v>
      </c>
      <c r="H186" s="70">
        <f t="shared" si="89"/>
        <v>0.58048422597212035</v>
      </c>
      <c r="I186" s="70">
        <f t="shared" si="89"/>
        <v>0.57062323833385531</v>
      </c>
      <c r="J186" s="70">
        <f t="shared" si="89"/>
        <v>1.00748533279385</v>
      </c>
      <c r="K186" s="70">
        <f t="shared" si="89"/>
        <v>0.7507836990595611</v>
      </c>
      <c r="L186" s="70">
        <f t="shared" si="89"/>
        <v>0.7454588346308092</v>
      </c>
      <c r="M186" s="70">
        <f t="shared" si="89"/>
        <v>0.71525830997196638</v>
      </c>
      <c r="N186" s="70">
        <f t="shared" si="89"/>
        <v>0.82556299452221549</v>
      </c>
      <c r="O186" s="70">
        <f t="shared" si="89"/>
        <v>0.82443773078214166</v>
      </c>
      <c r="P186" s="70">
        <f t="shared" si="89"/>
        <v>0.6667349866775979</v>
      </c>
      <c r="Q186" s="70">
        <f t="shared" si="89"/>
        <v>0.82989336085311316</v>
      </c>
      <c r="R186" s="70">
        <f t="shared" si="89"/>
        <v>0.88186813186813184</v>
      </c>
      <c r="S186" s="70">
        <f t="shared" si="89"/>
        <v>0.19553466509988249</v>
      </c>
      <c r="T186" s="70">
        <f t="shared" si="89"/>
        <v>0.60838769804287041</v>
      </c>
      <c r="U186" s="70">
        <f t="shared" si="89"/>
        <v>0.88607594936708856</v>
      </c>
      <c r="V186" s="70">
        <f t="shared" si="89"/>
        <v>0.66354625550660795</v>
      </c>
      <c r="W186" s="70">
        <f t="shared" si="89"/>
        <v>0.70492367726385863</v>
      </c>
      <c r="X186" s="70">
        <f t="shared" si="89"/>
        <v>0.94437525944375256</v>
      </c>
      <c r="Y186" s="70">
        <f t="shared" si="89"/>
        <v>0.8284136354980004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8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771</v>
      </c>
      <c r="C188" s="122">
        <f>SUM(E188:Y188)</f>
        <v>753</v>
      </c>
      <c r="D188" s="15">
        <f t="shared" si="88"/>
        <v>0.97665369649805445</v>
      </c>
      <c r="E188" s="46"/>
      <c r="F188" s="36"/>
      <c r="G188" s="36">
        <v>150</v>
      </c>
      <c r="H188" s="36"/>
      <c r="I188" s="36"/>
      <c r="J188" s="36"/>
      <c r="K188" s="36"/>
      <c r="L188" s="36"/>
      <c r="M188" s="36"/>
      <c r="N188" s="36"/>
      <c r="O188" s="46"/>
      <c r="P188" s="36"/>
      <c r="Q188" s="36"/>
      <c r="R188" s="36"/>
      <c r="S188" s="36"/>
      <c r="T188" s="36">
        <v>171</v>
      </c>
      <c r="U188" s="36"/>
      <c r="V188" s="36"/>
      <c r="W188" s="36">
        <v>57</v>
      </c>
      <c r="X188" s="36">
        <v>375</v>
      </c>
      <c r="Y188" s="36"/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0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42914</v>
      </c>
      <c r="C191" s="122">
        <f>SUM(E191:Y191)</f>
        <v>55720.3</v>
      </c>
      <c r="D191" s="9">
        <f t="shared" ref="D191:D195" si="91">C191/B191</f>
        <v>1.2984177657640863</v>
      </c>
      <c r="E191" s="26">
        <v>1285</v>
      </c>
      <c r="F191" s="26">
        <v>1814</v>
      </c>
      <c r="G191" s="26">
        <v>5065</v>
      </c>
      <c r="H191" s="26">
        <v>7369</v>
      </c>
      <c r="I191" s="26">
        <v>3579</v>
      </c>
      <c r="J191" s="26">
        <v>3250</v>
      </c>
      <c r="K191" s="26">
        <v>2505</v>
      </c>
      <c r="L191" s="26">
        <v>4786</v>
      </c>
      <c r="M191" s="26">
        <v>1763</v>
      </c>
      <c r="N191" s="26">
        <v>1753.3</v>
      </c>
      <c r="O191" s="26">
        <v>2347</v>
      </c>
      <c r="P191" s="26">
        <v>2075</v>
      </c>
      <c r="Q191" s="26">
        <v>4986</v>
      </c>
      <c r="R191" s="26">
        <v>1559</v>
      </c>
      <c r="S191" s="26">
        <v>145</v>
      </c>
      <c r="T191" s="26">
        <v>748</v>
      </c>
      <c r="U191" s="26">
        <v>450</v>
      </c>
      <c r="V191" s="26">
        <v>780</v>
      </c>
      <c r="W191" s="26">
        <v>2112</v>
      </c>
      <c r="X191" s="26">
        <v>3719</v>
      </c>
      <c r="Y191" s="26">
        <v>3630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1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19311.3</v>
      </c>
      <c r="C193" s="122">
        <f>C191*0.45</f>
        <v>25074.135000000002</v>
      </c>
      <c r="D193" s="9">
        <f t="shared" si="91"/>
        <v>1.2984177657640865</v>
      </c>
      <c r="E193" s="26">
        <f>E191*0.45</f>
        <v>578.25</v>
      </c>
      <c r="F193" s="26">
        <f t="shared" ref="F193:Y193" si="92">F191*0.45</f>
        <v>816.30000000000007</v>
      </c>
      <c r="G193" s="26">
        <f t="shared" si="92"/>
        <v>2279.25</v>
      </c>
      <c r="H193" s="26">
        <f t="shared" si="92"/>
        <v>3316.05</v>
      </c>
      <c r="I193" s="26">
        <f t="shared" si="92"/>
        <v>1610.55</v>
      </c>
      <c r="J193" s="26">
        <f t="shared" si="92"/>
        <v>1462.5</v>
      </c>
      <c r="K193" s="26">
        <f t="shared" si="92"/>
        <v>1127.25</v>
      </c>
      <c r="L193" s="26">
        <f t="shared" si="92"/>
        <v>2153.7000000000003</v>
      </c>
      <c r="M193" s="26">
        <f t="shared" si="92"/>
        <v>793.35</v>
      </c>
      <c r="N193" s="26">
        <f t="shared" si="92"/>
        <v>788.98500000000001</v>
      </c>
      <c r="O193" s="26">
        <f t="shared" si="92"/>
        <v>1056.1500000000001</v>
      </c>
      <c r="P193" s="26">
        <f t="shared" si="92"/>
        <v>933.75</v>
      </c>
      <c r="Q193" s="26">
        <f t="shared" si="92"/>
        <v>2243.7000000000003</v>
      </c>
      <c r="R193" s="26">
        <f t="shared" si="92"/>
        <v>701.55000000000007</v>
      </c>
      <c r="S193" s="26">
        <f t="shared" si="92"/>
        <v>65.25</v>
      </c>
      <c r="T193" s="26">
        <f t="shared" si="92"/>
        <v>336.6</v>
      </c>
      <c r="U193" s="26">
        <f t="shared" si="92"/>
        <v>202.5</v>
      </c>
      <c r="V193" s="26">
        <f t="shared" si="92"/>
        <v>351</v>
      </c>
      <c r="W193" s="26">
        <f t="shared" si="92"/>
        <v>950.4</v>
      </c>
      <c r="X193" s="26">
        <f t="shared" si="92"/>
        <v>1673.55</v>
      </c>
      <c r="Y193" s="26">
        <f t="shared" si="92"/>
        <v>1633.5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0.4517263157894737</v>
      </c>
      <c r="C194" s="142">
        <f>C191/C192</f>
        <v>0.56157769020671033</v>
      </c>
      <c r="D194" s="9"/>
      <c r="E194" s="70">
        <f t="shared" ref="E194:Y194" si="93">E191/E192</f>
        <v>0.94833948339483398</v>
      </c>
      <c r="F194" s="70">
        <f t="shared" si="93"/>
        <v>0.76507802614930409</v>
      </c>
      <c r="G194" s="70">
        <f t="shared" si="93"/>
        <v>0.49098487785963552</v>
      </c>
      <c r="H194" s="70">
        <f t="shared" si="93"/>
        <v>0.7513254486133768</v>
      </c>
      <c r="I194" s="70">
        <f t="shared" si="93"/>
        <v>0.83116581514166277</v>
      </c>
      <c r="J194" s="70">
        <f t="shared" si="93"/>
        <v>0.70376786487656995</v>
      </c>
      <c r="K194" s="70">
        <f t="shared" si="93"/>
        <v>0.98466981132075471</v>
      </c>
      <c r="L194" s="70">
        <f t="shared" si="93"/>
        <v>0.4903688524590164</v>
      </c>
      <c r="M194" s="70">
        <f t="shared" si="93"/>
        <v>0.42268041237113402</v>
      </c>
      <c r="N194" s="70">
        <f t="shared" si="93"/>
        <v>0.52057600950118765</v>
      </c>
      <c r="O194" s="70">
        <f t="shared" si="93"/>
        <v>0.8786971171845751</v>
      </c>
      <c r="P194" s="70">
        <f t="shared" si="93"/>
        <v>0.3686922530206112</v>
      </c>
      <c r="Q194" s="70">
        <f t="shared" si="93"/>
        <v>1.0221402214022139</v>
      </c>
      <c r="R194" s="70">
        <f t="shared" si="93"/>
        <v>0.51966666666666672</v>
      </c>
      <c r="S194" s="70">
        <f t="shared" si="93"/>
        <v>3.5296981499513144E-2</v>
      </c>
      <c r="T194" s="70">
        <f t="shared" si="93"/>
        <v>0.14020618556701031</v>
      </c>
      <c r="U194" s="70">
        <f t="shared" si="93"/>
        <v>0.23100616016427106</v>
      </c>
      <c r="V194" s="70">
        <f t="shared" si="93"/>
        <v>1.8978102189781021</v>
      </c>
      <c r="W194" s="70">
        <f t="shared" si="93"/>
        <v>0.64785276073619635</v>
      </c>
      <c r="X194" s="70">
        <f t="shared" si="93"/>
        <v>0.57215384615384612</v>
      </c>
      <c r="Y194" s="70">
        <f t="shared" si="93"/>
        <v>0.40947546531302875</v>
      </c>
    </row>
    <row r="195" spans="1:26" s="60" customFormat="1" ht="30" customHeight="1" outlineLevel="1" x14ac:dyDescent="0.2">
      <c r="A195" s="52" t="s">
        <v>138</v>
      </c>
      <c r="B195" s="23">
        <v>117781</v>
      </c>
      <c r="C195" s="122">
        <f>SUM(E195:Y195)</f>
        <v>109314</v>
      </c>
      <c r="D195" s="9">
        <f t="shared" si="91"/>
        <v>0.92811234409624643</v>
      </c>
      <c r="E195" s="26">
        <v>495</v>
      </c>
      <c r="F195" s="26">
        <v>3530</v>
      </c>
      <c r="G195" s="26">
        <v>11845</v>
      </c>
      <c r="H195" s="26">
        <v>4700</v>
      </c>
      <c r="I195" s="26">
        <v>1693</v>
      </c>
      <c r="J195" s="26">
        <v>3400</v>
      </c>
      <c r="K195" s="26">
        <v>300</v>
      </c>
      <c r="L195" s="26">
        <v>5190</v>
      </c>
      <c r="M195" s="26">
        <v>6200</v>
      </c>
      <c r="N195" s="26">
        <v>4725</v>
      </c>
      <c r="O195" s="26">
        <v>2405</v>
      </c>
      <c r="P195" s="26">
        <v>5200</v>
      </c>
      <c r="Q195" s="26">
        <v>700</v>
      </c>
      <c r="R195" s="26">
        <v>1800</v>
      </c>
      <c r="S195" s="26">
        <v>3800</v>
      </c>
      <c r="T195" s="26">
        <v>21962</v>
      </c>
      <c r="U195" s="26">
        <v>700</v>
      </c>
      <c r="V195" s="26">
        <v>700</v>
      </c>
      <c r="W195" s="26">
        <v>6695</v>
      </c>
      <c r="X195" s="26">
        <v>15684</v>
      </c>
      <c r="Y195" s="26">
        <v>7590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94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35334.299999999996</v>
      </c>
      <c r="C197" s="122">
        <f>C195*0.3</f>
        <v>32794.199999999997</v>
      </c>
      <c r="D197" s="9">
        <f t="shared" si="94"/>
        <v>0.92811234409624643</v>
      </c>
      <c r="E197" s="26">
        <f>E195*0.3</f>
        <v>148.5</v>
      </c>
      <c r="F197" s="26">
        <f t="shared" ref="F197:Y197" si="95">F195*0.3</f>
        <v>1059</v>
      </c>
      <c r="G197" s="26">
        <f t="shared" si="95"/>
        <v>3553.5</v>
      </c>
      <c r="H197" s="26">
        <f t="shared" si="95"/>
        <v>1410</v>
      </c>
      <c r="I197" s="26">
        <f t="shared" si="95"/>
        <v>507.9</v>
      </c>
      <c r="J197" s="26">
        <f t="shared" si="95"/>
        <v>1020</v>
      </c>
      <c r="K197" s="26">
        <f t="shared" si="95"/>
        <v>90</v>
      </c>
      <c r="L197" s="26">
        <f t="shared" si="95"/>
        <v>1557</v>
      </c>
      <c r="M197" s="26">
        <f t="shared" si="95"/>
        <v>1860</v>
      </c>
      <c r="N197" s="26">
        <f t="shared" si="95"/>
        <v>1417.5</v>
      </c>
      <c r="O197" s="26">
        <f t="shared" si="95"/>
        <v>721.5</v>
      </c>
      <c r="P197" s="26">
        <f t="shared" si="95"/>
        <v>1560</v>
      </c>
      <c r="Q197" s="26">
        <f t="shared" si="95"/>
        <v>210</v>
      </c>
      <c r="R197" s="26">
        <f t="shared" si="95"/>
        <v>540</v>
      </c>
      <c r="S197" s="26">
        <f t="shared" si="95"/>
        <v>1140</v>
      </c>
      <c r="T197" s="26">
        <f t="shared" si="95"/>
        <v>6588.5999999999995</v>
      </c>
      <c r="U197" s="26">
        <f t="shared" si="95"/>
        <v>210</v>
      </c>
      <c r="V197" s="26">
        <f t="shared" si="95"/>
        <v>210</v>
      </c>
      <c r="W197" s="26">
        <f t="shared" si="95"/>
        <v>2008.5</v>
      </c>
      <c r="X197" s="26">
        <f t="shared" si="95"/>
        <v>4705.2</v>
      </c>
      <c r="Y197" s="26">
        <f t="shared" si="95"/>
        <v>2277</v>
      </c>
    </row>
    <row r="198" spans="1:26" s="60" customFormat="1" ht="30" customHeight="1" collapsed="1" x14ac:dyDescent="0.2">
      <c r="A198" s="13" t="s">
        <v>137</v>
      </c>
      <c r="B198" s="9">
        <f>B195/B196</f>
        <v>0.43461623616236161</v>
      </c>
      <c r="C198" s="121">
        <f>C195/C196</f>
        <v>0.38609801324503312</v>
      </c>
      <c r="D198" s="156"/>
      <c r="E198" s="30">
        <f t="shared" ref="E198:Y198" si="96">E195/E196</f>
        <v>0.15221402214022139</v>
      </c>
      <c r="F198" s="30">
        <f t="shared" si="96"/>
        <v>0.5559930697747677</v>
      </c>
      <c r="G198" s="30">
        <f t="shared" si="96"/>
        <v>0.55670442261597031</v>
      </c>
      <c r="H198" s="30">
        <f t="shared" si="96"/>
        <v>0.24174467647361383</v>
      </c>
      <c r="I198" s="30">
        <f t="shared" si="96"/>
        <v>0.22937271372442758</v>
      </c>
      <c r="J198" s="30">
        <f t="shared" si="96"/>
        <v>0.21476849219885036</v>
      </c>
      <c r="K198" s="30">
        <f t="shared" si="96"/>
        <v>0.25167785234899331</v>
      </c>
      <c r="L198" s="30">
        <f t="shared" si="96"/>
        <v>0.20680586547656998</v>
      </c>
      <c r="M198" s="30">
        <f t="shared" si="96"/>
        <v>0.5780346820809249</v>
      </c>
      <c r="N198" s="30">
        <f t="shared" si="96"/>
        <v>0.40089937213643306</v>
      </c>
      <c r="O198" s="30">
        <f t="shared" si="96"/>
        <v>0.32734449435143598</v>
      </c>
      <c r="P198" s="30">
        <f t="shared" si="96"/>
        <v>0.26394599258920864</v>
      </c>
      <c r="Q198" s="30">
        <f t="shared" si="96"/>
        <v>0.16021972991531244</v>
      </c>
      <c r="R198" s="30">
        <f t="shared" si="96"/>
        <v>0.30779753761969902</v>
      </c>
      <c r="S198" s="30">
        <f t="shared" si="96"/>
        <v>0.42696629213483145</v>
      </c>
      <c r="T198" s="30">
        <f t="shared" si="96"/>
        <v>0.58803684266895151</v>
      </c>
      <c r="U198" s="30">
        <f t="shared" si="96"/>
        <v>0.23947998631542936</v>
      </c>
      <c r="V198" s="30">
        <f t="shared" si="96"/>
        <v>0.5239520958083832</v>
      </c>
      <c r="W198" s="30">
        <f t="shared" si="96"/>
        <v>0.58671457365699764</v>
      </c>
      <c r="X198" s="30">
        <f t="shared" si="96"/>
        <v>0.3921</v>
      </c>
      <c r="Y198" s="30">
        <f t="shared" si="96"/>
        <v>0.35122628412771867</v>
      </c>
    </row>
    <row r="199" spans="1:26" s="60" customFormat="1" ht="30" customHeight="1" outlineLevel="1" x14ac:dyDescent="0.2">
      <c r="A199" s="52" t="s">
        <v>139</v>
      </c>
      <c r="B199" s="23">
        <v>2337</v>
      </c>
      <c r="C199" s="122">
        <f>SUM(E199:Y199)</f>
        <v>1220</v>
      </c>
      <c r="D199" s="156">
        <f t="shared" ref="D199" si="97">C199/B199</f>
        <v>0.52203679931536162</v>
      </c>
      <c r="E199" s="26"/>
      <c r="F199" s="26"/>
      <c r="G199" s="26"/>
      <c r="H199" s="26"/>
      <c r="I199" s="26"/>
      <c r="J199" s="26"/>
      <c r="K199" s="26">
        <v>700</v>
      </c>
      <c r="L199" s="26">
        <v>520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6">
        <f t="shared" si="94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444.03000000000003</v>
      </c>
      <c r="C201" s="122">
        <f>C199*0.19</f>
        <v>231.8</v>
      </c>
      <c r="D201" s="156">
        <f t="shared" si="94"/>
        <v>0.52203679931536151</v>
      </c>
      <c r="E201" s="26"/>
      <c r="F201" s="26"/>
      <c r="G201" s="157"/>
      <c r="H201" s="157"/>
      <c r="I201" s="157"/>
      <c r="J201" s="157"/>
      <c r="K201" s="157">
        <f t="shared" ref="K201" si="98">K199*0.19</f>
        <v>133</v>
      </c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</row>
    <row r="202" spans="1:26" s="60" customFormat="1" ht="30" customHeight="1" collapsed="1" x14ac:dyDescent="0.2">
      <c r="A202" s="13" t="s">
        <v>141</v>
      </c>
      <c r="B202" s="9">
        <f>B199/B200</f>
        <v>6.9822053849922915E-3</v>
      </c>
      <c r="C202" s="121">
        <f>C199/C200</f>
        <v>3.6183849546367231E-3</v>
      </c>
      <c r="D202" s="156"/>
      <c r="E202" s="30"/>
      <c r="F202" s="30"/>
      <c r="G202" s="30"/>
      <c r="H202" s="30"/>
      <c r="I202" s="30"/>
      <c r="J202" s="30"/>
      <c r="K202" s="30">
        <f t="shared" ref="K202:L202" si="99">K199/K200</f>
        <v>0.35228988424760949</v>
      </c>
      <c r="L202" s="30">
        <f t="shared" si="99"/>
        <v>2.3680495468828271E-2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/>
      <c r="C203" s="122">
        <f>SUM(E203:Y203)</f>
        <v>45</v>
      </c>
      <c r="D203" s="15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45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31.499999999999996</v>
      </c>
      <c r="D204" s="156" t="e">
        <f t="shared" si="94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6" t="e">
        <f t="shared" si="94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6" t="e">
        <f t="shared" si="94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6" t="e">
        <f t="shared" si="94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7">
        <f>B206+B204+B201+B197+B193</f>
        <v>55089.62999999999</v>
      </c>
      <c r="C208" s="157">
        <f>C206+C204+C201+C197+C193</f>
        <v>58131.635000000002</v>
      </c>
      <c r="D208" s="156">
        <f t="shared" si="94"/>
        <v>1.0552191946106737</v>
      </c>
      <c r="E208" s="26">
        <f>E206+E204+E201+E197+E193</f>
        <v>726.75</v>
      </c>
      <c r="F208" s="26">
        <f t="shared" ref="F208:Y208" si="100">F206+F204+F201+F197+F193</f>
        <v>1875.3000000000002</v>
      </c>
      <c r="G208" s="26">
        <f t="shared" si="100"/>
        <v>5832.75</v>
      </c>
      <c r="H208" s="26">
        <f t="shared" si="100"/>
        <v>4726.05</v>
      </c>
      <c r="I208" s="26">
        <f t="shared" si="100"/>
        <v>2118.4499999999998</v>
      </c>
      <c r="J208" s="26">
        <f t="shared" si="100"/>
        <v>2482.5</v>
      </c>
      <c r="K208" s="26">
        <f>K206+K204+K201+K197+K193</f>
        <v>1350.25</v>
      </c>
      <c r="L208" s="26">
        <f t="shared" si="100"/>
        <v>3710.7000000000003</v>
      </c>
      <c r="M208" s="26">
        <f t="shared" si="100"/>
        <v>2653.35</v>
      </c>
      <c r="N208" s="26">
        <f t="shared" si="100"/>
        <v>2206.4850000000001</v>
      </c>
      <c r="O208" s="26">
        <f t="shared" si="100"/>
        <v>1777.65</v>
      </c>
      <c r="P208" s="26">
        <f t="shared" si="100"/>
        <v>2493.75</v>
      </c>
      <c r="Q208" s="26">
        <f t="shared" si="100"/>
        <v>2453.7000000000003</v>
      </c>
      <c r="R208" s="26">
        <f t="shared" si="100"/>
        <v>1241.5500000000002</v>
      </c>
      <c r="S208" s="26">
        <f t="shared" si="100"/>
        <v>1205.25</v>
      </c>
      <c r="T208" s="26">
        <f t="shared" si="100"/>
        <v>6925.2</v>
      </c>
      <c r="U208" s="26">
        <f t="shared" si="100"/>
        <v>412.5</v>
      </c>
      <c r="V208" s="26">
        <f t="shared" si="100"/>
        <v>561</v>
      </c>
      <c r="W208" s="157">
        <f t="shared" si="100"/>
        <v>2958.9</v>
      </c>
      <c r="X208" s="26">
        <f t="shared" si="100"/>
        <v>6378.75</v>
      </c>
      <c r="Y208" s="26">
        <f t="shared" si="100"/>
        <v>3910.5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94"/>
        <v>1.0202702702702702</v>
      </c>
      <c r="E209" s="157">
        <v>610</v>
      </c>
      <c r="F209" s="157">
        <v>1904.5</v>
      </c>
      <c r="G209" s="157">
        <v>5803</v>
      </c>
      <c r="H209" s="157">
        <v>6976</v>
      </c>
      <c r="I209" s="157">
        <v>2768</v>
      </c>
      <c r="J209" s="157">
        <v>2968</v>
      </c>
      <c r="K209" s="157">
        <v>715</v>
      </c>
      <c r="L209" s="157">
        <v>6274</v>
      </c>
      <c r="M209" s="157">
        <v>2681</v>
      </c>
      <c r="N209" s="157">
        <v>2526</v>
      </c>
      <c r="O209" s="157">
        <v>2004</v>
      </c>
      <c r="P209" s="157">
        <v>4222</v>
      </c>
      <c r="Q209" s="157">
        <v>1996</v>
      </c>
      <c r="R209" s="157">
        <v>1350</v>
      </c>
      <c r="S209" s="157">
        <v>2054</v>
      </c>
      <c r="T209" s="157">
        <v>8003</v>
      </c>
      <c r="U209" s="157">
        <v>1096</v>
      </c>
      <c r="V209" s="157">
        <v>308</v>
      </c>
      <c r="W209" s="157">
        <v>2445</v>
      </c>
      <c r="X209" s="157">
        <v>7996</v>
      </c>
      <c r="Y209" s="157">
        <v>4987</v>
      </c>
    </row>
    <row r="210" spans="1:25" s="47" customFormat="1" ht="22.5" x14ac:dyDescent="0.2">
      <c r="A210" s="52" t="s">
        <v>163</v>
      </c>
      <c r="B210" s="50">
        <f>B208/B209*10</f>
        <v>8.0655954437644564</v>
      </c>
      <c r="C210" s="135">
        <f>C208/C209*10</f>
        <v>8.3418789866042928</v>
      </c>
      <c r="D210" s="9">
        <f t="shared" si="94"/>
        <v>1.0342545748501968</v>
      </c>
      <c r="E210" s="51">
        <f>E208/E209*10</f>
        <v>11.91393442622951</v>
      </c>
      <c r="F210" s="51">
        <f t="shared" ref="F210:Y210" si="101">F208/F209*10</f>
        <v>9.8466789183512731</v>
      </c>
      <c r="G210" s="51">
        <f t="shared" si="101"/>
        <v>10.051266586248493</v>
      </c>
      <c r="H210" s="51">
        <f t="shared" si="101"/>
        <v>6.7747276376146797</v>
      </c>
      <c r="I210" s="51">
        <f t="shared" si="101"/>
        <v>7.653359826589595</v>
      </c>
      <c r="J210" s="51">
        <f t="shared" si="101"/>
        <v>8.3642183288409697</v>
      </c>
      <c r="K210" s="51">
        <f>K208/K209*10</f>
        <v>18.884615384615383</v>
      </c>
      <c r="L210" s="51">
        <f t="shared" si="101"/>
        <v>5.9144086707044954</v>
      </c>
      <c r="M210" s="51">
        <f t="shared" si="101"/>
        <v>9.8968668407310698</v>
      </c>
      <c r="N210" s="51">
        <f t="shared" si="101"/>
        <v>8.735095011876485</v>
      </c>
      <c r="O210" s="51">
        <f t="shared" si="101"/>
        <v>8.8705089820359291</v>
      </c>
      <c r="P210" s="51">
        <f t="shared" si="101"/>
        <v>5.9065608716248219</v>
      </c>
      <c r="Q210" s="51">
        <f t="shared" si="101"/>
        <v>12.293086172344692</v>
      </c>
      <c r="R210" s="51">
        <f t="shared" si="101"/>
        <v>9.196666666666669</v>
      </c>
      <c r="S210" s="51">
        <f t="shared" si="101"/>
        <v>5.8678188899707884</v>
      </c>
      <c r="T210" s="51">
        <f t="shared" si="101"/>
        <v>8.6532550293639883</v>
      </c>
      <c r="U210" s="51">
        <f t="shared" si="101"/>
        <v>3.7636861313868613</v>
      </c>
      <c r="V210" s="51">
        <f t="shared" si="101"/>
        <v>18.214285714285715</v>
      </c>
      <c r="W210" s="51">
        <f t="shared" si="101"/>
        <v>12.101840490797546</v>
      </c>
      <c r="X210" s="51">
        <f>X208/X209*10</f>
        <v>7.9774262131065532</v>
      </c>
      <c r="Y210" s="51">
        <f t="shared" si="101"/>
        <v>7.8413876077802289</v>
      </c>
    </row>
    <row r="211" spans="1:25" ht="22.5" x14ac:dyDescent="0.25">
      <c r="A211" s="87"/>
      <c r="B211" s="87"/>
      <c r="C211" s="143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4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4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5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6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6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7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8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</row>
    <row r="221" spans="1:25" ht="20.45" hidden="1" customHeight="1" x14ac:dyDescent="0.25">
      <c r="A221" s="159"/>
      <c r="B221" s="160"/>
      <c r="C221" s="160"/>
      <c r="D221" s="160"/>
      <c r="E221" s="160"/>
      <c r="F221" s="160"/>
      <c r="G221" s="160"/>
      <c r="H221" s="160"/>
      <c r="I221" s="160"/>
      <c r="J221" s="160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9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50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1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4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2021-06-29T13:30:43Z</cp:lastPrinted>
  <dcterms:created xsi:type="dcterms:W3CDTF">2017-06-08T05:54:08Z</dcterms:created>
  <dcterms:modified xsi:type="dcterms:W3CDTF">2021-06-29T13:30:46Z</dcterms:modified>
</cp:coreProperties>
</file>