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L118" i="1" l="1"/>
  <c r="G119" i="1"/>
  <c r="L119" i="1"/>
  <c r="R119" i="1"/>
  <c r="R118" i="1"/>
  <c r="J118" i="1" l="1"/>
  <c r="S119" i="1" l="1"/>
  <c r="S118" i="1"/>
  <c r="E119" i="1" l="1"/>
  <c r="E118" i="1"/>
  <c r="G118" i="1"/>
  <c r="C98" i="1" l="1"/>
  <c r="D111" i="1"/>
  <c r="D129" i="1"/>
  <c r="D131" i="1"/>
  <c r="D135" i="1"/>
  <c r="D144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E99" i="1"/>
  <c r="C99" i="1" s="1"/>
  <c r="D99" i="1" s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3" i="1"/>
  <c r="D103" i="1" s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C108" i="1"/>
  <c r="C109" i="1"/>
  <c r="D109" i="1" s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D116" i="1" s="1"/>
  <c r="C117" i="1"/>
  <c r="D117" i="1" s="1"/>
  <c r="X118" i="1"/>
  <c r="X119" i="1"/>
  <c r="J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J186" i="1"/>
  <c r="K186" i="1"/>
  <c r="L186" i="1"/>
  <c r="M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C100" i="1" l="1"/>
  <c r="D100" i="1" s="1"/>
  <c r="D195" i="1"/>
  <c r="C198" i="1"/>
  <c r="C204" i="1"/>
  <c r="D204" i="1" s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7" i="1"/>
  <c r="D147" i="1" s="1"/>
  <c r="C146" i="1"/>
  <c r="D146" i="1" s="1"/>
  <c r="C120" i="1"/>
  <c r="C119" i="1"/>
  <c r="C186" i="1"/>
  <c r="D186" i="1" s="1"/>
  <c r="C137" i="1"/>
  <c r="D137" i="1" s="1"/>
  <c r="C122" i="1"/>
  <c r="D122" i="1" s="1"/>
  <c r="C121" i="1"/>
  <c r="D121" i="1" s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<sst xmlns="http://schemas.openxmlformats.org/spreadsheetml/2006/main" count="250" uniqueCount="204">
  <si>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</si>
  <si>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</si>
  <si>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</si>
  <si>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</si>
  <si>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</si>
  <si>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</si>
  <si>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</si>
  <si>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</si>
  <si>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</si>
  <si>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</si>
  <si>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</si>
  <si>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</si>
  <si>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</si>
  <si>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</si>
  <si>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</si>
  <si>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</si>
  <si>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</si>
  <si>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</si>
  <si>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</si>
  <si>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</si>
  <si>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</si>
  <si>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</si>
  <si>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</si>
  <si>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</si>
  <si>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</si>
  <si>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</si>
  <si>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</si>
  <si>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</si>
  <si>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</si>
  <si>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</si>
  <si>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</si>
  <si>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</si>
  <si>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</si>
  <si>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</si>
  <si>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</si>
  <si>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</si>
  <si>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</si>
  <si>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</si>
  <si>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</si>
  <si>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</si>
  <si>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</si>
  <si>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</si>
  <si>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</si>
  <si>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</si>
  <si>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</si>
  <si>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</si>
  <si>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</si>
  <si>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</si>
  <si>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</si>
  <si>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</si>
  <si>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</si>
  <si>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</si>
  <si>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</si>
  <si>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</si>
  <si>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</si>
  <si>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</si>
  <si>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</si>
  <si>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</si>
  <si>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</si>
  <si>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</si>
  <si>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</si>
  <si>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</si>
  <si>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</si>
  <si>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</si>
  <si>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</si>
  <si>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</si>
  <si>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</si>
  <si>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</si>
  <si>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</si>
  <si>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</si>
  <si>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</si>
  <si>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</si>
  <si>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</si>
  <si>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</si>
  <si>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</si>
  <si>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</si>
  <si>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</si>
  <si>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</si>
  <si>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</si>
  <si>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</si>
  <si>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</si>
  <si>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</si>
  <si>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</si>
  <si>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</si>
  <si>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</si>
  <si>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</si>
  <si>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</si>
  <si>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</si>
  <si>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</si>
  <si>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</si>
  <si>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</si>
  <si>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</si>
  <si>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</si>
  <si>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</si>
  <si>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</si>
  <si>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</si>
  <si>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</si>
  <si>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</si>
  <si>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</si>
  <si>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</si>
  <si>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</si>
  <si>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</si>
  <si>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</si>
  <si>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</si>
  <si>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</si>
  <si>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</si>
  <si>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</si>
  <si>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</si>
  <si>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</si>
  <si>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</si>
  <si>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</si>
  <si>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</si>
  <si>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</si>
  <si>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</si>
  <si>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</si>
  <si>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</si>
  <si>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</si>
  <si>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</si>
  <si>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</si>
  <si>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</si>
  <si>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</si>
  <si>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</si>
  <si>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</si>
  <si>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</si>
  <si>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</si>
  <si>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</si>
  <si>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</si>
  <si>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</si>
  <si>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</si>
  <si>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</si>
  <si>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</si>
  <si>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</si>
  <si>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</si>
  <si>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</si>
  <si>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</si>
  <si>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</si>
  <si>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</si>
  <si>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</si>
  <si>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</si>
  <si>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</si>
  <si>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</si>
  <si>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</si>
  <si>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</si>
  <si>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</si>
  <si>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</si>
  <si>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</si>
  <si>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</si>
  <si>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</si>
  <si>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</si>
  <si>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</si>
  <si>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</si>
  <si>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</si>
  <si>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</si>
  <si>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</si>
  <si>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</si>
  <si>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</si>
  <si>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</si>
  <si>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</si>
  <si>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</si>
  <si>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</si>
  <si>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</si>
  <si>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</si>
  <si>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</si>
  <si>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</si>
  <si>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</si>
  <si>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</si>
  <si>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</si>
  <si>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</si>
  <si>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</si>
  <si>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</si>
  <si>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</si>
  <si>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</si>
  <si>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</si>
  <si>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</si>
  <si>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</si>
  <si>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</si>
  <si>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</si>
  <si>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</si>
  <si>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</si>
  <si>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</si>
  <si>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</si>
  <si>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</si>
  <si>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</si>
  <si>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</si>
  <si>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</si>
  <si>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</si>
  <si>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</si>
  <si>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</si>
  <si>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</si>
  <si>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</si>
  <si>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</si>
  <si>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</si>
  <si>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</si>
  <si>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</si>
  <si>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</si>
  <si>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</si>
  <si>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</si>
  <si>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</si>
  <si>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</si>
  <si>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</si>
  <si>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</si>
  <si>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</si>
  <si>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</si>
  <si>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13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</si>
</sst>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Z4" sqref="A4:XFD6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bestFit="1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5" t="s">
        <v>203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1" customFormat="1" ht="17.25" customHeight="1" thickBot="1" x14ac:dyDescent="0.35">
      <c r="A4" s="166" t="s">
        <v>3</v>
      </c>
      <c r="B4" s="169" t="s">
        <v>196</v>
      </c>
      <c r="C4" s="162" t="s">
        <v>198</v>
      </c>
      <c r="D4" s="162" t="s">
        <v>197</v>
      </c>
      <c r="E4" s="172" t="s">
        <v>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</row>
    <row r="5" spans="1:26" s="151" customFormat="1" ht="87" customHeight="1" x14ac:dyDescent="0.25">
      <c r="A5" s="167"/>
      <c r="B5" s="170"/>
      <c r="C5" s="163"/>
      <c r="D5" s="163"/>
      <c r="E5" s="160" t="s">
        <v>5</v>
      </c>
      <c r="F5" s="160" t="s">
        <v>6</v>
      </c>
      <c r="G5" s="160" t="s">
        <v>7</v>
      </c>
      <c r="H5" s="160" t="s">
        <v>8</v>
      </c>
      <c r="I5" s="160" t="s">
        <v>9</v>
      </c>
      <c r="J5" s="160" t="s">
        <v>10</v>
      </c>
      <c r="K5" s="160" t="s">
        <v>11</v>
      </c>
      <c r="L5" s="160" t="s">
        <v>12</v>
      </c>
      <c r="M5" s="160" t="s">
        <v>13</v>
      </c>
      <c r="N5" s="160" t="s">
        <v>14</v>
      </c>
      <c r="O5" s="160" t="s">
        <v>15</v>
      </c>
      <c r="P5" s="160" t="s">
        <v>16</v>
      </c>
      <c r="Q5" s="160" t="s">
        <v>17</v>
      </c>
      <c r="R5" s="160" t="s">
        <v>18</v>
      </c>
      <c r="S5" s="160" t="s">
        <v>19</v>
      </c>
      <c r="T5" s="160" t="s">
        <v>20</v>
      </c>
      <c r="U5" s="160" t="s">
        <v>21</v>
      </c>
      <c r="V5" s="160" t="s">
        <v>22</v>
      </c>
      <c r="W5" s="160" t="s">
        <v>23</v>
      </c>
      <c r="X5" s="160" t="s">
        <v>24</v>
      </c>
      <c r="Y5" s="160" t="s">
        <v>25</v>
      </c>
    </row>
    <row r="6" spans="1:26" s="151" customFormat="1" ht="70.150000000000006" customHeight="1" thickBot="1" x14ac:dyDescent="0.3">
      <c r="A6" s="168"/>
      <c r="B6" s="171"/>
      <c r="C6" s="164"/>
      <c r="D6" s="164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5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2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3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2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3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4">
        <f t="shared" si="54"/>
        <v>0.95258776692001446</v>
      </c>
      <c r="E55" s="155">
        <v>85</v>
      </c>
      <c r="F55" s="155">
        <v>71</v>
      </c>
      <c r="G55" s="155">
        <v>623</v>
      </c>
      <c r="H55" s="155">
        <v>300</v>
      </c>
      <c r="I55" s="155"/>
      <c r="J55" s="155">
        <v>145</v>
      </c>
      <c r="K55" s="155">
        <v>619</v>
      </c>
      <c r="L55" s="155"/>
      <c r="M55" s="155">
        <v>30</v>
      </c>
      <c r="N55" s="155">
        <v>33</v>
      </c>
      <c r="O55" s="155"/>
      <c r="P55" s="155">
        <v>221</v>
      </c>
      <c r="Q55" s="155">
        <v>67</v>
      </c>
      <c r="R55" s="155"/>
      <c r="S55" s="155"/>
      <c r="T55" s="155">
        <v>20</v>
      </c>
      <c r="U55" s="155"/>
      <c r="V55" s="155">
        <v>101</v>
      </c>
      <c r="W55" s="155"/>
      <c r="X55" s="155">
        <v>317</v>
      </c>
      <c r="Y55" s="155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4" t="e">
        <f t="shared" si="54"/>
        <v>#DIV/0!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4">
        <f t="shared" si="54"/>
        <v>0.96313953488372084</v>
      </c>
      <c r="E57" s="155">
        <v>13</v>
      </c>
      <c r="F57" s="155">
        <v>103</v>
      </c>
      <c r="G57" s="155">
        <v>73</v>
      </c>
      <c r="H57" s="155">
        <v>4</v>
      </c>
      <c r="I57" s="155">
        <v>8</v>
      </c>
      <c r="J57" s="155">
        <v>5</v>
      </c>
      <c r="K57" s="155">
        <v>113</v>
      </c>
      <c r="L57" s="155">
        <v>53</v>
      </c>
      <c r="M57" s="155">
        <v>32</v>
      </c>
      <c r="N57" s="51">
        <v>7</v>
      </c>
      <c r="O57" s="155">
        <v>35</v>
      </c>
      <c r="P57" s="155">
        <v>104</v>
      </c>
      <c r="Q57" s="155"/>
      <c r="R57" s="155">
        <v>22</v>
      </c>
      <c r="S57" s="155">
        <v>35.299999999999997</v>
      </c>
      <c r="T57" s="155">
        <v>31</v>
      </c>
      <c r="U57" s="155"/>
      <c r="V57" s="155">
        <v>17</v>
      </c>
      <c r="W57" s="155">
        <v>96</v>
      </c>
      <c r="X57" s="155">
        <v>67</v>
      </c>
      <c r="Y57" s="155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4">
        <f t="shared" ref="D58:D59" si="56">C58/B58</f>
        <v>1.0153846153846153</v>
      </c>
      <c r="E58" s="155"/>
      <c r="F58" s="155"/>
      <c r="G58" s="155">
        <v>505</v>
      </c>
      <c r="H58" s="51"/>
      <c r="I58" s="155"/>
      <c r="J58" s="155"/>
      <c r="K58" s="155"/>
      <c r="L58" s="155">
        <v>11</v>
      </c>
      <c r="M58" s="51"/>
      <c r="N58" s="51"/>
      <c r="O58" s="155"/>
      <c r="P58" s="155"/>
      <c r="Q58" s="155"/>
      <c r="R58" s="155"/>
      <c r="S58" s="155"/>
      <c r="T58" s="155"/>
      <c r="U58" s="155">
        <v>4</v>
      </c>
      <c r="V58" s="155"/>
      <c r="W58" s="155"/>
      <c r="X58" s="155">
        <v>3</v>
      </c>
      <c r="Y58" s="155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4">
        <f t="shared" si="56"/>
        <v>0.92930331845526881</v>
      </c>
      <c r="E59" s="155">
        <f>E60+E63+E64+E66+E69+E70+E71</f>
        <v>3896</v>
      </c>
      <c r="F59" s="155">
        <f>F60+F63+F64+F66+F69+F70+F71</f>
        <v>97</v>
      </c>
      <c r="G59" s="155">
        <f t="shared" ref="G59:Y59" si="57">G60+G63+G64+G66+G69+G70+G71</f>
        <v>1081</v>
      </c>
      <c r="H59" s="155">
        <f t="shared" si="57"/>
        <v>1400</v>
      </c>
      <c r="I59" s="155">
        <f t="shared" si="57"/>
        <v>927</v>
      </c>
      <c r="J59" s="155">
        <f t="shared" si="57"/>
        <v>3562</v>
      </c>
      <c r="K59" s="155">
        <f t="shared" si="57"/>
        <v>268</v>
      </c>
      <c r="L59" s="155">
        <f t="shared" si="57"/>
        <v>857</v>
      </c>
      <c r="M59" s="155">
        <f t="shared" si="57"/>
        <v>689</v>
      </c>
      <c r="N59" s="155">
        <f t="shared" si="57"/>
        <v>90</v>
      </c>
      <c r="O59" s="155">
        <f t="shared" si="57"/>
        <v>0</v>
      </c>
      <c r="P59" s="155">
        <f t="shared" si="57"/>
        <v>404</v>
      </c>
      <c r="Q59" s="155">
        <f t="shared" si="57"/>
        <v>3862</v>
      </c>
      <c r="R59" s="155">
        <f>R60+R63+R64+R66+R69+R70+R71</f>
        <v>186</v>
      </c>
      <c r="S59" s="155">
        <f t="shared" si="57"/>
        <v>1638</v>
      </c>
      <c r="T59" s="155">
        <f t="shared" si="57"/>
        <v>40</v>
      </c>
      <c r="U59" s="155">
        <f t="shared" si="57"/>
        <v>1923</v>
      </c>
      <c r="V59" s="155">
        <f t="shared" si="57"/>
        <v>585</v>
      </c>
      <c r="W59" s="155">
        <f t="shared" si="57"/>
        <v>1474.5</v>
      </c>
      <c r="X59" s="155">
        <f t="shared" si="57"/>
        <v>964</v>
      </c>
      <c r="Y59" s="155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4">
        <f t="shared" ref="D60:D66" si="58">C60/B60</f>
        <v>1.4143167028199566</v>
      </c>
      <c r="E60" s="155"/>
      <c r="F60" s="155"/>
      <c r="G60" s="155">
        <v>300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>
        <v>330</v>
      </c>
      <c r="V60" s="155"/>
      <c r="W60" s="155"/>
      <c r="X60" s="155">
        <v>22</v>
      </c>
      <c r="Y60" s="155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4" t="e">
        <f t="shared" si="58"/>
        <v>#DIV/0!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4" t="e">
        <f t="shared" si="58"/>
        <v>#DIV/0!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4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4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4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4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4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4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4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4">
        <f t="shared" si="60"/>
        <v>1.3205338809034908</v>
      </c>
      <c r="E70" s="155">
        <v>520</v>
      </c>
      <c r="F70" s="155">
        <v>8</v>
      </c>
      <c r="G70" s="27"/>
      <c r="H70" s="155">
        <v>35</v>
      </c>
      <c r="I70" s="156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4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4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4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4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4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4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4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4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4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4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4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4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4" t="e">
        <f t="shared" si="60"/>
        <v>#DIV/0!</v>
      </c>
      <c r="E83" s="156">
        <v>9130</v>
      </c>
      <c r="F83" s="156">
        <v>6176</v>
      </c>
      <c r="G83" s="156">
        <v>13630</v>
      </c>
      <c r="H83" s="156">
        <v>12395</v>
      </c>
      <c r="I83" s="156">
        <v>6101</v>
      </c>
      <c r="J83" s="156">
        <v>14442</v>
      </c>
      <c r="K83" s="156">
        <v>10785</v>
      </c>
      <c r="L83" s="156">
        <v>10801</v>
      </c>
      <c r="M83" s="156">
        <v>9850</v>
      </c>
      <c r="N83" s="156">
        <v>3405</v>
      </c>
      <c r="O83" s="156">
        <v>6136</v>
      </c>
      <c r="P83" s="156">
        <v>8558</v>
      </c>
      <c r="Q83" s="156">
        <v>10589</v>
      </c>
      <c r="R83" s="156">
        <v>12444</v>
      </c>
      <c r="S83" s="156">
        <v>11728</v>
      </c>
      <c r="T83" s="156">
        <v>9506</v>
      </c>
      <c r="U83" s="156">
        <v>10200</v>
      </c>
      <c r="V83" s="156">
        <v>2401</v>
      </c>
      <c r="W83" s="156">
        <v>7653</v>
      </c>
      <c r="X83" s="156">
        <v>17451</v>
      </c>
      <c r="Y83" s="156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4">
        <f t="shared" si="60"/>
        <v>1.0241473991039458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:26" s="42" customFormat="1" ht="45" hidden="1" customHeight="1" x14ac:dyDescent="0.25">
      <c r="A85" s="13" t="s">
        <v>81</v>
      </c>
      <c r="B85" s="41"/>
      <c r="C85" s="129"/>
      <c r="D85" s="154" t="e">
        <f t="shared" si="60"/>
        <v>#DIV/0!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4" t="e">
        <f t="shared" si="60"/>
        <v>#DIV/0!</v>
      </c>
      <c r="E86" s="155"/>
      <c r="F86" s="155"/>
      <c r="G86" s="155"/>
      <c r="H86" s="155"/>
      <c r="I86" s="155"/>
      <c r="J86" s="155"/>
      <c r="K86" s="155"/>
      <c r="L86" s="155"/>
      <c r="M86" s="155"/>
      <c r="N86" s="51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</row>
    <row r="87" spans="1:26" ht="45" hidden="1" customHeight="1" x14ac:dyDescent="0.25">
      <c r="A87" s="43" t="s">
        <v>83</v>
      </c>
      <c r="B87" s="44"/>
      <c r="C87" s="130"/>
      <c r="D87" s="154" t="e">
        <f t="shared" si="60"/>
        <v>#DIV/0!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:26" ht="45" hidden="1" customHeight="1" x14ac:dyDescent="0.25">
      <c r="A88" s="13" t="s">
        <v>84</v>
      </c>
      <c r="B88" s="40"/>
      <c r="C88" s="131"/>
      <c r="D88" s="154" t="e">
        <f t="shared" si="60"/>
        <v>#DIV/0!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4" t="e">
        <f t="shared" si="60"/>
        <v>#DIV/0!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6" ht="45" hidden="1" customHeight="1" x14ac:dyDescent="0.25">
      <c r="A90" s="43" t="s">
        <v>176</v>
      </c>
      <c r="B90" s="80"/>
      <c r="C90" s="133"/>
      <c r="D90" s="154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4" t="e">
        <f t="shared" si="60"/>
        <v>#DIV/0!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:26" s="12" customFormat="1" ht="45" hidden="1" customHeight="1" outlineLevel="1" x14ac:dyDescent="0.2">
      <c r="A92" s="45" t="s">
        <v>91</v>
      </c>
      <c r="B92" s="38"/>
      <c r="C92" s="104"/>
      <c r="D92" s="154" t="e">
        <f t="shared" si="60"/>
        <v>#DIV/0!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4" t="e">
        <f t="shared" si="60"/>
        <v>#DIV/0!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4" t="e">
        <f t="shared" si="60"/>
        <v>#DIV/0!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6" s="47" customFormat="1" ht="45" hidden="1" customHeight="1" outlineLevel="1" x14ac:dyDescent="0.2">
      <c r="A95" s="13" t="s">
        <v>87</v>
      </c>
      <c r="B95" s="38"/>
      <c r="C95" s="104"/>
      <c r="D95" s="154" t="e">
        <f t="shared" si="60"/>
        <v>#DIV/0!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s="47" customFormat="1" ht="45" hidden="1" customHeight="1" outlineLevel="1" x14ac:dyDescent="0.2">
      <c r="A96" s="13" t="s">
        <v>88</v>
      </c>
      <c r="B96" s="38"/>
      <c r="C96" s="104"/>
      <c r="D96" s="154" t="e">
        <f t="shared" si="60"/>
        <v>#DIV/0!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:25" s="12" customFormat="1" ht="45" hidden="1" customHeight="1" outlineLevel="1" x14ac:dyDescent="0.2">
      <c r="A97" s="11" t="s">
        <v>89</v>
      </c>
      <c r="B97" s="27"/>
      <c r="C97" s="122"/>
      <c r="D97" s="154" t="e">
        <f t="shared" si="60"/>
        <v>#DIV/0!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:25" s="12" customFormat="1" ht="45" customHeight="1" collapsed="1" x14ac:dyDescent="0.2">
      <c r="A98" s="32" t="s">
        <v>90</v>
      </c>
      <c r="B98" s="23"/>
      <c r="C98" s="104">
        <f t="shared" ref="C98:C100" si="63">SUM(E98:Y98)</f>
        <v>2173</v>
      </c>
      <c r="D98" s="15"/>
      <c r="E98" s="155">
        <v>20</v>
      </c>
      <c r="F98" s="155"/>
      <c r="G98" s="155">
        <v>355</v>
      </c>
      <c r="H98" s="155"/>
      <c r="I98" s="155"/>
      <c r="J98" s="155">
        <v>150</v>
      </c>
      <c r="K98" s="155"/>
      <c r="L98" s="155">
        <v>330</v>
      </c>
      <c r="M98" s="155"/>
      <c r="N98" s="155"/>
      <c r="O98" s="155"/>
      <c r="P98" s="155"/>
      <c r="Q98" s="155"/>
      <c r="R98" s="155">
        <v>100</v>
      </c>
      <c r="S98" s="155">
        <v>320</v>
      </c>
      <c r="T98" s="155"/>
      <c r="U98" s="155"/>
      <c r="V98" s="155"/>
      <c r="W98" s="155"/>
      <c r="X98" s="155">
        <v>898</v>
      </c>
      <c r="Y98" s="155"/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04" t="e">
        <f t="shared" si="63"/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4">G98/G97</f>
        <v>#DIV/0!</v>
      </c>
      <c r="H99" s="29" t="e">
        <f t="shared" si="64"/>
        <v>#DIV/0!</v>
      </c>
      <c r="I99" s="29" t="e">
        <f t="shared" si="64"/>
        <v>#DIV/0!</v>
      </c>
      <c r="J99" s="29" t="e">
        <f t="shared" si="64"/>
        <v>#DIV/0!</v>
      </c>
      <c r="K99" s="29" t="e">
        <f t="shared" si="64"/>
        <v>#DIV/0!</v>
      </c>
      <c r="L99" s="29" t="e">
        <f t="shared" si="64"/>
        <v>#DIV/0!</v>
      </c>
      <c r="M99" s="29" t="e">
        <f t="shared" si="64"/>
        <v>#DIV/0!</v>
      </c>
      <c r="N99" s="29" t="e">
        <f t="shared" si="64"/>
        <v>#DIV/0!</v>
      </c>
      <c r="O99" s="29" t="e">
        <f t="shared" si="64"/>
        <v>#DIV/0!</v>
      </c>
      <c r="P99" s="29" t="e">
        <f t="shared" si="64"/>
        <v>#DIV/0!</v>
      </c>
      <c r="Q99" s="29" t="e">
        <f t="shared" si="64"/>
        <v>#DIV/0!</v>
      </c>
      <c r="R99" s="29" t="e">
        <f t="shared" si="64"/>
        <v>#DIV/0!</v>
      </c>
      <c r="S99" s="29" t="e">
        <f t="shared" si="64"/>
        <v>#DIV/0!</v>
      </c>
      <c r="T99" s="29" t="e">
        <f t="shared" si="64"/>
        <v>#DIV/0!</v>
      </c>
      <c r="U99" s="29" t="e">
        <f t="shared" si="64"/>
        <v>#DIV/0!</v>
      </c>
      <c r="V99" s="29" t="e">
        <f t="shared" si="64"/>
        <v>#DIV/0!</v>
      </c>
      <c r="W99" s="29" t="e">
        <f t="shared" si="64"/>
        <v>#DIV/0!</v>
      </c>
      <c r="X99" s="29" t="e">
        <f t="shared" si="64"/>
        <v>#DIV/0!</v>
      </c>
      <c r="Y99" s="29" t="e">
        <f t="shared" si="64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0</v>
      </c>
      <c r="C100" s="104">
        <f t="shared" si="63"/>
        <v>-2173</v>
      </c>
      <c r="D100" s="15" t="e">
        <f t="shared" si="60"/>
        <v>#DIV/0!</v>
      </c>
      <c r="E100" s="94">
        <f t="shared" ref="E100:Y100" si="65">E97-E98</f>
        <v>-20</v>
      </c>
      <c r="F100" s="94">
        <f t="shared" si="65"/>
        <v>0</v>
      </c>
      <c r="G100" s="94">
        <f t="shared" si="65"/>
        <v>-355</v>
      </c>
      <c r="H100" s="94">
        <f t="shared" si="65"/>
        <v>0</v>
      </c>
      <c r="I100" s="94">
        <f t="shared" si="65"/>
        <v>0</v>
      </c>
      <c r="J100" s="94">
        <f t="shared" si="65"/>
        <v>-150</v>
      </c>
      <c r="K100" s="94">
        <f t="shared" si="65"/>
        <v>0</v>
      </c>
      <c r="L100" s="94">
        <f t="shared" si="65"/>
        <v>-330</v>
      </c>
      <c r="M100" s="94">
        <f t="shared" si="65"/>
        <v>0</v>
      </c>
      <c r="N100" s="94">
        <f t="shared" si="65"/>
        <v>0</v>
      </c>
      <c r="O100" s="94">
        <f t="shared" si="65"/>
        <v>0</v>
      </c>
      <c r="P100" s="94">
        <f t="shared" si="65"/>
        <v>0</v>
      </c>
      <c r="Q100" s="94">
        <f t="shared" si="65"/>
        <v>0</v>
      </c>
      <c r="R100" s="94">
        <f t="shared" si="65"/>
        <v>-100</v>
      </c>
      <c r="S100" s="94">
        <f t="shared" si="65"/>
        <v>-320</v>
      </c>
      <c r="T100" s="94">
        <f t="shared" si="65"/>
        <v>0</v>
      </c>
      <c r="U100" s="94">
        <f t="shared" si="65"/>
        <v>0</v>
      </c>
      <c r="V100" s="94">
        <f t="shared" si="65"/>
        <v>0</v>
      </c>
      <c r="W100" s="94">
        <f t="shared" si="65"/>
        <v>0</v>
      </c>
      <c r="X100" s="94">
        <f t="shared" si="65"/>
        <v>-898</v>
      </c>
      <c r="Y100" s="94">
        <f t="shared" si="65"/>
        <v>0</v>
      </c>
    </row>
    <row r="101" spans="1:25" s="12" customFormat="1" ht="45" customHeight="1" x14ac:dyDescent="0.2">
      <c r="A101" s="11" t="s">
        <v>91</v>
      </c>
      <c r="B101" s="38"/>
      <c r="C101" s="104">
        <f t="shared" ref="C101:C104" si="66">SUM(E101:Y101)</f>
        <v>1743</v>
      </c>
      <c r="D101" s="15"/>
      <c r="E101" s="156">
        <v>20</v>
      </c>
      <c r="F101" s="156"/>
      <c r="G101" s="156">
        <v>355</v>
      </c>
      <c r="H101" s="156"/>
      <c r="I101" s="156"/>
      <c r="J101" s="156"/>
      <c r="K101" s="156"/>
      <c r="L101" s="156">
        <v>300</v>
      </c>
      <c r="M101" s="156"/>
      <c r="N101" s="156"/>
      <c r="O101" s="156"/>
      <c r="P101" s="156"/>
      <c r="Q101" s="156"/>
      <c r="R101" s="156"/>
      <c r="S101" s="156">
        <v>320</v>
      </c>
      <c r="T101" s="156"/>
      <c r="U101" s="156"/>
      <c r="V101" s="156"/>
      <c r="W101" s="156"/>
      <c r="X101" s="156">
        <v>748</v>
      </c>
      <c r="Y101" s="156"/>
    </row>
    <row r="102" spans="1:25" s="12" customFormat="1" ht="45" customHeight="1" x14ac:dyDescent="0.2">
      <c r="A102" s="11" t="s">
        <v>92</v>
      </c>
      <c r="B102" s="38"/>
      <c r="C102" s="104">
        <f t="shared" si="66"/>
        <v>100</v>
      </c>
      <c r="D102" s="15"/>
      <c r="E102" s="156"/>
      <c r="F102" s="156"/>
      <c r="G102" s="156"/>
      <c r="H102" s="156"/>
      <c r="I102" s="156"/>
      <c r="J102" s="156">
        <v>100</v>
      </c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</row>
    <row r="103" spans="1:25" s="12" customFormat="1" ht="45" hidden="1" customHeight="1" x14ac:dyDescent="0.2">
      <c r="A103" s="11" t="s">
        <v>93</v>
      </c>
      <c r="B103" s="38"/>
      <c r="C103" s="104">
        <f t="shared" si="66"/>
        <v>0</v>
      </c>
      <c r="D103" s="15" t="e">
        <f t="shared" si="60"/>
        <v>#DIV/0!</v>
      </c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:25" s="12" customFormat="1" ht="45" hidden="1" customHeight="1" x14ac:dyDescent="0.2">
      <c r="A104" s="11" t="s">
        <v>94</v>
      </c>
      <c r="B104" s="38"/>
      <c r="C104" s="104">
        <f t="shared" si="66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/>
      <c r="C105" s="122">
        <f>SUM(E105:Y105)</f>
        <v>2023</v>
      </c>
      <c r="D105" s="15"/>
      <c r="E105" s="155">
        <v>20</v>
      </c>
      <c r="F105" s="155"/>
      <c r="G105" s="155">
        <v>355</v>
      </c>
      <c r="H105" s="155"/>
      <c r="I105" s="155"/>
      <c r="J105" s="155">
        <v>150</v>
      </c>
      <c r="K105" s="155"/>
      <c r="L105" s="155">
        <v>290</v>
      </c>
      <c r="M105" s="155"/>
      <c r="N105" s="155"/>
      <c r="O105" s="155"/>
      <c r="P105" s="155"/>
      <c r="Q105" s="155"/>
      <c r="R105" s="155">
        <v>100</v>
      </c>
      <c r="S105" s="155">
        <v>320</v>
      </c>
      <c r="T105" s="155"/>
      <c r="U105" s="155"/>
      <c r="V105" s="155"/>
      <c r="W105" s="155"/>
      <c r="X105" s="155">
        <v>788</v>
      </c>
      <c r="Y105" s="155"/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" t="e">
        <f t="shared" si="60"/>
        <v>#DIV/0!</v>
      </c>
      <c r="E106" s="29" t="e">
        <f t="shared" ref="E106:Y106" si="67">E105/E97</f>
        <v>#DIV/0!</v>
      </c>
      <c r="F106" s="29" t="e">
        <f t="shared" si="67"/>
        <v>#DIV/0!</v>
      </c>
      <c r="G106" s="29" t="e">
        <f t="shared" si="67"/>
        <v>#DIV/0!</v>
      </c>
      <c r="H106" s="29" t="e">
        <f t="shared" si="67"/>
        <v>#DIV/0!</v>
      </c>
      <c r="I106" s="29" t="e">
        <f t="shared" si="67"/>
        <v>#DIV/0!</v>
      </c>
      <c r="J106" s="29" t="e">
        <f t="shared" si="67"/>
        <v>#DIV/0!</v>
      </c>
      <c r="K106" s="29" t="e">
        <f t="shared" si="67"/>
        <v>#DIV/0!</v>
      </c>
      <c r="L106" s="29" t="e">
        <f t="shared" si="67"/>
        <v>#DIV/0!</v>
      </c>
      <c r="M106" s="29" t="e">
        <f t="shared" si="67"/>
        <v>#DIV/0!</v>
      </c>
      <c r="N106" s="29" t="e">
        <f t="shared" si="67"/>
        <v>#DIV/0!</v>
      </c>
      <c r="O106" s="29" t="e">
        <f t="shared" si="67"/>
        <v>#DIV/0!</v>
      </c>
      <c r="P106" s="29" t="e">
        <f t="shared" si="67"/>
        <v>#DIV/0!</v>
      </c>
      <c r="Q106" s="29" t="e">
        <f t="shared" si="67"/>
        <v>#DIV/0!</v>
      </c>
      <c r="R106" s="29" t="e">
        <f t="shared" si="67"/>
        <v>#DIV/0!</v>
      </c>
      <c r="S106" s="29" t="e">
        <f t="shared" si="67"/>
        <v>#DIV/0!</v>
      </c>
      <c r="T106" s="29" t="e">
        <f t="shared" si="67"/>
        <v>#DIV/0!</v>
      </c>
      <c r="U106" s="29" t="e">
        <f t="shared" si="67"/>
        <v>#DIV/0!</v>
      </c>
      <c r="V106" s="29" t="e">
        <f t="shared" si="67"/>
        <v>#DIV/0!</v>
      </c>
      <c r="W106" s="29" t="e">
        <f t="shared" si="67"/>
        <v>#DIV/0!</v>
      </c>
      <c r="X106" s="29" t="e">
        <f t="shared" si="67"/>
        <v>#DIV/0!</v>
      </c>
      <c r="Y106" s="29" t="e">
        <f t="shared" si="67"/>
        <v>#DIV/0!</v>
      </c>
    </row>
    <row r="107" spans="1:25" s="12" customFormat="1" ht="45" customHeight="1" x14ac:dyDescent="0.2">
      <c r="A107" s="11" t="s">
        <v>91</v>
      </c>
      <c r="B107" s="38"/>
      <c r="C107" s="104">
        <f t="shared" ref="C107:C117" si="68">SUM(E107:Y107)</f>
        <v>1803</v>
      </c>
      <c r="D107" s="15"/>
      <c r="E107" s="156">
        <v>20</v>
      </c>
      <c r="F107" s="156"/>
      <c r="G107" s="156">
        <v>355</v>
      </c>
      <c r="H107" s="156"/>
      <c r="I107" s="156"/>
      <c r="J107" s="156"/>
      <c r="K107" s="156"/>
      <c r="L107" s="156">
        <v>260</v>
      </c>
      <c r="M107" s="156"/>
      <c r="N107" s="156"/>
      <c r="O107" s="156"/>
      <c r="P107" s="156"/>
      <c r="Q107" s="156"/>
      <c r="R107" s="156">
        <v>100</v>
      </c>
      <c r="S107" s="156">
        <v>320</v>
      </c>
      <c r="T107" s="156"/>
      <c r="U107" s="156"/>
      <c r="V107" s="156"/>
      <c r="W107" s="156"/>
      <c r="X107" s="156">
        <v>748</v>
      </c>
      <c r="Y107" s="156"/>
    </row>
    <row r="108" spans="1:25" s="12" customFormat="1" ht="45" customHeight="1" x14ac:dyDescent="0.2">
      <c r="A108" s="11" t="s">
        <v>92</v>
      </c>
      <c r="B108" s="38"/>
      <c r="C108" s="104">
        <f t="shared" si="68"/>
        <v>100</v>
      </c>
      <c r="D108" s="15"/>
      <c r="E108" s="156"/>
      <c r="F108" s="156"/>
      <c r="G108" s="156"/>
      <c r="H108" s="156"/>
      <c r="I108" s="156"/>
      <c r="J108" s="156">
        <v>100</v>
      </c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</row>
    <row r="109" spans="1:25" s="12" customFormat="1" ht="45" hidden="1" customHeight="1" x14ac:dyDescent="0.2">
      <c r="A109" s="11" t="s">
        <v>93</v>
      </c>
      <c r="B109" s="38"/>
      <c r="C109" s="104">
        <f t="shared" si="68"/>
        <v>0</v>
      </c>
      <c r="D109" s="15" t="e">
        <f t="shared" si="60"/>
        <v>#DIV/0!</v>
      </c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</row>
    <row r="110" spans="1:25" s="12" customFormat="1" ht="45" hidden="1" customHeight="1" x14ac:dyDescent="0.2">
      <c r="A110" s="11" t="s">
        <v>94</v>
      </c>
      <c r="B110" s="38"/>
      <c r="C110" s="104">
        <f t="shared" si="68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" t="e">
        <f t="shared" si="60"/>
        <v>#DIV/0!</v>
      </c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</row>
    <row r="112" spans="1:25" s="12" customFormat="1" ht="45" customHeight="1" x14ac:dyDescent="0.2">
      <c r="A112" s="32" t="s">
        <v>192</v>
      </c>
      <c r="B112" s="27"/>
      <c r="C112" s="122">
        <f t="shared" si="68"/>
        <v>4778</v>
      </c>
      <c r="D112" s="15"/>
      <c r="E112" s="155">
        <v>50</v>
      </c>
      <c r="F112" s="155"/>
      <c r="G112" s="155">
        <v>850</v>
      </c>
      <c r="H112" s="155"/>
      <c r="I112" s="155"/>
      <c r="J112" s="155">
        <v>312</v>
      </c>
      <c r="K112" s="155"/>
      <c r="L112" s="155">
        <v>667</v>
      </c>
      <c r="M112" s="155"/>
      <c r="N112" s="155"/>
      <c r="O112" s="155"/>
      <c r="P112" s="155"/>
      <c r="Q112" s="155"/>
      <c r="R112" s="155">
        <v>350</v>
      </c>
      <c r="S112" s="155">
        <v>950</v>
      </c>
      <c r="T112" s="155"/>
      <c r="U112" s="155"/>
      <c r="V112" s="155"/>
      <c r="W112" s="155"/>
      <c r="X112" s="155">
        <v>1599</v>
      </c>
      <c r="Y112" s="155"/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8.0275537634408606E-3</v>
      </c>
      <c r="D113" s="15" t="e">
        <f t="shared" si="60"/>
        <v>#DIV/0!</v>
      </c>
      <c r="E113" s="100" t="e">
        <f t="shared" ref="E113:Y113" si="69">E112/E111</f>
        <v>#DIV/0!</v>
      </c>
      <c r="F113" s="100" t="e">
        <f t="shared" si="69"/>
        <v>#DIV/0!</v>
      </c>
      <c r="G113" s="100" t="e">
        <f t="shared" si="69"/>
        <v>#DIV/0!</v>
      </c>
      <c r="H113" s="100" t="e">
        <f t="shared" si="69"/>
        <v>#DIV/0!</v>
      </c>
      <c r="I113" s="100" t="e">
        <f t="shared" si="69"/>
        <v>#DIV/0!</v>
      </c>
      <c r="J113" s="100" t="e">
        <f t="shared" si="69"/>
        <v>#DIV/0!</v>
      </c>
      <c r="K113" s="100" t="e">
        <f t="shared" si="69"/>
        <v>#DIV/0!</v>
      </c>
      <c r="L113" s="100" t="e">
        <f t="shared" si="69"/>
        <v>#DIV/0!</v>
      </c>
      <c r="M113" s="100" t="e">
        <f t="shared" si="69"/>
        <v>#DIV/0!</v>
      </c>
      <c r="N113" s="100" t="e">
        <f t="shared" si="69"/>
        <v>#DIV/0!</v>
      </c>
      <c r="O113" s="100" t="e">
        <f t="shared" si="69"/>
        <v>#DIV/0!</v>
      </c>
      <c r="P113" s="100" t="e">
        <f t="shared" si="69"/>
        <v>#DIV/0!</v>
      </c>
      <c r="Q113" s="100" t="e">
        <f t="shared" si="69"/>
        <v>#DIV/0!</v>
      </c>
      <c r="R113" s="100" t="e">
        <f t="shared" si="69"/>
        <v>#DIV/0!</v>
      </c>
      <c r="S113" s="100" t="e">
        <f t="shared" si="69"/>
        <v>#DIV/0!</v>
      </c>
      <c r="T113" s="100" t="e">
        <f t="shared" si="69"/>
        <v>#DIV/0!</v>
      </c>
      <c r="U113" s="100" t="e">
        <f t="shared" si="69"/>
        <v>#DIV/0!</v>
      </c>
      <c r="V113" s="100" t="e">
        <f t="shared" si="69"/>
        <v>#DIV/0!</v>
      </c>
      <c r="W113" s="100" t="e">
        <f t="shared" si="69"/>
        <v>#DIV/0!</v>
      </c>
      <c r="X113" s="100" t="e">
        <f t="shared" si="69"/>
        <v>#DIV/0!</v>
      </c>
      <c r="Y113" s="100" t="e">
        <f t="shared" si="69"/>
        <v>#DIV/0!</v>
      </c>
    </row>
    <row r="114" spans="1:25" s="12" customFormat="1" ht="45" customHeight="1" x14ac:dyDescent="0.2">
      <c r="A114" s="11" t="s">
        <v>91</v>
      </c>
      <c r="B114" s="26"/>
      <c r="C114" s="104">
        <f t="shared" si="68"/>
        <v>4370</v>
      </c>
      <c r="D114" s="15"/>
      <c r="E114" s="156">
        <v>50</v>
      </c>
      <c r="F114" s="156"/>
      <c r="G114" s="156">
        <v>850</v>
      </c>
      <c r="H114" s="156"/>
      <c r="I114" s="156"/>
      <c r="J114" s="156"/>
      <c r="K114" s="156"/>
      <c r="L114" s="156">
        <v>619</v>
      </c>
      <c r="M114" s="156"/>
      <c r="N114" s="156"/>
      <c r="O114" s="156"/>
      <c r="P114" s="156"/>
      <c r="Q114" s="156"/>
      <c r="R114" s="156">
        <v>350</v>
      </c>
      <c r="S114" s="156">
        <v>950</v>
      </c>
      <c r="T114" s="156"/>
      <c r="U114" s="156"/>
      <c r="V114" s="156"/>
      <c r="W114" s="156"/>
      <c r="X114" s="156">
        <v>1551</v>
      </c>
      <c r="Y114" s="156"/>
    </row>
    <row r="115" spans="1:25" s="12" customFormat="1" ht="45" customHeight="1" x14ac:dyDescent="0.2">
      <c r="A115" s="11" t="s">
        <v>92</v>
      </c>
      <c r="B115" s="26"/>
      <c r="C115" s="104">
        <f t="shared" si="68"/>
        <v>262</v>
      </c>
      <c r="D115" s="15"/>
      <c r="E115" s="156"/>
      <c r="F115" s="156"/>
      <c r="G115" s="156"/>
      <c r="H115" s="156"/>
      <c r="I115" s="156"/>
      <c r="J115" s="156">
        <v>262</v>
      </c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</row>
    <row r="116" spans="1:25" s="12" customFormat="1" ht="45" hidden="1" customHeight="1" x14ac:dyDescent="0.2">
      <c r="A116" s="11" t="s">
        <v>93</v>
      </c>
      <c r="B116" s="26"/>
      <c r="C116" s="104">
        <f t="shared" si="68"/>
        <v>0</v>
      </c>
      <c r="D116" s="15" t="e">
        <f t="shared" si="60"/>
        <v>#DIV/0!</v>
      </c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</row>
    <row r="117" spans="1:25" s="12" customFormat="1" ht="45" hidden="1" customHeight="1" x14ac:dyDescent="0.2">
      <c r="A117" s="11" t="s">
        <v>94</v>
      </c>
      <c r="B117" s="38"/>
      <c r="C117" s="104">
        <f t="shared" si="68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50"/>
      <c r="C118" s="134">
        <f>C112/C105*10</f>
        <v>23.618388531883344</v>
      </c>
      <c r="D118" s="134"/>
      <c r="E118" s="134">
        <f t="shared" ref="E118:G118" si="70">E112/E105*10</f>
        <v>25</v>
      </c>
      <c r="F118" s="134"/>
      <c r="G118" s="134">
        <f t="shared" si="70"/>
        <v>23.943661971830984</v>
      </c>
      <c r="H118" s="51"/>
      <c r="I118" s="51"/>
      <c r="J118" s="51">
        <f t="shared" ref="J118" si="71">J112/J105*10</f>
        <v>20.8</v>
      </c>
      <c r="K118" s="51"/>
      <c r="L118" s="51">
        <f t="shared" ref="L118" si="72">L112/L105*10</f>
        <v>23</v>
      </c>
      <c r="M118" s="51"/>
      <c r="N118" s="51"/>
      <c r="O118" s="51"/>
      <c r="P118" s="51"/>
      <c r="Q118" s="51"/>
      <c r="R118" s="51">
        <f t="shared" ref="R118:S118" si="73">R112/R105*10</f>
        <v>35</v>
      </c>
      <c r="S118" s="51">
        <f t="shared" si="73"/>
        <v>29.6875</v>
      </c>
      <c r="T118" s="51"/>
      <c r="U118" s="51"/>
      <c r="V118" s="51"/>
      <c r="W118" s="51"/>
      <c r="X118" s="51">
        <f t="shared" ref="X118" si="74">X112/X105*10</f>
        <v>20.291878172588831</v>
      </c>
      <c r="Y118" s="51"/>
    </row>
    <row r="119" spans="1:25" s="12" customFormat="1" ht="45" customHeight="1" x14ac:dyDescent="0.2">
      <c r="A119" s="11" t="s">
        <v>91</v>
      </c>
      <c r="B119" s="51"/>
      <c r="C119" s="135">
        <f t="shared" ref="B119:L122" si="75">C114/C107*10</f>
        <v>24.237382140876317</v>
      </c>
      <c r="D119" s="135"/>
      <c r="E119" s="135">
        <f t="shared" si="75"/>
        <v>25</v>
      </c>
      <c r="F119" s="135"/>
      <c r="G119" s="135">
        <f t="shared" si="75"/>
        <v>23.943661971830984</v>
      </c>
      <c r="H119" s="135"/>
      <c r="I119" s="135"/>
      <c r="J119" s="135"/>
      <c r="K119" s="135"/>
      <c r="L119" s="135">
        <f t="shared" si="75"/>
        <v>23.807692307692307</v>
      </c>
      <c r="M119" s="51"/>
      <c r="N119" s="51"/>
      <c r="O119" s="51"/>
      <c r="P119" s="51"/>
      <c r="Q119" s="51"/>
      <c r="R119" s="51">
        <f t="shared" ref="R119:S119" si="76">R114/R107*10</f>
        <v>35</v>
      </c>
      <c r="S119" s="51">
        <f t="shared" si="76"/>
        <v>29.6875</v>
      </c>
      <c r="T119" s="51"/>
      <c r="U119" s="51"/>
      <c r="V119" s="51"/>
      <c r="W119" s="51"/>
      <c r="X119" s="51">
        <f t="shared" ref="X119" si="77">X114/X107*10</f>
        <v>20.735294117647062</v>
      </c>
      <c r="Y119" s="51"/>
    </row>
    <row r="120" spans="1:25" s="12" customFormat="1" ht="45" customHeight="1" x14ac:dyDescent="0.2">
      <c r="A120" s="11" t="s">
        <v>92</v>
      </c>
      <c r="B120" s="51"/>
      <c r="C120" s="135">
        <f t="shared" si="75"/>
        <v>26.200000000000003</v>
      </c>
      <c r="D120" s="15"/>
      <c r="E120" s="51"/>
      <c r="F120" s="51"/>
      <c r="G120" s="51"/>
      <c r="H120" s="51"/>
      <c r="I120" s="51"/>
      <c r="J120" s="51">
        <f t="shared" ref="F120:M121" si="78">J115/J108*10</f>
        <v>26.200000000000003</v>
      </c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5" s="12" customFormat="1" ht="45" hidden="1" customHeight="1" x14ac:dyDescent="0.2">
      <c r="A121" s="11" t="s">
        <v>93</v>
      </c>
      <c r="B121" s="51" t="e">
        <f t="shared" si="75"/>
        <v>#DIV/0!</v>
      </c>
      <c r="C121" s="135" t="e">
        <f t="shared" si="75"/>
        <v>#DIV/0!</v>
      </c>
      <c r="D121" s="15" t="e">
        <f t="shared" si="60"/>
        <v>#DIV/0!</v>
      </c>
      <c r="E121" s="51" t="e">
        <f>E116/E109*10</f>
        <v>#DIV/0!</v>
      </c>
      <c r="F121" s="51" t="e">
        <f t="shared" si="78"/>
        <v>#DIV/0!</v>
      </c>
      <c r="G121" s="51" t="e">
        <f t="shared" si="78"/>
        <v>#DIV/0!</v>
      </c>
      <c r="H121" s="51" t="e">
        <f t="shared" si="78"/>
        <v>#DIV/0!</v>
      </c>
      <c r="I121" s="51" t="e">
        <f t="shared" si="78"/>
        <v>#DIV/0!</v>
      </c>
      <c r="J121" s="51" t="e">
        <f t="shared" si="78"/>
        <v>#DIV/0!</v>
      </c>
      <c r="K121" s="51" t="e">
        <f t="shared" si="78"/>
        <v>#DIV/0!</v>
      </c>
      <c r="L121" s="51" t="e">
        <f t="shared" si="78"/>
        <v>#DIV/0!</v>
      </c>
      <c r="M121" s="51" t="e">
        <f t="shared" si="78"/>
        <v>#DIV/0!</v>
      </c>
      <c r="N121" s="51" t="e">
        <f>N116/N109*10</f>
        <v>#DIV/0!</v>
      </c>
      <c r="O121" s="51" t="e">
        <f>O116/O109*10</f>
        <v>#DIV/0!</v>
      </c>
      <c r="P121" s="51" t="e">
        <f>P116/P109*10</f>
        <v>#DIV/0!</v>
      </c>
      <c r="Q121" s="51" t="e">
        <f>Q116/Q109*10</f>
        <v>#DIV/0!</v>
      </c>
      <c r="R121" s="51" t="e">
        <f t="shared" ref="R121:U121" si="79">R116/R109*10</f>
        <v>#DIV/0!</v>
      </c>
      <c r="S121" s="51" t="e">
        <f t="shared" si="79"/>
        <v>#DIV/0!</v>
      </c>
      <c r="T121" s="51" t="e">
        <f t="shared" si="79"/>
        <v>#DIV/0!</v>
      </c>
      <c r="U121" s="51" t="e">
        <f t="shared" si="79"/>
        <v>#DIV/0!</v>
      </c>
      <c r="V121" s="51" t="e">
        <f>V116/V109*10</f>
        <v>#DIV/0!</v>
      </c>
      <c r="W121" s="51" t="e">
        <f>W116/W109*10</f>
        <v>#DIV/0!</v>
      </c>
      <c r="X121" s="51" t="e">
        <f>X116/X109*10</f>
        <v>#DIV/0!</v>
      </c>
      <c r="Y121" s="51" t="e">
        <f>Y116/Y109*10</f>
        <v>#DIV/0!</v>
      </c>
    </row>
    <row r="122" spans="1:25" s="12" customFormat="1" ht="45" hidden="1" customHeight="1" x14ac:dyDescent="0.2">
      <c r="A122" s="11" t="s">
        <v>94</v>
      </c>
      <c r="B122" s="51" t="e">
        <f t="shared" si="75"/>
        <v>#DIV/0!</v>
      </c>
      <c r="C122" s="135" t="e">
        <f t="shared" si="75"/>
        <v>#DIV/0!</v>
      </c>
      <c r="D122" s="15" t="e">
        <f t="shared" si="60"/>
        <v>#DIV/0!</v>
      </c>
      <c r="E122" s="51" t="e">
        <f t="shared" si="75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5"/>
      <c r="U123" s="95"/>
      <c r="V123" s="95"/>
      <c r="W123" s="95"/>
      <c r="X123" s="155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5"/>
      <c r="U124" s="95"/>
      <c r="V124" s="95"/>
      <c r="W124" s="95"/>
      <c r="X124" s="155"/>
      <c r="Y124" s="36"/>
    </row>
    <row r="125" spans="1:25" s="12" customFormat="1" ht="45" hidden="1" customHeight="1" x14ac:dyDescent="0.2">
      <c r="A125" s="32" t="s">
        <v>97</v>
      </c>
      <c r="B125" s="57"/>
      <c r="C125" s="136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7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155"/>
      <c r="L127" s="155"/>
      <c r="M127" s="15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5" t="e">
        <f>C126/C127</f>
        <v>#DIV/0!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5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" t="e">
        <f t="shared" ref="D131:D174" si="80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" t="e">
        <f t="shared" si="80"/>
        <v>#DIV/0!</v>
      </c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" t="e">
        <f t="shared" si="80"/>
        <v>#DIV/0!</v>
      </c>
      <c r="E133" s="35" t="e">
        <f t="shared" ref="E133:Y133" si="81">E132/E131</f>
        <v>#DIV/0!</v>
      </c>
      <c r="F133" s="35" t="e">
        <f t="shared" si="81"/>
        <v>#DIV/0!</v>
      </c>
      <c r="G133" s="35" t="e">
        <f t="shared" si="81"/>
        <v>#DIV/0!</v>
      </c>
      <c r="H133" s="35" t="e">
        <f t="shared" si="81"/>
        <v>#DIV/0!</v>
      </c>
      <c r="I133" s="35" t="e">
        <f t="shared" si="81"/>
        <v>#DIV/0!</v>
      </c>
      <c r="J133" s="35" t="e">
        <f t="shared" si="81"/>
        <v>#DIV/0!</v>
      </c>
      <c r="K133" s="35" t="e">
        <f t="shared" si="81"/>
        <v>#DIV/0!</v>
      </c>
      <c r="L133" s="35" t="e">
        <f t="shared" si="81"/>
        <v>#DIV/0!</v>
      </c>
      <c r="M133" s="35" t="e">
        <f t="shared" si="81"/>
        <v>#DIV/0!</v>
      </c>
      <c r="N133" s="35" t="e">
        <f t="shared" si="81"/>
        <v>#DIV/0!</v>
      </c>
      <c r="O133" s="35" t="e">
        <f t="shared" si="81"/>
        <v>#DIV/0!</v>
      </c>
      <c r="P133" s="35" t="e">
        <f t="shared" si="81"/>
        <v>#DIV/0!</v>
      </c>
      <c r="Q133" s="35" t="e">
        <f t="shared" si="81"/>
        <v>#DIV/0!</v>
      </c>
      <c r="R133" s="35" t="e">
        <f t="shared" si="81"/>
        <v>#DIV/0!</v>
      </c>
      <c r="S133" s="35" t="e">
        <f t="shared" si="81"/>
        <v>#DIV/0!</v>
      </c>
      <c r="T133" s="35" t="e">
        <f t="shared" si="81"/>
        <v>#DIV/0!</v>
      </c>
      <c r="U133" s="35" t="e">
        <f t="shared" si="81"/>
        <v>#DIV/0!</v>
      </c>
      <c r="V133" s="35" t="e">
        <f t="shared" si="81"/>
        <v>#DIV/0!</v>
      </c>
      <c r="W133" s="35" t="e">
        <f t="shared" si="81"/>
        <v>#DIV/0!</v>
      </c>
      <c r="X133" s="35" t="e">
        <f t="shared" si="81"/>
        <v>#DIV/0!</v>
      </c>
      <c r="Y133" s="35" t="e">
        <f t="shared" si="81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8">
        <f>C131-C132</f>
        <v>0</v>
      </c>
      <c r="D134" s="15" t="e">
        <f t="shared" si="80"/>
        <v>#DIV/0!</v>
      </c>
      <c r="E134" s="92">
        <f t="shared" ref="E134:Y134" si="82">E131-E132</f>
        <v>0</v>
      </c>
      <c r="F134" s="92">
        <f t="shared" si="82"/>
        <v>0</v>
      </c>
      <c r="G134" s="92">
        <f t="shared" si="82"/>
        <v>0</v>
      </c>
      <c r="H134" s="92">
        <f t="shared" si="82"/>
        <v>0</v>
      </c>
      <c r="I134" s="92">
        <f t="shared" si="82"/>
        <v>0</v>
      </c>
      <c r="J134" s="92">
        <f t="shared" si="82"/>
        <v>0</v>
      </c>
      <c r="K134" s="92">
        <f t="shared" si="82"/>
        <v>0</v>
      </c>
      <c r="L134" s="92">
        <f t="shared" si="82"/>
        <v>0</v>
      </c>
      <c r="M134" s="92">
        <f t="shared" si="82"/>
        <v>0</v>
      </c>
      <c r="N134" s="92">
        <f t="shared" si="82"/>
        <v>0</v>
      </c>
      <c r="O134" s="92">
        <f t="shared" si="82"/>
        <v>0</v>
      </c>
      <c r="P134" s="92">
        <f t="shared" si="82"/>
        <v>0</v>
      </c>
      <c r="Q134" s="92">
        <f t="shared" si="82"/>
        <v>0</v>
      </c>
      <c r="R134" s="92">
        <f t="shared" si="82"/>
        <v>0</v>
      </c>
      <c r="S134" s="92">
        <f t="shared" si="82"/>
        <v>0</v>
      </c>
      <c r="T134" s="92">
        <f t="shared" si="82"/>
        <v>0</v>
      </c>
      <c r="U134" s="92">
        <f t="shared" si="82"/>
        <v>0</v>
      </c>
      <c r="V134" s="92">
        <f t="shared" si="82"/>
        <v>0</v>
      </c>
      <c r="W134" s="92">
        <f t="shared" si="82"/>
        <v>0</v>
      </c>
      <c r="X134" s="92">
        <f t="shared" si="82"/>
        <v>0</v>
      </c>
      <c r="Y134" s="92">
        <f t="shared" si="82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" t="e">
        <f t="shared" si="80"/>
        <v>#DIV/0!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" t="e">
        <f t="shared" si="80"/>
        <v>#DIV/0!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" t="e">
        <f t="shared" si="80"/>
        <v>#DIV/0!</v>
      </c>
      <c r="E137" s="29" t="e">
        <f t="shared" ref="E137:Y137" si="83">E136/E135</f>
        <v>#DIV/0!</v>
      </c>
      <c r="F137" s="29" t="e">
        <f t="shared" si="83"/>
        <v>#DIV/0!</v>
      </c>
      <c r="G137" s="29" t="e">
        <f t="shared" si="83"/>
        <v>#DIV/0!</v>
      </c>
      <c r="H137" s="29" t="e">
        <f t="shared" si="83"/>
        <v>#DIV/0!</v>
      </c>
      <c r="I137" s="29" t="e">
        <f t="shared" si="83"/>
        <v>#DIV/0!</v>
      </c>
      <c r="J137" s="29" t="e">
        <f t="shared" si="83"/>
        <v>#DIV/0!</v>
      </c>
      <c r="K137" s="29" t="e">
        <f t="shared" si="83"/>
        <v>#DIV/0!</v>
      </c>
      <c r="L137" s="29" t="e">
        <f t="shared" si="83"/>
        <v>#DIV/0!</v>
      </c>
      <c r="M137" s="29" t="e">
        <f t="shared" si="83"/>
        <v>#DIV/0!</v>
      </c>
      <c r="N137" s="29" t="e">
        <f t="shared" si="83"/>
        <v>#DIV/0!</v>
      </c>
      <c r="O137" s="29" t="e">
        <f t="shared" si="83"/>
        <v>#DIV/0!</v>
      </c>
      <c r="P137" s="29" t="e">
        <f t="shared" si="83"/>
        <v>#DIV/0!</v>
      </c>
      <c r="Q137" s="29" t="e">
        <f t="shared" si="83"/>
        <v>#DIV/0!</v>
      </c>
      <c r="R137" s="29" t="e">
        <f t="shared" si="83"/>
        <v>#DIV/0!</v>
      </c>
      <c r="S137" s="29" t="e">
        <f t="shared" si="83"/>
        <v>#DIV/0!</v>
      </c>
      <c r="T137" s="29" t="e">
        <f t="shared" si="83"/>
        <v>#DIV/0!</v>
      </c>
      <c r="U137" s="29" t="e">
        <f t="shared" si="83"/>
        <v>#DIV/0!</v>
      </c>
      <c r="V137" s="29" t="e">
        <f t="shared" si="83"/>
        <v>#DIV/0!</v>
      </c>
      <c r="W137" s="29" t="e">
        <f t="shared" si="83"/>
        <v>#DIV/0!</v>
      </c>
      <c r="X137" s="29" t="e">
        <f t="shared" si="83"/>
        <v>#DIV/0!</v>
      </c>
      <c r="Y137" s="29" t="e">
        <f t="shared" si="83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6" t="e">
        <f>C136/C132*10</f>
        <v>#DIV/0!</v>
      </c>
      <c r="D138" s="15" t="e">
        <f t="shared" si="80"/>
        <v>#DIV/0!</v>
      </c>
      <c r="E138" s="55" t="e">
        <f t="shared" ref="E138:P138" si="84">E136/E132*10</f>
        <v>#DIV/0!</v>
      </c>
      <c r="F138" s="55" t="e">
        <f t="shared" si="84"/>
        <v>#DIV/0!</v>
      </c>
      <c r="G138" s="55" t="e">
        <f t="shared" si="84"/>
        <v>#DIV/0!</v>
      </c>
      <c r="H138" s="55" t="e">
        <f t="shared" si="84"/>
        <v>#DIV/0!</v>
      </c>
      <c r="I138" s="55" t="e">
        <f t="shared" si="84"/>
        <v>#DIV/0!</v>
      </c>
      <c r="J138" s="55" t="e">
        <f t="shared" si="84"/>
        <v>#DIV/0!</v>
      </c>
      <c r="K138" s="55" t="e">
        <f t="shared" si="84"/>
        <v>#DIV/0!</v>
      </c>
      <c r="L138" s="55" t="e">
        <f t="shared" si="84"/>
        <v>#DIV/0!</v>
      </c>
      <c r="M138" s="55" t="e">
        <f t="shared" si="84"/>
        <v>#DIV/0!</v>
      </c>
      <c r="N138" s="55" t="e">
        <f t="shared" si="84"/>
        <v>#DIV/0!</v>
      </c>
      <c r="O138" s="55" t="e">
        <f t="shared" si="84"/>
        <v>#DIV/0!</v>
      </c>
      <c r="P138" s="55" t="e">
        <f t="shared" si="84"/>
        <v>#DIV/0!</v>
      </c>
      <c r="Q138" s="55" t="e">
        <f t="shared" ref="Q138:V138" si="85">Q136/Q132*10</f>
        <v>#DIV/0!</v>
      </c>
      <c r="R138" s="55" t="e">
        <f t="shared" si="85"/>
        <v>#DIV/0!</v>
      </c>
      <c r="S138" s="55" t="e">
        <f t="shared" si="85"/>
        <v>#DIV/0!</v>
      </c>
      <c r="T138" s="55" t="e">
        <f t="shared" si="85"/>
        <v>#DIV/0!</v>
      </c>
      <c r="U138" s="55" t="e">
        <f t="shared" si="85"/>
        <v>#DIV/0!</v>
      </c>
      <c r="V138" s="55" t="e">
        <f t="shared" si="85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" t="e">
        <f t="shared" si="80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" t="e">
        <f t="shared" si="80"/>
        <v>#DIV/0!</v>
      </c>
      <c r="E140" s="55"/>
      <c r="F140" s="55"/>
      <c r="G140" s="56"/>
      <c r="H140" s="55"/>
      <c r="I140" s="55"/>
      <c r="J140" s="55"/>
      <c r="K140" s="55"/>
      <c r="L140" s="155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7">
        <f>C139-C140</f>
        <v>0</v>
      </c>
      <c r="D141" s="15" t="e">
        <f t="shared" si="80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hidden="1" customHeight="1" outlineLevel="1" x14ac:dyDescent="0.2">
      <c r="A142" s="52" t="s">
        <v>177</v>
      </c>
      <c r="B142" s="23"/>
      <c r="C142" s="122">
        <f>SUM(E142:Y142)</f>
        <v>0</v>
      </c>
      <c r="D142" s="15" t="e">
        <f t="shared" si="80"/>
        <v>#DIV/0!</v>
      </c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26" t="e">
        <f>C142/C141</f>
        <v>#DIV/0!</v>
      </c>
      <c r="D143" s="15" t="e">
        <f t="shared" si="80"/>
        <v>#DIV/0!</v>
      </c>
      <c r="E143" s="29" t="e">
        <f>E142/E141</f>
        <v>#DIV/0!</v>
      </c>
      <c r="F143" s="29" t="e">
        <f t="shared" ref="F143:Y143" si="86">F142/F141</f>
        <v>#DIV/0!</v>
      </c>
      <c r="G143" s="29" t="e">
        <f t="shared" si="86"/>
        <v>#DIV/0!</v>
      </c>
      <c r="H143" s="29" t="e">
        <f t="shared" si="86"/>
        <v>#DIV/0!</v>
      </c>
      <c r="I143" s="29" t="e">
        <f t="shared" si="86"/>
        <v>#DIV/0!</v>
      </c>
      <c r="J143" s="29" t="e">
        <f t="shared" si="86"/>
        <v>#DIV/0!</v>
      </c>
      <c r="K143" s="29" t="e">
        <f t="shared" si="86"/>
        <v>#DIV/0!</v>
      </c>
      <c r="L143" s="29" t="e">
        <f t="shared" si="86"/>
        <v>#DIV/0!</v>
      </c>
      <c r="M143" s="29" t="e">
        <f t="shared" si="86"/>
        <v>#DIV/0!</v>
      </c>
      <c r="N143" s="29" t="e">
        <f t="shared" si="86"/>
        <v>#DIV/0!</v>
      </c>
      <c r="O143" s="29" t="e">
        <f t="shared" si="86"/>
        <v>#DIV/0!</v>
      </c>
      <c r="P143" s="29" t="e">
        <f t="shared" si="86"/>
        <v>#DIV/0!</v>
      </c>
      <c r="Q143" s="29"/>
      <c r="R143" s="29" t="e">
        <f t="shared" si="86"/>
        <v>#DIV/0!</v>
      </c>
      <c r="S143" s="29" t="e">
        <f t="shared" si="86"/>
        <v>#DIV/0!</v>
      </c>
      <c r="T143" s="29" t="e">
        <f t="shared" si="86"/>
        <v>#DIV/0!</v>
      </c>
      <c r="U143" s="29" t="e">
        <f t="shared" si="86"/>
        <v>#DIV/0!</v>
      </c>
      <c r="V143" s="29" t="e">
        <f t="shared" si="86"/>
        <v>#DIV/0!</v>
      </c>
      <c r="W143" s="29" t="e">
        <f t="shared" si="86"/>
        <v>#DIV/0!</v>
      </c>
      <c r="X143" s="29" t="e">
        <f t="shared" si="86"/>
        <v>#DIV/0!</v>
      </c>
      <c r="Y143" s="29" t="e">
        <f t="shared" si="86"/>
        <v>#DIV/0!</v>
      </c>
    </row>
    <row r="144" spans="1:26" s="12" customFormat="1" ht="45" hidden="1" customHeight="1" x14ac:dyDescent="0.2">
      <c r="A144" s="13" t="s">
        <v>190</v>
      </c>
      <c r="B144" s="38"/>
      <c r="C144" s="127"/>
      <c r="D144" s="15" t="e">
        <f t="shared" si="80"/>
        <v>#DIV/0!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</row>
    <row r="145" spans="1:25" s="12" customFormat="1" ht="45" hidden="1" customHeight="1" x14ac:dyDescent="0.2">
      <c r="A145" s="32" t="s">
        <v>109</v>
      </c>
      <c r="B145" s="23"/>
      <c r="C145" s="122">
        <f>SUM(E145:Y145)</f>
        <v>0</v>
      </c>
      <c r="D145" s="15" t="e">
        <f t="shared" si="80"/>
        <v>#DIV/0!</v>
      </c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" t="e">
        <f t="shared" si="80"/>
        <v>#DIV/0!</v>
      </c>
      <c r="E146" s="100" t="e">
        <f t="shared" ref="E146:M146" si="87">E145/E144</f>
        <v>#DIV/0!</v>
      </c>
      <c r="F146" s="100" t="e">
        <f t="shared" si="87"/>
        <v>#DIV/0!</v>
      </c>
      <c r="G146" s="100" t="e">
        <f t="shared" si="87"/>
        <v>#DIV/0!</v>
      </c>
      <c r="H146" s="100" t="e">
        <f t="shared" si="87"/>
        <v>#DIV/0!</v>
      </c>
      <c r="I146" s="100" t="e">
        <f t="shared" si="87"/>
        <v>#DIV/0!</v>
      </c>
      <c r="J146" s="100" t="e">
        <f t="shared" si="87"/>
        <v>#DIV/0!</v>
      </c>
      <c r="K146" s="100" t="e">
        <f t="shared" si="87"/>
        <v>#DIV/0!</v>
      </c>
      <c r="L146" s="100" t="e">
        <f t="shared" si="87"/>
        <v>#DIV/0!</v>
      </c>
      <c r="M146" s="100" t="e">
        <f t="shared" si="87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hidden="1" customHeight="1" x14ac:dyDescent="0.2">
      <c r="A147" s="32" t="s">
        <v>97</v>
      </c>
      <c r="B147" s="57" t="e">
        <f>B145/B142*10</f>
        <v>#DIV/0!</v>
      </c>
      <c r="C147" s="136" t="e">
        <f>C145/C142*10</f>
        <v>#DIV/0!</v>
      </c>
      <c r="D147" s="15" t="e">
        <f t="shared" si="80"/>
        <v>#DIV/0!</v>
      </c>
      <c r="E147" s="55" t="e">
        <f>E145/E142*10</f>
        <v>#DIV/0!</v>
      </c>
      <c r="F147" s="55" t="e">
        <f>F145/F142*10</f>
        <v>#DIV/0!</v>
      </c>
      <c r="G147" s="55" t="e">
        <f>G145/G142*10</f>
        <v>#DIV/0!</v>
      </c>
      <c r="H147" s="55" t="e">
        <f t="shared" ref="H147:N147" si="88">H145/H142*10</f>
        <v>#DIV/0!</v>
      </c>
      <c r="I147" s="55" t="e">
        <f t="shared" si="88"/>
        <v>#DIV/0!</v>
      </c>
      <c r="J147" s="55" t="e">
        <f t="shared" si="88"/>
        <v>#DIV/0!</v>
      </c>
      <c r="K147" s="55" t="e">
        <f t="shared" si="88"/>
        <v>#DIV/0!</v>
      </c>
      <c r="L147" s="55" t="e">
        <f t="shared" si="88"/>
        <v>#DIV/0!</v>
      </c>
      <c r="M147" s="55" t="e">
        <f t="shared" si="88"/>
        <v>#DIV/0!</v>
      </c>
      <c r="N147" s="55" t="e">
        <f t="shared" si="88"/>
        <v>#DIV/0!</v>
      </c>
      <c r="O147" s="55" t="e">
        <f>O145/O142*10</f>
        <v>#DIV/0!</v>
      </c>
      <c r="P147" s="55" t="e">
        <f>P145/P142*10</f>
        <v>#DIV/0!</v>
      </c>
      <c r="Q147" s="55"/>
      <c r="R147" s="55" t="e">
        <f t="shared" ref="R147:Y147" si="89">R145/R142*10</f>
        <v>#DIV/0!</v>
      </c>
      <c r="S147" s="55" t="e">
        <f t="shared" si="89"/>
        <v>#DIV/0!</v>
      </c>
      <c r="T147" s="55" t="e">
        <f t="shared" si="89"/>
        <v>#DIV/0!</v>
      </c>
      <c r="U147" s="55" t="e">
        <f t="shared" si="89"/>
        <v>#DIV/0!</v>
      </c>
      <c r="V147" s="55" t="e">
        <f t="shared" si="89"/>
        <v>#DIV/0!</v>
      </c>
      <c r="W147" s="55" t="e">
        <f t="shared" si="89"/>
        <v>#DIV/0!</v>
      </c>
      <c r="X147" s="55" t="e">
        <f t="shared" si="89"/>
        <v>#DIV/0!</v>
      </c>
      <c r="Y147" s="55" t="e">
        <f t="shared" si="89"/>
        <v>#DIV/0!</v>
      </c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" t="e">
        <f t="shared" si="80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" t="e">
        <f t="shared" si="80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6" t="e">
        <f>C149/C148*10</f>
        <v>#DIV/0!</v>
      </c>
      <c r="D150" s="15" t="e">
        <f t="shared" si="80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4">
        <f>SUM(E151:Y151)</f>
        <v>0</v>
      </c>
      <c r="D151" s="15" t="e">
        <f t="shared" si="80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4">
        <f>SUM(E152:Y152)</f>
        <v>0</v>
      </c>
      <c r="D152" s="15" t="e">
        <f t="shared" si="80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6" t="e">
        <f>C152/C151*10</f>
        <v>#DIV/0!</v>
      </c>
      <c r="D153" s="15" t="e">
        <f t="shared" si="80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4">
        <f>SUM(E154:Y154)</f>
        <v>0</v>
      </c>
      <c r="D154" s="15" t="e">
        <f t="shared" si="80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4">
        <f>SUM(E155:Y155)</f>
        <v>0</v>
      </c>
      <c r="D155" s="15" t="e">
        <f t="shared" si="80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6" t="e">
        <f>C155/C154*10</f>
        <v>#DIV/0!</v>
      </c>
      <c r="D156" s="15" t="e">
        <f t="shared" si="80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" t="e">
        <f t="shared" si="80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" t="e">
        <f t="shared" si="80"/>
        <v>#DIV/0!</v>
      </c>
      <c r="E158" s="36"/>
      <c r="F158" s="35"/>
      <c r="G158" s="55"/>
      <c r="H158" s="155"/>
      <c r="I158" s="155"/>
      <c r="J158" s="155"/>
      <c r="K158" s="155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4" t="e">
        <f>C158/C157*10</f>
        <v>#DIV/0!</v>
      </c>
      <c r="D159" s="15" t="e">
        <f t="shared" si="80"/>
        <v>#DIV/0!</v>
      </c>
      <c r="E159" s="51" t="e">
        <f>E158/E157*10</f>
        <v>#DIV/0!</v>
      </c>
      <c r="F159" s="51"/>
      <c r="G159" s="51"/>
      <c r="H159" s="51" t="e">
        <f t="shared" ref="H159:M159" si="90">H158/H157*10</f>
        <v>#DIV/0!</v>
      </c>
      <c r="I159" s="51" t="e">
        <f t="shared" si="90"/>
        <v>#DIV/0!</v>
      </c>
      <c r="J159" s="51" t="e">
        <f t="shared" si="90"/>
        <v>#DIV/0!</v>
      </c>
      <c r="K159" s="51" t="e">
        <f t="shared" si="90"/>
        <v>#DIV/0!</v>
      </c>
      <c r="L159" s="51" t="e">
        <f t="shared" si="90"/>
        <v>#DIV/0!</v>
      </c>
      <c r="M159" s="51" t="e">
        <f t="shared" si="90"/>
        <v>#DIV/0!</v>
      </c>
      <c r="N159" s="155"/>
      <c r="O159" s="155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91">S158/S157*10</f>
        <v>#DIV/0!</v>
      </c>
      <c r="T159" s="51" t="e">
        <f t="shared" si="91"/>
        <v>#DIV/0!</v>
      </c>
      <c r="U159" s="51" t="e">
        <f t="shared" si="91"/>
        <v>#DIV/0!</v>
      </c>
      <c r="V159" s="51" t="e">
        <f t="shared" si="91"/>
        <v>#DIV/0!</v>
      </c>
      <c r="W159" s="51" t="e">
        <f t="shared" si="91"/>
        <v>#DIV/0!</v>
      </c>
      <c r="X159" s="51" t="e">
        <f t="shared" si="91"/>
        <v>#DIV/0!</v>
      </c>
      <c r="Y159" s="155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" t="e">
        <f t="shared" si="80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" t="e">
        <f t="shared" si="80"/>
        <v>#DIV/0!</v>
      </c>
      <c r="E161" s="36"/>
      <c r="F161" s="35"/>
      <c r="G161" s="55"/>
      <c r="H161" s="155"/>
      <c r="I161" s="155"/>
      <c r="J161" s="155"/>
      <c r="K161" s="155"/>
      <c r="L161" s="37"/>
      <c r="M161" s="37"/>
      <c r="N161" s="155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4" t="e">
        <f>C161/C160*10</f>
        <v>#DIV/0!</v>
      </c>
      <c r="D162" s="15" t="e">
        <f t="shared" si="80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5"/>
      <c r="P162" s="155"/>
      <c r="Q162" s="51" t="e">
        <f>Q161/Q160*10</f>
        <v>#DIV/0!</v>
      </c>
      <c r="R162" s="51" t="e">
        <f>R161/R160*10</f>
        <v>#DIV/0!</v>
      </c>
      <c r="S162" s="51"/>
      <c r="T162" s="155"/>
      <c r="U162" s="155"/>
      <c r="V162" s="51" t="e">
        <f>V161/V160*10</f>
        <v>#DIV/0!</v>
      </c>
      <c r="W162" s="51"/>
      <c r="X162" s="51" t="e">
        <f>X161/X160*10</f>
        <v>#DIV/0!</v>
      </c>
      <c r="Y162" s="155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">
        <f t="shared" si="80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">
        <f t="shared" si="80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4">
        <f>C164/C163*10</f>
        <v>6.3030303030303028</v>
      </c>
      <c r="D165" s="15">
        <f t="shared" si="80"/>
        <v>0.56955093099671417</v>
      </c>
      <c r="E165" s="51"/>
      <c r="F165" s="51"/>
      <c r="G165" s="51"/>
      <c r="H165" s="155"/>
      <c r="I165" s="155"/>
      <c r="J165" s="155"/>
      <c r="K165" s="51"/>
      <c r="L165" s="51"/>
      <c r="M165" s="51"/>
      <c r="N165" s="155"/>
      <c r="O165" s="155"/>
      <c r="P165" s="155"/>
      <c r="Q165" s="51">
        <f>Q164/Q163*10</f>
        <v>4</v>
      </c>
      <c r="R165" s="51"/>
      <c r="S165" s="51"/>
      <c r="T165" s="51">
        <f>T164/T163*10</f>
        <v>7.304347826086957</v>
      </c>
      <c r="U165" s="155"/>
      <c r="V165" s="51"/>
      <c r="W165" s="51"/>
      <c r="X165" s="51"/>
      <c r="Y165" s="155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" t="e">
        <f t="shared" si="80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" t="e">
        <f t="shared" si="80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6" t="e">
        <f>C167/C166*10</f>
        <v>#DIV/0!</v>
      </c>
      <c r="D168" s="15" t="e">
        <f t="shared" si="80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" t="e">
        <f t="shared" si="80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" t="e">
        <f t="shared" si="80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6" t="e">
        <f>C170/C169*10</f>
        <v>#DIV/0!</v>
      </c>
      <c r="D171" s="15" t="e">
        <f t="shared" si="80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" t="e">
        <f t="shared" si="80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" t="e">
        <f t="shared" si="80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" t="e">
        <f t="shared" si="80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28108</v>
      </c>
      <c r="C175" s="122">
        <f>SUM(E175:Y175)</f>
        <v>30167</v>
      </c>
      <c r="D175" s="15">
        <f t="shared" ref="D175:D184" si="92">C175/B175</f>
        <v>1.0732531663583322</v>
      </c>
      <c r="E175" s="155">
        <v>5130</v>
      </c>
      <c r="F175" s="155">
        <v>1552</v>
      </c>
      <c r="G175" s="155">
        <v>789</v>
      </c>
      <c r="H175" s="155">
        <v>500</v>
      </c>
      <c r="I175" s="155"/>
      <c r="J175" s="155">
        <v>3200</v>
      </c>
      <c r="K175" s="155">
        <v>850</v>
      </c>
      <c r="L175" s="155">
        <v>279</v>
      </c>
      <c r="M175" s="155">
        <v>906</v>
      </c>
      <c r="N175" s="155">
        <v>1350</v>
      </c>
      <c r="O175" s="155">
        <v>385</v>
      </c>
      <c r="P175" s="155">
        <v>1950</v>
      </c>
      <c r="Q175" s="155">
        <v>5121</v>
      </c>
      <c r="R175" s="155">
        <v>160</v>
      </c>
      <c r="S175" s="155">
        <v>800</v>
      </c>
      <c r="T175" s="155">
        <v>380</v>
      </c>
      <c r="U175" s="155">
        <v>850</v>
      </c>
      <c r="V175" s="155">
        <v>950</v>
      </c>
      <c r="W175" s="155">
        <v>1415</v>
      </c>
      <c r="X175" s="155">
        <v>2035</v>
      </c>
      <c r="Y175" s="155">
        <v>1565</v>
      </c>
    </row>
    <row r="176" spans="1:25" s="47" customFormat="1" ht="45" hidden="1" customHeight="1" x14ac:dyDescent="0.2">
      <c r="A176" s="13" t="s">
        <v>122</v>
      </c>
      <c r="B176" s="88"/>
      <c r="C176" s="139" t="e">
        <f>C175/C178</f>
        <v>#DIV/0!</v>
      </c>
      <c r="D176" s="15" t="e">
        <f t="shared" si="92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92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92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92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0" t="e">
        <f>C179/C178</f>
        <v>#DIV/0!</v>
      </c>
      <c r="D180" s="15" t="e">
        <f t="shared" si="92"/>
        <v>#DIV/0!</v>
      </c>
      <c r="E180" s="16" t="e">
        <f>E179/E178</f>
        <v>#DIV/0!</v>
      </c>
      <c r="F180" s="16" t="e">
        <f t="shared" ref="F180:Y180" si="93">F179/F178</f>
        <v>#DIV/0!</v>
      </c>
      <c r="G180" s="16" t="e">
        <f t="shared" si="93"/>
        <v>#DIV/0!</v>
      </c>
      <c r="H180" s="16" t="e">
        <f t="shared" si="93"/>
        <v>#DIV/0!</v>
      </c>
      <c r="I180" s="16" t="e">
        <f t="shared" si="93"/>
        <v>#DIV/0!</v>
      </c>
      <c r="J180" s="16" t="e">
        <f t="shared" si="93"/>
        <v>#DIV/0!</v>
      </c>
      <c r="K180" s="16" t="e">
        <f t="shared" si="93"/>
        <v>#DIV/0!</v>
      </c>
      <c r="L180" s="16" t="e">
        <f t="shared" si="93"/>
        <v>#DIV/0!</v>
      </c>
      <c r="M180" s="16" t="e">
        <f t="shared" si="93"/>
        <v>#DIV/0!</v>
      </c>
      <c r="N180" s="16" t="e">
        <f t="shared" si="93"/>
        <v>#DIV/0!</v>
      </c>
      <c r="O180" s="16" t="e">
        <f t="shared" si="93"/>
        <v>#DIV/0!</v>
      </c>
      <c r="P180" s="16" t="e">
        <f t="shared" si="93"/>
        <v>#DIV/0!</v>
      </c>
      <c r="Q180" s="16" t="e">
        <f t="shared" si="93"/>
        <v>#DIV/0!</v>
      </c>
      <c r="R180" s="16" t="e">
        <f t="shared" si="93"/>
        <v>#DIV/0!</v>
      </c>
      <c r="S180" s="16" t="e">
        <f t="shared" si="93"/>
        <v>#DIV/0!</v>
      </c>
      <c r="T180" s="16" t="e">
        <f t="shared" si="93"/>
        <v>#DIV/0!</v>
      </c>
      <c r="U180" s="16" t="e">
        <f t="shared" si="93"/>
        <v>#DIV/0!</v>
      </c>
      <c r="V180" s="16" t="e">
        <f t="shared" si="93"/>
        <v>#DIV/0!</v>
      </c>
      <c r="W180" s="16" t="e">
        <f t="shared" si="93"/>
        <v>#DIV/0!</v>
      </c>
      <c r="X180" s="16" t="e">
        <f t="shared" si="93"/>
        <v>#DIV/0!</v>
      </c>
      <c r="Y180" s="16" t="e">
        <f t="shared" si="93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92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92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92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92"/>
        <v>0.95042802501366042</v>
      </c>
      <c r="E184" s="31">
        <v>915</v>
      </c>
      <c r="F184" s="31">
        <v>2066</v>
      </c>
      <c r="G184" s="156">
        <v>9743</v>
      </c>
      <c r="H184" s="156">
        <v>6815</v>
      </c>
      <c r="I184" s="156">
        <v>6386</v>
      </c>
      <c r="J184" s="31">
        <v>4980</v>
      </c>
      <c r="K184" s="156">
        <v>3415</v>
      </c>
      <c r="L184" s="156">
        <v>4239</v>
      </c>
      <c r="M184" s="31">
        <v>2497</v>
      </c>
      <c r="N184" s="156">
        <v>3286</v>
      </c>
      <c r="O184" s="31">
        <v>2979</v>
      </c>
      <c r="P184" s="156">
        <v>4879</v>
      </c>
      <c r="Q184" s="156">
        <v>5814</v>
      </c>
      <c r="R184" s="156">
        <v>2912</v>
      </c>
      <c r="S184" s="31">
        <v>4255</v>
      </c>
      <c r="T184" s="156">
        <v>4497</v>
      </c>
      <c r="U184" s="31">
        <v>1106</v>
      </c>
      <c r="V184" s="156">
        <v>1952</v>
      </c>
      <c r="W184" s="156">
        <v>8713</v>
      </c>
      <c r="X184" s="156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83499</v>
      </c>
      <c r="C185" s="122">
        <f>SUM(E185:Y185)</f>
        <v>86272</v>
      </c>
      <c r="D185" s="15">
        <f t="shared" ref="D185" si="94">C185/B185</f>
        <v>1.0332099785626174</v>
      </c>
      <c r="E185" s="36">
        <v>910</v>
      </c>
      <c r="F185" s="36">
        <v>1895</v>
      </c>
      <c r="G185" s="36">
        <v>9743</v>
      </c>
      <c r="H185" s="36">
        <v>4256</v>
      </c>
      <c r="I185" s="36">
        <v>5520</v>
      </c>
      <c r="J185" s="36">
        <v>4980</v>
      </c>
      <c r="K185" s="36">
        <v>3223</v>
      </c>
      <c r="L185" s="36">
        <v>3542</v>
      </c>
      <c r="M185" s="36">
        <v>2473</v>
      </c>
      <c r="N185" s="46">
        <v>3286</v>
      </c>
      <c r="O185" s="36">
        <v>2934</v>
      </c>
      <c r="P185" s="36">
        <v>4206</v>
      </c>
      <c r="Q185" s="36">
        <v>5814</v>
      </c>
      <c r="R185" s="36">
        <v>2700</v>
      </c>
      <c r="S185" s="36">
        <v>3418</v>
      </c>
      <c r="T185" s="46">
        <v>4073</v>
      </c>
      <c r="U185" s="36">
        <v>1106</v>
      </c>
      <c r="V185" s="36">
        <v>1952</v>
      </c>
      <c r="W185" s="36">
        <v>8566</v>
      </c>
      <c r="X185" s="36">
        <v>7230</v>
      </c>
      <c r="Y185" s="36">
        <v>4445</v>
      </c>
    </row>
    <row r="186" spans="1:35" s="47" customFormat="1" ht="30" customHeight="1" x14ac:dyDescent="0.2">
      <c r="A186" s="11" t="s">
        <v>129</v>
      </c>
      <c r="B186" s="141">
        <f>B185/B184</f>
        <v>0.84490923441199683</v>
      </c>
      <c r="C186" s="141">
        <f>C185/C184</f>
        <v>0.91850053765158046</v>
      </c>
      <c r="D186" s="15">
        <f t="shared" ref="D186:D188" si="95">C186/B186</f>
        <v>1.0870996554923422</v>
      </c>
      <c r="E186" s="70">
        <f t="shared" ref="E186:Y186" si="96">E185/E184</f>
        <v>0.99453551912568305</v>
      </c>
      <c r="F186" s="70">
        <f t="shared" si="96"/>
        <v>0.91723136495643753</v>
      </c>
      <c r="G186" s="70">
        <f t="shared" si="96"/>
        <v>1</v>
      </c>
      <c r="H186" s="70">
        <f t="shared" si="96"/>
        <v>0.62450476889214968</v>
      </c>
      <c r="I186" s="70">
        <f t="shared" si="96"/>
        <v>0.86439085499530222</v>
      </c>
      <c r="J186" s="70">
        <f t="shared" si="96"/>
        <v>1</v>
      </c>
      <c r="K186" s="70">
        <f t="shared" si="96"/>
        <v>0.94377745241581257</v>
      </c>
      <c r="L186" s="70">
        <f t="shared" si="96"/>
        <v>0.8355744279311158</v>
      </c>
      <c r="M186" s="70">
        <f t="shared" si="96"/>
        <v>0.99038846615939125</v>
      </c>
      <c r="N186" s="70">
        <f t="shared" si="96"/>
        <v>1</v>
      </c>
      <c r="O186" s="70">
        <f t="shared" si="96"/>
        <v>0.98489425981873113</v>
      </c>
      <c r="P186" s="70">
        <f t="shared" si="96"/>
        <v>0.86206189792990362</v>
      </c>
      <c r="Q186" s="70">
        <f t="shared" si="96"/>
        <v>1</v>
      </c>
      <c r="R186" s="70">
        <f t="shared" si="96"/>
        <v>0.92719780219780223</v>
      </c>
      <c r="S186" s="70">
        <f t="shared" si="96"/>
        <v>0.80329024676850769</v>
      </c>
      <c r="T186" s="70">
        <f t="shared" si="96"/>
        <v>0.90571492105848339</v>
      </c>
      <c r="U186" s="70">
        <f t="shared" si="96"/>
        <v>1</v>
      </c>
      <c r="V186" s="70">
        <f t="shared" si="96"/>
        <v>1</v>
      </c>
      <c r="W186" s="70">
        <f t="shared" si="96"/>
        <v>0.98312865832663832</v>
      </c>
      <c r="X186" s="70">
        <f t="shared" si="96"/>
        <v>1.0004151100041512</v>
      </c>
      <c r="Y186" s="70">
        <f t="shared" si="96"/>
        <v>0.84650542753761193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95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5291</v>
      </c>
      <c r="C188" s="122">
        <f>SUM(E188:Y188)</f>
        <v>5860</v>
      </c>
      <c r="D188" s="15">
        <f t="shared" si="95"/>
        <v>1.1075411075411075</v>
      </c>
      <c r="E188" s="46"/>
      <c r="F188" s="36">
        <v>100</v>
      </c>
      <c r="G188" s="36">
        <v>769</v>
      </c>
      <c r="H188" s="36"/>
      <c r="I188" s="36">
        <v>110</v>
      </c>
      <c r="J188" s="36">
        <v>620</v>
      </c>
      <c r="K188" s="36"/>
      <c r="L188" s="36"/>
      <c r="M188" s="36"/>
      <c r="N188" s="36">
        <v>11</v>
      </c>
      <c r="O188" s="46"/>
      <c r="P188" s="36">
        <v>279</v>
      </c>
      <c r="Q188" s="36"/>
      <c r="R188" s="36">
        <v>100</v>
      </c>
      <c r="S188" s="36"/>
      <c r="T188" s="36">
        <v>310</v>
      </c>
      <c r="U188" s="36"/>
      <c r="V188" s="36"/>
      <c r="W188" s="36">
        <v>78</v>
      </c>
      <c r="X188" s="36">
        <v>3343</v>
      </c>
      <c r="Y188" s="36">
        <v>140</v>
      </c>
    </row>
    <row r="189" spans="1:35" s="47" customFormat="1" ht="45" hidden="1" customHeight="1" x14ac:dyDescent="0.2">
      <c r="A189" s="11" t="s">
        <v>132</v>
      </c>
      <c r="B189" s="15"/>
      <c r="C189" s="122">
        <f t="shared" ref="C189" si="97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88718</v>
      </c>
      <c r="C191" s="122">
        <f>SUM(E191:Y191)</f>
        <v>72474</v>
      </c>
      <c r="D191" s="9">
        <f t="shared" ref="D191:D195" si="98">C191/B191</f>
        <v>0.81690299600982885</v>
      </c>
      <c r="E191" s="26">
        <v>1869</v>
      </c>
      <c r="F191" s="26">
        <v>2254</v>
      </c>
      <c r="G191" s="26">
        <v>5520</v>
      </c>
      <c r="H191" s="26">
        <v>7369</v>
      </c>
      <c r="I191" s="26">
        <v>5093</v>
      </c>
      <c r="J191" s="26">
        <v>3880</v>
      </c>
      <c r="K191" s="26">
        <v>2906</v>
      </c>
      <c r="L191" s="26">
        <v>5264</v>
      </c>
      <c r="M191" s="26">
        <v>2154</v>
      </c>
      <c r="N191" s="26">
        <v>3374</v>
      </c>
      <c r="O191" s="26">
        <v>3212</v>
      </c>
      <c r="P191" s="26">
        <v>3655</v>
      </c>
      <c r="Q191" s="26">
        <v>7228</v>
      </c>
      <c r="R191" s="26">
        <v>1580</v>
      </c>
      <c r="S191" s="26">
        <v>1446</v>
      </c>
      <c r="T191" s="26">
        <v>1812</v>
      </c>
      <c r="U191" s="26">
        <v>1120</v>
      </c>
      <c r="V191" s="26">
        <v>815</v>
      </c>
      <c r="W191" s="26">
        <v>3310</v>
      </c>
      <c r="X191" s="26">
        <v>4893</v>
      </c>
      <c r="Y191" s="26">
        <v>3720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98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39923.1</v>
      </c>
      <c r="C193" s="122">
        <f>C191*0.45</f>
        <v>32613.3</v>
      </c>
      <c r="D193" s="9">
        <f t="shared" si="98"/>
        <v>0.81690299600982885</v>
      </c>
      <c r="E193" s="26">
        <f>E191*0.45</f>
        <v>841.05000000000007</v>
      </c>
      <c r="F193" s="26">
        <f t="shared" ref="F193:Y193" si="99">F191*0.45</f>
        <v>1014.3000000000001</v>
      </c>
      <c r="G193" s="26">
        <f t="shared" si="99"/>
        <v>2484</v>
      </c>
      <c r="H193" s="26">
        <f t="shared" si="99"/>
        <v>3316.05</v>
      </c>
      <c r="I193" s="26">
        <f t="shared" si="99"/>
        <v>2291.85</v>
      </c>
      <c r="J193" s="26">
        <f t="shared" si="99"/>
        <v>1746</v>
      </c>
      <c r="K193" s="26">
        <f t="shared" si="99"/>
        <v>1307.7</v>
      </c>
      <c r="L193" s="26">
        <f t="shared" si="99"/>
        <v>2368.8000000000002</v>
      </c>
      <c r="M193" s="26">
        <f t="shared" si="99"/>
        <v>969.30000000000007</v>
      </c>
      <c r="N193" s="26">
        <f t="shared" si="99"/>
        <v>1518.3</v>
      </c>
      <c r="O193" s="26">
        <f t="shared" si="99"/>
        <v>1445.4</v>
      </c>
      <c r="P193" s="26">
        <f t="shared" si="99"/>
        <v>1644.75</v>
      </c>
      <c r="Q193" s="26">
        <f t="shared" si="99"/>
        <v>3252.6</v>
      </c>
      <c r="R193" s="26">
        <f t="shared" si="99"/>
        <v>711</v>
      </c>
      <c r="S193" s="26">
        <f t="shared" si="99"/>
        <v>650.70000000000005</v>
      </c>
      <c r="T193" s="26">
        <f t="shared" si="99"/>
        <v>815.4</v>
      </c>
      <c r="U193" s="26">
        <f t="shared" si="99"/>
        <v>504</v>
      </c>
      <c r="V193" s="26">
        <f t="shared" si="99"/>
        <v>366.75</v>
      </c>
      <c r="W193" s="26">
        <f t="shared" si="99"/>
        <v>1489.5</v>
      </c>
      <c r="X193" s="26">
        <f t="shared" si="99"/>
        <v>2201.85</v>
      </c>
      <c r="Y193" s="26">
        <f t="shared" si="99"/>
        <v>1674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0.9338736842105263</v>
      </c>
      <c r="C194" s="141">
        <f>C191/C192</f>
        <v>0.73043005009020268</v>
      </c>
      <c r="D194" s="9"/>
      <c r="E194" s="70">
        <f t="shared" ref="E194:Y194" si="100">E191/E192</f>
        <v>1.3793357933579335</v>
      </c>
      <c r="F194" s="70">
        <f t="shared" si="100"/>
        <v>0.95065373260227748</v>
      </c>
      <c r="G194" s="70">
        <f t="shared" si="100"/>
        <v>0.53509112058937569</v>
      </c>
      <c r="H194" s="70">
        <f t="shared" si="100"/>
        <v>0.7513254486133768</v>
      </c>
      <c r="I194" s="70">
        <f t="shared" si="100"/>
        <v>1.1827682303762193</v>
      </c>
      <c r="J194" s="70">
        <f t="shared" si="100"/>
        <v>0.84019055868341275</v>
      </c>
      <c r="K194" s="70">
        <f t="shared" si="100"/>
        <v>1.1422955974842768</v>
      </c>
      <c r="L194" s="70">
        <f t="shared" si="100"/>
        <v>0.53934426229508192</v>
      </c>
      <c r="M194" s="70">
        <f t="shared" si="100"/>
        <v>0.51642292016303049</v>
      </c>
      <c r="N194" s="70">
        <f t="shared" si="100"/>
        <v>1.0017814726840855</v>
      </c>
      <c r="O194" s="70">
        <f t="shared" si="100"/>
        <v>1.2025458629726695</v>
      </c>
      <c r="P194" s="70">
        <f t="shared" si="100"/>
        <v>0.64943141435678753</v>
      </c>
      <c r="Q194" s="70">
        <f t="shared" si="100"/>
        <v>1.4817548175481754</v>
      </c>
      <c r="R194" s="70">
        <f t="shared" si="100"/>
        <v>0.52666666666666662</v>
      </c>
      <c r="S194" s="70">
        <f t="shared" si="100"/>
        <v>0.3519961051606621</v>
      </c>
      <c r="T194" s="70">
        <f t="shared" si="100"/>
        <v>0.33964386129334584</v>
      </c>
      <c r="U194" s="70">
        <f t="shared" si="100"/>
        <v>0.57494866529774125</v>
      </c>
      <c r="V194" s="70">
        <f t="shared" si="100"/>
        <v>1.9829683698296836</v>
      </c>
      <c r="W194" s="70">
        <f t="shared" si="100"/>
        <v>1.0153374233128833</v>
      </c>
      <c r="X194" s="70">
        <f t="shared" si="100"/>
        <v>0.75276923076923075</v>
      </c>
      <c r="Y194" s="70">
        <f t="shared" si="100"/>
        <v>0.41962774957698817</v>
      </c>
    </row>
    <row r="195" spans="1:26" s="60" customFormat="1" ht="30" customHeight="1" outlineLevel="1" x14ac:dyDescent="0.2">
      <c r="A195" s="52" t="s">
        <v>138</v>
      </c>
      <c r="B195" s="23">
        <v>197386</v>
      </c>
      <c r="C195" s="122">
        <f>SUM(E195:Y195)</f>
        <v>183463</v>
      </c>
      <c r="D195" s="9">
        <f t="shared" si="98"/>
        <v>0.92946308248811971</v>
      </c>
      <c r="E195" s="26">
        <v>653</v>
      </c>
      <c r="F195" s="26">
        <v>3830</v>
      </c>
      <c r="G195" s="26">
        <v>17650</v>
      </c>
      <c r="H195" s="26">
        <v>7259</v>
      </c>
      <c r="I195" s="26">
        <v>7260</v>
      </c>
      <c r="J195" s="26">
        <v>7900</v>
      </c>
      <c r="K195" s="26">
        <v>500</v>
      </c>
      <c r="L195" s="26">
        <v>9297</v>
      </c>
      <c r="M195" s="26">
        <v>7900</v>
      </c>
      <c r="N195" s="26">
        <v>8650</v>
      </c>
      <c r="O195" s="26">
        <v>5786</v>
      </c>
      <c r="P195" s="26">
        <v>10100</v>
      </c>
      <c r="Q195" s="26">
        <v>1600</v>
      </c>
      <c r="R195" s="26">
        <v>1850</v>
      </c>
      <c r="S195" s="26">
        <v>5350</v>
      </c>
      <c r="T195" s="26">
        <v>28863</v>
      </c>
      <c r="U195" s="26">
        <v>1700</v>
      </c>
      <c r="V195" s="26">
        <v>450</v>
      </c>
      <c r="W195" s="26">
        <v>7793</v>
      </c>
      <c r="X195" s="26">
        <v>37672</v>
      </c>
      <c r="Y195" s="26">
        <v>11400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101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59215.799999999996</v>
      </c>
      <c r="C197" s="122">
        <f>C195*0.3</f>
        <v>55038.9</v>
      </c>
      <c r="D197" s="9">
        <f t="shared" si="101"/>
        <v>0.92946308248811982</v>
      </c>
      <c r="E197" s="26">
        <f>E195*0.3</f>
        <v>195.9</v>
      </c>
      <c r="F197" s="26">
        <f t="shared" ref="F197:Y197" si="102">F195*0.3</f>
        <v>1149</v>
      </c>
      <c r="G197" s="26">
        <f t="shared" si="102"/>
        <v>5295</v>
      </c>
      <c r="H197" s="26">
        <f t="shared" si="102"/>
        <v>2177.6999999999998</v>
      </c>
      <c r="I197" s="26">
        <f t="shared" si="102"/>
        <v>2178</v>
      </c>
      <c r="J197" s="26">
        <f t="shared" si="102"/>
        <v>2370</v>
      </c>
      <c r="K197" s="26">
        <f t="shared" si="102"/>
        <v>150</v>
      </c>
      <c r="L197" s="26">
        <f t="shared" si="102"/>
        <v>2789.1</v>
      </c>
      <c r="M197" s="26">
        <f t="shared" si="102"/>
        <v>2370</v>
      </c>
      <c r="N197" s="26">
        <f t="shared" si="102"/>
        <v>2595</v>
      </c>
      <c r="O197" s="26">
        <f t="shared" si="102"/>
        <v>1735.8</v>
      </c>
      <c r="P197" s="26">
        <f t="shared" si="102"/>
        <v>3030</v>
      </c>
      <c r="Q197" s="26">
        <f t="shared" si="102"/>
        <v>480</v>
      </c>
      <c r="R197" s="26">
        <f t="shared" si="102"/>
        <v>555</v>
      </c>
      <c r="S197" s="26">
        <f t="shared" si="102"/>
        <v>1605</v>
      </c>
      <c r="T197" s="26">
        <f t="shared" si="102"/>
        <v>8658.9</v>
      </c>
      <c r="U197" s="26">
        <f t="shared" si="102"/>
        <v>510</v>
      </c>
      <c r="V197" s="26">
        <f t="shared" si="102"/>
        <v>135</v>
      </c>
      <c r="W197" s="26">
        <f t="shared" si="102"/>
        <v>2337.9</v>
      </c>
      <c r="X197" s="26">
        <f t="shared" si="102"/>
        <v>11301.6</v>
      </c>
      <c r="Y197" s="26">
        <f t="shared" si="102"/>
        <v>3420</v>
      </c>
    </row>
    <row r="198" spans="1:26" s="60" customFormat="1" ht="30" customHeight="1" collapsed="1" x14ac:dyDescent="0.2">
      <c r="A198" s="13" t="s">
        <v>137</v>
      </c>
      <c r="B198" s="9">
        <f>B195/B196</f>
        <v>0.72836162361623613</v>
      </c>
      <c r="C198" s="121">
        <f>C195/C196</f>
        <v>0.64799293598233998</v>
      </c>
      <c r="D198" s="154"/>
      <c r="E198" s="30">
        <f t="shared" ref="E198:Y198" si="103">E195/E196</f>
        <v>0.20079950799507995</v>
      </c>
      <c r="F198" s="30">
        <f t="shared" si="103"/>
        <v>0.60324460544967706</v>
      </c>
      <c r="G198" s="30">
        <f t="shared" si="103"/>
        <v>0.82953423884946187</v>
      </c>
      <c r="H198" s="30">
        <f t="shared" si="103"/>
        <v>0.37336693755786443</v>
      </c>
      <c r="I198" s="30">
        <f t="shared" si="103"/>
        <v>0.98360655737704916</v>
      </c>
      <c r="J198" s="30">
        <f t="shared" si="103"/>
        <v>0.49902090834438761</v>
      </c>
      <c r="K198" s="30">
        <f t="shared" si="103"/>
        <v>0.41946308724832215</v>
      </c>
      <c r="L198" s="30">
        <f t="shared" si="103"/>
        <v>0.37045744341727765</v>
      </c>
      <c r="M198" s="30">
        <f t="shared" si="103"/>
        <v>0.73652806265150106</v>
      </c>
      <c r="N198" s="30">
        <f t="shared" si="103"/>
        <v>0.73392160190055999</v>
      </c>
      <c r="O198" s="30">
        <f t="shared" si="103"/>
        <v>0.78753232611950452</v>
      </c>
      <c r="P198" s="30">
        <f t="shared" si="103"/>
        <v>0.51266433175980919</v>
      </c>
      <c r="Q198" s="30">
        <f t="shared" si="103"/>
        <v>0.3662165255207141</v>
      </c>
      <c r="R198" s="30">
        <f t="shared" si="103"/>
        <v>0.31634746922024626</v>
      </c>
      <c r="S198" s="30">
        <f t="shared" si="103"/>
        <v>0.601123595505618</v>
      </c>
      <c r="T198" s="30">
        <f t="shared" si="103"/>
        <v>0.77281246653100566</v>
      </c>
      <c r="U198" s="30">
        <f t="shared" si="103"/>
        <v>0.58159425248032848</v>
      </c>
      <c r="V198" s="30">
        <f t="shared" si="103"/>
        <v>0.33682634730538924</v>
      </c>
      <c r="W198" s="30">
        <f t="shared" si="103"/>
        <v>0.68293751643151346</v>
      </c>
      <c r="X198" s="30">
        <f t="shared" si="103"/>
        <v>0.94179999999999997</v>
      </c>
      <c r="Y198" s="30">
        <f t="shared" si="103"/>
        <v>0.52753354928273943</v>
      </c>
    </row>
    <row r="199" spans="1:26" s="60" customFormat="1" ht="30" customHeight="1" outlineLevel="1" x14ac:dyDescent="0.2">
      <c r="A199" s="52" t="s">
        <v>139</v>
      </c>
      <c r="B199" s="23">
        <v>13387</v>
      </c>
      <c r="C199" s="122">
        <f>SUM(E199:Y199)</f>
        <v>6341</v>
      </c>
      <c r="D199" s="154">
        <f t="shared" ref="D199" si="104">C199/B199</f>
        <v>0.4736684843504893</v>
      </c>
      <c r="E199" s="26"/>
      <c r="F199" s="26"/>
      <c r="G199" s="26"/>
      <c r="H199" s="26">
        <v>2000</v>
      </c>
      <c r="I199" s="26">
        <v>1100</v>
      </c>
      <c r="J199" s="26"/>
      <c r="K199" s="26">
        <v>700</v>
      </c>
      <c r="L199" s="26">
        <v>1441</v>
      </c>
      <c r="M199" s="26"/>
      <c r="N199" s="26"/>
      <c r="O199" s="26"/>
      <c r="P199" s="26">
        <v>1100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4">
        <f t="shared" si="101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2543.5300000000002</v>
      </c>
      <c r="C201" s="122">
        <f>C199*0.19</f>
        <v>1204.79</v>
      </c>
      <c r="D201" s="154">
        <f t="shared" si="101"/>
        <v>0.47366848435048925</v>
      </c>
      <c r="E201" s="26"/>
      <c r="F201" s="26"/>
      <c r="G201" s="155"/>
      <c r="H201" s="155"/>
      <c r="I201" s="155"/>
      <c r="J201" s="155"/>
      <c r="K201" s="155">
        <f t="shared" ref="K201" si="105">K199*0.19</f>
        <v>133</v>
      </c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6" s="60" customFormat="1" ht="30" customHeight="1" collapsed="1" x14ac:dyDescent="0.2">
      <c r="A202" s="13" t="s">
        <v>141</v>
      </c>
      <c r="B202" s="9">
        <f>B199/B200</f>
        <v>3.9996056263967399E-2</v>
      </c>
      <c r="C202" s="121">
        <f>C199/C200</f>
        <v>1.8806704096189723E-2</v>
      </c>
      <c r="D202" s="154"/>
      <c r="E202" s="30"/>
      <c r="F202" s="30"/>
      <c r="G202" s="30"/>
      <c r="H202" s="30"/>
      <c r="I202" s="30"/>
      <c r="J202" s="30"/>
      <c r="K202" s="30">
        <f t="shared" ref="K202:L202" si="106">K199/K200</f>
        <v>0.35228988424760949</v>
      </c>
      <c r="L202" s="30">
        <f t="shared" si="106"/>
        <v>6.5622296097272187E-2</v>
      </c>
      <c r="M202" s="30"/>
      <c r="N202" s="30"/>
      <c r="O202" s="30"/>
      <c r="P202" s="100">
        <f t="shared" ref="P202" si="107">P199/P200</f>
        <v>5.8626019293289984E-2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>
        <v>227</v>
      </c>
      <c r="C203" s="122">
        <f>SUM(E203:Y203)</f>
        <v>50</v>
      </c>
      <c r="D203" s="154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4" t="e">
        <f t="shared" si="101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4" t="e">
        <f t="shared" si="101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4" t="e">
        <f t="shared" si="101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4" t="e">
        <f t="shared" si="101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5">
        <f>B206+B204+B201+B197+B193</f>
        <v>101682.43</v>
      </c>
      <c r="C208" s="155">
        <f>C206+C204+C201+C197+C193</f>
        <v>88891.99</v>
      </c>
      <c r="D208" s="154">
        <f t="shared" si="101"/>
        <v>0.8742118967849215</v>
      </c>
      <c r="E208" s="26">
        <f>E206+E204+E201+E197+E193</f>
        <v>1036.95</v>
      </c>
      <c r="F208" s="26">
        <f t="shared" ref="F208:Y208" si="108">F206+F204+F201+F197+F193</f>
        <v>2163.3000000000002</v>
      </c>
      <c r="G208" s="26">
        <f t="shared" si="108"/>
        <v>7779</v>
      </c>
      <c r="H208" s="26">
        <f t="shared" si="108"/>
        <v>5493.75</v>
      </c>
      <c r="I208" s="26">
        <f t="shared" si="108"/>
        <v>4469.8500000000004</v>
      </c>
      <c r="J208" s="26">
        <f t="shared" si="108"/>
        <v>4116</v>
      </c>
      <c r="K208" s="26">
        <f>K206+K204+K201+K197+K193</f>
        <v>1590.7</v>
      </c>
      <c r="L208" s="26">
        <f t="shared" si="108"/>
        <v>5157.8999999999996</v>
      </c>
      <c r="M208" s="26">
        <f t="shared" si="108"/>
        <v>3339.3</v>
      </c>
      <c r="N208" s="26">
        <f t="shared" si="108"/>
        <v>4113.3</v>
      </c>
      <c r="O208" s="26">
        <f t="shared" si="108"/>
        <v>3181.2</v>
      </c>
      <c r="P208" s="26">
        <f t="shared" si="108"/>
        <v>4674.75</v>
      </c>
      <c r="Q208" s="26">
        <f t="shared" si="108"/>
        <v>3732.6</v>
      </c>
      <c r="R208" s="26">
        <f t="shared" si="108"/>
        <v>1266</v>
      </c>
      <c r="S208" s="26">
        <f t="shared" si="108"/>
        <v>2255.6999999999998</v>
      </c>
      <c r="T208" s="26">
        <f t="shared" si="108"/>
        <v>9474.2999999999993</v>
      </c>
      <c r="U208" s="26">
        <f t="shared" si="108"/>
        <v>1014</v>
      </c>
      <c r="V208" s="26">
        <f t="shared" si="108"/>
        <v>501.75</v>
      </c>
      <c r="W208" s="155">
        <f t="shared" si="108"/>
        <v>3827.4</v>
      </c>
      <c r="X208" s="26">
        <f t="shared" si="108"/>
        <v>13503.45</v>
      </c>
      <c r="Y208" s="26">
        <f t="shared" si="108"/>
        <v>5094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101"/>
        <v>1.0202702702702702</v>
      </c>
      <c r="E209" s="155">
        <v>610</v>
      </c>
      <c r="F209" s="155">
        <v>1904.5</v>
      </c>
      <c r="G209" s="155">
        <v>5803</v>
      </c>
      <c r="H209" s="155">
        <v>6976</v>
      </c>
      <c r="I209" s="155">
        <v>2768</v>
      </c>
      <c r="J209" s="155">
        <v>2968</v>
      </c>
      <c r="K209" s="155">
        <v>715</v>
      </c>
      <c r="L209" s="155">
        <v>6274</v>
      </c>
      <c r="M209" s="155">
        <v>2681</v>
      </c>
      <c r="N209" s="155">
        <v>2526</v>
      </c>
      <c r="O209" s="155">
        <v>2004</v>
      </c>
      <c r="P209" s="155">
        <v>4222</v>
      </c>
      <c r="Q209" s="155">
        <v>1996</v>
      </c>
      <c r="R209" s="155">
        <v>1350</v>
      </c>
      <c r="S209" s="155">
        <v>2054</v>
      </c>
      <c r="T209" s="155">
        <v>8003</v>
      </c>
      <c r="U209" s="155">
        <v>1096</v>
      </c>
      <c r="V209" s="155">
        <v>308</v>
      </c>
      <c r="W209" s="155">
        <v>2445</v>
      </c>
      <c r="X209" s="155">
        <v>7996</v>
      </c>
      <c r="Y209" s="155">
        <v>4987</v>
      </c>
    </row>
    <row r="210" spans="1:25" s="47" customFormat="1" ht="22.5" x14ac:dyDescent="0.2">
      <c r="A210" s="52" t="s">
        <v>163</v>
      </c>
      <c r="B210" s="50">
        <f>B208/B209*10</f>
        <v>14.887181927322771</v>
      </c>
      <c r="C210" s="134">
        <f>C208/C209*10</f>
        <v>12.755984301120016</v>
      </c>
      <c r="D210" s="9">
        <f t="shared" si="101"/>
        <v>0.8568434485044264</v>
      </c>
      <c r="E210" s="51">
        <f>E208/E209*10</f>
        <v>16.999180327868853</v>
      </c>
      <c r="F210" s="51">
        <f t="shared" ref="F210:Y210" si="109">F208/F209*10</f>
        <v>11.358886846941456</v>
      </c>
      <c r="G210" s="51">
        <f t="shared" si="109"/>
        <v>13.40513527485783</v>
      </c>
      <c r="H210" s="51">
        <f t="shared" si="109"/>
        <v>7.8752150229357802</v>
      </c>
      <c r="I210" s="51">
        <f t="shared" si="109"/>
        <v>16.148302023121389</v>
      </c>
      <c r="J210" s="51">
        <f t="shared" si="109"/>
        <v>13.867924528301888</v>
      </c>
      <c r="K210" s="51">
        <f>K208/K209*10</f>
        <v>22.247552447552451</v>
      </c>
      <c r="L210" s="51">
        <f t="shared" si="109"/>
        <v>8.2210710870258215</v>
      </c>
      <c r="M210" s="51">
        <f t="shared" si="109"/>
        <v>12.455427079447967</v>
      </c>
      <c r="N210" s="51">
        <f t="shared" si="109"/>
        <v>16.283847980997624</v>
      </c>
      <c r="O210" s="51">
        <f t="shared" si="109"/>
        <v>15.874251497005986</v>
      </c>
      <c r="P210" s="51">
        <f t="shared" si="109"/>
        <v>11.07235907153008</v>
      </c>
      <c r="Q210" s="51">
        <f t="shared" si="109"/>
        <v>18.700400801603205</v>
      </c>
      <c r="R210" s="51">
        <f t="shared" si="109"/>
        <v>9.3777777777777782</v>
      </c>
      <c r="S210" s="51">
        <f t="shared" si="109"/>
        <v>10.981986368062318</v>
      </c>
      <c r="T210" s="51">
        <f t="shared" si="109"/>
        <v>11.838435586655002</v>
      </c>
      <c r="U210" s="51">
        <f t="shared" si="109"/>
        <v>9.2518248175182478</v>
      </c>
      <c r="V210" s="51">
        <f t="shared" si="109"/>
        <v>16.290584415584416</v>
      </c>
      <c r="W210" s="51">
        <f t="shared" si="109"/>
        <v>15.653987730061349</v>
      </c>
      <c r="X210" s="51">
        <f>X208/X209*10</f>
        <v>16.887756378189096</v>
      </c>
      <c r="Y210" s="51">
        <f t="shared" si="109"/>
        <v>10.214557850411069</v>
      </c>
    </row>
    <row r="211" spans="1:25" ht="22.5" x14ac:dyDescent="0.25">
      <c r="A211" s="87"/>
      <c r="B211" s="87"/>
      <c r="C211" s="142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3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3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4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5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5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7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</row>
    <row r="221" spans="1:25" ht="20.45" hidden="1" customHeight="1" x14ac:dyDescent="0.25">
      <c r="A221" s="157"/>
      <c r="B221" s="158"/>
      <c r="C221" s="158"/>
      <c r="D221" s="158"/>
      <c r="E221" s="158"/>
      <c r="F221" s="158"/>
      <c r="G221" s="158"/>
      <c r="H221" s="158"/>
      <c r="I221" s="158"/>
      <c r="J221" s="15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8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0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3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2021-07-13T10:29:22Z</cp:lastPrinted>
  <dcterms:created xsi:type="dcterms:W3CDTF">2017-06-08T05:54:08Z</dcterms:created>
  <dcterms:modified xsi:type="dcterms:W3CDTF">2021-07-13T12:26:45Z</dcterms:modified>
</cp:coreProperties>
</file>