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W119" i="1" l="1"/>
  <c r="W118" i="1"/>
  <c r="F119" i="1"/>
  <c r="F118" i="1"/>
  <c r="Y120" i="1" l="1"/>
  <c r="Y118" i="1"/>
  <c r="Q118" i="1"/>
  <c r="P118" i="1"/>
  <c r="L118" i="1" l="1"/>
  <c r="G119" i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D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C109" i="1"/>
  <c r="D109" i="1" s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D116" i="1" s="1"/>
  <c r="C117" i="1"/>
  <c r="D117" i="1" s="1"/>
  <c r="X118" i="1"/>
  <c r="X119" i="1"/>
  <c r="J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00" i="1" l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7" i="1"/>
  <c r="D147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<sst xmlns="http://schemas.openxmlformats.org/spreadsheetml/2006/main" count="250" uniqueCount="204">
  <si>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</si>
  <si>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</si>
  <si>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</si>
  <si>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</si>
  <si>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</si>
  <si>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</si>
  <si>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</si>
  <si>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</si>
  <si>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</si>
  <si>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</si>
  <si>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</si>
  <si>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</si>
  <si>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</si>
  <si>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</si>
  <si>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</si>
  <si>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</si>
  <si>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</si>
  <si>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</si>
  <si>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</si>
  <si>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</si>
  <si>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</si>
  <si>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</si>
  <si>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</si>
  <si>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</si>
  <si>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</si>
  <si>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</si>
  <si>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</si>
  <si>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</si>
  <si>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</si>
  <si>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</si>
  <si>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</si>
  <si>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</si>
  <si>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</si>
  <si>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</si>
  <si>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</si>
  <si>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</si>
  <si>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</si>
  <si>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</si>
  <si>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</si>
  <si>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</si>
  <si>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</si>
  <si>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</si>
  <si>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</si>
  <si>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</si>
  <si>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</si>
  <si>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</si>
  <si>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</si>
  <si>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</si>
  <si>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</si>
  <si>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</si>
  <si>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</si>
  <si>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</si>
  <si>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</si>
  <si>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</si>
  <si>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</si>
  <si>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</si>
  <si>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</si>
  <si>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</si>
  <si>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</si>
  <si>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</si>
  <si>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</si>
  <si>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</si>
  <si>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</si>
  <si>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</si>
  <si>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</si>
  <si>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</si>
  <si>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</si>
  <si>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</si>
  <si>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</si>
  <si>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</si>
  <si>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</si>
  <si>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</si>
  <si>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</si>
  <si>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</si>
  <si>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</si>
  <si>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</si>
  <si>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</si>
  <si>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</si>
  <si>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</si>
  <si>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</si>
  <si>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</si>
  <si>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</si>
  <si>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</si>
  <si>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</si>
  <si>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</si>
  <si>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</si>
  <si>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</si>
  <si>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</si>
  <si>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</si>
  <si>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</si>
  <si>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</si>
  <si>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</si>
  <si>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</si>
  <si>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</si>
  <si>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</si>
  <si>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</si>
  <si>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</si>
  <si>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</si>
  <si>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</si>
  <si>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</si>
  <si>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</si>
  <si>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</si>
  <si>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</si>
  <si>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</si>
  <si>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</si>
  <si>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</si>
  <si>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</si>
  <si>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</si>
  <si>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</si>
  <si>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</si>
  <si>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</si>
  <si>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</si>
  <si>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</si>
  <si>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</si>
  <si>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</si>
  <si>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</si>
  <si>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</si>
  <si>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</si>
  <si>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</si>
  <si>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</si>
  <si>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</si>
  <si>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</si>
  <si>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</si>
  <si>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</si>
  <si>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</si>
  <si>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</si>
  <si>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</si>
  <si>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</si>
  <si>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</si>
  <si>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</si>
  <si>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</si>
  <si>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</si>
  <si>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</si>
  <si>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</si>
  <si>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</si>
  <si>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</si>
  <si>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</si>
  <si>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</si>
  <si>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</si>
  <si>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</si>
  <si>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</si>
  <si>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</si>
  <si>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</si>
  <si>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</si>
  <si>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</si>
  <si>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</si>
  <si>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</si>
  <si>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</si>
  <si>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</si>
  <si>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</si>
  <si>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</si>
  <si>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</si>
  <si>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</si>
  <si>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</si>
  <si>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</si>
  <si>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</si>
  <si>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</si>
  <si>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</si>
  <si>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</si>
  <si>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</si>
  <si>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</si>
  <si>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</si>
  <si>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</si>
  <si>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</si>
  <si>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</si>
  <si>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</si>
  <si>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</si>
  <si>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</si>
  <si>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</si>
  <si>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</si>
  <si>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</si>
  <si>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</si>
  <si>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</si>
  <si>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</si>
  <si>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</si>
  <si>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</si>
  <si>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</si>
  <si>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</si>
  <si>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</si>
  <si>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</si>
  <si>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</si>
  <si>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</si>
  <si>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</si>
  <si>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</si>
  <si>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</si>
  <si>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</si>
  <si>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</si>
  <si>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</si>
  <si>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</si>
  <si>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</si>
  <si>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</si>
  <si>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</si>
  <si>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</si>
  <si>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</si>
  <si>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</si>
  <si>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</si>
  <si>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</si>
  <si>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</si>
  <si>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</si>
  <si>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</si>
  <si>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</si>
  <si>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</si>
  <si>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</si>
  <si>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15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</si>
</sst>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J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5" t="s">
        <v>203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66" t="s">
        <v>3</v>
      </c>
      <c r="B4" s="169" t="s">
        <v>196</v>
      </c>
      <c r="C4" s="162" t="s">
        <v>198</v>
      </c>
      <c r="D4" s="162" t="s">
        <v>197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1:26" s="151" customFormat="1" ht="87" customHeight="1" x14ac:dyDescent="0.25">
      <c r="A5" s="167"/>
      <c r="B5" s="170"/>
      <c r="C5" s="163"/>
      <c r="D5" s="163"/>
      <c r="E5" s="160" t="s">
        <v>5</v>
      </c>
      <c r="F5" s="160" t="s">
        <v>6</v>
      </c>
      <c r="G5" s="160" t="s">
        <v>7</v>
      </c>
      <c r="H5" s="160" t="s">
        <v>8</v>
      </c>
      <c r="I5" s="160" t="s">
        <v>9</v>
      </c>
      <c r="J5" s="160" t="s">
        <v>10</v>
      </c>
      <c r="K5" s="160" t="s">
        <v>11</v>
      </c>
      <c r="L5" s="160" t="s">
        <v>12</v>
      </c>
      <c r="M5" s="160" t="s">
        <v>13</v>
      </c>
      <c r="N5" s="160" t="s">
        <v>14</v>
      </c>
      <c r="O5" s="160" t="s">
        <v>15</v>
      </c>
      <c r="P5" s="160" t="s">
        <v>16</v>
      </c>
      <c r="Q5" s="160" t="s">
        <v>17</v>
      </c>
      <c r="R5" s="160" t="s">
        <v>18</v>
      </c>
      <c r="S5" s="160" t="s">
        <v>19</v>
      </c>
      <c r="T5" s="160" t="s">
        <v>20</v>
      </c>
      <c r="U5" s="160" t="s">
        <v>21</v>
      </c>
      <c r="V5" s="160" t="s">
        <v>22</v>
      </c>
      <c r="W5" s="160" t="s">
        <v>23</v>
      </c>
      <c r="X5" s="160" t="s">
        <v>24</v>
      </c>
      <c r="Y5" s="160" t="s">
        <v>25</v>
      </c>
    </row>
    <row r="6" spans="1:26" s="151" customFormat="1" ht="70.150000000000006" customHeight="1" thickBot="1" x14ac:dyDescent="0.3">
      <c r="A6" s="168"/>
      <c r="B6" s="171"/>
      <c r="C6" s="164"/>
      <c r="D6" s="164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/>
      <c r="C98" s="104">
        <f t="shared" ref="C98:C100" si="63">SUM(E98:Y98)</f>
        <v>4079</v>
      </c>
      <c r="D98" s="15"/>
      <c r="E98" s="155">
        <v>200</v>
      </c>
      <c r="F98" s="155">
        <v>300</v>
      </c>
      <c r="G98" s="155">
        <v>465</v>
      </c>
      <c r="H98" s="155"/>
      <c r="I98" s="155"/>
      <c r="J98" s="155">
        <v>245</v>
      </c>
      <c r="K98" s="155"/>
      <c r="L98" s="155">
        <v>440</v>
      </c>
      <c r="M98" s="155">
        <v>200</v>
      </c>
      <c r="N98" s="155"/>
      <c r="O98" s="155"/>
      <c r="P98" s="155">
        <v>100</v>
      </c>
      <c r="Q98" s="155">
        <v>52</v>
      </c>
      <c r="R98" s="155">
        <v>220</v>
      </c>
      <c r="S98" s="155">
        <v>320</v>
      </c>
      <c r="T98" s="155"/>
      <c r="U98" s="155"/>
      <c r="V98" s="155"/>
      <c r="W98" s="155">
        <v>47</v>
      </c>
      <c r="X98" s="155">
        <v>1435</v>
      </c>
      <c r="Y98" s="155">
        <v>55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04">
        <f t="shared" si="63"/>
        <v>-4079</v>
      </c>
      <c r="D100" s="15" t="e">
        <f t="shared" si="60"/>
        <v>#DIV/0!</v>
      </c>
      <c r="E100" s="94">
        <f t="shared" ref="E100:Y100" si="65">E97-E98</f>
        <v>-200</v>
      </c>
      <c r="F100" s="94">
        <f t="shared" si="65"/>
        <v>-300</v>
      </c>
      <c r="G100" s="94">
        <f t="shared" si="65"/>
        <v>-465</v>
      </c>
      <c r="H100" s="94">
        <f t="shared" si="65"/>
        <v>0</v>
      </c>
      <c r="I100" s="94">
        <f t="shared" si="65"/>
        <v>0</v>
      </c>
      <c r="J100" s="94">
        <f t="shared" si="65"/>
        <v>-245</v>
      </c>
      <c r="K100" s="94">
        <f t="shared" si="65"/>
        <v>0</v>
      </c>
      <c r="L100" s="94">
        <f t="shared" si="65"/>
        <v>-440</v>
      </c>
      <c r="M100" s="94">
        <f t="shared" si="65"/>
        <v>-200</v>
      </c>
      <c r="N100" s="94">
        <f t="shared" si="65"/>
        <v>0</v>
      </c>
      <c r="O100" s="94">
        <f t="shared" si="65"/>
        <v>0</v>
      </c>
      <c r="P100" s="94">
        <f t="shared" si="65"/>
        <v>-100</v>
      </c>
      <c r="Q100" s="94">
        <f t="shared" si="65"/>
        <v>-52</v>
      </c>
      <c r="R100" s="94">
        <f t="shared" si="65"/>
        <v>-220</v>
      </c>
      <c r="S100" s="94">
        <f t="shared" si="65"/>
        <v>-320</v>
      </c>
      <c r="T100" s="94">
        <f t="shared" si="65"/>
        <v>0</v>
      </c>
      <c r="U100" s="94">
        <f t="shared" si="65"/>
        <v>0</v>
      </c>
      <c r="V100" s="94">
        <f t="shared" si="65"/>
        <v>0</v>
      </c>
      <c r="W100" s="94">
        <f t="shared" si="65"/>
        <v>-47</v>
      </c>
      <c r="X100" s="94">
        <f t="shared" si="65"/>
        <v>-1435</v>
      </c>
      <c r="Y100" s="94">
        <f t="shared" si="65"/>
        <v>-55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3339</v>
      </c>
      <c r="D101" s="15"/>
      <c r="E101" s="156">
        <v>200</v>
      </c>
      <c r="F101" s="156">
        <v>300</v>
      </c>
      <c r="G101" s="156">
        <v>465</v>
      </c>
      <c r="H101" s="156"/>
      <c r="I101" s="156"/>
      <c r="J101" s="156">
        <v>75</v>
      </c>
      <c r="K101" s="156"/>
      <c r="L101" s="156">
        <v>400</v>
      </c>
      <c r="M101" s="156">
        <v>200</v>
      </c>
      <c r="N101" s="156"/>
      <c r="O101" s="156"/>
      <c r="P101" s="156">
        <v>100</v>
      </c>
      <c r="Q101" s="156">
        <v>52</v>
      </c>
      <c r="R101" s="156">
        <v>220</v>
      </c>
      <c r="S101" s="156">
        <v>320</v>
      </c>
      <c r="T101" s="156"/>
      <c r="U101" s="156"/>
      <c r="V101" s="156"/>
      <c r="W101" s="156">
        <v>47</v>
      </c>
      <c r="X101" s="156">
        <v>960</v>
      </c>
      <c r="Y101" s="156"/>
    </row>
    <row r="102" spans="1:25" s="12" customFormat="1" ht="45" customHeight="1" x14ac:dyDescent="0.2">
      <c r="A102" s="11" t="s">
        <v>92</v>
      </c>
      <c r="B102" s="38"/>
      <c r="C102" s="104">
        <f t="shared" si="66"/>
        <v>337</v>
      </c>
      <c r="D102" s="15"/>
      <c r="E102" s="156"/>
      <c r="F102" s="156"/>
      <c r="G102" s="156"/>
      <c r="H102" s="156"/>
      <c r="I102" s="156"/>
      <c r="J102" s="156">
        <v>120</v>
      </c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>
        <v>182</v>
      </c>
      <c r="Y102" s="156">
        <v>35</v>
      </c>
    </row>
    <row r="103" spans="1:25" s="12" customFormat="1" ht="45" hidden="1" customHeight="1" x14ac:dyDescent="0.2">
      <c r="A103" s="11" t="s">
        <v>93</v>
      </c>
      <c r="B103" s="38"/>
      <c r="C103" s="104">
        <f t="shared" si="66"/>
        <v>0</v>
      </c>
      <c r="D103" s="15" t="e">
        <f t="shared" si="60"/>
        <v>#DIV/0!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/>
      <c r="C105" s="122">
        <f>SUM(E105:Y105)</f>
        <v>3484</v>
      </c>
      <c r="D105" s="15"/>
      <c r="E105" s="155">
        <v>200</v>
      </c>
      <c r="F105" s="155">
        <v>300</v>
      </c>
      <c r="G105" s="155">
        <v>465</v>
      </c>
      <c r="H105" s="155"/>
      <c r="I105" s="155"/>
      <c r="J105" s="155">
        <v>245</v>
      </c>
      <c r="K105" s="155"/>
      <c r="L105" s="155">
        <v>415</v>
      </c>
      <c r="M105" s="155">
        <v>200</v>
      </c>
      <c r="N105" s="155"/>
      <c r="O105" s="155"/>
      <c r="P105" s="155">
        <v>50</v>
      </c>
      <c r="Q105" s="155">
        <v>52</v>
      </c>
      <c r="R105" s="155">
        <v>220</v>
      </c>
      <c r="S105" s="155">
        <v>320</v>
      </c>
      <c r="T105" s="155"/>
      <c r="U105" s="155"/>
      <c r="V105" s="155"/>
      <c r="W105" s="155">
        <v>47</v>
      </c>
      <c r="X105" s="155">
        <v>915</v>
      </c>
      <c r="Y105" s="155">
        <v>55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3162</v>
      </c>
      <c r="D107" s="15"/>
      <c r="E107" s="156">
        <v>200</v>
      </c>
      <c r="F107" s="156">
        <v>300</v>
      </c>
      <c r="G107" s="156">
        <v>465</v>
      </c>
      <c r="H107" s="156"/>
      <c r="I107" s="156"/>
      <c r="J107" s="156">
        <v>75</v>
      </c>
      <c r="K107" s="156"/>
      <c r="L107" s="156">
        <v>375</v>
      </c>
      <c r="M107" s="156">
        <v>200</v>
      </c>
      <c r="N107" s="156"/>
      <c r="O107" s="156"/>
      <c r="P107" s="156">
        <v>50</v>
      </c>
      <c r="Q107" s="156">
        <v>52</v>
      </c>
      <c r="R107" s="156">
        <v>220</v>
      </c>
      <c r="S107" s="156">
        <v>320</v>
      </c>
      <c r="T107" s="156"/>
      <c r="U107" s="156"/>
      <c r="V107" s="156"/>
      <c r="W107" s="156">
        <v>47</v>
      </c>
      <c r="X107" s="156">
        <v>858</v>
      </c>
      <c r="Y107" s="156"/>
    </row>
    <row r="108" spans="1:25" s="12" customFormat="1" ht="45" customHeight="1" x14ac:dyDescent="0.2">
      <c r="A108" s="11" t="s">
        <v>92</v>
      </c>
      <c r="B108" s="38"/>
      <c r="C108" s="104">
        <f t="shared" si="68"/>
        <v>172</v>
      </c>
      <c r="D108" s="15"/>
      <c r="E108" s="156"/>
      <c r="F108" s="156"/>
      <c r="G108" s="156"/>
      <c r="H108" s="156"/>
      <c r="I108" s="156"/>
      <c r="J108" s="156">
        <v>120</v>
      </c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>
        <v>17</v>
      </c>
      <c r="Y108" s="156">
        <v>35</v>
      </c>
    </row>
    <row r="109" spans="1:25" s="12" customFormat="1" ht="45" hidden="1" customHeight="1" x14ac:dyDescent="0.2">
      <c r="A109" s="11" t="s">
        <v>93</v>
      </c>
      <c r="B109" s="38"/>
      <c r="C109" s="104">
        <f t="shared" si="68"/>
        <v>0</v>
      </c>
      <c r="D109" s="15" t="e">
        <f t="shared" si="60"/>
        <v>#DIV/0!</v>
      </c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/>
      <c r="C112" s="122">
        <f t="shared" si="68"/>
        <v>8349</v>
      </c>
      <c r="D112" s="15"/>
      <c r="E112" s="155">
        <v>500</v>
      </c>
      <c r="F112" s="155">
        <v>750</v>
      </c>
      <c r="G112" s="155">
        <v>985</v>
      </c>
      <c r="H112" s="155"/>
      <c r="I112" s="155"/>
      <c r="J112" s="155">
        <v>632</v>
      </c>
      <c r="K112" s="155"/>
      <c r="L112" s="155">
        <v>915</v>
      </c>
      <c r="M112" s="155">
        <v>400</v>
      </c>
      <c r="N112" s="155"/>
      <c r="O112" s="155"/>
      <c r="P112" s="155">
        <v>100</v>
      </c>
      <c r="Q112" s="155">
        <v>154</v>
      </c>
      <c r="R112" s="155">
        <v>770</v>
      </c>
      <c r="S112" s="155">
        <v>950</v>
      </c>
      <c r="T112" s="155"/>
      <c r="U112" s="155"/>
      <c r="V112" s="155"/>
      <c r="W112" s="155">
        <v>160</v>
      </c>
      <c r="X112" s="155">
        <v>1903</v>
      </c>
      <c r="Y112" s="155">
        <v>130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1.4027217741935483E-2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7645</v>
      </c>
      <c r="D114" s="15"/>
      <c r="E114" s="156">
        <v>500</v>
      </c>
      <c r="F114" s="156">
        <v>750</v>
      </c>
      <c r="G114" s="156">
        <v>985</v>
      </c>
      <c r="H114" s="156"/>
      <c r="I114" s="156"/>
      <c r="J114" s="156">
        <v>200</v>
      </c>
      <c r="K114" s="156"/>
      <c r="L114" s="156">
        <v>856</v>
      </c>
      <c r="M114" s="156">
        <v>400</v>
      </c>
      <c r="N114" s="156"/>
      <c r="O114" s="156"/>
      <c r="P114" s="156">
        <v>100</v>
      </c>
      <c r="Q114" s="156">
        <v>154</v>
      </c>
      <c r="R114" s="156">
        <v>770</v>
      </c>
      <c r="S114" s="156">
        <v>950</v>
      </c>
      <c r="T114" s="156"/>
      <c r="U114" s="156"/>
      <c r="V114" s="156"/>
      <c r="W114" s="156">
        <v>160</v>
      </c>
      <c r="X114" s="156">
        <v>1820</v>
      </c>
      <c r="Y114" s="156"/>
    </row>
    <row r="115" spans="1:25" s="12" customFormat="1" ht="45" customHeight="1" x14ac:dyDescent="0.2">
      <c r="A115" s="11" t="s">
        <v>92</v>
      </c>
      <c r="B115" s="26"/>
      <c r="C115" s="104">
        <f t="shared" si="68"/>
        <v>517</v>
      </c>
      <c r="D115" s="15"/>
      <c r="E115" s="156"/>
      <c r="F115" s="156"/>
      <c r="G115" s="156"/>
      <c r="H115" s="156"/>
      <c r="I115" s="156"/>
      <c r="J115" s="156">
        <v>382</v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>
        <v>35</v>
      </c>
      <c r="Y115" s="156">
        <v>100</v>
      </c>
    </row>
    <row r="116" spans="1:25" s="12" customFormat="1" ht="45" hidden="1" customHeight="1" x14ac:dyDescent="0.2">
      <c r="A116" s="11" t="s">
        <v>93</v>
      </c>
      <c r="B116" s="26"/>
      <c r="C116" s="104">
        <f t="shared" si="68"/>
        <v>0</v>
      </c>
      <c r="D116" s="15" t="e">
        <f t="shared" si="60"/>
        <v>#DIV/0!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50"/>
      <c r="C118" s="134">
        <f>C112/C105*10</f>
        <v>23.963834672789901</v>
      </c>
      <c r="D118" s="134"/>
      <c r="E118" s="134">
        <f t="shared" ref="E118:G118" si="70">E112/E105*10</f>
        <v>25</v>
      </c>
      <c r="F118" s="134">
        <f t="shared" si="70"/>
        <v>25</v>
      </c>
      <c r="G118" s="134">
        <f t="shared" si="70"/>
        <v>21.182795698924728</v>
      </c>
      <c r="H118" s="51"/>
      <c r="I118" s="51"/>
      <c r="J118" s="51">
        <f t="shared" ref="J118" si="71">J112/J105*10</f>
        <v>25.795918367346935</v>
      </c>
      <c r="K118" s="51"/>
      <c r="L118" s="51">
        <f t="shared" ref="L118" si="72">L112/L105*10</f>
        <v>22.048192771084338</v>
      </c>
      <c r="M118" s="51"/>
      <c r="N118" s="51"/>
      <c r="O118" s="51"/>
      <c r="P118" s="51">
        <f>P112/P105*10</f>
        <v>20</v>
      </c>
      <c r="Q118" s="134">
        <f>Q112/Q105*10</f>
        <v>29.615384615384617</v>
      </c>
      <c r="R118" s="51">
        <f t="shared" ref="R118:S118" si="73">R112/R105*10</f>
        <v>35</v>
      </c>
      <c r="S118" s="51">
        <f t="shared" si="73"/>
        <v>29.6875</v>
      </c>
      <c r="T118" s="51"/>
      <c r="U118" s="51"/>
      <c r="V118" s="51"/>
      <c r="W118" s="51">
        <f t="shared" ref="W118:X118" si="74">W112/W105*10</f>
        <v>34.042553191489361</v>
      </c>
      <c r="X118" s="51">
        <f t="shared" si="74"/>
        <v>20.797814207650273</v>
      </c>
      <c r="Y118" s="51">
        <f>Y112/Y105*10</f>
        <v>23.636363636363637</v>
      </c>
    </row>
    <row r="119" spans="1:25" s="12" customFormat="1" ht="45" customHeight="1" x14ac:dyDescent="0.2">
      <c r="A119" s="11" t="s">
        <v>91</v>
      </c>
      <c r="B119" s="51"/>
      <c r="C119" s="135">
        <f t="shared" ref="B119:L122" si="75">C114/C107*10</f>
        <v>24.177735610373183</v>
      </c>
      <c r="D119" s="135"/>
      <c r="E119" s="135">
        <f t="shared" si="75"/>
        <v>25</v>
      </c>
      <c r="F119" s="135">
        <f t="shared" si="75"/>
        <v>25</v>
      </c>
      <c r="G119" s="135">
        <f t="shared" si="75"/>
        <v>21.182795698924728</v>
      </c>
      <c r="H119" s="135"/>
      <c r="I119" s="135"/>
      <c r="J119" s="135"/>
      <c r="K119" s="135"/>
      <c r="L119" s="135">
        <f t="shared" si="75"/>
        <v>22.826666666666668</v>
      </c>
      <c r="M119" s="51"/>
      <c r="N119" s="51"/>
      <c r="O119" s="51"/>
      <c r="P119" s="51"/>
      <c r="Q119" s="51"/>
      <c r="R119" s="51">
        <f t="shared" ref="R119:S119" si="76">R114/R107*10</f>
        <v>35</v>
      </c>
      <c r="S119" s="51">
        <f t="shared" si="76"/>
        <v>29.6875</v>
      </c>
      <c r="T119" s="51"/>
      <c r="U119" s="51"/>
      <c r="V119" s="51"/>
      <c r="W119" s="51">
        <f t="shared" ref="W119:X119" si="77">W114/W107*10</f>
        <v>34.042553191489361</v>
      </c>
      <c r="X119" s="51">
        <f t="shared" si="77"/>
        <v>21.212121212121211</v>
      </c>
      <c r="Y119" s="51"/>
    </row>
    <row r="120" spans="1:25" s="12" customFormat="1" ht="45" customHeight="1" x14ac:dyDescent="0.2">
      <c r="A120" s="11" t="s">
        <v>92</v>
      </c>
      <c r="B120" s="51"/>
      <c r="C120" s="135">
        <f t="shared" si="75"/>
        <v>30.058139534883722</v>
      </c>
      <c r="D120" s="15"/>
      <c r="E120" s="51"/>
      <c r="F120" s="51"/>
      <c r="G120" s="51"/>
      <c r="H120" s="51"/>
      <c r="I120" s="51"/>
      <c r="J120" s="51">
        <f t="shared" ref="F120:M121" si="78">J115/J108*10</f>
        <v>31.833333333333332</v>
      </c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>
        <f t="shared" ref="Y120" si="79">Y115/Y108*10</f>
        <v>28.571428571428573</v>
      </c>
    </row>
    <row r="121" spans="1:25" s="12" customFormat="1" ht="45" hidden="1" customHeight="1" x14ac:dyDescent="0.2">
      <c r="A121" s="11" t="s">
        <v>93</v>
      </c>
      <c r="B121" s="51" t="e">
        <f t="shared" si="75"/>
        <v>#DIV/0!</v>
      </c>
      <c r="C121" s="135" t="e">
        <f t="shared" si="75"/>
        <v>#DIV/0!</v>
      </c>
      <c r="D121" s="15" t="e">
        <f t="shared" si="60"/>
        <v>#DIV/0!</v>
      </c>
      <c r="E121" s="51" t="e">
        <f>E116/E109*10</f>
        <v>#DIV/0!</v>
      </c>
      <c r="F121" s="51" t="e">
        <f t="shared" si="78"/>
        <v>#DIV/0!</v>
      </c>
      <c r="G121" s="51" t="e">
        <f t="shared" si="78"/>
        <v>#DIV/0!</v>
      </c>
      <c r="H121" s="51" t="e">
        <f t="shared" si="78"/>
        <v>#DIV/0!</v>
      </c>
      <c r="I121" s="51" t="e">
        <f t="shared" si="78"/>
        <v>#DIV/0!</v>
      </c>
      <c r="J121" s="51" t="e">
        <f t="shared" si="78"/>
        <v>#DIV/0!</v>
      </c>
      <c r="K121" s="51" t="e">
        <f t="shared" si="78"/>
        <v>#DIV/0!</v>
      </c>
      <c r="L121" s="51" t="e">
        <f t="shared" si="78"/>
        <v>#DIV/0!</v>
      </c>
      <c r="M121" s="51" t="e">
        <f t="shared" si="78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ref="R121:U121" si="80">R116/R109*10</f>
        <v>#DIV/0!</v>
      </c>
      <c r="S121" s="51" t="e">
        <f t="shared" si="80"/>
        <v>#DIV/0!</v>
      </c>
      <c r="T121" s="51" t="e">
        <f t="shared" si="80"/>
        <v>#DIV/0!</v>
      </c>
      <c r="U121" s="51" t="e">
        <f t="shared" si="80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5"/>
        <v>#DIV/0!</v>
      </c>
      <c r="C122" s="135" t="e">
        <f t="shared" si="75"/>
        <v>#DIV/0!</v>
      </c>
      <c r="D122" s="15" t="e">
        <f t="shared" si="60"/>
        <v>#DIV/0!</v>
      </c>
      <c r="E122" s="51" t="e">
        <f t="shared" si="75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1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81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1"/>
        <v>#DIV/0!</v>
      </c>
      <c r="E133" s="35" t="e">
        <f t="shared" ref="E133:Y133" si="82">E132/E131</f>
        <v>#DIV/0!</v>
      </c>
      <c r="F133" s="35" t="e">
        <f t="shared" si="82"/>
        <v>#DIV/0!</v>
      </c>
      <c r="G133" s="35" t="e">
        <f t="shared" si="82"/>
        <v>#DIV/0!</v>
      </c>
      <c r="H133" s="35" t="e">
        <f t="shared" si="82"/>
        <v>#DIV/0!</v>
      </c>
      <c r="I133" s="35" t="e">
        <f t="shared" si="82"/>
        <v>#DIV/0!</v>
      </c>
      <c r="J133" s="35" t="e">
        <f t="shared" si="82"/>
        <v>#DIV/0!</v>
      </c>
      <c r="K133" s="35" t="e">
        <f t="shared" si="82"/>
        <v>#DIV/0!</v>
      </c>
      <c r="L133" s="35" t="e">
        <f t="shared" si="82"/>
        <v>#DIV/0!</v>
      </c>
      <c r="M133" s="35" t="e">
        <f t="shared" si="82"/>
        <v>#DIV/0!</v>
      </c>
      <c r="N133" s="35" t="e">
        <f t="shared" si="82"/>
        <v>#DIV/0!</v>
      </c>
      <c r="O133" s="35" t="e">
        <f t="shared" si="82"/>
        <v>#DIV/0!</v>
      </c>
      <c r="P133" s="35" t="e">
        <f t="shared" si="82"/>
        <v>#DIV/0!</v>
      </c>
      <c r="Q133" s="35" t="e">
        <f t="shared" si="82"/>
        <v>#DIV/0!</v>
      </c>
      <c r="R133" s="35" t="e">
        <f t="shared" si="82"/>
        <v>#DIV/0!</v>
      </c>
      <c r="S133" s="35" t="e">
        <f t="shared" si="82"/>
        <v>#DIV/0!</v>
      </c>
      <c r="T133" s="35" t="e">
        <f t="shared" si="82"/>
        <v>#DIV/0!</v>
      </c>
      <c r="U133" s="35" t="e">
        <f t="shared" si="82"/>
        <v>#DIV/0!</v>
      </c>
      <c r="V133" s="35" t="e">
        <f t="shared" si="82"/>
        <v>#DIV/0!</v>
      </c>
      <c r="W133" s="35" t="e">
        <f t="shared" si="82"/>
        <v>#DIV/0!</v>
      </c>
      <c r="X133" s="35" t="e">
        <f t="shared" si="82"/>
        <v>#DIV/0!</v>
      </c>
      <c r="Y133" s="35" t="e">
        <f t="shared" si="82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81"/>
        <v>#DIV/0!</v>
      </c>
      <c r="E134" s="92">
        <f t="shared" ref="E134:Y134" si="83">E131-E132</f>
        <v>0</v>
      </c>
      <c r="F134" s="92">
        <f t="shared" si="83"/>
        <v>0</v>
      </c>
      <c r="G134" s="92">
        <f t="shared" si="83"/>
        <v>0</v>
      </c>
      <c r="H134" s="92">
        <f t="shared" si="83"/>
        <v>0</v>
      </c>
      <c r="I134" s="92">
        <f t="shared" si="83"/>
        <v>0</v>
      </c>
      <c r="J134" s="92">
        <f t="shared" si="83"/>
        <v>0</v>
      </c>
      <c r="K134" s="92">
        <f t="shared" si="83"/>
        <v>0</v>
      </c>
      <c r="L134" s="92">
        <f t="shared" si="83"/>
        <v>0</v>
      </c>
      <c r="M134" s="92">
        <f t="shared" si="83"/>
        <v>0</v>
      </c>
      <c r="N134" s="92">
        <f t="shared" si="83"/>
        <v>0</v>
      </c>
      <c r="O134" s="92">
        <f t="shared" si="83"/>
        <v>0</v>
      </c>
      <c r="P134" s="92">
        <f t="shared" si="83"/>
        <v>0</v>
      </c>
      <c r="Q134" s="92">
        <f t="shared" si="83"/>
        <v>0</v>
      </c>
      <c r="R134" s="92">
        <f t="shared" si="83"/>
        <v>0</v>
      </c>
      <c r="S134" s="92">
        <f t="shared" si="83"/>
        <v>0</v>
      </c>
      <c r="T134" s="92">
        <f t="shared" si="83"/>
        <v>0</v>
      </c>
      <c r="U134" s="92">
        <f t="shared" si="83"/>
        <v>0</v>
      </c>
      <c r="V134" s="92">
        <f t="shared" si="83"/>
        <v>0</v>
      </c>
      <c r="W134" s="92">
        <f t="shared" si="83"/>
        <v>0</v>
      </c>
      <c r="X134" s="92">
        <f t="shared" si="83"/>
        <v>0</v>
      </c>
      <c r="Y134" s="92">
        <f t="shared" si="83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1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81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1"/>
        <v>#DIV/0!</v>
      </c>
      <c r="E137" s="29" t="e">
        <f t="shared" ref="E137:Y137" si="84">E136/E135</f>
        <v>#DIV/0!</v>
      </c>
      <c r="F137" s="29" t="e">
        <f t="shared" si="84"/>
        <v>#DIV/0!</v>
      </c>
      <c r="G137" s="29" t="e">
        <f t="shared" si="84"/>
        <v>#DIV/0!</v>
      </c>
      <c r="H137" s="29" t="e">
        <f t="shared" si="84"/>
        <v>#DIV/0!</v>
      </c>
      <c r="I137" s="29" t="e">
        <f t="shared" si="84"/>
        <v>#DIV/0!</v>
      </c>
      <c r="J137" s="29" t="e">
        <f t="shared" si="84"/>
        <v>#DIV/0!</v>
      </c>
      <c r="K137" s="29" t="e">
        <f t="shared" si="84"/>
        <v>#DIV/0!</v>
      </c>
      <c r="L137" s="29" t="e">
        <f t="shared" si="84"/>
        <v>#DIV/0!</v>
      </c>
      <c r="M137" s="29" t="e">
        <f t="shared" si="84"/>
        <v>#DIV/0!</v>
      </c>
      <c r="N137" s="29" t="e">
        <f t="shared" si="84"/>
        <v>#DIV/0!</v>
      </c>
      <c r="O137" s="29" t="e">
        <f t="shared" si="84"/>
        <v>#DIV/0!</v>
      </c>
      <c r="P137" s="29" t="e">
        <f t="shared" si="84"/>
        <v>#DIV/0!</v>
      </c>
      <c r="Q137" s="29" t="e">
        <f t="shared" si="84"/>
        <v>#DIV/0!</v>
      </c>
      <c r="R137" s="29" t="e">
        <f t="shared" si="84"/>
        <v>#DIV/0!</v>
      </c>
      <c r="S137" s="29" t="e">
        <f t="shared" si="84"/>
        <v>#DIV/0!</v>
      </c>
      <c r="T137" s="29" t="e">
        <f t="shared" si="84"/>
        <v>#DIV/0!</v>
      </c>
      <c r="U137" s="29" t="e">
        <f t="shared" si="84"/>
        <v>#DIV/0!</v>
      </c>
      <c r="V137" s="29" t="e">
        <f t="shared" si="84"/>
        <v>#DIV/0!</v>
      </c>
      <c r="W137" s="29" t="e">
        <f t="shared" si="84"/>
        <v>#DIV/0!</v>
      </c>
      <c r="X137" s="29" t="e">
        <f t="shared" si="84"/>
        <v>#DIV/0!</v>
      </c>
      <c r="Y137" s="29" t="e">
        <f t="shared" si="84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81"/>
        <v>#DIV/0!</v>
      </c>
      <c r="E138" s="55" t="e">
        <f t="shared" ref="E138:P138" si="85">E136/E132*10</f>
        <v>#DIV/0!</v>
      </c>
      <c r="F138" s="55" t="e">
        <f t="shared" si="85"/>
        <v>#DIV/0!</v>
      </c>
      <c r="G138" s="55" t="e">
        <f t="shared" si="85"/>
        <v>#DIV/0!</v>
      </c>
      <c r="H138" s="55" t="e">
        <f t="shared" si="85"/>
        <v>#DIV/0!</v>
      </c>
      <c r="I138" s="55" t="e">
        <f t="shared" si="85"/>
        <v>#DIV/0!</v>
      </c>
      <c r="J138" s="55" t="e">
        <f t="shared" si="85"/>
        <v>#DIV/0!</v>
      </c>
      <c r="K138" s="55" t="e">
        <f t="shared" si="85"/>
        <v>#DIV/0!</v>
      </c>
      <c r="L138" s="55" t="e">
        <f t="shared" si="85"/>
        <v>#DIV/0!</v>
      </c>
      <c r="M138" s="55" t="e">
        <f t="shared" si="85"/>
        <v>#DIV/0!</v>
      </c>
      <c r="N138" s="55" t="e">
        <f t="shared" si="85"/>
        <v>#DIV/0!</v>
      </c>
      <c r="O138" s="55" t="e">
        <f t="shared" si="85"/>
        <v>#DIV/0!</v>
      </c>
      <c r="P138" s="55" t="e">
        <f t="shared" si="85"/>
        <v>#DIV/0!</v>
      </c>
      <c r="Q138" s="55" t="e">
        <f t="shared" ref="Q138:V138" si="86">Q136/Q132*10</f>
        <v>#DIV/0!</v>
      </c>
      <c r="R138" s="55" t="e">
        <f t="shared" si="86"/>
        <v>#DIV/0!</v>
      </c>
      <c r="S138" s="55" t="e">
        <f t="shared" si="86"/>
        <v>#DIV/0!</v>
      </c>
      <c r="T138" s="55" t="e">
        <f t="shared" si="86"/>
        <v>#DIV/0!</v>
      </c>
      <c r="U138" s="55" t="e">
        <f t="shared" si="86"/>
        <v>#DIV/0!</v>
      </c>
      <c r="V138" s="55" t="e">
        <f t="shared" si="86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1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1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1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" t="e">
        <f t="shared" si="81"/>
        <v>#DIV/0!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" t="e">
        <f t="shared" si="81"/>
        <v>#DIV/0!</v>
      </c>
      <c r="E143" s="29" t="e">
        <f>E142/E141</f>
        <v>#DIV/0!</v>
      </c>
      <c r="F143" s="29" t="e">
        <f t="shared" ref="F143:Y143" si="87">F142/F141</f>
        <v>#DIV/0!</v>
      </c>
      <c r="G143" s="29" t="e">
        <f t="shared" si="87"/>
        <v>#DIV/0!</v>
      </c>
      <c r="H143" s="29" t="e">
        <f t="shared" si="87"/>
        <v>#DIV/0!</v>
      </c>
      <c r="I143" s="29" t="e">
        <f t="shared" si="87"/>
        <v>#DIV/0!</v>
      </c>
      <c r="J143" s="29" t="e">
        <f t="shared" si="87"/>
        <v>#DIV/0!</v>
      </c>
      <c r="K143" s="29" t="e">
        <f t="shared" si="87"/>
        <v>#DIV/0!</v>
      </c>
      <c r="L143" s="29" t="e">
        <f t="shared" si="87"/>
        <v>#DIV/0!</v>
      </c>
      <c r="M143" s="29" t="e">
        <f t="shared" si="87"/>
        <v>#DIV/0!</v>
      </c>
      <c r="N143" s="29" t="e">
        <f t="shared" si="87"/>
        <v>#DIV/0!</v>
      </c>
      <c r="O143" s="29" t="e">
        <f t="shared" si="87"/>
        <v>#DIV/0!</v>
      </c>
      <c r="P143" s="29" t="e">
        <f t="shared" si="87"/>
        <v>#DIV/0!</v>
      </c>
      <c r="Q143" s="29"/>
      <c r="R143" s="29" t="e">
        <f t="shared" si="87"/>
        <v>#DIV/0!</v>
      </c>
      <c r="S143" s="29" t="e">
        <f t="shared" si="87"/>
        <v>#DIV/0!</v>
      </c>
      <c r="T143" s="29" t="e">
        <f t="shared" si="87"/>
        <v>#DIV/0!</v>
      </c>
      <c r="U143" s="29" t="e">
        <f t="shared" si="87"/>
        <v>#DIV/0!</v>
      </c>
      <c r="V143" s="29" t="e">
        <f t="shared" si="87"/>
        <v>#DIV/0!</v>
      </c>
      <c r="W143" s="29" t="e">
        <f t="shared" si="87"/>
        <v>#DIV/0!</v>
      </c>
      <c r="X143" s="29" t="e">
        <f t="shared" si="87"/>
        <v>#DIV/0!</v>
      </c>
      <c r="Y143" s="29" t="e">
        <f t="shared" si="87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" t="e">
        <f t="shared" si="81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" t="e">
        <f t="shared" si="81"/>
        <v>#DIV/0!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1"/>
        <v>#DIV/0!</v>
      </c>
      <c r="E146" s="100" t="e">
        <f t="shared" ref="E146:M146" si="88">E145/E144</f>
        <v>#DIV/0!</v>
      </c>
      <c r="F146" s="100" t="e">
        <f t="shared" si="88"/>
        <v>#DIV/0!</v>
      </c>
      <c r="G146" s="100" t="e">
        <f t="shared" si="88"/>
        <v>#DIV/0!</v>
      </c>
      <c r="H146" s="100" t="e">
        <f t="shared" si="88"/>
        <v>#DIV/0!</v>
      </c>
      <c r="I146" s="100" t="e">
        <f t="shared" si="88"/>
        <v>#DIV/0!</v>
      </c>
      <c r="J146" s="100" t="e">
        <f t="shared" si="88"/>
        <v>#DIV/0!</v>
      </c>
      <c r="K146" s="100" t="e">
        <f t="shared" si="88"/>
        <v>#DIV/0!</v>
      </c>
      <c r="L146" s="100" t="e">
        <f t="shared" si="88"/>
        <v>#DIV/0!</v>
      </c>
      <c r="M146" s="100" t="e">
        <f t="shared" si="88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6" t="e">
        <f>C145/C142*10</f>
        <v>#DIV/0!</v>
      </c>
      <c r="D147" s="15" t="e">
        <f t="shared" si="81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9">H145/H142*10</f>
        <v>#DIV/0!</v>
      </c>
      <c r="I147" s="55" t="e">
        <f t="shared" si="89"/>
        <v>#DIV/0!</v>
      </c>
      <c r="J147" s="55" t="e">
        <f t="shared" si="89"/>
        <v>#DIV/0!</v>
      </c>
      <c r="K147" s="55" t="e">
        <f t="shared" si="89"/>
        <v>#DIV/0!</v>
      </c>
      <c r="L147" s="55" t="e">
        <f t="shared" si="89"/>
        <v>#DIV/0!</v>
      </c>
      <c r="M147" s="55" t="e">
        <f t="shared" si="89"/>
        <v>#DIV/0!</v>
      </c>
      <c r="N147" s="55" t="e">
        <f t="shared" si="89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90">R145/R142*10</f>
        <v>#DIV/0!</v>
      </c>
      <c r="S147" s="55" t="e">
        <f t="shared" si="90"/>
        <v>#DIV/0!</v>
      </c>
      <c r="T147" s="55" t="e">
        <f t="shared" si="90"/>
        <v>#DIV/0!</v>
      </c>
      <c r="U147" s="55" t="e">
        <f t="shared" si="90"/>
        <v>#DIV/0!</v>
      </c>
      <c r="V147" s="55" t="e">
        <f t="shared" si="90"/>
        <v>#DIV/0!</v>
      </c>
      <c r="W147" s="55" t="e">
        <f t="shared" si="90"/>
        <v>#DIV/0!</v>
      </c>
      <c r="X147" s="55" t="e">
        <f t="shared" si="90"/>
        <v>#DIV/0!</v>
      </c>
      <c r="Y147" s="55" t="e">
        <f t="shared" si="90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1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1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1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1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1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1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1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1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1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1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1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1"/>
        <v>#DIV/0!</v>
      </c>
      <c r="E159" s="51" t="e">
        <f>E158/E157*10</f>
        <v>#DIV/0!</v>
      </c>
      <c r="F159" s="51"/>
      <c r="G159" s="51"/>
      <c r="H159" s="51" t="e">
        <f t="shared" ref="H159:M159" si="91">H158/H157*10</f>
        <v>#DIV/0!</v>
      </c>
      <c r="I159" s="51" t="e">
        <f t="shared" si="91"/>
        <v>#DIV/0!</v>
      </c>
      <c r="J159" s="51" t="e">
        <f t="shared" si="91"/>
        <v>#DIV/0!</v>
      </c>
      <c r="K159" s="51" t="e">
        <f t="shared" si="91"/>
        <v>#DIV/0!</v>
      </c>
      <c r="L159" s="51" t="e">
        <f t="shared" si="91"/>
        <v>#DIV/0!</v>
      </c>
      <c r="M159" s="51" t="e">
        <f t="shared" si="91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2">S158/S157*10</f>
        <v>#DIV/0!</v>
      </c>
      <c r="T159" s="51" t="e">
        <f t="shared" si="92"/>
        <v>#DIV/0!</v>
      </c>
      <c r="U159" s="51" t="e">
        <f t="shared" si="92"/>
        <v>#DIV/0!</v>
      </c>
      <c r="V159" s="51" t="e">
        <f t="shared" si="92"/>
        <v>#DIV/0!</v>
      </c>
      <c r="W159" s="51" t="e">
        <f t="shared" si="92"/>
        <v>#DIV/0!</v>
      </c>
      <c r="X159" s="51" t="e">
        <f t="shared" si="92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81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81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81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1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1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1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1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1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1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1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1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1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1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1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1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29332</v>
      </c>
      <c r="C175" s="122">
        <f>SUM(E175:Y175)</f>
        <v>31216</v>
      </c>
      <c r="D175" s="15">
        <f t="shared" ref="D175:D184" si="93">C175/B175</f>
        <v>1.0642301922814674</v>
      </c>
      <c r="E175" s="155">
        <v>5130</v>
      </c>
      <c r="F175" s="155">
        <v>1552</v>
      </c>
      <c r="G175" s="155">
        <v>789</v>
      </c>
      <c r="H175" s="155">
        <v>500</v>
      </c>
      <c r="I175" s="155">
        <v>30</v>
      </c>
      <c r="J175" s="155">
        <v>3200</v>
      </c>
      <c r="K175" s="155">
        <v>850</v>
      </c>
      <c r="L175" s="155">
        <v>296</v>
      </c>
      <c r="M175" s="155">
        <v>906</v>
      </c>
      <c r="N175" s="155">
        <v>1350</v>
      </c>
      <c r="O175" s="155">
        <v>385</v>
      </c>
      <c r="P175" s="155">
        <v>1950</v>
      </c>
      <c r="Q175" s="155">
        <v>5120</v>
      </c>
      <c r="R175" s="155">
        <v>160</v>
      </c>
      <c r="S175" s="155">
        <v>800</v>
      </c>
      <c r="T175" s="155">
        <v>430</v>
      </c>
      <c r="U175" s="155">
        <v>850</v>
      </c>
      <c r="V175" s="155">
        <v>950</v>
      </c>
      <c r="W175" s="155">
        <v>1900</v>
      </c>
      <c r="X175" s="155">
        <v>2405</v>
      </c>
      <c r="Y175" s="155">
        <v>1663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3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3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3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3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3"/>
        <v>#DIV/0!</v>
      </c>
      <c r="E180" s="16" t="e">
        <f>E179/E178</f>
        <v>#DIV/0!</v>
      </c>
      <c r="F180" s="16" t="e">
        <f t="shared" ref="F180:Y180" si="94">F179/F178</f>
        <v>#DIV/0!</v>
      </c>
      <c r="G180" s="16" t="e">
        <f t="shared" si="94"/>
        <v>#DIV/0!</v>
      </c>
      <c r="H180" s="16" t="e">
        <f t="shared" si="94"/>
        <v>#DIV/0!</v>
      </c>
      <c r="I180" s="16" t="e">
        <f t="shared" si="94"/>
        <v>#DIV/0!</v>
      </c>
      <c r="J180" s="16" t="e">
        <f t="shared" si="94"/>
        <v>#DIV/0!</v>
      </c>
      <c r="K180" s="16" t="e">
        <f t="shared" si="94"/>
        <v>#DIV/0!</v>
      </c>
      <c r="L180" s="16" t="e">
        <f t="shared" si="94"/>
        <v>#DIV/0!</v>
      </c>
      <c r="M180" s="16" t="e">
        <f t="shared" si="94"/>
        <v>#DIV/0!</v>
      </c>
      <c r="N180" s="16" t="e">
        <f t="shared" si="94"/>
        <v>#DIV/0!</v>
      </c>
      <c r="O180" s="16" t="e">
        <f t="shared" si="94"/>
        <v>#DIV/0!</v>
      </c>
      <c r="P180" s="16" t="e">
        <f t="shared" si="94"/>
        <v>#DIV/0!</v>
      </c>
      <c r="Q180" s="16" t="e">
        <f t="shared" si="94"/>
        <v>#DIV/0!</v>
      </c>
      <c r="R180" s="16" t="e">
        <f t="shared" si="94"/>
        <v>#DIV/0!</v>
      </c>
      <c r="S180" s="16" t="e">
        <f t="shared" si="94"/>
        <v>#DIV/0!</v>
      </c>
      <c r="T180" s="16" t="e">
        <f t="shared" si="94"/>
        <v>#DIV/0!</v>
      </c>
      <c r="U180" s="16" t="e">
        <f t="shared" si="94"/>
        <v>#DIV/0!</v>
      </c>
      <c r="V180" s="16" t="e">
        <f t="shared" si="94"/>
        <v>#DIV/0!</v>
      </c>
      <c r="W180" s="16" t="e">
        <f t="shared" si="94"/>
        <v>#DIV/0!</v>
      </c>
      <c r="X180" s="16" t="e">
        <f t="shared" si="94"/>
        <v>#DIV/0!</v>
      </c>
      <c r="Y180" s="16" t="e">
        <f t="shared" si="94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3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3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3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3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85042</v>
      </c>
      <c r="C185" s="122">
        <f>SUM(E185:Y185)</f>
        <v>86709</v>
      </c>
      <c r="D185" s="15">
        <f t="shared" ref="D185" si="95">C185/B185</f>
        <v>1.0196020789727429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5520</v>
      </c>
      <c r="J185" s="36">
        <v>4980</v>
      </c>
      <c r="K185" s="36">
        <v>3223</v>
      </c>
      <c r="L185" s="36">
        <v>3602</v>
      </c>
      <c r="M185" s="36">
        <v>2486</v>
      </c>
      <c r="N185" s="46">
        <v>3286</v>
      </c>
      <c r="O185" s="36">
        <v>2934</v>
      </c>
      <c r="P185" s="36">
        <v>4320</v>
      </c>
      <c r="Q185" s="36">
        <v>5814</v>
      </c>
      <c r="R185" s="36">
        <v>2700</v>
      </c>
      <c r="S185" s="36">
        <v>3418</v>
      </c>
      <c r="T185" s="46">
        <v>4073</v>
      </c>
      <c r="U185" s="36">
        <v>1106</v>
      </c>
      <c r="V185" s="36">
        <v>1952</v>
      </c>
      <c r="W185" s="36">
        <v>8566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0.86052253455568373</v>
      </c>
      <c r="C186" s="141">
        <f>C185/C184</f>
        <v>0.92315308697179721</v>
      </c>
      <c r="D186" s="15">
        <f t="shared" ref="D186:D188" si="96">C186/B186</f>
        <v>1.0727820015177774</v>
      </c>
      <c r="E186" s="70">
        <f t="shared" ref="E186:Y186" si="97">E185/E184</f>
        <v>0.99453551912568305</v>
      </c>
      <c r="F186" s="70">
        <f t="shared" si="97"/>
        <v>0.91723136495643753</v>
      </c>
      <c r="G186" s="70">
        <f t="shared" si="97"/>
        <v>1</v>
      </c>
      <c r="H186" s="70">
        <f t="shared" si="97"/>
        <v>0.62450476889214968</v>
      </c>
      <c r="I186" s="70">
        <f t="shared" si="97"/>
        <v>0.86439085499530222</v>
      </c>
      <c r="J186" s="70">
        <f t="shared" si="97"/>
        <v>1</v>
      </c>
      <c r="K186" s="70">
        <f t="shared" si="97"/>
        <v>0.94377745241581257</v>
      </c>
      <c r="L186" s="70">
        <f t="shared" si="97"/>
        <v>0.84972870960132107</v>
      </c>
      <c r="M186" s="70">
        <f t="shared" si="97"/>
        <v>0.99559471365638763</v>
      </c>
      <c r="N186" s="70">
        <f t="shared" si="97"/>
        <v>1</v>
      </c>
      <c r="O186" s="70">
        <f t="shared" si="97"/>
        <v>0.98489425981873113</v>
      </c>
      <c r="P186" s="70">
        <f t="shared" si="97"/>
        <v>0.88542734166837467</v>
      </c>
      <c r="Q186" s="70">
        <f t="shared" si="97"/>
        <v>1</v>
      </c>
      <c r="R186" s="70">
        <f t="shared" si="97"/>
        <v>0.92719780219780223</v>
      </c>
      <c r="S186" s="70">
        <f t="shared" si="97"/>
        <v>0.80329024676850769</v>
      </c>
      <c r="T186" s="70">
        <f t="shared" si="97"/>
        <v>0.90571492105848339</v>
      </c>
      <c r="U186" s="70">
        <f t="shared" si="97"/>
        <v>1</v>
      </c>
      <c r="V186" s="70">
        <f t="shared" si="97"/>
        <v>1</v>
      </c>
      <c r="W186" s="70">
        <f t="shared" si="97"/>
        <v>0.98312865832663832</v>
      </c>
      <c r="X186" s="70">
        <f t="shared" si="97"/>
        <v>1.0004151100041512</v>
      </c>
      <c r="Y186" s="70">
        <f t="shared" si="97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6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6286</v>
      </c>
      <c r="C188" s="122">
        <f>SUM(E188:Y188)</f>
        <v>6700</v>
      </c>
      <c r="D188" s="15">
        <f t="shared" si="96"/>
        <v>1.0658606426980592</v>
      </c>
      <c r="E188" s="46"/>
      <c r="F188" s="36">
        <v>100</v>
      </c>
      <c r="G188" s="36">
        <v>979</v>
      </c>
      <c r="H188" s="36"/>
      <c r="I188" s="36">
        <v>120</v>
      </c>
      <c r="J188" s="36">
        <v>650</v>
      </c>
      <c r="K188" s="36"/>
      <c r="L188" s="36"/>
      <c r="M188" s="36"/>
      <c r="N188" s="36">
        <v>46</v>
      </c>
      <c r="O188" s="46"/>
      <c r="P188" s="36">
        <v>423</v>
      </c>
      <c r="Q188" s="36"/>
      <c r="R188" s="36">
        <v>100</v>
      </c>
      <c r="S188" s="36"/>
      <c r="T188" s="36">
        <v>310</v>
      </c>
      <c r="U188" s="36"/>
      <c r="V188" s="36"/>
      <c r="W188" s="36">
        <v>78</v>
      </c>
      <c r="X188" s="36">
        <v>3694</v>
      </c>
      <c r="Y188" s="36">
        <v>200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8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91962</v>
      </c>
      <c r="C191" s="122">
        <f>SUM(E191:Y191)</f>
        <v>73725</v>
      </c>
      <c r="D191" s="9">
        <f t="shared" ref="D191:D195" si="99">C191/B191</f>
        <v>0.80168982840738567</v>
      </c>
      <c r="E191" s="26">
        <v>1869</v>
      </c>
      <c r="F191" s="26">
        <v>2254</v>
      </c>
      <c r="G191" s="26">
        <v>5600</v>
      </c>
      <c r="H191" s="26">
        <v>7369</v>
      </c>
      <c r="I191" s="26">
        <v>5445</v>
      </c>
      <c r="J191" s="26">
        <v>3980</v>
      </c>
      <c r="K191" s="26">
        <v>2906</v>
      </c>
      <c r="L191" s="26">
        <v>5294</v>
      </c>
      <c r="M191" s="26">
        <v>2154</v>
      </c>
      <c r="N191" s="26">
        <v>3374</v>
      </c>
      <c r="O191" s="26">
        <v>3212</v>
      </c>
      <c r="P191" s="26">
        <v>3875</v>
      </c>
      <c r="Q191" s="26">
        <v>7308</v>
      </c>
      <c r="R191" s="26">
        <v>1580</v>
      </c>
      <c r="S191" s="26">
        <v>1446</v>
      </c>
      <c r="T191" s="26">
        <v>1812</v>
      </c>
      <c r="U191" s="26">
        <v>1120</v>
      </c>
      <c r="V191" s="26">
        <v>815</v>
      </c>
      <c r="W191" s="26">
        <v>3310</v>
      </c>
      <c r="X191" s="26">
        <v>5127</v>
      </c>
      <c r="Y191" s="26">
        <v>3875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9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41382.9</v>
      </c>
      <c r="C193" s="122">
        <f>C191*0.45</f>
        <v>33176.25</v>
      </c>
      <c r="D193" s="9">
        <f t="shared" si="99"/>
        <v>0.80168982840738567</v>
      </c>
      <c r="E193" s="26">
        <f>E191*0.45</f>
        <v>841.05000000000007</v>
      </c>
      <c r="F193" s="26">
        <f t="shared" ref="F193:Y193" si="100">F191*0.45</f>
        <v>1014.3000000000001</v>
      </c>
      <c r="G193" s="26">
        <f t="shared" si="100"/>
        <v>2520</v>
      </c>
      <c r="H193" s="26">
        <f t="shared" si="100"/>
        <v>3316.05</v>
      </c>
      <c r="I193" s="26">
        <f t="shared" si="100"/>
        <v>2450.25</v>
      </c>
      <c r="J193" s="26">
        <f t="shared" si="100"/>
        <v>1791</v>
      </c>
      <c r="K193" s="26">
        <f t="shared" si="100"/>
        <v>1307.7</v>
      </c>
      <c r="L193" s="26">
        <f t="shared" si="100"/>
        <v>2382.3000000000002</v>
      </c>
      <c r="M193" s="26">
        <f t="shared" si="100"/>
        <v>969.30000000000007</v>
      </c>
      <c r="N193" s="26">
        <f t="shared" si="100"/>
        <v>1518.3</v>
      </c>
      <c r="O193" s="26">
        <f t="shared" si="100"/>
        <v>1445.4</v>
      </c>
      <c r="P193" s="26">
        <f t="shared" si="100"/>
        <v>1743.75</v>
      </c>
      <c r="Q193" s="26">
        <f t="shared" si="100"/>
        <v>3288.6</v>
      </c>
      <c r="R193" s="26">
        <f t="shared" si="100"/>
        <v>711</v>
      </c>
      <c r="S193" s="26">
        <f t="shared" si="100"/>
        <v>650.70000000000005</v>
      </c>
      <c r="T193" s="26">
        <f t="shared" si="100"/>
        <v>815.4</v>
      </c>
      <c r="U193" s="26">
        <f t="shared" si="100"/>
        <v>504</v>
      </c>
      <c r="V193" s="26">
        <f t="shared" si="100"/>
        <v>366.75</v>
      </c>
      <c r="W193" s="26">
        <f t="shared" si="100"/>
        <v>1489.5</v>
      </c>
      <c r="X193" s="26">
        <f t="shared" si="100"/>
        <v>2307.15</v>
      </c>
      <c r="Y193" s="26">
        <f t="shared" si="100"/>
        <v>1743.75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0.96802105263157889</v>
      </c>
      <c r="C194" s="141">
        <f>C191/C192</f>
        <v>0.74303826810856577</v>
      </c>
      <c r="D194" s="9"/>
      <c r="E194" s="70">
        <f t="shared" ref="E194:Y194" si="101">E191/E192</f>
        <v>1.3793357933579335</v>
      </c>
      <c r="F194" s="70">
        <f t="shared" si="101"/>
        <v>0.95065373260227748</v>
      </c>
      <c r="G194" s="70">
        <f t="shared" si="101"/>
        <v>0.54284606436603333</v>
      </c>
      <c r="H194" s="70">
        <f t="shared" si="101"/>
        <v>0.7513254486133768</v>
      </c>
      <c r="I194" s="70">
        <f t="shared" si="101"/>
        <v>1.2645146307477937</v>
      </c>
      <c r="J194" s="70">
        <f t="shared" si="101"/>
        <v>0.8618449545257687</v>
      </c>
      <c r="K194" s="70">
        <f t="shared" si="101"/>
        <v>1.1422955974842768</v>
      </c>
      <c r="L194" s="70">
        <f t="shared" si="101"/>
        <v>0.54241803278688527</v>
      </c>
      <c r="M194" s="70">
        <f t="shared" si="101"/>
        <v>0.51642292016303049</v>
      </c>
      <c r="N194" s="70">
        <f t="shared" si="101"/>
        <v>1.0017814726840855</v>
      </c>
      <c r="O194" s="70">
        <f t="shared" si="101"/>
        <v>1.2025458629726695</v>
      </c>
      <c r="P194" s="70">
        <f t="shared" si="101"/>
        <v>0.68852167732764746</v>
      </c>
      <c r="Q194" s="70">
        <f t="shared" si="101"/>
        <v>1.4981549815498154</v>
      </c>
      <c r="R194" s="70">
        <f t="shared" si="101"/>
        <v>0.52666666666666662</v>
      </c>
      <c r="S194" s="70">
        <f t="shared" si="101"/>
        <v>0.3519961051606621</v>
      </c>
      <c r="T194" s="70">
        <f t="shared" si="101"/>
        <v>0.33964386129334584</v>
      </c>
      <c r="U194" s="70">
        <f t="shared" si="101"/>
        <v>0.57494866529774125</v>
      </c>
      <c r="V194" s="70">
        <f t="shared" si="101"/>
        <v>1.9829683698296836</v>
      </c>
      <c r="W194" s="70">
        <f t="shared" si="101"/>
        <v>1.0153374233128833</v>
      </c>
      <c r="X194" s="70">
        <f t="shared" si="101"/>
        <v>0.78876923076923078</v>
      </c>
      <c r="Y194" s="70">
        <f t="shared" si="101"/>
        <v>0.43711223914269598</v>
      </c>
    </row>
    <row r="195" spans="1:26" s="60" customFormat="1" ht="30" customHeight="1" outlineLevel="1" x14ac:dyDescent="0.2">
      <c r="A195" s="52" t="s">
        <v>138</v>
      </c>
      <c r="B195" s="23">
        <v>207119</v>
      </c>
      <c r="C195" s="122">
        <f>SUM(E195:Y195)</f>
        <v>191551</v>
      </c>
      <c r="D195" s="9">
        <f t="shared" si="99"/>
        <v>0.92483548105195568</v>
      </c>
      <c r="E195" s="26">
        <v>653</v>
      </c>
      <c r="F195" s="26">
        <v>3830</v>
      </c>
      <c r="G195" s="26">
        <v>17733</v>
      </c>
      <c r="H195" s="26">
        <v>7259</v>
      </c>
      <c r="I195" s="26">
        <v>7747</v>
      </c>
      <c r="J195" s="26">
        <v>7900</v>
      </c>
      <c r="K195" s="26">
        <v>500</v>
      </c>
      <c r="L195" s="26">
        <v>10521</v>
      </c>
      <c r="M195" s="26">
        <v>7900</v>
      </c>
      <c r="N195" s="26">
        <v>8950</v>
      </c>
      <c r="O195" s="26">
        <v>5786</v>
      </c>
      <c r="P195" s="26">
        <v>11700</v>
      </c>
      <c r="Q195" s="26">
        <v>1904</v>
      </c>
      <c r="R195" s="26">
        <v>1850</v>
      </c>
      <c r="S195" s="26">
        <v>5350</v>
      </c>
      <c r="T195" s="26">
        <v>29999</v>
      </c>
      <c r="U195" s="26">
        <v>1700</v>
      </c>
      <c r="V195" s="26">
        <v>450</v>
      </c>
      <c r="W195" s="26">
        <v>7914</v>
      </c>
      <c r="X195" s="26">
        <v>39642</v>
      </c>
      <c r="Y195" s="26">
        <v>12263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2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62135.7</v>
      </c>
      <c r="C197" s="122">
        <f>C195*0.3</f>
        <v>57465.299999999996</v>
      </c>
      <c r="D197" s="9">
        <f t="shared" si="102"/>
        <v>0.92483548105195557</v>
      </c>
      <c r="E197" s="26">
        <f>E195*0.3</f>
        <v>195.9</v>
      </c>
      <c r="F197" s="26">
        <f t="shared" ref="F197:Y197" si="103">F195*0.3</f>
        <v>1149</v>
      </c>
      <c r="G197" s="26">
        <f t="shared" si="103"/>
        <v>5319.9</v>
      </c>
      <c r="H197" s="26">
        <f t="shared" si="103"/>
        <v>2177.6999999999998</v>
      </c>
      <c r="I197" s="26">
        <f t="shared" si="103"/>
        <v>2324.1</v>
      </c>
      <c r="J197" s="26">
        <f t="shared" si="103"/>
        <v>2370</v>
      </c>
      <c r="K197" s="26">
        <f t="shared" si="103"/>
        <v>150</v>
      </c>
      <c r="L197" s="26">
        <f t="shared" si="103"/>
        <v>3156.2999999999997</v>
      </c>
      <c r="M197" s="26">
        <f t="shared" si="103"/>
        <v>2370</v>
      </c>
      <c r="N197" s="26">
        <f t="shared" si="103"/>
        <v>2685</v>
      </c>
      <c r="O197" s="26">
        <f t="shared" si="103"/>
        <v>1735.8</v>
      </c>
      <c r="P197" s="26">
        <f t="shared" si="103"/>
        <v>3510</v>
      </c>
      <c r="Q197" s="26">
        <f t="shared" si="103"/>
        <v>571.19999999999993</v>
      </c>
      <c r="R197" s="26">
        <f t="shared" si="103"/>
        <v>555</v>
      </c>
      <c r="S197" s="26">
        <f t="shared" si="103"/>
        <v>1605</v>
      </c>
      <c r="T197" s="26">
        <f t="shared" si="103"/>
        <v>8999.6999999999989</v>
      </c>
      <c r="U197" s="26">
        <f t="shared" si="103"/>
        <v>510</v>
      </c>
      <c r="V197" s="26">
        <f t="shared" si="103"/>
        <v>135</v>
      </c>
      <c r="W197" s="26">
        <f t="shared" si="103"/>
        <v>2374.1999999999998</v>
      </c>
      <c r="X197" s="26">
        <f t="shared" si="103"/>
        <v>11892.6</v>
      </c>
      <c r="Y197" s="26">
        <f t="shared" si="103"/>
        <v>3678.9</v>
      </c>
    </row>
    <row r="198" spans="1:26" s="60" customFormat="1" ht="30" customHeight="1" collapsed="1" x14ac:dyDescent="0.2">
      <c r="A198" s="13" t="s">
        <v>137</v>
      </c>
      <c r="B198" s="9">
        <f>B195/B196</f>
        <v>0.76427675276752771</v>
      </c>
      <c r="C198" s="121">
        <f>C195/C196</f>
        <v>0.67655982339955845</v>
      </c>
      <c r="D198" s="154"/>
      <c r="E198" s="30">
        <f t="shared" ref="E198:Y198" si="104">E195/E196</f>
        <v>0.20079950799507995</v>
      </c>
      <c r="F198" s="30">
        <f t="shared" si="104"/>
        <v>0.60324460544967706</v>
      </c>
      <c r="G198" s="30">
        <f t="shared" si="104"/>
        <v>0.83343516473187007</v>
      </c>
      <c r="H198" s="30">
        <f t="shared" si="104"/>
        <v>0.37336693755786443</v>
      </c>
      <c r="I198" s="30">
        <f t="shared" si="104"/>
        <v>1.0495867768595042</v>
      </c>
      <c r="J198" s="30">
        <f t="shared" si="104"/>
        <v>0.49902090834438761</v>
      </c>
      <c r="K198" s="30">
        <f t="shared" si="104"/>
        <v>0.41946308724832215</v>
      </c>
      <c r="L198" s="30">
        <f t="shared" si="104"/>
        <v>0.41923015620019127</v>
      </c>
      <c r="M198" s="30">
        <f t="shared" si="104"/>
        <v>0.73652806265150106</v>
      </c>
      <c r="N198" s="30">
        <f t="shared" si="104"/>
        <v>0.75937553029017479</v>
      </c>
      <c r="O198" s="30">
        <f t="shared" si="104"/>
        <v>0.78753232611950452</v>
      </c>
      <c r="P198" s="30">
        <f t="shared" si="104"/>
        <v>0.59387848332571946</v>
      </c>
      <c r="Q198" s="30">
        <f t="shared" si="104"/>
        <v>0.43579766536964981</v>
      </c>
      <c r="R198" s="30">
        <f t="shared" si="104"/>
        <v>0.31634746922024626</v>
      </c>
      <c r="S198" s="30">
        <f t="shared" si="104"/>
        <v>0.601123595505618</v>
      </c>
      <c r="T198" s="30">
        <f t="shared" si="104"/>
        <v>0.80322908857234654</v>
      </c>
      <c r="U198" s="30">
        <f t="shared" si="104"/>
        <v>0.58159425248032848</v>
      </c>
      <c r="V198" s="30">
        <f t="shared" si="104"/>
        <v>0.33682634730538924</v>
      </c>
      <c r="W198" s="30">
        <f t="shared" si="104"/>
        <v>0.69354131977916045</v>
      </c>
      <c r="X198" s="30">
        <f t="shared" si="104"/>
        <v>0.99104999999999999</v>
      </c>
      <c r="Y198" s="30">
        <f t="shared" si="104"/>
        <v>0.56746876446089778</v>
      </c>
    </row>
    <row r="199" spans="1:26" s="60" customFormat="1" ht="30" customHeight="1" outlineLevel="1" x14ac:dyDescent="0.2">
      <c r="A199" s="52" t="s">
        <v>139</v>
      </c>
      <c r="B199" s="23">
        <v>15453</v>
      </c>
      <c r="C199" s="122">
        <f>SUM(E199:Y199)</f>
        <v>6641</v>
      </c>
      <c r="D199" s="154">
        <f t="shared" ref="D199" si="105">C199/B199</f>
        <v>0.42975474017990034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/>
      <c r="P199" s="26">
        <v>1200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2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2936.07</v>
      </c>
      <c r="C201" s="122">
        <f>C199*0.19</f>
        <v>1261.79</v>
      </c>
      <c r="D201" s="154">
        <f t="shared" si="102"/>
        <v>0.42975474017990029</v>
      </c>
      <c r="E201" s="26"/>
      <c r="F201" s="26"/>
      <c r="G201" s="155"/>
      <c r="H201" s="155"/>
      <c r="I201" s="155"/>
      <c r="J201" s="155"/>
      <c r="K201" s="155">
        <f t="shared" ref="K201" si="106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4.6168600690751342E-2</v>
      </c>
      <c r="C202" s="121">
        <f>C199/C200</f>
        <v>1.9696470888313507E-2</v>
      </c>
      <c r="D202" s="154"/>
      <c r="E202" s="30"/>
      <c r="F202" s="30"/>
      <c r="G202" s="30"/>
      <c r="H202" s="30"/>
      <c r="I202" s="30"/>
      <c r="J202" s="30"/>
      <c r="K202" s="30">
        <f t="shared" ref="K202:L202" si="107">K199/K200</f>
        <v>0.35228988424760949</v>
      </c>
      <c r="L202" s="30">
        <f t="shared" si="107"/>
        <v>6.5622296097272187E-2</v>
      </c>
      <c r="M202" s="30"/>
      <c r="N202" s="30"/>
      <c r="O202" s="30"/>
      <c r="P202" s="100">
        <f t="shared" ref="P202" si="108">P199/P200</f>
        <v>6.3955657410861802E-2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227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2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2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2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2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106454.67</v>
      </c>
      <c r="C208" s="155">
        <f>C206+C204+C201+C197+C193</f>
        <v>91938.34</v>
      </c>
      <c r="D208" s="154">
        <f t="shared" si="102"/>
        <v>0.86363839181503266</v>
      </c>
      <c r="E208" s="26">
        <f>E206+E204+E201+E197+E193</f>
        <v>1036.95</v>
      </c>
      <c r="F208" s="26">
        <f t="shared" ref="F208:Y208" si="109">F206+F204+F201+F197+F193</f>
        <v>2163.3000000000002</v>
      </c>
      <c r="G208" s="26">
        <f t="shared" si="109"/>
        <v>7839.9</v>
      </c>
      <c r="H208" s="26">
        <f t="shared" si="109"/>
        <v>5493.75</v>
      </c>
      <c r="I208" s="26">
        <f t="shared" si="109"/>
        <v>4774.3500000000004</v>
      </c>
      <c r="J208" s="26">
        <f t="shared" si="109"/>
        <v>4161</v>
      </c>
      <c r="K208" s="26">
        <f>K206+K204+K201+K197+K193</f>
        <v>1590.7</v>
      </c>
      <c r="L208" s="26">
        <f t="shared" si="109"/>
        <v>5538.6</v>
      </c>
      <c r="M208" s="26">
        <f t="shared" si="109"/>
        <v>3339.3</v>
      </c>
      <c r="N208" s="26">
        <f t="shared" si="109"/>
        <v>4203.3</v>
      </c>
      <c r="O208" s="26">
        <f t="shared" si="109"/>
        <v>3181.2</v>
      </c>
      <c r="P208" s="26">
        <f t="shared" si="109"/>
        <v>5253.75</v>
      </c>
      <c r="Q208" s="26">
        <f t="shared" si="109"/>
        <v>3859.7999999999997</v>
      </c>
      <c r="R208" s="26">
        <f t="shared" si="109"/>
        <v>1266</v>
      </c>
      <c r="S208" s="26">
        <f t="shared" si="109"/>
        <v>2255.6999999999998</v>
      </c>
      <c r="T208" s="26">
        <f t="shared" si="109"/>
        <v>9815.0999999999985</v>
      </c>
      <c r="U208" s="26">
        <f t="shared" si="109"/>
        <v>1014</v>
      </c>
      <c r="V208" s="26">
        <f t="shared" si="109"/>
        <v>501.75</v>
      </c>
      <c r="W208" s="155">
        <f t="shared" si="109"/>
        <v>3863.7</v>
      </c>
      <c r="X208" s="26">
        <f t="shared" si="109"/>
        <v>14199.75</v>
      </c>
      <c r="Y208" s="26">
        <f t="shared" si="109"/>
        <v>5422.65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2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15.58587889080847</v>
      </c>
      <c r="C210" s="134">
        <f>C208/C209*10</f>
        <v>13.193134968752915</v>
      </c>
      <c r="D210" s="9">
        <f t="shared" si="102"/>
        <v>0.84648001316970078</v>
      </c>
      <c r="E210" s="51">
        <f>E208/E209*10</f>
        <v>16.999180327868853</v>
      </c>
      <c r="F210" s="51">
        <f t="shared" ref="F210:Y210" si="110">F208/F209*10</f>
        <v>11.358886846941456</v>
      </c>
      <c r="G210" s="51">
        <f t="shared" si="110"/>
        <v>13.510080992590039</v>
      </c>
      <c r="H210" s="51">
        <f t="shared" si="110"/>
        <v>7.8752150229357802</v>
      </c>
      <c r="I210" s="51">
        <f t="shared" si="110"/>
        <v>17.248374277456648</v>
      </c>
      <c r="J210" s="51">
        <f t="shared" si="110"/>
        <v>14.019541778975741</v>
      </c>
      <c r="K210" s="51">
        <f>K208/K209*10</f>
        <v>22.247552447552451</v>
      </c>
      <c r="L210" s="51">
        <f t="shared" si="110"/>
        <v>8.8278610137073645</v>
      </c>
      <c r="M210" s="51">
        <f t="shared" si="110"/>
        <v>12.455427079447967</v>
      </c>
      <c r="N210" s="51">
        <f t="shared" si="110"/>
        <v>16.640142517814727</v>
      </c>
      <c r="O210" s="51">
        <f t="shared" si="110"/>
        <v>15.874251497005986</v>
      </c>
      <c r="P210" s="51">
        <f t="shared" si="110"/>
        <v>12.443747039317859</v>
      </c>
      <c r="Q210" s="51">
        <f t="shared" si="110"/>
        <v>19.337675350701403</v>
      </c>
      <c r="R210" s="51">
        <f t="shared" si="110"/>
        <v>9.3777777777777782</v>
      </c>
      <c r="S210" s="51">
        <f t="shared" si="110"/>
        <v>10.981986368062318</v>
      </c>
      <c r="T210" s="51">
        <f t="shared" si="110"/>
        <v>12.264275896538797</v>
      </c>
      <c r="U210" s="51">
        <f t="shared" si="110"/>
        <v>9.2518248175182478</v>
      </c>
      <c r="V210" s="51">
        <f t="shared" si="110"/>
        <v>16.290584415584416</v>
      </c>
      <c r="W210" s="51">
        <f t="shared" si="110"/>
        <v>15.802453987730061</v>
      </c>
      <c r="X210" s="51">
        <f>X208/X209*10</f>
        <v>17.758566783391696</v>
      </c>
      <c r="Y210" s="51">
        <f t="shared" si="110"/>
        <v>10.873571285341887</v>
      </c>
    </row>
    <row r="211" spans="1:25" ht="22.5" x14ac:dyDescent="0.25">
      <c r="A211" s="87"/>
      <c r="B211" s="87"/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</row>
    <row r="221" spans="1:25" ht="20.45" hidden="1" customHeight="1" x14ac:dyDescent="0.25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2021-07-15T07:58:16Z</cp:lastPrinted>
  <dcterms:created xsi:type="dcterms:W3CDTF">2017-06-08T05:54:08Z</dcterms:created>
  <dcterms:modified xsi:type="dcterms:W3CDTF">2021-07-15T12:53:03Z</dcterms:modified>
</cp:coreProperties>
</file>