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P147" i="1" l="1"/>
  <c r="B162" i="1" l="1"/>
  <c r="B138" i="1"/>
  <c r="O118" i="1" l="1"/>
  <c r="H121" i="1"/>
  <c r="J121" i="1"/>
  <c r="H120" i="1"/>
  <c r="E120" i="1" l="1"/>
  <c r="P121" i="1" l="1"/>
  <c r="W121" i="1"/>
  <c r="M121" i="1"/>
  <c r="S121" i="1"/>
  <c r="F121" i="1"/>
  <c r="I121" i="1" l="1"/>
  <c r="H162" i="1" l="1"/>
  <c r="U121" i="1" l="1"/>
  <c r="B121" i="1"/>
  <c r="B119" i="1"/>
  <c r="B120" i="1"/>
  <c r="H119" i="1" l="1"/>
  <c r="O147" i="1"/>
  <c r="O120" i="1"/>
  <c r="G119" i="1"/>
  <c r="C142" i="1" l="1"/>
  <c r="N147" i="1"/>
  <c r="N120" i="1"/>
  <c r="C103" i="1"/>
  <c r="B198" i="1" l="1"/>
  <c r="T147" i="1" l="1"/>
  <c r="R120" i="1" l="1"/>
  <c r="M120" i="1"/>
  <c r="O119" i="1"/>
  <c r="S106" i="1" l="1"/>
  <c r="X121" i="1"/>
  <c r="F120" i="1" l="1"/>
  <c r="S120" i="1"/>
  <c r="W120" i="1"/>
  <c r="M186" i="1"/>
  <c r="M147" i="1"/>
  <c r="M119" i="1"/>
  <c r="M118" i="1"/>
  <c r="K121" i="1"/>
  <c r="T121" i="1"/>
  <c r="T120" i="1"/>
  <c r="Q119" i="1" l="1"/>
  <c r="U118" i="1"/>
  <c r="N119" i="1"/>
  <c r="N118" i="1"/>
  <c r="B147" i="1" l="1"/>
  <c r="B118" i="1"/>
  <c r="K120" i="1" l="1"/>
  <c r="K119" i="1"/>
  <c r="K118" i="1"/>
  <c r="I118" i="1"/>
  <c r="I119" i="1"/>
  <c r="I120" i="1"/>
  <c r="H118" i="1"/>
  <c r="V119" i="1" l="1"/>
  <c r="V118" i="1"/>
  <c r="Q118" i="1" l="1"/>
  <c r="Y119" i="1"/>
  <c r="P119" i="1" l="1"/>
  <c r="J119" i="1"/>
  <c r="K147" i="1"/>
  <c r="U119" i="1"/>
  <c r="T119" i="1" l="1"/>
  <c r="T118" i="1"/>
  <c r="X120" i="1"/>
  <c r="W119" i="1" l="1"/>
  <c r="W118" i="1"/>
  <c r="F119" i="1"/>
  <c r="F118" i="1"/>
  <c r="Y120" i="1" l="1"/>
  <c r="Y118" i="1"/>
  <c r="P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11" i="1"/>
  <c r="D129" i="1"/>
  <c r="D131" i="1"/>
  <c r="D135" i="1"/>
  <c r="D144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E99" i="1"/>
  <c r="C99" i="1" s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T106" i="1"/>
  <c r="U106" i="1"/>
  <c r="V106" i="1"/>
  <c r="W106" i="1"/>
  <c r="X106" i="1"/>
  <c r="Y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X138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J186" i="1"/>
  <c r="K186" i="1"/>
  <c r="L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C147" i="1" l="1"/>
  <c r="D99" i="1"/>
  <c r="C100" i="1"/>
  <c r="D100" i="1" s="1"/>
  <c r="D195" i="1"/>
  <c r="C198" i="1"/>
  <c r="C204" i="1"/>
  <c r="D204" i="1" s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C197" i="1"/>
  <c r="D197" i="1" s="1"/>
  <c r="C138" i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6" i="1"/>
  <c r="D146" i="1" s="1"/>
  <c r="C120" i="1"/>
  <c r="C119" i="1"/>
  <c r="C186" i="1"/>
  <c r="D186" i="1" s="1"/>
  <c r="C137" i="1"/>
  <c r="D137" i="1" s="1"/>
  <c r="C122" i="1"/>
  <c r="D122" i="1" s="1"/>
  <c r="C121" i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<sst xmlns="http://schemas.openxmlformats.org/spreadsheetml/2006/main" count="251" uniqueCount="204">
  <si>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</si>
  <si>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</si>
  <si>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</si>
  <si>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</si>
  <si>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</si>
  <si>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</si>
  <si>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</si>
  <si>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</si>
  <si>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</si>
  <si>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</si>
  <si>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</si>
  <si>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</si>
  <si>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</si>
  <si>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</si>
  <si>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</si>
  <si>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</si>
  <si>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</si>
  <si>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</si>
  <si>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</si>
  <si>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</si>
  <si>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</si>
  <si>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</si>
  <si>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</si>
  <si>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</si>
  <si>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</si>
  <si>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</si>
  <si>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</si>
  <si>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</si>
  <si>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</si>
  <si>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</si>
  <si>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</si>
  <si>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</si>
  <si>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</si>
  <si>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</si>
  <si>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</si>
  <si>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</si>
  <si>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</si>
  <si>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</si>
  <si>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</si>
  <si>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</si>
  <si>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</si>
  <si>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</si>
  <si>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</si>
  <si>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</si>
  <si>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</si>
  <si>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</si>
  <si>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</si>
  <si>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</si>
  <si>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</si>
  <si>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</si>
  <si>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</si>
  <si>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</si>
  <si>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</si>
  <si>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</si>
  <si>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</si>
  <si>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</si>
  <si>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</si>
  <si>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</si>
  <si>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</si>
  <si>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</si>
  <si>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</si>
  <si>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</si>
  <si>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</si>
  <si>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</si>
  <si>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</si>
  <si>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</si>
  <si>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</si>
  <si>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</si>
  <si>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</si>
  <si>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</si>
  <si>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</si>
  <si>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</si>
  <si>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</si>
  <si>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</si>
  <si>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</si>
  <si>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</si>
  <si>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</si>
  <si>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</si>
  <si>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</si>
  <si>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</si>
  <si>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</si>
  <si>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</si>
  <si>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</si>
  <si>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</si>
  <si>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</si>
  <si>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</si>
  <si>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</si>
  <si>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</si>
  <si>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</si>
  <si>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</si>
  <si>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</si>
  <si>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</si>
  <si>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</si>
  <si>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</si>
  <si>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</si>
  <si>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</si>
  <si>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</si>
  <si>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</si>
  <si>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</si>
  <si>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</si>
  <si>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</si>
  <si>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</si>
  <si>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</si>
  <si>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</si>
  <si>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</si>
  <si>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</si>
  <si>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</si>
  <si>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</si>
  <si>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</si>
  <si>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</si>
  <si>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</si>
  <si>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</si>
  <si>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</si>
  <si>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</si>
  <si>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</si>
  <si>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</si>
  <si>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</si>
  <si>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</si>
  <si>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</si>
  <si>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</si>
  <si>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</si>
  <si>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</si>
  <si>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</si>
  <si>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</si>
  <si>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</si>
  <si>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</si>
  <si>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</si>
  <si>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</si>
  <si>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</si>
  <si>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</si>
  <si>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</si>
  <si>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</si>
  <si>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</si>
  <si>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</si>
  <si>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</si>
  <si>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</si>
  <si>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</si>
  <si>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</si>
  <si>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</si>
  <si>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</si>
  <si>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</si>
  <si>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</si>
  <si>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</si>
  <si>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</si>
  <si>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</si>
  <si>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</si>
  <si>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</si>
  <si>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</si>
  <si>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</si>
  <si>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</si>
  <si>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</si>
  <si>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</si>
  <si>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</si>
  <si>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</si>
  <si>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</si>
  <si>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</si>
  <si>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</si>
  <si>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</si>
  <si>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</si>
  <si>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</si>
  <si>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</si>
  <si>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</si>
  <si>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</si>
  <si>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</si>
  <si>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</si>
  <si>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</si>
  <si>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</si>
  <si>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</si>
  <si>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</si>
  <si>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</si>
  <si>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</si>
  <si>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</si>
  <si>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</si>
  <si>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</si>
  <si>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</si>
  <si>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</si>
  <si>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</si>
  <si>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</si>
  <si>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</si>
  <si>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</si>
  <si>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</si>
  <si>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</si>
  <si>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</si>
  <si>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</si>
  <si>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</si>
  <si>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</si>
  <si>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</si>
  <si>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</si>
  <si>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</si>
  <si>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</si>
  <si>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</si>
  <si>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</si>
  <si>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</si>
  <si>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</si>
  <si>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</si>
  <si>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</si>
  <si>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</si>
  <si>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</si>
  <si>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</si>
  <si>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</si>
  <si>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</si>
  <si>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</si>
  <si>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</si>
  <si>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30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</si>
</sst>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K116" sqref="K116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6" t="s">
        <v>203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1" customFormat="1" ht="17.25" customHeight="1" thickBot="1" x14ac:dyDescent="0.35">
      <c r="A4" s="167" t="s">
        <v>3</v>
      </c>
      <c r="B4" s="170" t="s">
        <v>196</v>
      </c>
      <c r="C4" s="163" t="s">
        <v>198</v>
      </c>
      <c r="D4" s="163" t="s">
        <v>197</v>
      </c>
      <c r="E4" s="173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1:26" s="151" customFormat="1" ht="87" customHeight="1" x14ac:dyDescent="0.25">
      <c r="A5" s="168"/>
      <c r="B5" s="171"/>
      <c r="C5" s="164"/>
      <c r="D5" s="164"/>
      <c r="E5" s="176" t="s">
        <v>5</v>
      </c>
      <c r="F5" s="176" t="s">
        <v>6</v>
      </c>
      <c r="G5" s="176" t="s">
        <v>7</v>
      </c>
      <c r="H5" s="176" t="s">
        <v>8</v>
      </c>
      <c r="I5" s="176" t="s">
        <v>9</v>
      </c>
      <c r="J5" s="176" t="s">
        <v>10</v>
      </c>
      <c r="K5" s="176" t="s">
        <v>11</v>
      </c>
      <c r="L5" s="176" t="s">
        <v>12</v>
      </c>
      <c r="M5" s="176" t="s">
        <v>13</v>
      </c>
      <c r="N5" s="176" t="s">
        <v>14</v>
      </c>
      <c r="O5" s="176" t="s">
        <v>15</v>
      </c>
      <c r="P5" s="176" t="s">
        <v>16</v>
      </c>
      <c r="Q5" s="176" t="s">
        <v>17</v>
      </c>
      <c r="R5" s="176" t="s">
        <v>18</v>
      </c>
      <c r="S5" s="176" t="s">
        <v>19</v>
      </c>
      <c r="T5" s="176" t="s">
        <v>20</v>
      </c>
      <c r="U5" s="176" t="s">
        <v>21</v>
      </c>
      <c r="V5" s="176" t="s">
        <v>22</v>
      </c>
      <c r="W5" s="176" t="s">
        <v>23</v>
      </c>
      <c r="X5" s="176" t="s">
        <v>24</v>
      </c>
      <c r="Y5" s="176" t="s">
        <v>25</v>
      </c>
    </row>
    <row r="6" spans="1:26" s="151" customFormat="1" ht="70.150000000000006" customHeight="1" thickBot="1" x14ac:dyDescent="0.3">
      <c r="A6" s="169"/>
      <c r="B6" s="172"/>
      <c r="C6" s="165"/>
      <c r="D6" s="165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5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2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3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2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3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4">
        <f t="shared" si="54"/>
        <v>0.95258776692001446</v>
      </c>
      <c r="E55" s="155">
        <v>85</v>
      </c>
      <c r="F55" s="155">
        <v>71</v>
      </c>
      <c r="G55" s="155">
        <v>623</v>
      </c>
      <c r="H55" s="155">
        <v>300</v>
      </c>
      <c r="I55" s="155"/>
      <c r="J55" s="155">
        <v>145</v>
      </c>
      <c r="K55" s="155">
        <v>619</v>
      </c>
      <c r="L55" s="155"/>
      <c r="M55" s="155">
        <v>30</v>
      </c>
      <c r="N55" s="155">
        <v>33</v>
      </c>
      <c r="O55" s="155"/>
      <c r="P55" s="155">
        <v>221</v>
      </c>
      <c r="Q55" s="155">
        <v>67</v>
      </c>
      <c r="R55" s="155"/>
      <c r="S55" s="155"/>
      <c r="T55" s="155">
        <v>20</v>
      </c>
      <c r="U55" s="155"/>
      <c r="V55" s="155">
        <v>101</v>
      </c>
      <c r="W55" s="155"/>
      <c r="X55" s="155">
        <v>317</v>
      </c>
      <c r="Y55" s="155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4" t="e">
        <f t="shared" si="54"/>
        <v>#DIV/0!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4">
        <f t="shared" si="54"/>
        <v>0.96313953488372084</v>
      </c>
      <c r="E57" s="155">
        <v>13</v>
      </c>
      <c r="F57" s="155">
        <v>103</v>
      </c>
      <c r="G57" s="155">
        <v>73</v>
      </c>
      <c r="H57" s="155">
        <v>4</v>
      </c>
      <c r="I57" s="155">
        <v>8</v>
      </c>
      <c r="J57" s="155">
        <v>5</v>
      </c>
      <c r="K57" s="155">
        <v>113</v>
      </c>
      <c r="L57" s="155">
        <v>53</v>
      </c>
      <c r="M57" s="155">
        <v>32</v>
      </c>
      <c r="N57" s="51">
        <v>7</v>
      </c>
      <c r="O57" s="155">
        <v>35</v>
      </c>
      <c r="P57" s="155">
        <v>104</v>
      </c>
      <c r="Q57" s="155"/>
      <c r="R57" s="155">
        <v>22</v>
      </c>
      <c r="S57" s="155">
        <v>35.299999999999997</v>
      </c>
      <c r="T57" s="155">
        <v>31</v>
      </c>
      <c r="U57" s="155"/>
      <c r="V57" s="155">
        <v>17</v>
      </c>
      <c r="W57" s="155">
        <v>96</v>
      </c>
      <c r="X57" s="155">
        <v>67</v>
      </c>
      <c r="Y57" s="155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4">
        <f t="shared" ref="D58:D59" si="56">C58/B58</f>
        <v>1.0153846153846153</v>
      </c>
      <c r="E58" s="155"/>
      <c r="F58" s="155"/>
      <c r="G58" s="155">
        <v>505</v>
      </c>
      <c r="H58" s="51"/>
      <c r="I58" s="155"/>
      <c r="J58" s="155"/>
      <c r="K58" s="155"/>
      <c r="L58" s="155">
        <v>11</v>
      </c>
      <c r="M58" s="51"/>
      <c r="N58" s="51"/>
      <c r="O58" s="155"/>
      <c r="P58" s="155"/>
      <c r="Q58" s="155"/>
      <c r="R58" s="155"/>
      <c r="S58" s="155"/>
      <c r="T58" s="155"/>
      <c r="U58" s="155">
        <v>4</v>
      </c>
      <c r="V58" s="155"/>
      <c r="W58" s="155"/>
      <c r="X58" s="155">
        <v>3</v>
      </c>
      <c r="Y58" s="155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4">
        <f t="shared" si="56"/>
        <v>0.92930331845526881</v>
      </c>
      <c r="E59" s="155">
        <f>E60+E63+E64+E66+E69+E70+E71</f>
        <v>3896</v>
      </c>
      <c r="F59" s="155">
        <f>F60+F63+F64+F66+F69+F70+F71</f>
        <v>97</v>
      </c>
      <c r="G59" s="155">
        <f t="shared" ref="G59:Y59" si="57">G60+G63+G64+G66+G69+G70+G71</f>
        <v>1081</v>
      </c>
      <c r="H59" s="155">
        <f t="shared" si="57"/>
        <v>1400</v>
      </c>
      <c r="I59" s="155">
        <f t="shared" si="57"/>
        <v>927</v>
      </c>
      <c r="J59" s="155">
        <f t="shared" si="57"/>
        <v>3562</v>
      </c>
      <c r="K59" s="155">
        <f t="shared" si="57"/>
        <v>268</v>
      </c>
      <c r="L59" s="155">
        <f t="shared" si="57"/>
        <v>857</v>
      </c>
      <c r="M59" s="155">
        <f t="shared" si="57"/>
        <v>689</v>
      </c>
      <c r="N59" s="155">
        <f t="shared" si="57"/>
        <v>90</v>
      </c>
      <c r="O59" s="155">
        <f t="shared" si="57"/>
        <v>0</v>
      </c>
      <c r="P59" s="155">
        <f t="shared" si="57"/>
        <v>404</v>
      </c>
      <c r="Q59" s="155">
        <f t="shared" si="57"/>
        <v>3862</v>
      </c>
      <c r="R59" s="155">
        <f>R60+R63+R64+R66+R69+R70+R71</f>
        <v>186</v>
      </c>
      <c r="S59" s="155">
        <f t="shared" si="57"/>
        <v>1638</v>
      </c>
      <c r="T59" s="155">
        <f t="shared" si="57"/>
        <v>40</v>
      </c>
      <c r="U59" s="155">
        <f t="shared" si="57"/>
        <v>1923</v>
      </c>
      <c r="V59" s="155">
        <f t="shared" si="57"/>
        <v>585</v>
      </c>
      <c r="W59" s="155">
        <f t="shared" si="57"/>
        <v>1474.5</v>
      </c>
      <c r="X59" s="155">
        <f t="shared" si="57"/>
        <v>964</v>
      </c>
      <c r="Y59" s="155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4">
        <f t="shared" ref="D60:D66" si="58">C60/B60</f>
        <v>1.4143167028199566</v>
      </c>
      <c r="E60" s="155"/>
      <c r="F60" s="155"/>
      <c r="G60" s="155">
        <v>300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>
        <v>330</v>
      </c>
      <c r="V60" s="155"/>
      <c r="W60" s="155"/>
      <c r="X60" s="155">
        <v>22</v>
      </c>
      <c r="Y60" s="155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4" t="e">
        <f t="shared" si="58"/>
        <v>#DIV/0!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4" t="e">
        <f t="shared" si="58"/>
        <v>#DIV/0!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4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4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4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4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4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4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4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4">
        <f t="shared" si="60"/>
        <v>1.3205338809034908</v>
      </c>
      <c r="E70" s="155">
        <v>520</v>
      </c>
      <c r="F70" s="155">
        <v>8</v>
      </c>
      <c r="G70" s="27"/>
      <c r="H70" s="155">
        <v>35</v>
      </c>
      <c r="I70" s="156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4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4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4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4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4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4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4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4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4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4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4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4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4" t="e">
        <f t="shared" si="60"/>
        <v>#DIV/0!</v>
      </c>
      <c r="E83" s="156">
        <v>9130</v>
      </c>
      <c r="F83" s="156">
        <v>6176</v>
      </c>
      <c r="G83" s="156">
        <v>13630</v>
      </c>
      <c r="H83" s="156">
        <v>12395</v>
      </c>
      <c r="I83" s="156">
        <v>6101</v>
      </c>
      <c r="J83" s="156">
        <v>14442</v>
      </c>
      <c r="K83" s="156">
        <v>10785</v>
      </c>
      <c r="L83" s="156">
        <v>10801</v>
      </c>
      <c r="M83" s="156">
        <v>9850</v>
      </c>
      <c r="N83" s="156">
        <v>3405</v>
      </c>
      <c r="O83" s="156">
        <v>6136</v>
      </c>
      <c r="P83" s="156">
        <v>8558</v>
      </c>
      <c r="Q83" s="156">
        <v>10589</v>
      </c>
      <c r="R83" s="156">
        <v>12444</v>
      </c>
      <c r="S83" s="156">
        <v>11728</v>
      </c>
      <c r="T83" s="156">
        <v>9506</v>
      </c>
      <c r="U83" s="156">
        <v>10200</v>
      </c>
      <c r="V83" s="156">
        <v>2401</v>
      </c>
      <c r="W83" s="156">
        <v>7653</v>
      </c>
      <c r="X83" s="156">
        <v>17451</v>
      </c>
      <c r="Y83" s="156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4">
        <f t="shared" si="60"/>
        <v>1.0241473991039458</v>
      </c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6" s="42" customFormat="1" ht="45" hidden="1" customHeight="1" x14ac:dyDescent="0.25">
      <c r="A85" s="13" t="s">
        <v>81</v>
      </c>
      <c r="B85" s="41"/>
      <c r="C85" s="129"/>
      <c r="D85" s="154" t="e">
        <f t="shared" si="60"/>
        <v>#DIV/0!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4" t="e">
        <f t="shared" si="60"/>
        <v>#DIV/0!</v>
      </c>
      <c r="E86" s="155"/>
      <c r="F86" s="155"/>
      <c r="G86" s="155"/>
      <c r="H86" s="155"/>
      <c r="I86" s="155"/>
      <c r="J86" s="155"/>
      <c r="K86" s="155"/>
      <c r="L86" s="155"/>
      <c r="M86" s="155"/>
      <c r="N86" s="51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1:26" ht="45" hidden="1" customHeight="1" x14ac:dyDescent="0.25">
      <c r="A87" s="43" t="s">
        <v>83</v>
      </c>
      <c r="B87" s="44"/>
      <c r="C87" s="130"/>
      <c r="D87" s="154" t="e">
        <f t="shared" si="60"/>
        <v>#DIV/0!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ht="45" hidden="1" customHeight="1" x14ac:dyDescent="0.25">
      <c r="A88" s="13" t="s">
        <v>84</v>
      </c>
      <c r="B88" s="40"/>
      <c r="C88" s="131"/>
      <c r="D88" s="154" t="e">
        <f t="shared" si="60"/>
        <v>#DIV/0!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4" t="e">
        <f t="shared" si="60"/>
        <v>#DIV/0!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ht="45" hidden="1" customHeight="1" x14ac:dyDescent="0.25">
      <c r="A90" s="43" t="s">
        <v>176</v>
      </c>
      <c r="B90" s="80"/>
      <c r="C90" s="133"/>
      <c r="D90" s="154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4" t="e">
        <f t="shared" si="60"/>
        <v>#DIV/0!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12" customFormat="1" ht="45" hidden="1" customHeight="1" outlineLevel="1" x14ac:dyDescent="0.2">
      <c r="A92" s="45" t="s">
        <v>91</v>
      </c>
      <c r="B92" s="38"/>
      <c r="C92" s="104"/>
      <c r="D92" s="154" t="e">
        <f t="shared" si="60"/>
        <v>#DIV/0!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4" t="e">
        <f t="shared" si="60"/>
        <v>#DIV/0!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4" t="e">
        <f t="shared" si="60"/>
        <v>#DIV/0!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47" customFormat="1" ht="45" hidden="1" customHeight="1" outlineLevel="1" x14ac:dyDescent="0.2">
      <c r="A95" s="13" t="s">
        <v>87</v>
      </c>
      <c r="B95" s="38"/>
      <c r="C95" s="104"/>
      <c r="D95" s="154" t="e">
        <f t="shared" si="60"/>
        <v>#DIV/0!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47" customFormat="1" ht="45" hidden="1" customHeight="1" outlineLevel="1" x14ac:dyDescent="0.2">
      <c r="A96" s="13" t="s">
        <v>88</v>
      </c>
      <c r="B96" s="38"/>
      <c r="C96" s="104"/>
      <c r="D96" s="154" t="e">
        <f t="shared" si="60"/>
        <v>#DIV/0!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2" customFormat="1" ht="45" hidden="1" customHeight="1" outlineLevel="1" x14ac:dyDescent="0.2">
      <c r="A97" s="11" t="s">
        <v>89</v>
      </c>
      <c r="B97" s="27"/>
      <c r="C97" s="122"/>
      <c r="D97" s="154" t="e">
        <f t="shared" si="60"/>
        <v>#DIV/0!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2" customFormat="1" ht="45" customHeight="1" collapsed="1" x14ac:dyDescent="0.2">
      <c r="A98" s="32" t="s">
        <v>90</v>
      </c>
      <c r="B98" s="23">
        <v>12024</v>
      </c>
      <c r="C98" s="122">
        <f t="shared" ref="C98:C100" si="63">SUM(E98:Y98)</f>
        <v>87172</v>
      </c>
      <c r="D98" s="15"/>
      <c r="E98" s="155">
        <v>3250</v>
      </c>
      <c r="F98" s="155">
        <v>1511</v>
      </c>
      <c r="G98" s="155">
        <v>6836</v>
      </c>
      <c r="H98" s="155">
        <v>4621</v>
      </c>
      <c r="I98" s="155">
        <v>1922</v>
      </c>
      <c r="J98" s="155">
        <v>7404</v>
      </c>
      <c r="K98" s="155">
        <v>4262</v>
      </c>
      <c r="L98" s="155">
        <v>3672</v>
      </c>
      <c r="M98" s="155">
        <v>5053</v>
      </c>
      <c r="N98" s="155">
        <v>1499</v>
      </c>
      <c r="O98" s="155">
        <v>1804</v>
      </c>
      <c r="P98" s="155">
        <v>3406</v>
      </c>
      <c r="Q98" s="155">
        <v>4917</v>
      </c>
      <c r="R98" s="155">
        <v>4596</v>
      </c>
      <c r="S98" s="155">
        <v>7163</v>
      </c>
      <c r="T98" s="155">
        <v>4036</v>
      </c>
      <c r="U98" s="155">
        <v>3670</v>
      </c>
      <c r="V98" s="155">
        <v>1900</v>
      </c>
      <c r="W98" s="155">
        <v>5061</v>
      </c>
      <c r="X98" s="155">
        <v>8079</v>
      </c>
      <c r="Y98" s="155">
        <v>2510</v>
      </c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04" t="e">
        <f t="shared" si="63"/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4">G98/G97</f>
        <v>#DIV/0!</v>
      </c>
      <c r="H99" s="29" t="e">
        <f t="shared" si="64"/>
        <v>#DIV/0!</v>
      </c>
      <c r="I99" s="29" t="e">
        <f t="shared" si="64"/>
        <v>#DIV/0!</v>
      </c>
      <c r="J99" s="29" t="e">
        <f t="shared" si="64"/>
        <v>#DIV/0!</v>
      </c>
      <c r="K99" s="29" t="e">
        <f t="shared" si="64"/>
        <v>#DIV/0!</v>
      </c>
      <c r="L99" s="29" t="e">
        <f t="shared" si="64"/>
        <v>#DIV/0!</v>
      </c>
      <c r="M99" s="29" t="e">
        <f t="shared" si="64"/>
        <v>#DIV/0!</v>
      </c>
      <c r="N99" s="29" t="e">
        <f t="shared" si="64"/>
        <v>#DIV/0!</v>
      </c>
      <c r="O99" s="29" t="e">
        <f t="shared" si="64"/>
        <v>#DIV/0!</v>
      </c>
      <c r="P99" s="29" t="e">
        <f t="shared" si="64"/>
        <v>#DIV/0!</v>
      </c>
      <c r="Q99" s="29" t="e">
        <f t="shared" si="64"/>
        <v>#DIV/0!</v>
      </c>
      <c r="R99" s="29" t="e">
        <f t="shared" si="64"/>
        <v>#DIV/0!</v>
      </c>
      <c r="S99" s="29" t="e">
        <f t="shared" si="64"/>
        <v>#DIV/0!</v>
      </c>
      <c r="T99" s="29" t="e">
        <f t="shared" si="64"/>
        <v>#DIV/0!</v>
      </c>
      <c r="U99" s="29" t="e">
        <f t="shared" si="64"/>
        <v>#DIV/0!</v>
      </c>
      <c r="V99" s="29" t="e">
        <f t="shared" si="64"/>
        <v>#DIV/0!</v>
      </c>
      <c r="W99" s="29" t="e">
        <f t="shared" si="64"/>
        <v>#DIV/0!</v>
      </c>
      <c r="X99" s="29" t="e">
        <f t="shared" si="64"/>
        <v>#DIV/0!</v>
      </c>
      <c r="Y99" s="29" t="e">
        <f t="shared" si="64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-12024</v>
      </c>
      <c r="C100" s="104">
        <f t="shared" si="63"/>
        <v>-87172</v>
      </c>
      <c r="D100" s="15">
        <f t="shared" si="60"/>
        <v>7.2498336660013303</v>
      </c>
      <c r="E100" s="94">
        <f t="shared" ref="E100:Y100" si="65">E97-E98</f>
        <v>-3250</v>
      </c>
      <c r="F100" s="94">
        <f t="shared" si="65"/>
        <v>-1511</v>
      </c>
      <c r="G100" s="94">
        <f t="shared" si="65"/>
        <v>-6836</v>
      </c>
      <c r="H100" s="94">
        <f t="shared" si="65"/>
        <v>-4621</v>
      </c>
      <c r="I100" s="94">
        <f t="shared" si="65"/>
        <v>-1922</v>
      </c>
      <c r="J100" s="94">
        <f t="shared" si="65"/>
        <v>-7404</v>
      </c>
      <c r="K100" s="94">
        <f t="shared" si="65"/>
        <v>-4262</v>
      </c>
      <c r="L100" s="94">
        <f t="shared" si="65"/>
        <v>-3672</v>
      </c>
      <c r="M100" s="94">
        <f t="shared" si="65"/>
        <v>-5053</v>
      </c>
      <c r="N100" s="94">
        <f t="shared" si="65"/>
        <v>-1499</v>
      </c>
      <c r="O100" s="94">
        <f t="shared" si="65"/>
        <v>-1804</v>
      </c>
      <c r="P100" s="94">
        <f t="shared" si="65"/>
        <v>-3406</v>
      </c>
      <c r="Q100" s="94">
        <f t="shared" si="65"/>
        <v>-4917</v>
      </c>
      <c r="R100" s="94">
        <f t="shared" si="65"/>
        <v>-4596</v>
      </c>
      <c r="S100" s="94">
        <f t="shared" si="65"/>
        <v>-7163</v>
      </c>
      <c r="T100" s="94">
        <f t="shared" si="65"/>
        <v>-4036</v>
      </c>
      <c r="U100" s="94">
        <f t="shared" si="65"/>
        <v>-3670</v>
      </c>
      <c r="V100" s="94">
        <f t="shared" si="65"/>
        <v>-1900</v>
      </c>
      <c r="W100" s="94">
        <f t="shared" si="65"/>
        <v>-5061</v>
      </c>
      <c r="X100" s="94">
        <f t="shared" si="65"/>
        <v>-8079</v>
      </c>
      <c r="Y100" s="94">
        <f t="shared" si="65"/>
        <v>-2510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4">
        <f t="shared" ref="C101:C104" si="66">SUM(E101:Y101)</f>
        <v>44133</v>
      </c>
      <c r="D101" s="15"/>
      <c r="E101" s="156">
        <v>2510</v>
      </c>
      <c r="F101" s="156">
        <v>1020</v>
      </c>
      <c r="G101" s="156">
        <v>2026</v>
      </c>
      <c r="H101" s="156">
        <v>3874</v>
      </c>
      <c r="I101" s="156">
        <v>1037</v>
      </c>
      <c r="J101" s="156">
        <v>3086</v>
      </c>
      <c r="K101" s="156">
        <v>976</v>
      </c>
      <c r="L101" s="156">
        <v>1624</v>
      </c>
      <c r="M101" s="156">
        <v>2592</v>
      </c>
      <c r="N101" s="156">
        <v>1140</v>
      </c>
      <c r="O101" s="156">
        <v>887</v>
      </c>
      <c r="P101" s="156">
        <v>1512</v>
      </c>
      <c r="Q101" s="156">
        <v>3675</v>
      </c>
      <c r="R101" s="156">
        <v>2750</v>
      </c>
      <c r="S101" s="156">
        <v>4526</v>
      </c>
      <c r="T101" s="156">
        <v>2163</v>
      </c>
      <c r="U101" s="156">
        <v>1718</v>
      </c>
      <c r="V101" s="156">
        <v>605</v>
      </c>
      <c r="W101" s="156">
        <v>2247</v>
      </c>
      <c r="X101" s="156">
        <v>3437</v>
      </c>
      <c r="Y101" s="156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4">
        <f t="shared" si="66"/>
        <v>5424</v>
      </c>
      <c r="D102" s="15"/>
      <c r="E102" s="156">
        <v>30</v>
      </c>
      <c r="F102" s="156">
        <v>80</v>
      </c>
      <c r="G102" s="156"/>
      <c r="H102" s="156">
        <v>30</v>
      </c>
      <c r="I102" s="156">
        <v>198</v>
      </c>
      <c r="J102" s="156">
        <v>764</v>
      </c>
      <c r="K102" s="156">
        <v>1198</v>
      </c>
      <c r="L102" s="156"/>
      <c r="M102" s="156">
        <v>12</v>
      </c>
      <c r="N102" s="156">
        <v>77</v>
      </c>
      <c r="O102" s="156">
        <v>295</v>
      </c>
      <c r="P102" s="156"/>
      <c r="Q102" s="156">
        <v>70</v>
      </c>
      <c r="R102" s="156">
        <v>260</v>
      </c>
      <c r="S102" s="156">
        <v>339</v>
      </c>
      <c r="T102" s="156">
        <v>16</v>
      </c>
      <c r="U102" s="156"/>
      <c r="V102" s="156"/>
      <c r="W102" s="156">
        <v>447</v>
      </c>
      <c r="X102" s="156">
        <v>1208</v>
      </c>
      <c r="Y102" s="156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4">
        <f>SUM(E103:Y103)</f>
        <v>5605</v>
      </c>
      <c r="D103" s="15"/>
      <c r="E103" s="156"/>
      <c r="F103" s="156">
        <v>20</v>
      </c>
      <c r="G103" s="156">
        <v>1352</v>
      </c>
      <c r="H103" s="156">
        <v>44</v>
      </c>
      <c r="I103" s="156">
        <v>7</v>
      </c>
      <c r="J103" s="156">
        <v>269</v>
      </c>
      <c r="K103" s="156">
        <v>184</v>
      </c>
      <c r="L103" s="156"/>
      <c r="M103" s="156"/>
      <c r="N103" s="156"/>
      <c r="O103" s="156"/>
      <c r="P103" s="156"/>
      <c r="Q103" s="156">
        <v>62</v>
      </c>
      <c r="R103" s="156"/>
      <c r="S103" s="156">
        <v>126</v>
      </c>
      <c r="T103" s="156">
        <v>210</v>
      </c>
      <c r="U103" s="156">
        <v>695</v>
      </c>
      <c r="V103" s="156"/>
      <c r="W103" s="156">
        <v>80</v>
      </c>
      <c r="X103" s="156">
        <v>2346</v>
      </c>
      <c r="Y103" s="156">
        <v>210</v>
      </c>
    </row>
    <row r="104" spans="1:25" s="12" customFormat="1" ht="45" hidden="1" customHeight="1" x14ac:dyDescent="0.2">
      <c r="A104" s="11" t="s">
        <v>94</v>
      </c>
      <c r="B104" s="38"/>
      <c r="C104" s="104">
        <f t="shared" si="66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10325</v>
      </c>
      <c r="C105" s="122">
        <f>SUM(E105:Y105)</f>
        <v>86763</v>
      </c>
      <c r="D105" s="15"/>
      <c r="E105" s="155">
        <v>3250</v>
      </c>
      <c r="F105" s="155">
        <v>1511</v>
      </c>
      <c r="G105" s="155">
        <v>6836</v>
      </c>
      <c r="H105" s="155">
        <v>4621</v>
      </c>
      <c r="I105" s="155">
        <v>1922</v>
      </c>
      <c r="J105" s="155">
        <v>7404</v>
      </c>
      <c r="K105" s="155">
        <v>4262</v>
      </c>
      <c r="L105" s="155">
        <v>3672</v>
      </c>
      <c r="M105" s="155">
        <v>5053</v>
      </c>
      <c r="N105" s="155">
        <v>1499</v>
      </c>
      <c r="O105" s="155">
        <v>1804</v>
      </c>
      <c r="P105" s="155">
        <v>3406</v>
      </c>
      <c r="Q105" s="155">
        <v>4917</v>
      </c>
      <c r="R105" s="155">
        <v>4596</v>
      </c>
      <c r="S105" s="155">
        <v>7163</v>
      </c>
      <c r="T105" s="155">
        <v>4036</v>
      </c>
      <c r="U105" s="155">
        <v>3670</v>
      </c>
      <c r="V105" s="155">
        <v>1900</v>
      </c>
      <c r="W105" s="155">
        <v>5061</v>
      </c>
      <c r="X105" s="155">
        <v>7670</v>
      </c>
      <c r="Y105" s="155">
        <v>2510</v>
      </c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" t="e">
        <f t="shared" si="60"/>
        <v>#DIV/0!</v>
      </c>
      <c r="E106" s="29" t="e">
        <f t="shared" ref="E106:Y106" si="67">E105/E97</f>
        <v>#DIV/0!</v>
      </c>
      <c r="F106" s="29" t="e">
        <f t="shared" si="67"/>
        <v>#DIV/0!</v>
      </c>
      <c r="G106" s="29" t="e">
        <f t="shared" si="67"/>
        <v>#DIV/0!</v>
      </c>
      <c r="H106" s="29" t="e">
        <f t="shared" si="67"/>
        <v>#DIV/0!</v>
      </c>
      <c r="I106" s="29" t="e">
        <f t="shared" si="67"/>
        <v>#DIV/0!</v>
      </c>
      <c r="J106" s="29" t="e">
        <f t="shared" si="67"/>
        <v>#DIV/0!</v>
      </c>
      <c r="K106" s="29" t="e">
        <f t="shared" si="67"/>
        <v>#DIV/0!</v>
      </c>
      <c r="L106" s="29" t="e">
        <f t="shared" si="67"/>
        <v>#DIV/0!</v>
      </c>
      <c r="M106" s="29" t="e">
        <f t="shared" si="67"/>
        <v>#DIV/0!</v>
      </c>
      <c r="N106" s="29" t="e">
        <f t="shared" si="67"/>
        <v>#DIV/0!</v>
      </c>
      <c r="O106" s="29" t="e">
        <f t="shared" si="67"/>
        <v>#DIV/0!</v>
      </c>
      <c r="P106" s="29" t="e">
        <f t="shared" si="67"/>
        <v>#DIV/0!</v>
      </c>
      <c r="Q106" s="29" t="e">
        <f t="shared" si="67"/>
        <v>#DIV/0!</v>
      </c>
      <c r="R106" s="29" t="e">
        <f t="shared" si="67"/>
        <v>#DIV/0!</v>
      </c>
      <c r="S106" s="29" t="e">
        <f t="shared" si="67"/>
        <v>#DIV/0!</v>
      </c>
      <c r="T106" s="29" t="e">
        <f t="shared" si="67"/>
        <v>#DIV/0!</v>
      </c>
      <c r="U106" s="29" t="e">
        <f t="shared" si="67"/>
        <v>#DIV/0!</v>
      </c>
      <c r="V106" s="29" t="e">
        <f t="shared" si="67"/>
        <v>#DIV/0!</v>
      </c>
      <c r="W106" s="29" t="e">
        <f t="shared" si="67"/>
        <v>#DIV/0!</v>
      </c>
      <c r="X106" s="29" t="e">
        <f t="shared" si="67"/>
        <v>#DIV/0!</v>
      </c>
      <c r="Y106" s="29" t="e">
        <f t="shared" si="67"/>
        <v>#DIV/0!</v>
      </c>
    </row>
    <row r="107" spans="1:25" s="12" customFormat="1" ht="45" customHeight="1" x14ac:dyDescent="0.2">
      <c r="A107" s="11" t="s">
        <v>91</v>
      </c>
      <c r="B107" s="38">
        <v>5964</v>
      </c>
      <c r="C107" s="104">
        <f t="shared" ref="C107:C117" si="68">SUM(E107:Y107)</f>
        <v>58521</v>
      </c>
      <c r="D107" s="15"/>
      <c r="E107" s="156">
        <v>3105</v>
      </c>
      <c r="F107" s="156">
        <v>1156</v>
      </c>
      <c r="G107" s="156">
        <v>2923</v>
      </c>
      <c r="H107" s="156">
        <v>4091</v>
      </c>
      <c r="I107" s="156">
        <v>1345</v>
      </c>
      <c r="J107" s="156">
        <v>4125</v>
      </c>
      <c r="K107" s="156">
        <v>2055</v>
      </c>
      <c r="L107" s="156">
        <v>1974</v>
      </c>
      <c r="M107" s="156">
        <v>3389</v>
      </c>
      <c r="N107" s="156">
        <v>1332</v>
      </c>
      <c r="O107" s="156">
        <v>1147</v>
      </c>
      <c r="P107" s="156">
        <v>3126</v>
      </c>
      <c r="Q107" s="156">
        <v>4722</v>
      </c>
      <c r="R107" s="156">
        <v>3643</v>
      </c>
      <c r="S107" s="156">
        <v>5469</v>
      </c>
      <c r="T107" s="156">
        <v>3148</v>
      </c>
      <c r="U107" s="156">
        <v>1959</v>
      </c>
      <c r="V107" s="156">
        <v>1850</v>
      </c>
      <c r="W107" s="156">
        <v>3282</v>
      </c>
      <c r="X107" s="156">
        <v>3380</v>
      </c>
      <c r="Y107" s="156">
        <v>1300</v>
      </c>
    </row>
    <row r="108" spans="1:25" s="12" customFormat="1" ht="45" customHeight="1" x14ac:dyDescent="0.2">
      <c r="A108" s="11" t="s">
        <v>92</v>
      </c>
      <c r="B108" s="38">
        <v>303</v>
      </c>
      <c r="C108" s="104">
        <f t="shared" si="68"/>
        <v>9368</v>
      </c>
      <c r="D108" s="15"/>
      <c r="E108" s="156">
        <v>40</v>
      </c>
      <c r="F108" s="156">
        <v>196</v>
      </c>
      <c r="G108" s="156"/>
      <c r="H108" s="156">
        <v>62</v>
      </c>
      <c r="I108" s="156">
        <v>237</v>
      </c>
      <c r="J108" s="156">
        <v>1605</v>
      </c>
      <c r="K108" s="156">
        <v>1408</v>
      </c>
      <c r="L108" s="156">
        <v>1855</v>
      </c>
      <c r="M108" s="156">
        <v>57</v>
      </c>
      <c r="N108" s="156">
        <v>77</v>
      </c>
      <c r="O108" s="156">
        <v>305</v>
      </c>
      <c r="P108" s="156"/>
      <c r="Q108" s="156">
        <v>70</v>
      </c>
      <c r="R108" s="156">
        <v>360</v>
      </c>
      <c r="S108" s="156">
        <v>635</v>
      </c>
      <c r="T108" s="156">
        <v>16</v>
      </c>
      <c r="U108" s="156"/>
      <c r="V108" s="156"/>
      <c r="W108" s="156">
        <v>997</v>
      </c>
      <c r="X108" s="156">
        <v>1018</v>
      </c>
      <c r="Y108" s="156">
        <v>430</v>
      </c>
    </row>
    <row r="109" spans="1:25" s="12" customFormat="1" ht="45" customHeight="1" x14ac:dyDescent="0.2">
      <c r="A109" s="11" t="s">
        <v>93</v>
      </c>
      <c r="B109" s="38">
        <v>2735</v>
      </c>
      <c r="C109" s="104">
        <f t="shared" si="68"/>
        <v>14351</v>
      </c>
      <c r="D109" s="15"/>
      <c r="E109" s="156"/>
      <c r="F109" s="156">
        <v>109</v>
      </c>
      <c r="G109" s="156">
        <v>3614</v>
      </c>
      <c r="H109" s="156">
        <v>310</v>
      </c>
      <c r="I109" s="156">
        <v>296</v>
      </c>
      <c r="J109" s="156">
        <v>1623</v>
      </c>
      <c r="K109" s="156">
        <v>439</v>
      </c>
      <c r="L109" s="156"/>
      <c r="M109" s="156">
        <v>940</v>
      </c>
      <c r="N109" s="156"/>
      <c r="O109" s="156"/>
      <c r="P109" s="156">
        <v>250</v>
      </c>
      <c r="Q109" s="156">
        <v>195</v>
      </c>
      <c r="R109" s="156">
        <v>493</v>
      </c>
      <c r="S109" s="156">
        <v>991</v>
      </c>
      <c r="T109" s="156">
        <v>459</v>
      </c>
      <c r="U109" s="156">
        <v>1549</v>
      </c>
      <c r="V109" s="156"/>
      <c r="W109" s="156">
        <v>247</v>
      </c>
      <c r="X109" s="156">
        <v>2346</v>
      </c>
      <c r="Y109" s="156">
        <v>490</v>
      </c>
    </row>
    <row r="110" spans="1:25" s="12" customFormat="1" ht="45" hidden="1" customHeight="1" x14ac:dyDescent="0.2">
      <c r="A110" s="11" t="s">
        <v>94</v>
      </c>
      <c r="B110" s="38"/>
      <c r="C110" s="104">
        <f t="shared" si="68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" t="e">
        <f t="shared" si="60"/>
        <v>#DIV/0!</v>
      </c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s="12" customFormat="1" ht="45" customHeight="1" x14ac:dyDescent="0.2">
      <c r="A112" s="32" t="s">
        <v>192</v>
      </c>
      <c r="B112" s="27">
        <v>38346</v>
      </c>
      <c r="C112" s="122">
        <f t="shared" si="68"/>
        <v>185616.25</v>
      </c>
      <c r="D112" s="15"/>
      <c r="E112" s="155">
        <v>8418</v>
      </c>
      <c r="F112" s="155">
        <v>3000</v>
      </c>
      <c r="G112" s="155">
        <v>15936</v>
      </c>
      <c r="H112" s="155">
        <v>9404</v>
      </c>
      <c r="I112" s="155">
        <v>4010</v>
      </c>
      <c r="J112" s="155">
        <v>18657</v>
      </c>
      <c r="K112" s="155">
        <v>9141</v>
      </c>
      <c r="L112" s="155">
        <v>6850</v>
      </c>
      <c r="M112" s="155">
        <v>9297</v>
      </c>
      <c r="N112" s="155">
        <v>3179</v>
      </c>
      <c r="O112" s="155">
        <v>2907</v>
      </c>
      <c r="P112" s="155">
        <v>6629</v>
      </c>
      <c r="Q112" s="155">
        <v>11851</v>
      </c>
      <c r="R112" s="155">
        <v>9230</v>
      </c>
      <c r="S112" s="155">
        <v>19170</v>
      </c>
      <c r="T112" s="155">
        <v>7670.25</v>
      </c>
      <c r="U112" s="155">
        <v>7964</v>
      </c>
      <c r="V112" s="155">
        <v>2720</v>
      </c>
      <c r="W112" s="155">
        <v>8288</v>
      </c>
      <c r="X112" s="155">
        <v>16525</v>
      </c>
      <c r="Y112" s="155">
        <v>4770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0.31185525873655912</v>
      </c>
      <c r="D113" s="15" t="e">
        <f t="shared" si="60"/>
        <v>#DIV/0!</v>
      </c>
      <c r="E113" s="100" t="e">
        <f t="shared" ref="E113:Y113" si="69">E112/E111</f>
        <v>#DIV/0!</v>
      </c>
      <c r="F113" s="100" t="e">
        <f t="shared" si="69"/>
        <v>#DIV/0!</v>
      </c>
      <c r="G113" s="100" t="e">
        <f t="shared" si="69"/>
        <v>#DIV/0!</v>
      </c>
      <c r="H113" s="100" t="e">
        <f t="shared" si="69"/>
        <v>#DIV/0!</v>
      </c>
      <c r="I113" s="100" t="e">
        <f t="shared" si="69"/>
        <v>#DIV/0!</v>
      </c>
      <c r="J113" s="100" t="e">
        <f t="shared" si="69"/>
        <v>#DIV/0!</v>
      </c>
      <c r="K113" s="100" t="e">
        <f t="shared" si="69"/>
        <v>#DIV/0!</v>
      </c>
      <c r="L113" s="100" t="e">
        <f t="shared" si="69"/>
        <v>#DIV/0!</v>
      </c>
      <c r="M113" s="100" t="e">
        <f t="shared" si="69"/>
        <v>#DIV/0!</v>
      </c>
      <c r="N113" s="100" t="e">
        <f t="shared" si="69"/>
        <v>#DIV/0!</v>
      </c>
      <c r="O113" s="100" t="e">
        <f t="shared" si="69"/>
        <v>#DIV/0!</v>
      </c>
      <c r="P113" s="100" t="e">
        <f t="shared" si="69"/>
        <v>#DIV/0!</v>
      </c>
      <c r="Q113" s="100" t="e">
        <f t="shared" si="69"/>
        <v>#DIV/0!</v>
      </c>
      <c r="R113" s="100" t="e">
        <f t="shared" si="69"/>
        <v>#DIV/0!</v>
      </c>
      <c r="S113" s="100" t="e">
        <f t="shared" si="69"/>
        <v>#DIV/0!</v>
      </c>
      <c r="T113" s="100" t="e">
        <f t="shared" si="69"/>
        <v>#DIV/0!</v>
      </c>
      <c r="U113" s="100" t="e">
        <f t="shared" si="69"/>
        <v>#DIV/0!</v>
      </c>
      <c r="V113" s="100" t="e">
        <f t="shared" si="69"/>
        <v>#DIV/0!</v>
      </c>
      <c r="W113" s="100" t="e">
        <f t="shared" si="69"/>
        <v>#DIV/0!</v>
      </c>
      <c r="X113" s="100" t="e">
        <f t="shared" si="69"/>
        <v>#DIV/0!</v>
      </c>
      <c r="Y113" s="100" t="e">
        <f t="shared" si="69"/>
        <v>#DIV/0!</v>
      </c>
    </row>
    <row r="114" spans="1:25" s="12" customFormat="1" ht="45" customHeight="1" x14ac:dyDescent="0.2">
      <c r="A114" s="11" t="s">
        <v>91</v>
      </c>
      <c r="B114" s="26">
        <v>23369</v>
      </c>
      <c r="C114" s="104">
        <f t="shared" si="68"/>
        <v>126866</v>
      </c>
      <c r="D114" s="15"/>
      <c r="E114" s="156">
        <v>8236</v>
      </c>
      <c r="F114" s="156">
        <v>2543</v>
      </c>
      <c r="G114" s="156">
        <v>6300</v>
      </c>
      <c r="H114" s="156">
        <v>8425</v>
      </c>
      <c r="I114" s="156">
        <v>2771</v>
      </c>
      <c r="J114" s="156">
        <v>10623</v>
      </c>
      <c r="K114" s="156">
        <v>4569</v>
      </c>
      <c r="L114" s="156">
        <v>3993</v>
      </c>
      <c r="M114" s="156">
        <v>6607</v>
      </c>
      <c r="N114" s="156">
        <v>2809</v>
      </c>
      <c r="O114" s="156">
        <v>2024</v>
      </c>
      <c r="P114" s="156">
        <v>6119</v>
      </c>
      <c r="Q114" s="156">
        <v>11126</v>
      </c>
      <c r="R114" s="156">
        <v>7650</v>
      </c>
      <c r="S114" s="156">
        <v>15442</v>
      </c>
      <c r="T114" s="156">
        <v>5927</v>
      </c>
      <c r="U114" s="156">
        <v>4310</v>
      </c>
      <c r="V114" s="156">
        <v>2670</v>
      </c>
      <c r="W114" s="156">
        <v>5601</v>
      </c>
      <c r="X114" s="156">
        <v>6781</v>
      </c>
      <c r="Y114" s="156">
        <v>2340</v>
      </c>
    </row>
    <row r="115" spans="1:25" s="12" customFormat="1" ht="45" customHeight="1" x14ac:dyDescent="0.2">
      <c r="A115" s="11" t="s">
        <v>92</v>
      </c>
      <c r="B115" s="26">
        <v>1056</v>
      </c>
      <c r="C115" s="104">
        <f t="shared" si="68"/>
        <v>14955</v>
      </c>
      <c r="D115" s="15"/>
      <c r="E115" s="156">
        <v>45</v>
      </c>
      <c r="F115" s="156">
        <v>294</v>
      </c>
      <c r="G115" s="156"/>
      <c r="H115" s="156">
        <v>141</v>
      </c>
      <c r="I115" s="156">
        <v>441</v>
      </c>
      <c r="J115" s="156">
        <v>3863</v>
      </c>
      <c r="K115" s="156">
        <v>2919</v>
      </c>
      <c r="L115" s="156"/>
      <c r="M115" s="156">
        <v>84</v>
      </c>
      <c r="N115" s="156">
        <v>150</v>
      </c>
      <c r="O115" s="156">
        <v>372</v>
      </c>
      <c r="P115" s="156"/>
      <c r="Q115" s="156">
        <v>140</v>
      </c>
      <c r="R115" s="156">
        <v>558</v>
      </c>
      <c r="S115" s="156">
        <v>2250</v>
      </c>
      <c r="T115" s="156">
        <v>55</v>
      </c>
      <c r="U115" s="156"/>
      <c r="V115" s="156"/>
      <c r="W115" s="156">
        <v>1176</v>
      </c>
      <c r="X115" s="156">
        <v>1577</v>
      </c>
      <c r="Y115" s="156">
        <v>890</v>
      </c>
    </row>
    <row r="116" spans="1:25" s="12" customFormat="1" ht="45" customHeight="1" x14ac:dyDescent="0.2">
      <c r="A116" s="11" t="s">
        <v>93</v>
      </c>
      <c r="B116" s="26">
        <v>9738</v>
      </c>
      <c r="C116" s="104">
        <f t="shared" si="68"/>
        <v>32559.35</v>
      </c>
      <c r="D116" s="15"/>
      <c r="E116" s="156"/>
      <c r="F116" s="156">
        <v>163</v>
      </c>
      <c r="G116" s="156">
        <v>8993</v>
      </c>
      <c r="H116" s="156">
        <v>597</v>
      </c>
      <c r="I116" s="156">
        <v>745</v>
      </c>
      <c r="J116" s="156">
        <v>4009</v>
      </c>
      <c r="K116" s="156">
        <v>901</v>
      </c>
      <c r="L116" s="156"/>
      <c r="M116" s="156">
        <v>1743</v>
      </c>
      <c r="N116" s="156"/>
      <c r="O116" s="156"/>
      <c r="P116" s="156">
        <v>450</v>
      </c>
      <c r="Q116" s="156">
        <v>725</v>
      </c>
      <c r="R116" s="156">
        <v>922</v>
      </c>
      <c r="S116" s="156">
        <v>1020</v>
      </c>
      <c r="T116" s="156">
        <v>928.35</v>
      </c>
      <c r="U116" s="156">
        <v>3408</v>
      </c>
      <c r="V116" s="156"/>
      <c r="W116" s="156">
        <v>583</v>
      </c>
      <c r="X116" s="156">
        <v>6192</v>
      </c>
      <c r="Y116" s="156">
        <v>1180</v>
      </c>
    </row>
    <row r="117" spans="1:25" s="12" customFormat="1" ht="45" hidden="1" customHeight="1" x14ac:dyDescent="0.2">
      <c r="A117" s="11" t="s">
        <v>94</v>
      </c>
      <c r="B117" s="38"/>
      <c r="C117" s="104">
        <f t="shared" si="68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4">
        <f>B112/B105*10</f>
        <v>37.138983050847457</v>
      </c>
      <c r="C118" s="134">
        <f>C112/C105*10</f>
        <v>21.393479939605591</v>
      </c>
      <c r="D118" s="134"/>
      <c r="E118" s="135">
        <f t="shared" ref="E118:G118" si="70">E112/E105*10</f>
        <v>25.901538461538461</v>
      </c>
      <c r="F118" s="135">
        <f t="shared" si="70"/>
        <v>19.854401058901388</v>
      </c>
      <c r="G118" s="135">
        <f t="shared" si="70"/>
        <v>23.311878291398479</v>
      </c>
      <c r="H118" s="51">
        <f t="shared" ref="H118:J118" si="71">H112/H105*10</f>
        <v>20.350573468946113</v>
      </c>
      <c r="I118" s="51">
        <f t="shared" ref="I118" si="72">I112/I105*10</f>
        <v>20.863683662851198</v>
      </c>
      <c r="J118" s="51">
        <f t="shared" si="71"/>
        <v>25.198541329011345</v>
      </c>
      <c r="K118" s="51">
        <f t="shared" ref="K118:L118" si="73">K112/K105*10</f>
        <v>21.4476771468794</v>
      </c>
      <c r="L118" s="51">
        <f t="shared" si="73"/>
        <v>18.654684095860567</v>
      </c>
      <c r="M118" s="51">
        <f>M112/M105*10</f>
        <v>18.398970908371265</v>
      </c>
      <c r="N118" s="51">
        <f>N112/N105*10</f>
        <v>21.207471647765175</v>
      </c>
      <c r="O118" s="51">
        <f>O112/O105*10</f>
        <v>16.114190687361418</v>
      </c>
      <c r="P118" s="51">
        <f>P112/P105*10</f>
        <v>19.462712859659423</v>
      </c>
      <c r="Q118" s="51">
        <f t="shared" ref="Q118:V118" si="74">Q112/Q105*10</f>
        <v>24.102094773235713</v>
      </c>
      <c r="R118" s="51">
        <f t="shared" si="74"/>
        <v>20.082680591818974</v>
      </c>
      <c r="S118" s="51">
        <f t="shared" si="74"/>
        <v>26.762529666340917</v>
      </c>
      <c r="T118" s="51">
        <f t="shared" si="74"/>
        <v>19.004583746283451</v>
      </c>
      <c r="U118" s="51">
        <f t="shared" si="74"/>
        <v>21.700272479564031</v>
      </c>
      <c r="V118" s="51">
        <f t="shared" si="74"/>
        <v>14.315789473684211</v>
      </c>
      <c r="W118" s="51">
        <f t="shared" ref="W118:X118" si="75">W112/W105*10</f>
        <v>16.376210235131396</v>
      </c>
      <c r="X118" s="51">
        <f t="shared" si="75"/>
        <v>21.544980443285525</v>
      </c>
      <c r="Y118" s="51">
        <f>Y112/Y105*10</f>
        <v>19.003984063745023</v>
      </c>
    </row>
    <row r="119" spans="1:25" s="12" customFormat="1" ht="45" customHeight="1" x14ac:dyDescent="0.2">
      <c r="A119" s="11" t="s">
        <v>91</v>
      </c>
      <c r="B119" s="135">
        <f t="shared" ref="B119:M122" si="76">B114/B107*10</f>
        <v>39.183433936955069</v>
      </c>
      <c r="C119" s="135">
        <f t="shared" si="76"/>
        <v>21.678713624169102</v>
      </c>
      <c r="D119" s="135"/>
      <c r="E119" s="135">
        <f t="shared" si="76"/>
        <v>26.524959742351047</v>
      </c>
      <c r="F119" s="135">
        <f t="shared" si="76"/>
        <v>21.998269896193769</v>
      </c>
      <c r="G119" s="135">
        <f>G114/G107*10</f>
        <v>21.55319876838864</v>
      </c>
      <c r="H119" s="51">
        <f t="shared" ref="H119:I119" si="77">H114/H107*10</f>
        <v>20.593986800293326</v>
      </c>
      <c r="I119" s="51">
        <f t="shared" si="77"/>
        <v>20.602230483271377</v>
      </c>
      <c r="J119" s="51">
        <f t="shared" si="76"/>
        <v>25.752727272727274</v>
      </c>
      <c r="K119" s="135">
        <f t="shared" si="76"/>
        <v>22.233576642335766</v>
      </c>
      <c r="L119" s="135">
        <f t="shared" si="76"/>
        <v>20.227963525835868</v>
      </c>
      <c r="M119" s="51">
        <f t="shared" si="76"/>
        <v>19.49542637946297</v>
      </c>
      <c r="N119" s="135">
        <f t="shared" ref="N119" si="78">N114/N107*10</f>
        <v>21.088588588588589</v>
      </c>
      <c r="O119" s="135">
        <f t="shared" ref="M119:Q120" si="79">O114/O107*10</f>
        <v>17.646033129904097</v>
      </c>
      <c r="P119" s="135">
        <f t="shared" si="79"/>
        <v>19.5745361484325</v>
      </c>
      <c r="Q119" s="51">
        <f t="shared" si="79"/>
        <v>23.562049978822532</v>
      </c>
      <c r="R119" s="51">
        <f t="shared" ref="R119:V121" si="80">R114/R107*10</f>
        <v>20.999176502882243</v>
      </c>
      <c r="S119" s="51">
        <f t="shared" si="80"/>
        <v>28.235509233863596</v>
      </c>
      <c r="T119" s="51">
        <f t="shared" si="80"/>
        <v>18.827827191867851</v>
      </c>
      <c r="U119" s="51">
        <f t="shared" si="80"/>
        <v>22.001020929045431</v>
      </c>
      <c r="V119" s="51">
        <f t="shared" si="80"/>
        <v>14.432432432432432</v>
      </c>
      <c r="W119" s="51">
        <f t="shared" ref="W119:Y119" si="81">W114/W107*10</f>
        <v>17.065813528336381</v>
      </c>
      <c r="X119" s="51">
        <f t="shared" si="81"/>
        <v>20.062130177514792</v>
      </c>
      <c r="Y119" s="51">
        <f t="shared" si="81"/>
        <v>18</v>
      </c>
    </row>
    <row r="120" spans="1:25" s="12" customFormat="1" ht="45" customHeight="1" x14ac:dyDescent="0.2">
      <c r="A120" s="11" t="s">
        <v>92</v>
      </c>
      <c r="B120" s="135">
        <f t="shared" si="76"/>
        <v>34.851485148514854</v>
      </c>
      <c r="C120" s="135">
        <f t="shared" si="76"/>
        <v>15.963919726729292</v>
      </c>
      <c r="D120" s="15"/>
      <c r="E120" s="51">
        <f t="shared" si="76"/>
        <v>11.25</v>
      </c>
      <c r="F120" s="51">
        <f t="shared" si="76"/>
        <v>15</v>
      </c>
      <c r="G120" s="51"/>
      <c r="H120" s="51">
        <f t="shared" ref="H120:I120" si="82">H115/H108*10</f>
        <v>22.741935483870968</v>
      </c>
      <c r="I120" s="51">
        <f t="shared" si="82"/>
        <v>18.60759493670886</v>
      </c>
      <c r="J120" s="51">
        <f t="shared" ref="G120:J121" si="83">J115/J108*10</f>
        <v>24.068535825545169</v>
      </c>
      <c r="K120" s="51">
        <f t="shared" si="76"/>
        <v>20.731534090909093</v>
      </c>
      <c r="L120" s="51"/>
      <c r="M120" s="51">
        <f t="shared" si="79"/>
        <v>14.736842105263158</v>
      </c>
      <c r="N120" s="51">
        <f t="shared" si="79"/>
        <v>19.480519480519479</v>
      </c>
      <c r="O120" s="51">
        <f>O115/O108*10</f>
        <v>12.196721311475409</v>
      </c>
      <c r="P120" s="51"/>
      <c r="Q120" s="51"/>
      <c r="R120" s="51">
        <f>R115/R108*10</f>
        <v>15.5</v>
      </c>
      <c r="S120" s="51">
        <f>S115/S108*10</f>
        <v>35.433070866141733</v>
      </c>
      <c r="T120" s="51">
        <f t="shared" si="80"/>
        <v>34.375</v>
      </c>
      <c r="U120" s="51"/>
      <c r="V120" s="51"/>
      <c r="W120" s="51">
        <f t="shared" ref="W120:Y121" si="84">W115/W108*10</f>
        <v>11.795386158475427</v>
      </c>
      <c r="X120" s="51">
        <f t="shared" si="84"/>
        <v>15.491159135559922</v>
      </c>
      <c r="Y120" s="51">
        <f t="shared" si="84"/>
        <v>20.697674418604652</v>
      </c>
    </row>
    <row r="121" spans="1:25" s="12" customFormat="1" ht="45" customHeight="1" x14ac:dyDescent="0.2">
      <c r="A121" s="11" t="s">
        <v>93</v>
      </c>
      <c r="B121" s="135">
        <f t="shared" si="76"/>
        <v>35.60511882998172</v>
      </c>
      <c r="C121" s="135">
        <f t="shared" si="76"/>
        <v>22.687861473068075</v>
      </c>
      <c r="D121" s="15"/>
      <c r="E121" s="51"/>
      <c r="F121" s="135">
        <f t="shared" si="76"/>
        <v>14.954128440366972</v>
      </c>
      <c r="G121" s="51">
        <f t="shared" si="83"/>
        <v>24.883785279468732</v>
      </c>
      <c r="H121" s="51">
        <f>H116/H109*10</f>
        <v>19.258064516129032</v>
      </c>
      <c r="I121" s="51">
        <f>I116/I109*10</f>
        <v>25.168918918918919</v>
      </c>
      <c r="J121" s="135">
        <f>J116/J109*10</f>
        <v>24.701170671595811</v>
      </c>
      <c r="K121" s="135">
        <f t="shared" si="76"/>
        <v>20.523917995444194</v>
      </c>
      <c r="L121" s="51"/>
      <c r="M121" s="51">
        <f t="shared" si="76"/>
        <v>18.542553191489361</v>
      </c>
      <c r="N121" s="51"/>
      <c r="O121" s="51"/>
      <c r="P121" s="51">
        <f t="shared" ref="P121" si="85">P116/P109*10</f>
        <v>18</v>
      </c>
      <c r="Q121" s="51"/>
      <c r="R121" s="51"/>
      <c r="S121" s="51">
        <f t="shared" ref="S121" si="86">S116/S109*10</f>
        <v>10.292633703329969</v>
      </c>
      <c r="T121" s="51">
        <f t="shared" si="80"/>
        <v>20.225490196078432</v>
      </c>
      <c r="U121" s="51">
        <f t="shared" si="80"/>
        <v>22.001291155584248</v>
      </c>
      <c r="V121" s="51"/>
      <c r="W121" s="51">
        <f t="shared" si="84"/>
        <v>23.603238866396762</v>
      </c>
      <c r="X121" s="135">
        <f t="shared" si="84"/>
        <v>26.393861892583121</v>
      </c>
      <c r="Y121" s="51"/>
    </row>
    <row r="122" spans="1:25" s="12" customFormat="1" ht="45" hidden="1" customHeight="1" x14ac:dyDescent="0.2">
      <c r="A122" s="11" t="s">
        <v>94</v>
      </c>
      <c r="B122" s="51" t="e">
        <f t="shared" si="76"/>
        <v>#DIV/0!</v>
      </c>
      <c r="C122" s="135" t="e">
        <f t="shared" si="76"/>
        <v>#DIV/0!</v>
      </c>
      <c r="D122" s="15" t="e">
        <f t="shared" si="60"/>
        <v>#DIV/0!</v>
      </c>
      <c r="E122" s="51" t="e">
        <f t="shared" si="76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5"/>
      <c r="U123" s="95"/>
      <c r="V123" s="95"/>
      <c r="W123" s="95"/>
      <c r="X123" s="155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5"/>
      <c r="U124" s="95"/>
      <c r="V124" s="95"/>
      <c r="W124" s="95"/>
      <c r="X124" s="155"/>
      <c r="Y124" s="36"/>
    </row>
    <row r="125" spans="1:25" s="12" customFormat="1" ht="45" hidden="1" customHeight="1" x14ac:dyDescent="0.2">
      <c r="A125" s="32" t="s">
        <v>97</v>
      </c>
      <c r="B125" s="57"/>
      <c r="C125" s="136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7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155"/>
      <c r="L127" s="155"/>
      <c r="M127" s="15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5" t="e">
        <f>C126/C127</f>
        <v>#DIV/0!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5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" t="e">
        <f t="shared" ref="D131:D174" si="87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customHeight="1" outlineLevel="1" x14ac:dyDescent="0.2">
      <c r="A132" s="52" t="s">
        <v>104</v>
      </c>
      <c r="B132" s="23">
        <v>5</v>
      </c>
      <c r="C132" s="122">
        <f>SUM(E132:Y132)</f>
        <v>1</v>
      </c>
      <c r="D132" s="1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>
        <v>1</v>
      </c>
      <c r="Y132" s="155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" t="e">
        <f t="shared" si="87"/>
        <v>#DIV/0!</v>
      </c>
      <c r="E133" s="35" t="e">
        <f t="shared" ref="E133:Y133" si="88">E132/E131</f>
        <v>#DIV/0!</v>
      </c>
      <c r="F133" s="35" t="e">
        <f t="shared" si="88"/>
        <v>#DIV/0!</v>
      </c>
      <c r="G133" s="35" t="e">
        <f t="shared" si="88"/>
        <v>#DIV/0!</v>
      </c>
      <c r="H133" s="35" t="e">
        <f t="shared" si="88"/>
        <v>#DIV/0!</v>
      </c>
      <c r="I133" s="35" t="e">
        <f t="shared" si="88"/>
        <v>#DIV/0!</v>
      </c>
      <c r="J133" s="35" t="e">
        <f t="shared" si="88"/>
        <v>#DIV/0!</v>
      </c>
      <c r="K133" s="35" t="e">
        <f t="shared" si="88"/>
        <v>#DIV/0!</v>
      </c>
      <c r="L133" s="35" t="e">
        <f t="shared" si="88"/>
        <v>#DIV/0!</v>
      </c>
      <c r="M133" s="35" t="e">
        <f t="shared" si="88"/>
        <v>#DIV/0!</v>
      </c>
      <c r="N133" s="35" t="e">
        <f t="shared" si="88"/>
        <v>#DIV/0!</v>
      </c>
      <c r="O133" s="35" t="e">
        <f t="shared" si="88"/>
        <v>#DIV/0!</v>
      </c>
      <c r="P133" s="35" t="e">
        <f t="shared" si="88"/>
        <v>#DIV/0!</v>
      </c>
      <c r="Q133" s="35" t="e">
        <f t="shared" si="88"/>
        <v>#DIV/0!</v>
      </c>
      <c r="R133" s="35" t="e">
        <f t="shared" si="88"/>
        <v>#DIV/0!</v>
      </c>
      <c r="S133" s="35" t="e">
        <f t="shared" si="88"/>
        <v>#DIV/0!</v>
      </c>
      <c r="T133" s="35" t="e">
        <f t="shared" si="88"/>
        <v>#DIV/0!</v>
      </c>
      <c r="U133" s="35" t="e">
        <f t="shared" si="88"/>
        <v>#DIV/0!</v>
      </c>
      <c r="V133" s="35" t="e">
        <f t="shared" si="88"/>
        <v>#DIV/0!</v>
      </c>
      <c r="W133" s="35" t="e">
        <f t="shared" si="88"/>
        <v>#DIV/0!</v>
      </c>
      <c r="X133" s="35" t="e">
        <f t="shared" si="88"/>
        <v>#DIV/0!</v>
      </c>
      <c r="Y133" s="35" t="e">
        <f t="shared" si="88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-5</v>
      </c>
      <c r="C134" s="138">
        <f>C131-C132</f>
        <v>-1</v>
      </c>
      <c r="D134" s="15">
        <f t="shared" si="87"/>
        <v>0.2</v>
      </c>
      <c r="E134" s="92">
        <f t="shared" ref="E134:Y134" si="89">E131-E132</f>
        <v>0</v>
      </c>
      <c r="F134" s="92">
        <f t="shared" si="89"/>
        <v>0</v>
      </c>
      <c r="G134" s="92">
        <f t="shared" si="89"/>
        <v>0</v>
      </c>
      <c r="H134" s="92">
        <f t="shared" si="89"/>
        <v>0</v>
      </c>
      <c r="I134" s="92">
        <f t="shared" si="89"/>
        <v>0</v>
      </c>
      <c r="J134" s="92">
        <f t="shared" si="89"/>
        <v>0</v>
      </c>
      <c r="K134" s="92">
        <f t="shared" si="89"/>
        <v>0</v>
      </c>
      <c r="L134" s="92">
        <f t="shared" si="89"/>
        <v>0</v>
      </c>
      <c r="M134" s="92">
        <f t="shared" si="89"/>
        <v>0</v>
      </c>
      <c r="N134" s="92">
        <f t="shared" si="89"/>
        <v>0</v>
      </c>
      <c r="O134" s="92">
        <f t="shared" si="89"/>
        <v>0</v>
      </c>
      <c r="P134" s="92">
        <f t="shared" si="89"/>
        <v>0</v>
      </c>
      <c r="Q134" s="92">
        <f t="shared" si="89"/>
        <v>0</v>
      </c>
      <c r="R134" s="92">
        <f t="shared" si="89"/>
        <v>0</v>
      </c>
      <c r="S134" s="92">
        <f t="shared" si="89"/>
        <v>0</v>
      </c>
      <c r="T134" s="92">
        <f t="shared" si="89"/>
        <v>0</v>
      </c>
      <c r="U134" s="92">
        <f t="shared" si="89"/>
        <v>0</v>
      </c>
      <c r="V134" s="92">
        <f t="shared" si="89"/>
        <v>0</v>
      </c>
      <c r="W134" s="92">
        <f t="shared" si="89"/>
        <v>0</v>
      </c>
      <c r="X134" s="92">
        <f t="shared" si="89"/>
        <v>-1</v>
      </c>
      <c r="Y134" s="92">
        <f t="shared" si="89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" t="e">
        <f t="shared" si="87"/>
        <v>#DIV/0!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6" s="12" customFormat="1" ht="45" customHeight="1" x14ac:dyDescent="0.2">
      <c r="A136" s="32" t="s">
        <v>105</v>
      </c>
      <c r="B136" s="23">
        <v>125</v>
      </c>
      <c r="C136" s="122">
        <f>SUM(E136:Y136)</f>
        <v>22</v>
      </c>
      <c r="D136" s="1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>
        <v>22</v>
      </c>
      <c r="Y136" s="155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" t="e">
        <f t="shared" si="87"/>
        <v>#DIV/0!</v>
      </c>
      <c r="E137" s="29" t="e">
        <f t="shared" ref="E137:Y137" si="90">E136/E135</f>
        <v>#DIV/0!</v>
      </c>
      <c r="F137" s="29" t="e">
        <f t="shared" si="90"/>
        <v>#DIV/0!</v>
      </c>
      <c r="G137" s="29" t="e">
        <f t="shared" si="90"/>
        <v>#DIV/0!</v>
      </c>
      <c r="H137" s="29" t="e">
        <f t="shared" si="90"/>
        <v>#DIV/0!</v>
      </c>
      <c r="I137" s="29" t="e">
        <f t="shared" si="90"/>
        <v>#DIV/0!</v>
      </c>
      <c r="J137" s="29" t="e">
        <f t="shared" si="90"/>
        <v>#DIV/0!</v>
      </c>
      <c r="K137" s="29" t="e">
        <f t="shared" si="90"/>
        <v>#DIV/0!</v>
      </c>
      <c r="L137" s="29" t="e">
        <f t="shared" si="90"/>
        <v>#DIV/0!</v>
      </c>
      <c r="M137" s="29" t="e">
        <f t="shared" si="90"/>
        <v>#DIV/0!</v>
      </c>
      <c r="N137" s="29" t="e">
        <f t="shared" si="90"/>
        <v>#DIV/0!</v>
      </c>
      <c r="O137" s="29" t="e">
        <f t="shared" si="90"/>
        <v>#DIV/0!</v>
      </c>
      <c r="P137" s="29" t="e">
        <f t="shared" si="90"/>
        <v>#DIV/0!</v>
      </c>
      <c r="Q137" s="29" t="e">
        <f t="shared" si="90"/>
        <v>#DIV/0!</v>
      </c>
      <c r="R137" s="29" t="e">
        <f t="shared" si="90"/>
        <v>#DIV/0!</v>
      </c>
      <c r="S137" s="29" t="e">
        <f t="shared" si="90"/>
        <v>#DIV/0!</v>
      </c>
      <c r="T137" s="29" t="e">
        <f t="shared" si="90"/>
        <v>#DIV/0!</v>
      </c>
      <c r="U137" s="29" t="e">
        <f t="shared" si="90"/>
        <v>#DIV/0!</v>
      </c>
      <c r="V137" s="29" t="e">
        <f t="shared" si="90"/>
        <v>#DIV/0!</v>
      </c>
      <c r="W137" s="29" t="e">
        <f t="shared" si="90"/>
        <v>#DIV/0!</v>
      </c>
      <c r="X137" s="29" t="e">
        <f t="shared" si="90"/>
        <v>#DIV/0!</v>
      </c>
      <c r="Y137" s="29" t="e">
        <f t="shared" si="90"/>
        <v>#DIV/0!</v>
      </c>
    </row>
    <row r="138" spans="1:26" s="12" customFormat="1" ht="45" customHeight="1" x14ac:dyDescent="0.2">
      <c r="A138" s="32" t="s">
        <v>97</v>
      </c>
      <c r="B138" s="136">
        <f>B136/B132*10</f>
        <v>250</v>
      </c>
      <c r="C138" s="136">
        <f>C136/C132*10</f>
        <v>220</v>
      </c>
      <c r="D138" s="1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>
        <f>X136/X132*10</f>
        <v>220</v>
      </c>
      <c r="Y138" s="55"/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" t="e">
        <f t="shared" si="87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" t="e">
        <f t="shared" si="87"/>
        <v>#DIV/0!</v>
      </c>
      <c r="E140" s="55"/>
      <c r="F140" s="55"/>
      <c r="G140" s="56"/>
      <c r="H140" s="55"/>
      <c r="I140" s="55"/>
      <c r="J140" s="55"/>
      <c r="K140" s="55"/>
      <c r="L140" s="155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7">
        <f>C139-C140</f>
        <v>0</v>
      </c>
      <c r="D141" s="15" t="e">
        <f t="shared" si="87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customHeight="1" outlineLevel="1" x14ac:dyDescent="0.2">
      <c r="A142" s="52" t="s">
        <v>177</v>
      </c>
      <c r="B142" s="23">
        <v>14.1</v>
      </c>
      <c r="C142" s="134">
        <f>SUM(E142:Y142)</f>
        <v>37.200000000000003</v>
      </c>
      <c r="D142" s="15"/>
      <c r="E142" s="155"/>
      <c r="F142" s="155"/>
      <c r="G142" s="155"/>
      <c r="H142" s="155"/>
      <c r="I142" s="155"/>
      <c r="J142" s="155"/>
      <c r="K142" s="155">
        <v>22</v>
      </c>
      <c r="L142" s="155"/>
      <c r="M142" s="155">
        <v>6</v>
      </c>
      <c r="N142" s="51">
        <v>2.5</v>
      </c>
      <c r="O142" s="51">
        <v>0.2</v>
      </c>
      <c r="P142" s="155">
        <v>4</v>
      </c>
      <c r="Q142" s="155"/>
      <c r="R142" s="155"/>
      <c r="S142" s="155"/>
      <c r="T142" s="155">
        <v>2.5</v>
      </c>
      <c r="U142" s="155"/>
      <c r="V142" s="155"/>
      <c r="W142" s="155"/>
      <c r="X142" s="155"/>
      <c r="Y142" s="155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57" t="e">
        <f>C142/C141</f>
        <v>#DIV/0!</v>
      </c>
      <c r="D143" s="15" t="e">
        <f t="shared" si="87"/>
        <v>#DIV/0!</v>
      </c>
      <c r="E143" s="29" t="e">
        <f>E142/E141</f>
        <v>#DIV/0!</v>
      </c>
      <c r="F143" s="29" t="e">
        <f t="shared" ref="F143:Y143" si="91">F142/F141</f>
        <v>#DIV/0!</v>
      </c>
      <c r="G143" s="29" t="e">
        <f t="shared" si="91"/>
        <v>#DIV/0!</v>
      </c>
      <c r="H143" s="29" t="e">
        <f t="shared" si="91"/>
        <v>#DIV/0!</v>
      </c>
      <c r="I143" s="29" t="e">
        <f t="shared" si="91"/>
        <v>#DIV/0!</v>
      </c>
      <c r="J143" s="29" t="e">
        <f t="shared" si="91"/>
        <v>#DIV/0!</v>
      </c>
      <c r="K143" s="29" t="e">
        <f t="shared" si="91"/>
        <v>#DIV/0!</v>
      </c>
      <c r="L143" s="29" t="e">
        <f t="shared" si="91"/>
        <v>#DIV/0!</v>
      </c>
      <c r="M143" s="29" t="e">
        <f t="shared" si="91"/>
        <v>#DIV/0!</v>
      </c>
      <c r="N143" s="29" t="e">
        <f t="shared" si="91"/>
        <v>#DIV/0!</v>
      </c>
      <c r="O143" s="29" t="e">
        <f t="shared" si="91"/>
        <v>#DIV/0!</v>
      </c>
      <c r="P143" s="29" t="e">
        <f t="shared" si="91"/>
        <v>#DIV/0!</v>
      </c>
      <c r="Q143" s="29"/>
      <c r="R143" s="29" t="e">
        <f t="shared" si="91"/>
        <v>#DIV/0!</v>
      </c>
      <c r="S143" s="29" t="e">
        <f t="shared" si="91"/>
        <v>#DIV/0!</v>
      </c>
      <c r="T143" s="29" t="e">
        <f t="shared" si="91"/>
        <v>#DIV/0!</v>
      </c>
      <c r="U143" s="29" t="e">
        <f t="shared" si="91"/>
        <v>#DIV/0!</v>
      </c>
      <c r="V143" s="29" t="e">
        <f t="shared" si="91"/>
        <v>#DIV/0!</v>
      </c>
      <c r="W143" s="29" t="e">
        <f t="shared" si="91"/>
        <v>#DIV/0!</v>
      </c>
      <c r="X143" s="29" t="e">
        <f t="shared" si="91"/>
        <v>#DIV/0!</v>
      </c>
      <c r="Y143" s="29" t="e">
        <f t="shared" si="91"/>
        <v>#DIV/0!</v>
      </c>
    </row>
    <row r="144" spans="1:26" s="12" customFormat="1" ht="45" hidden="1" customHeight="1" x14ac:dyDescent="0.2">
      <c r="A144" s="13" t="s">
        <v>190</v>
      </c>
      <c r="B144" s="38"/>
      <c r="C144" s="158"/>
      <c r="D144" s="15" t="e">
        <f t="shared" si="87"/>
        <v>#DIV/0!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 s="12" customFormat="1" ht="45" customHeight="1" x14ac:dyDescent="0.2">
      <c r="A145" s="32" t="s">
        <v>109</v>
      </c>
      <c r="B145" s="23">
        <v>815</v>
      </c>
      <c r="C145" s="134">
        <f>SUM(E145:Y145)</f>
        <v>868.7</v>
      </c>
      <c r="D145" s="15"/>
      <c r="E145" s="155"/>
      <c r="F145" s="155"/>
      <c r="G145" s="155"/>
      <c r="H145" s="155"/>
      <c r="I145" s="155"/>
      <c r="J145" s="155"/>
      <c r="K145" s="155">
        <v>709</v>
      </c>
      <c r="L145" s="155"/>
      <c r="M145" s="155">
        <v>50</v>
      </c>
      <c r="N145" s="51">
        <v>0.5</v>
      </c>
      <c r="O145" s="155">
        <v>1.2</v>
      </c>
      <c r="P145" s="155">
        <v>48</v>
      </c>
      <c r="Q145" s="155"/>
      <c r="R145" s="155"/>
      <c r="S145" s="155"/>
      <c r="T145" s="155">
        <v>60</v>
      </c>
      <c r="U145" s="155"/>
      <c r="V145" s="155"/>
      <c r="W145" s="155"/>
      <c r="X145" s="155"/>
      <c r="Y145" s="155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" t="e">
        <f t="shared" si="87"/>
        <v>#DIV/0!</v>
      </c>
      <c r="E146" s="100" t="e">
        <f t="shared" ref="E146:M146" si="92">E145/E144</f>
        <v>#DIV/0!</v>
      </c>
      <c r="F146" s="100" t="e">
        <f t="shared" si="92"/>
        <v>#DIV/0!</v>
      </c>
      <c r="G146" s="100" t="e">
        <f t="shared" si="92"/>
        <v>#DIV/0!</v>
      </c>
      <c r="H146" s="100" t="e">
        <f t="shared" si="92"/>
        <v>#DIV/0!</v>
      </c>
      <c r="I146" s="100" t="e">
        <f t="shared" si="92"/>
        <v>#DIV/0!</v>
      </c>
      <c r="J146" s="100" t="e">
        <f t="shared" si="92"/>
        <v>#DIV/0!</v>
      </c>
      <c r="K146" s="100" t="e">
        <f t="shared" si="92"/>
        <v>#DIV/0!</v>
      </c>
      <c r="L146" s="100" t="e">
        <f t="shared" si="92"/>
        <v>#DIV/0!</v>
      </c>
      <c r="M146" s="100" t="e">
        <f t="shared" si="92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customHeight="1" x14ac:dyDescent="0.2">
      <c r="A147" s="32" t="s">
        <v>97</v>
      </c>
      <c r="B147" s="136">
        <f>B145/B142*10</f>
        <v>578.01418439716315</v>
      </c>
      <c r="C147" s="136">
        <f>C145/C142*10</f>
        <v>233.52150537634407</v>
      </c>
      <c r="D147" s="15"/>
      <c r="E147" s="55"/>
      <c r="F147" s="55"/>
      <c r="G147" s="55"/>
      <c r="H147" s="55"/>
      <c r="I147" s="55"/>
      <c r="J147" s="55"/>
      <c r="K147" s="55">
        <f>K145/K142*10</f>
        <v>322.27272727272725</v>
      </c>
      <c r="L147" s="55"/>
      <c r="M147" s="55">
        <f>M145/M142*10</f>
        <v>83.333333333333343</v>
      </c>
      <c r="N147" s="55">
        <f>N145/N142*10</f>
        <v>2</v>
      </c>
      <c r="O147" s="55">
        <f>O145/O142*10</f>
        <v>59.999999999999993</v>
      </c>
      <c r="P147" s="55">
        <f>P145/P142*10</f>
        <v>120</v>
      </c>
      <c r="Q147" s="55"/>
      <c r="R147" s="55"/>
      <c r="S147" s="55"/>
      <c r="T147" s="159">
        <f>T145/T142*10</f>
        <v>240</v>
      </c>
      <c r="U147" s="55"/>
      <c r="V147" s="55"/>
      <c r="W147" s="55"/>
      <c r="X147" s="55"/>
      <c r="Y147" s="55"/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" t="e">
        <f t="shared" si="87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" t="e">
        <f t="shared" si="87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6" t="e">
        <f>C149/C148*10</f>
        <v>#DIV/0!</v>
      </c>
      <c r="D150" s="15" t="e">
        <f t="shared" si="87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4">
        <f>SUM(E151:Y151)</f>
        <v>0</v>
      </c>
      <c r="D151" s="15" t="e">
        <f t="shared" si="87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4">
        <f>SUM(E152:Y152)</f>
        <v>0</v>
      </c>
      <c r="D152" s="15" t="e">
        <f t="shared" si="87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6" t="e">
        <f>C152/C151*10</f>
        <v>#DIV/0!</v>
      </c>
      <c r="D153" s="15" t="e">
        <f t="shared" si="87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4">
        <f>SUM(E154:Y154)</f>
        <v>0</v>
      </c>
      <c r="D154" s="15" t="e">
        <f t="shared" si="87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4">
        <f>SUM(E155:Y155)</f>
        <v>0</v>
      </c>
      <c r="D155" s="15" t="e">
        <f t="shared" si="87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6" t="e">
        <f>C155/C154*10</f>
        <v>#DIV/0!</v>
      </c>
      <c r="D156" s="15" t="e">
        <f t="shared" si="87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" t="e">
        <f t="shared" si="87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" t="e">
        <f t="shared" si="87"/>
        <v>#DIV/0!</v>
      </c>
      <c r="E158" s="36"/>
      <c r="F158" s="35"/>
      <c r="G158" s="55"/>
      <c r="H158" s="155"/>
      <c r="I158" s="155"/>
      <c r="J158" s="155"/>
      <c r="K158" s="155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4" t="e">
        <f>C158/C157*10</f>
        <v>#DIV/0!</v>
      </c>
      <c r="D159" s="15" t="e">
        <f t="shared" si="87"/>
        <v>#DIV/0!</v>
      </c>
      <c r="E159" s="51" t="e">
        <f>E158/E157*10</f>
        <v>#DIV/0!</v>
      </c>
      <c r="F159" s="51"/>
      <c r="G159" s="51"/>
      <c r="H159" s="51" t="e">
        <f t="shared" ref="H159:M159" si="93">H158/H157*10</f>
        <v>#DIV/0!</v>
      </c>
      <c r="I159" s="51" t="e">
        <f t="shared" si="93"/>
        <v>#DIV/0!</v>
      </c>
      <c r="J159" s="51" t="e">
        <f t="shared" si="93"/>
        <v>#DIV/0!</v>
      </c>
      <c r="K159" s="51" t="e">
        <f t="shared" si="93"/>
        <v>#DIV/0!</v>
      </c>
      <c r="L159" s="51" t="e">
        <f t="shared" si="93"/>
        <v>#DIV/0!</v>
      </c>
      <c r="M159" s="51" t="e">
        <f t="shared" si="93"/>
        <v>#DIV/0!</v>
      </c>
      <c r="N159" s="155"/>
      <c r="O159" s="155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94">S158/S157*10</f>
        <v>#DIV/0!</v>
      </c>
      <c r="T159" s="51" t="e">
        <f t="shared" si="94"/>
        <v>#DIV/0!</v>
      </c>
      <c r="U159" s="51" t="e">
        <f t="shared" si="94"/>
        <v>#DIV/0!</v>
      </c>
      <c r="V159" s="51" t="e">
        <f t="shared" si="94"/>
        <v>#DIV/0!</v>
      </c>
      <c r="W159" s="51" t="e">
        <f t="shared" si="94"/>
        <v>#DIV/0!</v>
      </c>
      <c r="X159" s="51" t="e">
        <f t="shared" si="94"/>
        <v>#DIV/0!</v>
      </c>
      <c r="Y159" s="155"/>
    </row>
    <row r="160" spans="1:25" s="12" customFormat="1" ht="45" customHeight="1" x14ac:dyDescent="0.2">
      <c r="A160" s="52" t="s">
        <v>184</v>
      </c>
      <c r="B160" s="27">
        <v>100</v>
      </c>
      <c r="C160" s="122">
        <f>SUM(E160:Y160)</f>
        <v>800</v>
      </c>
      <c r="D160" s="15"/>
      <c r="E160" s="36"/>
      <c r="F160" s="36"/>
      <c r="G160" s="36"/>
      <c r="H160" s="36">
        <v>300</v>
      </c>
      <c r="I160" s="36"/>
      <c r="J160" s="36"/>
      <c r="K160" s="36"/>
      <c r="L160" s="36"/>
      <c r="M160" s="36">
        <v>500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customHeight="1" x14ac:dyDescent="0.2">
      <c r="A161" s="32" t="s">
        <v>185</v>
      </c>
      <c r="B161" s="27">
        <v>100</v>
      </c>
      <c r="C161" s="122">
        <f>SUM(E161:Y161)</f>
        <v>460</v>
      </c>
      <c r="D161" s="15"/>
      <c r="E161" s="36"/>
      <c r="F161" s="35"/>
      <c r="G161" s="55"/>
      <c r="H161" s="155">
        <v>150</v>
      </c>
      <c r="I161" s="155"/>
      <c r="J161" s="155"/>
      <c r="K161" s="155"/>
      <c r="L161" s="37"/>
      <c r="M161" s="37">
        <v>310</v>
      </c>
      <c r="N161" s="155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customHeight="1" x14ac:dyDescent="0.2">
      <c r="A162" s="32" t="s">
        <v>97</v>
      </c>
      <c r="B162" s="134">
        <f>B161/B160*10</f>
        <v>10</v>
      </c>
      <c r="C162" s="134">
        <f>C161/C160*10</f>
        <v>5.75</v>
      </c>
      <c r="D162" s="15"/>
      <c r="E162" s="51"/>
      <c r="F162" s="51"/>
      <c r="G162" s="51"/>
      <c r="H162" s="51">
        <f>H161/H160*10</f>
        <v>5</v>
      </c>
      <c r="I162" s="51"/>
      <c r="J162" s="51"/>
      <c r="K162" s="51"/>
      <c r="L162" s="51"/>
      <c r="M162" s="51">
        <f>M161/M160*10</f>
        <v>6.2</v>
      </c>
      <c r="N162" s="51"/>
      <c r="O162" s="155"/>
      <c r="P162" s="155"/>
      <c r="Q162" s="51"/>
      <c r="R162" s="51"/>
      <c r="S162" s="51"/>
      <c r="T162" s="155"/>
      <c r="U162" s="155"/>
      <c r="V162" s="51"/>
      <c r="W162" s="51"/>
      <c r="X162" s="51"/>
      <c r="Y162" s="155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">
        <f t="shared" si="87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">
        <f t="shared" si="87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4">
        <f>C164/C163*10</f>
        <v>6.3030303030303028</v>
      </c>
      <c r="D165" s="15">
        <f t="shared" si="87"/>
        <v>0.56955093099671417</v>
      </c>
      <c r="E165" s="51"/>
      <c r="F165" s="51"/>
      <c r="G165" s="51"/>
      <c r="H165" s="155"/>
      <c r="I165" s="155"/>
      <c r="J165" s="155"/>
      <c r="K165" s="51"/>
      <c r="L165" s="51"/>
      <c r="M165" s="51"/>
      <c r="N165" s="155"/>
      <c r="O165" s="155"/>
      <c r="P165" s="155"/>
      <c r="Q165" s="51">
        <f>Q164/Q163*10</f>
        <v>4</v>
      </c>
      <c r="R165" s="51"/>
      <c r="S165" s="51"/>
      <c r="T165" s="51">
        <f>T164/T163*10</f>
        <v>7.304347826086957</v>
      </c>
      <c r="U165" s="155"/>
      <c r="V165" s="51"/>
      <c r="W165" s="51"/>
      <c r="X165" s="51"/>
      <c r="Y165" s="155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" t="e">
        <f t="shared" si="87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" t="e">
        <f t="shared" si="87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6" t="e">
        <f>C167/C166*10</f>
        <v>#DIV/0!</v>
      </c>
      <c r="D168" s="15" t="e">
        <f t="shared" si="87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" t="e">
        <f t="shared" si="87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" t="e">
        <f t="shared" si="87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6" t="e">
        <f>C170/C169*10</f>
        <v>#DIV/0!</v>
      </c>
      <c r="D171" s="15" t="e">
        <f t="shared" si="87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" t="e">
        <f t="shared" si="87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" t="e">
        <f t="shared" si="87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" t="e">
        <f t="shared" si="87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50920</v>
      </c>
      <c r="C175" s="122">
        <f>SUM(E175:Y175)</f>
        <v>53412</v>
      </c>
      <c r="D175" s="15">
        <f t="shared" ref="D175:D184" si="95">C175/B175</f>
        <v>1.0489395129615082</v>
      </c>
      <c r="E175" s="155">
        <v>5850</v>
      </c>
      <c r="F175" s="155">
        <v>2295</v>
      </c>
      <c r="G175" s="155">
        <v>1882</v>
      </c>
      <c r="H175" s="155">
        <v>1397</v>
      </c>
      <c r="I175" s="155">
        <v>880</v>
      </c>
      <c r="J175" s="155">
        <v>5850</v>
      </c>
      <c r="K175" s="155">
        <v>1836</v>
      </c>
      <c r="L175" s="155">
        <v>571</v>
      </c>
      <c r="M175" s="155">
        <v>1755</v>
      </c>
      <c r="N175" s="155">
        <v>1430</v>
      </c>
      <c r="O175" s="155">
        <v>975</v>
      </c>
      <c r="P175" s="155">
        <v>4590</v>
      </c>
      <c r="Q175" s="155">
        <v>5120</v>
      </c>
      <c r="R175" s="155">
        <v>1750</v>
      </c>
      <c r="S175" s="155">
        <v>3760</v>
      </c>
      <c r="T175" s="155">
        <v>1035</v>
      </c>
      <c r="U175" s="155">
        <v>1560</v>
      </c>
      <c r="V175" s="155">
        <v>1050</v>
      </c>
      <c r="W175" s="155">
        <v>3510</v>
      </c>
      <c r="X175" s="155">
        <v>4166</v>
      </c>
      <c r="Y175" s="155">
        <v>2150</v>
      </c>
    </row>
    <row r="176" spans="1:25" s="47" customFormat="1" ht="45" hidden="1" customHeight="1" x14ac:dyDescent="0.2">
      <c r="A176" s="13" t="s">
        <v>122</v>
      </c>
      <c r="B176" s="88"/>
      <c r="C176" s="139" t="e">
        <f>C175/C178</f>
        <v>#DIV/0!</v>
      </c>
      <c r="D176" s="15" t="e">
        <f t="shared" si="95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95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95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95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0" t="e">
        <f>C179/C178</f>
        <v>#DIV/0!</v>
      </c>
      <c r="D180" s="15" t="e">
        <f t="shared" si="95"/>
        <v>#DIV/0!</v>
      </c>
      <c r="E180" s="16" t="e">
        <f>E179/E178</f>
        <v>#DIV/0!</v>
      </c>
      <c r="F180" s="16" t="e">
        <f t="shared" ref="F180:Y180" si="96">F179/F178</f>
        <v>#DIV/0!</v>
      </c>
      <c r="G180" s="16" t="e">
        <f t="shared" si="96"/>
        <v>#DIV/0!</v>
      </c>
      <c r="H180" s="16" t="e">
        <f t="shared" si="96"/>
        <v>#DIV/0!</v>
      </c>
      <c r="I180" s="16" t="e">
        <f t="shared" si="96"/>
        <v>#DIV/0!</v>
      </c>
      <c r="J180" s="16" t="e">
        <f t="shared" si="96"/>
        <v>#DIV/0!</v>
      </c>
      <c r="K180" s="16" t="e">
        <f t="shared" si="96"/>
        <v>#DIV/0!</v>
      </c>
      <c r="L180" s="16" t="e">
        <f t="shared" si="96"/>
        <v>#DIV/0!</v>
      </c>
      <c r="M180" s="16" t="e">
        <f t="shared" si="96"/>
        <v>#DIV/0!</v>
      </c>
      <c r="N180" s="16" t="e">
        <f t="shared" si="96"/>
        <v>#DIV/0!</v>
      </c>
      <c r="O180" s="16" t="e">
        <f t="shared" si="96"/>
        <v>#DIV/0!</v>
      </c>
      <c r="P180" s="16" t="e">
        <f t="shared" si="96"/>
        <v>#DIV/0!</v>
      </c>
      <c r="Q180" s="16" t="e">
        <f t="shared" si="96"/>
        <v>#DIV/0!</v>
      </c>
      <c r="R180" s="16" t="e">
        <f t="shared" si="96"/>
        <v>#DIV/0!</v>
      </c>
      <c r="S180" s="16" t="e">
        <f t="shared" si="96"/>
        <v>#DIV/0!</v>
      </c>
      <c r="T180" s="16" t="e">
        <f t="shared" si="96"/>
        <v>#DIV/0!</v>
      </c>
      <c r="U180" s="16" t="e">
        <f t="shared" si="96"/>
        <v>#DIV/0!</v>
      </c>
      <c r="V180" s="16" t="e">
        <f t="shared" si="96"/>
        <v>#DIV/0!</v>
      </c>
      <c r="W180" s="16" t="e">
        <f t="shared" si="96"/>
        <v>#DIV/0!</v>
      </c>
      <c r="X180" s="16" t="e">
        <f t="shared" si="96"/>
        <v>#DIV/0!</v>
      </c>
      <c r="Y180" s="16" t="e">
        <f t="shared" si="96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95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95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95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95"/>
        <v>0.95042802501366042</v>
      </c>
      <c r="E184" s="31">
        <v>915</v>
      </c>
      <c r="F184" s="31">
        <v>2066</v>
      </c>
      <c r="G184" s="156">
        <v>9743</v>
      </c>
      <c r="H184" s="156">
        <v>6815</v>
      </c>
      <c r="I184" s="156">
        <v>6386</v>
      </c>
      <c r="J184" s="31">
        <v>4980</v>
      </c>
      <c r="K184" s="156">
        <v>3415</v>
      </c>
      <c r="L184" s="156">
        <v>4239</v>
      </c>
      <c r="M184" s="31">
        <v>2497</v>
      </c>
      <c r="N184" s="156">
        <v>3286</v>
      </c>
      <c r="O184" s="31">
        <v>2979</v>
      </c>
      <c r="P184" s="156">
        <v>4879</v>
      </c>
      <c r="Q184" s="156">
        <v>5814</v>
      </c>
      <c r="R184" s="156">
        <v>2912</v>
      </c>
      <c r="S184" s="31">
        <v>4255</v>
      </c>
      <c r="T184" s="156">
        <v>4497</v>
      </c>
      <c r="U184" s="31">
        <v>1106</v>
      </c>
      <c r="V184" s="156">
        <v>1952</v>
      </c>
      <c r="W184" s="156">
        <v>8713</v>
      </c>
      <c r="X184" s="156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91176</v>
      </c>
      <c r="C185" s="122">
        <f>SUM(E185:Y185)</f>
        <v>88183</v>
      </c>
      <c r="D185" s="15">
        <f t="shared" ref="D185" si="97">C185/B185</f>
        <v>0.96717337895937527</v>
      </c>
      <c r="E185" s="36">
        <v>910</v>
      </c>
      <c r="F185" s="36">
        <v>1895</v>
      </c>
      <c r="G185" s="36">
        <v>9743</v>
      </c>
      <c r="H185" s="36">
        <v>4256</v>
      </c>
      <c r="I185" s="36">
        <v>6130</v>
      </c>
      <c r="J185" s="36">
        <v>4980</v>
      </c>
      <c r="K185" s="36">
        <v>3223</v>
      </c>
      <c r="L185" s="36">
        <v>3810</v>
      </c>
      <c r="M185" s="36">
        <v>2497</v>
      </c>
      <c r="N185" s="46">
        <v>3286</v>
      </c>
      <c r="O185" s="36">
        <v>2934</v>
      </c>
      <c r="P185" s="36">
        <v>4540</v>
      </c>
      <c r="Q185" s="36">
        <v>5814</v>
      </c>
      <c r="R185" s="36">
        <v>2700</v>
      </c>
      <c r="S185" s="36">
        <v>3482</v>
      </c>
      <c r="T185" s="46">
        <v>4200</v>
      </c>
      <c r="U185" s="36">
        <v>1106</v>
      </c>
      <c r="V185" s="36">
        <v>1952</v>
      </c>
      <c r="W185" s="36">
        <v>8800</v>
      </c>
      <c r="X185" s="36">
        <v>7230</v>
      </c>
      <c r="Y185" s="36">
        <v>4695</v>
      </c>
    </row>
    <row r="186" spans="1:35" s="47" customFormat="1" ht="30" customHeight="1" x14ac:dyDescent="0.2">
      <c r="A186" s="11" t="s">
        <v>129</v>
      </c>
      <c r="B186" s="141">
        <f>B185/B184</f>
        <v>0.92259122093376233</v>
      </c>
      <c r="C186" s="141">
        <f>C185/C184</f>
        <v>0.93884612518232247</v>
      </c>
      <c r="D186" s="15">
        <f t="shared" ref="D186:D188" si="98">C186/B186</f>
        <v>1.0176187501893941</v>
      </c>
      <c r="E186" s="70">
        <f t="shared" ref="E186:Y186" si="99">E185/E184</f>
        <v>0.99453551912568305</v>
      </c>
      <c r="F186" s="70">
        <f t="shared" si="99"/>
        <v>0.91723136495643753</v>
      </c>
      <c r="G186" s="70">
        <f t="shared" si="99"/>
        <v>1</v>
      </c>
      <c r="H186" s="70">
        <f t="shared" si="99"/>
        <v>0.62450476889214968</v>
      </c>
      <c r="I186" s="70">
        <f t="shared" si="99"/>
        <v>0.95991230817413087</v>
      </c>
      <c r="J186" s="70">
        <f t="shared" si="99"/>
        <v>1</v>
      </c>
      <c r="K186" s="70">
        <f t="shared" si="99"/>
        <v>0.94377745241581257</v>
      </c>
      <c r="L186" s="70">
        <f t="shared" si="99"/>
        <v>0.89879688605803254</v>
      </c>
      <c r="M186" s="70">
        <f>M185/M184</f>
        <v>1</v>
      </c>
      <c r="N186" s="70">
        <f t="shared" si="99"/>
        <v>1</v>
      </c>
      <c r="O186" s="70">
        <f t="shared" si="99"/>
        <v>0.98489425981873113</v>
      </c>
      <c r="P186" s="70">
        <f t="shared" si="99"/>
        <v>0.93051854888296781</v>
      </c>
      <c r="Q186" s="70">
        <f t="shared" si="99"/>
        <v>1</v>
      </c>
      <c r="R186" s="70">
        <f t="shared" si="99"/>
        <v>0.92719780219780223</v>
      </c>
      <c r="S186" s="70">
        <f t="shared" si="99"/>
        <v>0.81833137485311402</v>
      </c>
      <c r="T186" s="70">
        <f t="shared" si="99"/>
        <v>0.93395597064709801</v>
      </c>
      <c r="U186" s="70">
        <f t="shared" si="99"/>
        <v>1</v>
      </c>
      <c r="V186" s="70">
        <f t="shared" si="99"/>
        <v>1</v>
      </c>
      <c r="W186" s="70">
        <f t="shared" si="99"/>
        <v>1.0099850797658672</v>
      </c>
      <c r="X186" s="70">
        <f t="shared" si="99"/>
        <v>1.0004151100041512</v>
      </c>
      <c r="Y186" s="70">
        <f t="shared" si="99"/>
        <v>0.89411540658922106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98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13040</v>
      </c>
      <c r="C188" s="122">
        <f>SUM(E188:Y188)</f>
        <v>10193</v>
      </c>
      <c r="D188" s="15">
        <f t="shared" si="98"/>
        <v>0.78167177914110431</v>
      </c>
      <c r="E188" s="46">
        <v>32</v>
      </c>
      <c r="F188" s="36">
        <v>100</v>
      </c>
      <c r="G188" s="36">
        <v>1369</v>
      </c>
      <c r="H188" s="36"/>
      <c r="I188" s="36">
        <v>140</v>
      </c>
      <c r="J188" s="36">
        <v>1820</v>
      </c>
      <c r="K188" s="36"/>
      <c r="L188" s="36">
        <v>512</v>
      </c>
      <c r="M188" s="36"/>
      <c r="N188" s="36">
        <v>148</v>
      </c>
      <c r="O188" s="46"/>
      <c r="P188" s="36">
        <v>788</v>
      </c>
      <c r="Q188" s="36"/>
      <c r="R188" s="36">
        <v>250</v>
      </c>
      <c r="S188" s="36"/>
      <c r="T188" s="36">
        <v>564</v>
      </c>
      <c r="U188" s="36">
        <v>10</v>
      </c>
      <c r="V188" s="36"/>
      <c r="W188" s="36">
        <v>220</v>
      </c>
      <c r="X188" s="36">
        <v>4020</v>
      </c>
      <c r="Y188" s="36">
        <v>220</v>
      </c>
    </row>
    <row r="189" spans="1:35" s="47" customFormat="1" ht="45" hidden="1" customHeight="1" x14ac:dyDescent="0.2">
      <c r="A189" s="11" t="s">
        <v>132</v>
      </c>
      <c r="B189" s="15"/>
      <c r="C189" s="122">
        <f t="shared" ref="C189" si="100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108366</v>
      </c>
      <c r="C191" s="122">
        <f>SUM(E191:Y191)</f>
        <v>84457</v>
      </c>
      <c r="D191" s="9">
        <f t="shared" ref="D191:D195" si="101">C191/B191</f>
        <v>0.77936806747503828</v>
      </c>
      <c r="E191" s="26">
        <v>1989</v>
      </c>
      <c r="F191" s="26">
        <v>2254</v>
      </c>
      <c r="G191" s="26">
        <v>9505</v>
      </c>
      <c r="H191" s="26">
        <v>7921</v>
      </c>
      <c r="I191" s="26">
        <v>5719</v>
      </c>
      <c r="J191" s="26">
        <v>4710</v>
      </c>
      <c r="K191" s="26">
        <v>3176</v>
      </c>
      <c r="L191" s="26">
        <v>5384</v>
      </c>
      <c r="M191" s="26">
        <v>2223</v>
      </c>
      <c r="N191" s="26">
        <v>3374</v>
      </c>
      <c r="O191" s="26">
        <v>3232</v>
      </c>
      <c r="P191" s="26">
        <v>4795</v>
      </c>
      <c r="Q191" s="26">
        <v>7636</v>
      </c>
      <c r="R191" s="26">
        <v>1580</v>
      </c>
      <c r="S191" s="26">
        <v>1562</v>
      </c>
      <c r="T191" s="26">
        <v>1957</v>
      </c>
      <c r="U191" s="26">
        <v>1850</v>
      </c>
      <c r="V191" s="26">
        <v>830</v>
      </c>
      <c r="W191" s="26">
        <v>3310</v>
      </c>
      <c r="X191" s="26">
        <v>6060</v>
      </c>
      <c r="Y191" s="26">
        <v>5390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101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48764.700000000004</v>
      </c>
      <c r="C193" s="122">
        <f>C191*0.45</f>
        <v>38005.65</v>
      </c>
      <c r="D193" s="9">
        <f t="shared" si="101"/>
        <v>0.77936806747503828</v>
      </c>
      <c r="E193" s="26">
        <f>E191*0.45</f>
        <v>895.05000000000007</v>
      </c>
      <c r="F193" s="26">
        <f t="shared" ref="F193:Y193" si="102">F191*0.45</f>
        <v>1014.3000000000001</v>
      </c>
      <c r="G193" s="26">
        <f t="shared" si="102"/>
        <v>4277.25</v>
      </c>
      <c r="H193" s="26">
        <f t="shared" si="102"/>
        <v>3564.4500000000003</v>
      </c>
      <c r="I193" s="26">
        <f t="shared" si="102"/>
        <v>2573.5500000000002</v>
      </c>
      <c r="J193" s="26">
        <f t="shared" si="102"/>
        <v>2119.5</v>
      </c>
      <c r="K193" s="26">
        <f t="shared" si="102"/>
        <v>1429.2</v>
      </c>
      <c r="L193" s="26">
        <f t="shared" si="102"/>
        <v>2422.8000000000002</v>
      </c>
      <c r="M193" s="26">
        <f t="shared" si="102"/>
        <v>1000.35</v>
      </c>
      <c r="N193" s="26">
        <f t="shared" si="102"/>
        <v>1518.3</v>
      </c>
      <c r="O193" s="26">
        <f t="shared" si="102"/>
        <v>1454.4</v>
      </c>
      <c r="P193" s="26">
        <f t="shared" si="102"/>
        <v>2157.75</v>
      </c>
      <c r="Q193" s="26">
        <f t="shared" si="102"/>
        <v>3436.2000000000003</v>
      </c>
      <c r="R193" s="26">
        <f t="shared" si="102"/>
        <v>711</v>
      </c>
      <c r="S193" s="26">
        <f t="shared" si="102"/>
        <v>702.9</v>
      </c>
      <c r="T193" s="26">
        <f t="shared" si="102"/>
        <v>880.65</v>
      </c>
      <c r="U193" s="26">
        <f t="shared" si="102"/>
        <v>832.5</v>
      </c>
      <c r="V193" s="26">
        <f t="shared" si="102"/>
        <v>373.5</v>
      </c>
      <c r="W193" s="26">
        <f t="shared" si="102"/>
        <v>1489.5</v>
      </c>
      <c r="X193" s="26">
        <f t="shared" si="102"/>
        <v>2727</v>
      </c>
      <c r="Y193" s="26">
        <f t="shared" si="102"/>
        <v>2425.5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1.1406947368421052</v>
      </c>
      <c r="C194" s="141">
        <f>C191/C192</f>
        <v>0.85120085465778417</v>
      </c>
      <c r="D194" s="9"/>
      <c r="E194" s="70">
        <f t="shared" ref="E194:Y194" si="103">E191/E192</f>
        <v>1.4678966789667898</v>
      </c>
      <c r="F194" s="70">
        <f t="shared" si="103"/>
        <v>0.95065373260227748</v>
      </c>
      <c r="G194" s="70">
        <f t="shared" si="103"/>
        <v>0.92138425746413344</v>
      </c>
      <c r="H194" s="70">
        <f t="shared" si="103"/>
        <v>0.8076060358890701</v>
      </c>
      <c r="I194" s="70">
        <f t="shared" si="103"/>
        <v>1.3281467719461217</v>
      </c>
      <c r="J194" s="70">
        <f t="shared" si="103"/>
        <v>1.0199220441749675</v>
      </c>
      <c r="K194" s="70">
        <f t="shared" si="103"/>
        <v>1.2484276729559749</v>
      </c>
      <c r="L194" s="70">
        <f t="shared" si="103"/>
        <v>0.55163934426229511</v>
      </c>
      <c r="M194" s="70">
        <f t="shared" si="103"/>
        <v>0.53296571565571804</v>
      </c>
      <c r="N194" s="70">
        <f t="shared" si="103"/>
        <v>1.0017814726840855</v>
      </c>
      <c r="O194" s="70">
        <f t="shared" si="103"/>
        <v>1.2100336952452264</v>
      </c>
      <c r="P194" s="70">
        <f t="shared" si="103"/>
        <v>0.85199004975124382</v>
      </c>
      <c r="Q194" s="70">
        <f t="shared" si="103"/>
        <v>1.5653956539565395</v>
      </c>
      <c r="R194" s="70">
        <f t="shared" si="103"/>
        <v>0.52666666666666662</v>
      </c>
      <c r="S194" s="70">
        <f t="shared" si="103"/>
        <v>0.38023369036027266</v>
      </c>
      <c r="T194" s="70">
        <f t="shared" si="103"/>
        <v>0.3668228678537957</v>
      </c>
      <c r="U194" s="70">
        <f t="shared" si="103"/>
        <v>0.94969199178644759</v>
      </c>
      <c r="V194" s="70">
        <f t="shared" si="103"/>
        <v>2.0194647201946472</v>
      </c>
      <c r="W194" s="70">
        <f t="shared" si="103"/>
        <v>1.0153374233128833</v>
      </c>
      <c r="X194" s="70">
        <f t="shared" si="103"/>
        <v>0.93230769230769228</v>
      </c>
      <c r="Y194" s="70">
        <f t="shared" si="103"/>
        <v>0.60800902425267911</v>
      </c>
    </row>
    <row r="195" spans="1:26" s="60" customFormat="1" ht="30" customHeight="1" outlineLevel="1" x14ac:dyDescent="0.2">
      <c r="A195" s="52" t="s">
        <v>138</v>
      </c>
      <c r="B195" s="23">
        <v>272064</v>
      </c>
      <c r="C195" s="122">
        <f>SUM(E195:Y195)</f>
        <v>221084</v>
      </c>
      <c r="D195" s="9">
        <f t="shared" si="101"/>
        <v>0.81261761938367438</v>
      </c>
      <c r="E195" s="26">
        <v>653</v>
      </c>
      <c r="F195" s="26">
        <v>5000</v>
      </c>
      <c r="G195" s="26">
        <v>19742</v>
      </c>
      <c r="H195" s="26">
        <v>8029</v>
      </c>
      <c r="I195" s="26">
        <v>8370</v>
      </c>
      <c r="J195" s="26">
        <v>10550</v>
      </c>
      <c r="K195" s="26">
        <v>500</v>
      </c>
      <c r="L195" s="26">
        <v>13565</v>
      </c>
      <c r="M195" s="26">
        <v>8000</v>
      </c>
      <c r="N195" s="26">
        <v>10450</v>
      </c>
      <c r="O195" s="26">
        <v>6533</v>
      </c>
      <c r="P195" s="26">
        <v>14180</v>
      </c>
      <c r="Q195" s="26">
        <v>1904</v>
      </c>
      <c r="R195" s="26">
        <v>1850</v>
      </c>
      <c r="S195" s="26">
        <v>5650</v>
      </c>
      <c r="T195" s="26">
        <v>38404</v>
      </c>
      <c r="U195" s="26">
        <v>3100</v>
      </c>
      <c r="V195" s="26">
        <v>450</v>
      </c>
      <c r="W195" s="26">
        <v>8354</v>
      </c>
      <c r="X195" s="26">
        <v>40200</v>
      </c>
      <c r="Y195" s="26">
        <v>15600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104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81619.199999999997</v>
      </c>
      <c r="C197" s="122">
        <f>C195*0.3</f>
        <v>66325.2</v>
      </c>
      <c r="D197" s="9">
        <f t="shared" si="104"/>
        <v>0.81261761938367438</v>
      </c>
      <c r="E197" s="26">
        <f>E195*0.3</f>
        <v>195.9</v>
      </c>
      <c r="F197" s="26">
        <f t="shared" ref="F197:Y197" si="105">F195*0.3</f>
        <v>1500</v>
      </c>
      <c r="G197" s="26">
        <f t="shared" si="105"/>
        <v>5922.5999999999995</v>
      </c>
      <c r="H197" s="26">
        <f t="shared" si="105"/>
        <v>2408.6999999999998</v>
      </c>
      <c r="I197" s="26">
        <f t="shared" si="105"/>
        <v>2511</v>
      </c>
      <c r="J197" s="26">
        <f t="shared" si="105"/>
        <v>3165</v>
      </c>
      <c r="K197" s="26">
        <f t="shared" si="105"/>
        <v>150</v>
      </c>
      <c r="L197" s="26">
        <f t="shared" si="105"/>
        <v>4069.5</v>
      </c>
      <c r="M197" s="26">
        <f t="shared" si="105"/>
        <v>2400</v>
      </c>
      <c r="N197" s="26">
        <f t="shared" si="105"/>
        <v>3135</v>
      </c>
      <c r="O197" s="26">
        <f t="shared" si="105"/>
        <v>1959.8999999999999</v>
      </c>
      <c r="P197" s="26">
        <f t="shared" si="105"/>
        <v>4254</v>
      </c>
      <c r="Q197" s="26">
        <f t="shared" si="105"/>
        <v>571.19999999999993</v>
      </c>
      <c r="R197" s="26">
        <f t="shared" si="105"/>
        <v>555</v>
      </c>
      <c r="S197" s="26">
        <f t="shared" si="105"/>
        <v>1695</v>
      </c>
      <c r="T197" s="26">
        <f t="shared" si="105"/>
        <v>11521.199999999999</v>
      </c>
      <c r="U197" s="26">
        <f t="shared" si="105"/>
        <v>930</v>
      </c>
      <c r="V197" s="26">
        <f t="shared" si="105"/>
        <v>135</v>
      </c>
      <c r="W197" s="26">
        <f t="shared" si="105"/>
        <v>2506.1999999999998</v>
      </c>
      <c r="X197" s="26">
        <f t="shared" si="105"/>
        <v>12060</v>
      </c>
      <c r="Y197" s="26">
        <f t="shared" si="105"/>
        <v>4680</v>
      </c>
    </row>
    <row r="198" spans="1:26" s="60" customFormat="1" ht="30" customHeight="1" collapsed="1" x14ac:dyDescent="0.2">
      <c r="A198" s="13" t="s">
        <v>137</v>
      </c>
      <c r="B198" s="9">
        <f>B195/B196</f>
        <v>1.0039261992619926</v>
      </c>
      <c r="C198" s="121">
        <f>C195/C196</f>
        <v>0.78087064017660046</v>
      </c>
      <c r="D198" s="154"/>
      <c r="E198" s="30">
        <f t="shared" ref="E198:Y198" si="106">E195/E196</f>
        <v>0.20079950799507995</v>
      </c>
      <c r="F198" s="30">
        <f t="shared" si="106"/>
        <v>0.78752559458182392</v>
      </c>
      <c r="G198" s="30">
        <f t="shared" si="106"/>
        <v>0.9278563707289561</v>
      </c>
      <c r="H198" s="30">
        <f t="shared" si="106"/>
        <v>0.41297191646949905</v>
      </c>
      <c r="I198" s="30">
        <f t="shared" si="106"/>
        <v>1.1339926839181682</v>
      </c>
      <c r="J198" s="30">
        <f t="shared" si="106"/>
        <v>0.66641399785231503</v>
      </c>
      <c r="K198" s="30">
        <f t="shared" si="106"/>
        <v>0.41946308724832215</v>
      </c>
      <c r="L198" s="30">
        <f t="shared" si="106"/>
        <v>0.54052438635639144</v>
      </c>
      <c r="M198" s="30">
        <f t="shared" si="106"/>
        <v>0.74585120268506433</v>
      </c>
      <c r="N198" s="30">
        <f t="shared" si="106"/>
        <v>0.88664517223824879</v>
      </c>
      <c r="O198" s="30">
        <f t="shared" si="106"/>
        <v>0.88920647883489856</v>
      </c>
      <c r="P198" s="30">
        <f t="shared" si="106"/>
        <v>0.71976041825288062</v>
      </c>
      <c r="Q198" s="30">
        <f t="shared" si="106"/>
        <v>0.43579766536964981</v>
      </c>
      <c r="R198" s="30">
        <f t="shared" si="106"/>
        <v>0.31634746922024626</v>
      </c>
      <c r="S198" s="30">
        <f t="shared" si="106"/>
        <v>0.6348314606741573</v>
      </c>
      <c r="T198" s="30">
        <f t="shared" si="106"/>
        <v>1.0282746064046266</v>
      </c>
      <c r="U198" s="30">
        <f t="shared" si="106"/>
        <v>1.0605542251111872</v>
      </c>
      <c r="V198" s="30">
        <f t="shared" si="106"/>
        <v>0.33682634730538924</v>
      </c>
      <c r="W198" s="30">
        <f t="shared" si="106"/>
        <v>0.73210060467969507</v>
      </c>
      <c r="X198" s="30">
        <f t="shared" si="106"/>
        <v>1.0049999999999999</v>
      </c>
      <c r="Y198" s="30">
        <f t="shared" si="106"/>
        <v>0.72188801480795928</v>
      </c>
    </row>
    <row r="199" spans="1:26" s="60" customFormat="1" ht="30" customHeight="1" outlineLevel="1" x14ac:dyDescent="0.2">
      <c r="A199" s="52" t="s">
        <v>139</v>
      </c>
      <c r="B199" s="23">
        <v>26610</v>
      </c>
      <c r="C199" s="122">
        <f>SUM(E199:Y199)</f>
        <v>8711</v>
      </c>
      <c r="D199" s="154">
        <f t="shared" ref="D199" si="107">C199/B199</f>
        <v>0.32735813603908304</v>
      </c>
      <c r="E199" s="26"/>
      <c r="F199" s="26"/>
      <c r="G199" s="26"/>
      <c r="H199" s="26">
        <v>2000</v>
      </c>
      <c r="I199" s="26">
        <v>1300</v>
      </c>
      <c r="J199" s="26"/>
      <c r="K199" s="26">
        <v>700</v>
      </c>
      <c r="L199" s="26">
        <v>1441</v>
      </c>
      <c r="M199" s="26"/>
      <c r="N199" s="26"/>
      <c r="O199" s="26">
        <v>1950</v>
      </c>
      <c r="P199" s="26">
        <v>1320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4">
        <f t="shared" si="104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5055.8999999999996</v>
      </c>
      <c r="C201" s="122">
        <f>C199*0.19</f>
        <v>1655.09</v>
      </c>
      <c r="D201" s="154">
        <f t="shared" si="104"/>
        <v>0.32735813603908304</v>
      </c>
      <c r="E201" s="26"/>
      <c r="F201" s="26"/>
      <c r="G201" s="155"/>
      <c r="H201" s="155"/>
      <c r="I201" s="155"/>
      <c r="J201" s="155"/>
      <c r="K201" s="155">
        <f t="shared" ref="K201" si="108">K199*0.19</f>
        <v>133</v>
      </c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6" s="60" customFormat="1" ht="30" customHeight="1" collapsed="1" x14ac:dyDescent="0.2">
      <c r="A202" s="13" t="s">
        <v>141</v>
      </c>
      <c r="B202" s="9">
        <f>B199/B200</f>
        <v>7.9502133202672173E-2</v>
      </c>
      <c r="C202" s="121">
        <f>C199/C200</f>
        <v>2.5835861753967619E-2</v>
      </c>
      <c r="D202" s="154"/>
      <c r="E202" s="30"/>
      <c r="F202" s="30"/>
      <c r="G202" s="30"/>
      <c r="H202" s="30"/>
      <c r="I202" s="30"/>
      <c r="J202" s="30"/>
      <c r="K202" s="30">
        <f t="shared" ref="K202:L202" si="109">K199/K200</f>
        <v>0.35228988424760949</v>
      </c>
      <c r="L202" s="30">
        <f t="shared" si="109"/>
        <v>6.5622296097272187E-2</v>
      </c>
      <c r="M202" s="30"/>
      <c r="N202" s="30"/>
      <c r="O202" s="30"/>
      <c r="P202" s="100">
        <f t="shared" ref="P202" si="110">P199/P200</f>
        <v>7.0351223151947986E-2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>
        <v>170</v>
      </c>
      <c r="C203" s="122">
        <f>SUM(E203:Y203)</f>
        <v>50</v>
      </c>
      <c r="D203" s="15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4" t="e">
        <f t="shared" si="104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4" t="e">
        <f t="shared" si="104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4" t="e">
        <f t="shared" si="104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4" t="e">
        <f t="shared" si="104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5">
        <f>B206+B204+B201+B197+B193</f>
        <v>135439.79999999999</v>
      </c>
      <c r="C208" s="155">
        <f>C206+C204+C201+C197+C193</f>
        <v>106020.94</v>
      </c>
      <c r="D208" s="154">
        <f t="shared" si="104"/>
        <v>0.78279013997362679</v>
      </c>
      <c r="E208" s="26">
        <f>E206+E204+E201+E197+E193</f>
        <v>1090.95</v>
      </c>
      <c r="F208" s="26">
        <f t="shared" ref="F208:Y208" si="111">F206+F204+F201+F197+F193</f>
        <v>2514.3000000000002</v>
      </c>
      <c r="G208" s="26">
        <f t="shared" si="111"/>
        <v>10199.849999999999</v>
      </c>
      <c r="H208" s="26">
        <f t="shared" si="111"/>
        <v>5973.15</v>
      </c>
      <c r="I208" s="26">
        <f t="shared" si="111"/>
        <v>5084.55</v>
      </c>
      <c r="J208" s="26">
        <f t="shared" si="111"/>
        <v>5284.5</v>
      </c>
      <c r="K208" s="26">
        <f>K206+K204+K201+K197+K193</f>
        <v>1712.2</v>
      </c>
      <c r="L208" s="26">
        <f t="shared" si="111"/>
        <v>6492.3</v>
      </c>
      <c r="M208" s="26">
        <f t="shared" si="111"/>
        <v>3400.35</v>
      </c>
      <c r="N208" s="26">
        <f t="shared" si="111"/>
        <v>4653.3</v>
      </c>
      <c r="O208" s="26">
        <f t="shared" si="111"/>
        <v>3414.3</v>
      </c>
      <c r="P208" s="26">
        <f t="shared" si="111"/>
        <v>6411.75</v>
      </c>
      <c r="Q208" s="26">
        <f t="shared" si="111"/>
        <v>4007.4</v>
      </c>
      <c r="R208" s="26">
        <f t="shared" si="111"/>
        <v>1266</v>
      </c>
      <c r="S208" s="26">
        <f t="shared" si="111"/>
        <v>2397.9</v>
      </c>
      <c r="T208" s="26">
        <f t="shared" si="111"/>
        <v>12401.849999999999</v>
      </c>
      <c r="U208" s="26">
        <f t="shared" si="111"/>
        <v>1762.5</v>
      </c>
      <c r="V208" s="26">
        <f t="shared" si="111"/>
        <v>508.5</v>
      </c>
      <c r="W208" s="155">
        <f t="shared" si="111"/>
        <v>3995.7</v>
      </c>
      <c r="X208" s="26">
        <f t="shared" si="111"/>
        <v>14787</v>
      </c>
      <c r="Y208" s="26">
        <f t="shared" si="111"/>
        <v>7105.5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104"/>
        <v>1.0202702702702702</v>
      </c>
      <c r="E209" s="155">
        <v>610</v>
      </c>
      <c r="F209" s="155">
        <v>1904.5</v>
      </c>
      <c r="G209" s="155">
        <v>5803</v>
      </c>
      <c r="H209" s="155">
        <v>6976</v>
      </c>
      <c r="I209" s="155">
        <v>2768</v>
      </c>
      <c r="J209" s="155">
        <v>2968</v>
      </c>
      <c r="K209" s="155">
        <v>715</v>
      </c>
      <c r="L209" s="155">
        <v>6274</v>
      </c>
      <c r="M209" s="155">
        <v>2681</v>
      </c>
      <c r="N209" s="155">
        <v>2526</v>
      </c>
      <c r="O209" s="155">
        <v>2004</v>
      </c>
      <c r="P209" s="155">
        <v>4222</v>
      </c>
      <c r="Q209" s="155">
        <v>1996</v>
      </c>
      <c r="R209" s="155">
        <v>1350</v>
      </c>
      <c r="S209" s="155">
        <v>2054</v>
      </c>
      <c r="T209" s="155">
        <v>8003</v>
      </c>
      <c r="U209" s="155">
        <v>1096</v>
      </c>
      <c r="V209" s="155">
        <v>308</v>
      </c>
      <c r="W209" s="155">
        <v>2445</v>
      </c>
      <c r="X209" s="155">
        <v>7996</v>
      </c>
      <c r="Y209" s="155">
        <v>4987</v>
      </c>
    </row>
    <row r="210" spans="1:25" s="47" customFormat="1" ht="22.5" x14ac:dyDescent="0.2">
      <c r="A210" s="52" t="s">
        <v>163</v>
      </c>
      <c r="B210" s="50">
        <f>B208/B209*10</f>
        <v>19.829551111241251</v>
      </c>
      <c r="C210" s="134">
        <f>C208/C209*10</f>
        <v>15.213985492168497</v>
      </c>
      <c r="D210" s="9">
        <f t="shared" si="104"/>
        <v>0.76723801798739566</v>
      </c>
      <c r="E210" s="51">
        <f>E208/E209*10</f>
        <v>17.884426229508197</v>
      </c>
      <c r="F210" s="51">
        <f t="shared" ref="F210:Y210" si="112">F208/F209*10</f>
        <v>13.201890259910737</v>
      </c>
      <c r="G210" s="51">
        <f t="shared" si="112"/>
        <v>17.576856798207821</v>
      </c>
      <c r="H210" s="51">
        <f t="shared" si="112"/>
        <v>8.5624283256880727</v>
      </c>
      <c r="I210" s="51">
        <f t="shared" si="112"/>
        <v>18.369039017341041</v>
      </c>
      <c r="J210" s="51">
        <f t="shared" si="112"/>
        <v>17.804919137466307</v>
      </c>
      <c r="K210" s="51">
        <f>K208/K209*10</f>
        <v>23.946853146853147</v>
      </c>
      <c r="L210" s="51">
        <f t="shared" si="112"/>
        <v>10.347943895441505</v>
      </c>
      <c r="M210" s="51">
        <f t="shared" si="112"/>
        <v>12.683140619171951</v>
      </c>
      <c r="N210" s="51">
        <f t="shared" si="112"/>
        <v>18.421615201900238</v>
      </c>
      <c r="O210" s="51">
        <f t="shared" si="112"/>
        <v>17.037425149700599</v>
      </c>
      <c r="P210" s="51">
        <f t="shared" si="112"/>
        <v>15.186522974893414</v>
      </c>
      <c r="Q210" s="51">
        <f t="shared" si="112"/>
        <v>20.077154308617231</v>
      </c>
      <c r="R210" s="51">
        <f t="shared" si="112"/>
        <v>9.3777777777777782</v>
      </c>
      <c r="S210" s="51">
        <f t="shared" si="112"/>
        <v>11.674294060370009</v>
      </c>
      <c r="T210" s="51">
        <f t="shared" si="112"/>
        <v>15.496501312007995</v>
      </c>
      <c r="U210" s="51">
        <f t="shared" si="112"/>
        <v>16.081204379562045</v>
      </c>
      <c r="V210" s="51">
        <f t="shared" si="112"/>
        <v>16.509740259740258</v>
      </c>
      <c r="W210" s="51">
        <f t="shared" si="112"/>
        <v>16.342331288343559</v>
      </c>
      <c r="X210" s="51">
        <f>X208/X209*10</f>
        <v>18.492996498249124</v>
      </c>
      <c r="Y210" s="51">
        <f t="shared" si="112"/>
        <v>14.248044916783638</v>
      </c>
    </row>
    <row r="211" spans="1:25" ht="22.5" x14ac:dyDescent="0.25">
      <c r="A211" s="87"/>
      <c r="B211" s="87" t="s">
        <v>1</v>
      </c>
      <c r="C211" s="142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3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3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4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5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5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7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2"/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</row>
    <row r="221" spans="1:25" ht="20.45" hidden="1" customHeight="1" x14ac:dyDescent="0.25">
      <c r="A221" s="160"/>
      <c r="B221" s="161"/>
      <c r="C221" s="161"/>
      <c r="D221" s="161"/>
      <c r="E221" s="161"/>
      <c r="F221" s="161"/>
      <c r="G221" s="161"/>
      <c r="H221" s="161"/>
      <c r="I221" s="161"/>
      <c r="J221" s="161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8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9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0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3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2021-07-30T10:11:00Z</cp:lastPrinted>
  <dcterms:created xsi:type="dcterms:W3CDTF">2017-06-08T05:54:08Z</dcterms:created>
  <dcterms:modified xsi:type="dcterms:W3CDTF">2021-07-30T10:11:23Z</dcterms:modified>
</cp:coreProperties>
</file>