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W148" i="1" l="1"/>
  <c r="S163" i="1" l="1"/>
  <c r="J148" i="1"/>
  <c r="P106" i="1" l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H139" i="1" l="1"/>
  <c r="W160" i="1"/>
  <c r="C160" i="1"/>
  <c r="C161" i="1"/>
  <c r="C162" i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C97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30" i="1"/>
  <c r="D132" i="1"/>
  <c r="D136" i="1"/>
  <c r="D145" i="1"/>
  <c r="D174" i="1"/>
  <c r="D175" i="1"/>
  <c r="I187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D97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81" i="1" l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<sst xmlns="http://schemas.openxmlformats.org/spreadsheetml/2006/main" count="252" uniqueCount="204">
  <si>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</si>
  <si>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</si>
  <si>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</si>
  <si>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</si>
  <si>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</si>
  <si>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</si>
  <si>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</si>
  <si>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</si>
  <si>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</si>
  <si>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</si>
  <si>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</si>
  <si>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</si>
  <si>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</si>
  <si>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</si>
  <si>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</si>
  <si>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</si>
  <si>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</si>
  <si>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</si>
  <si>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</si>
  <si>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</si>
  <si>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</si>
  <si>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</si>
  <si>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</si>
  <si>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</si>
  <si>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</si>
  <si>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</si>
  <si>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</si>
  <si>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</si>
  <si>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</si>
  <si>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</si>
  <si>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</si>
  <si>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</si>
  <si>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</si>
  <si>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</si>
  <si>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</si>
  <si>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</si>
  <si>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</si>
  <si>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</si>
  <si>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</si>
  <si>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</si>
  <si>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</si>
  <si>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</si>
  <si>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</si>
  <si>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</si>
  <si>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</si>
  <si>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</si>
  <si>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</si>
  <si>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</si>
  <si>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</si>
  <si>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</si>
  <si>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</si>
  <si>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</si>
  <si>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</si>
  <si>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</si>
  <si>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</si>
  <si>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</si>
  <si>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</si>
  <si>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</si>
  <si>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</si>
  <si>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</si>
  <si>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</si>
  <si>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</si>
  <si>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</si>
  <si>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</si>
  <si>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</si>
  <si>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</si>
  <si>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</si>
  <si>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</si>
  <si>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</si>
  <si>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</si>
  <si>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</si>
  <si>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</si>
  <si>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</si>
  <si>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</si>
  <si>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</si>
  <si>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</si>
  <si>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</si>
  <si>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</si>
  <si>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</si>
  <si>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</si>
  <si>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</si>
  <si>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</si>
  <si>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</si>
  <si>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</si>
  <si>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</si>
  <si>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</si>
  <si>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</si>
  <si>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</si>
  <si>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</si>
  <si>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</si>
  <si>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</si>
  <si>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</si>
  <si>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</si>
  <si>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</si>
  <si>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</si>
  <si>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</si>
  <si>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</si>
  <si>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</si>
  <si>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</si>
  <si>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</si>
  <si>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</si>
  <si>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</si>
  <si>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</si>
  <si>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</si>
  <si>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</si>
  <si>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</si>
  <si>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</si>
  <si>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</si>
  <si>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</si>
  <si>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</si>
  <si>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</si>
  <si>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</si>
  <si>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</si>
  <si>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</si>
  <si>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</si>
  <si>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</si>
  <si>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</si>
  <si>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</si>
  <si>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</si>
  <si>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</si>
  <si>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</si>
  <si>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</si>
  <si>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</si>
  <si>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</si>
  <si>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</si>
  <si>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</si>
  <si>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</si>
  <si>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</si>
  <si>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</si>
  <si>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</si>
  <si>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</si>
  <si>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</si>
  <si>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</si>
  <si>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</si>
  <si>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</si>
  <si>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</si>
  <si>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</si>
  <si>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</si>
  <si>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</si>
  <si>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</si>
  <si>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</si>
  <si>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</si>
  <si>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</si>
  <si>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</si>
  <si>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</si>
  <si>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</si>
  <si>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</si>
  <si>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</si>
  <si>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</si>
  <si>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</si>
  <si>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</si>
  <si>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</si>
  <si>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</si>
  <si>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</si>
  <si>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</si>
  <si>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</si>
  <si>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</si>
  <si>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</si>
  <si>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</si>
  <si>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</si>
  <si>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</si>
  <si>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</si>
  <si>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</si>
  <si>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</si>
  <si>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</si>
  <si>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</si>
  <si>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</si>
  <si>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</si>
  <si>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</si>
  <si>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</si>
  <si>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</si>
  <si>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</si>
  <si>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</si>
  <si>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</si>
  <si>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</si>
  <si>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</si>
  <si>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</si>
  <si>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</si>
  <si>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</si>
  <si>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</si>
  <si>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</si>
  <si>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</si>
  <si>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</si>
  <si>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</si>
  <si>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</si>
  <si>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</si>
  <si>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</si>
  <si>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</si>
  <si>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</si>
  <si>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</si>
  <si>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</si>
  <si>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</si>
  <si>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</si>
  <si>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</si>
  <si>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</si>
  <si>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</si>
  <si>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</si>
  <si>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</si>
  <si>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</si>
  <si>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</si>
  <si>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</si>
  <si>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</si>
  <si>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</si>
  <si>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11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</si>
</sst>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61" activePane="bottomRight" state="frozen"/>
      <selection activeCell="A2" sqref="A2"/>
      <selection pane="topRight" activeCell="F2" sqref="F2"/>
      <selection pane="bottomLeft" activeCell="A7" sqref="A7"/>
      <selection pane="bottomRight" activeCell="A126" sqref="A126:XFD12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8" t="s">
        <v>203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69" t="s">
        <v>3</v>
      </c>
      <c r="B4" s="172" t="s">
        <v>196</v>
      </c>
      <c r="C4" s="165" t="s">
        <v>198</v>
      </c>
      <c r="D4" s="165" t="s">
        <v>197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</row>
    <row r="5" spans="1:26" s="108" customFormat="1" ht="87" customHeight="1" x14ac:dyDescent="0.25">
      <c r="A5" s="170"/>
      <c r="B5" s="173"/>
      <c r="C5" s="166"/>
      <c r="D5" s="166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108" customFormat="1" ht="70.150000000000006" customHeight="1" thickBot="1" x14ac:dyDescent="0.3">
      <c r="A6" s="171"/>
      <c r="B6" s="174"/>
      <c r="C6" s="167"/>
      <c r="D6" s="167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1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66382</v>
      </c>
      <c r="C98" s="121">
        <f t="shared" ref="C98" si="64">SUM(E98:Y98)</f>
        <v>189771.7</v>
      </c>
      <c r="D98" s="15"/>
      <c r="E98" s="152">
        <v>9775</v>
      </c>
      <c r="F98" s="152">
        <v>4600</v>
      </c>
      <c r="G98" s="152">
        <v>14914</v>
      </c>
      <c r="H98" s="152">
        <v>10150</v>
      </c>
      <c r="I98" s="152">
        <v>6423</v>
      </c>
      <c r="J98" s="152">
        <v>18168</v>
      </c>
      <c r="K98" s="152">
        <v>8939</v>
      </c>
      <c r="L98" s="152">
        <v>8676</v>
      </c>
      <c r="M98" s="152">
        <v>9200</v>
      </c>
      <c r="N98" s="152">
        <v>3415.7</v>
      </c>
      <c r="O98" s="152">
        <v>4137</v>
      </c>
      <c r="P98" s="152">
        <v>5798</v>
      </c>
      <c r="Q98" s="152">
        <v>9751</v>
      </c>
      <c r="R98" s="152">
        <v>10784</v>
      </c>
      <c r="S98" s="152">
        <v>12854</v>
      </c>
      <c r="T98" s="152">
        <v>8202</v>
      </c>
      <c r="U98" s="152">
        <v>8653</v>
      </c>
      <c r="V98" s="152">
        <v>2773</v>
      </c>
      <c r="W98" s="152">
        <v>7940</v>
      </c>
      <c r="X98" s="152">
        <v>18289</v>
      </c>
      <c r="Y98" s="152">
        <v>6330</v>
      </c>
    </row>
    <row r="99" spans="1:25" s="12" customFormat="1" ht="45" customHeight="1" x14ac:dyDescent="0.2">
      <c r="A99" s="13" t="s">
        <v>182</v>
      </c>
      <c r="B99" s="123">
        <f>B98/B97</f>
        <v>0.2277310261309877</v>
      </c>
      <c r="C99" s="123">
        <f>C98/C97</f>
        <v>0.62584037701128203</v>
      </c>
      <c r="D99" s="15"/>
      <c r="E99" s="29">
        <f>E98/E97</f>
        <v>0.59167120634344172</v>
      </c>
      <c r="F99" s="29">
        <f>F98/F97</f>
        <v>0.55050263283867884</v>
      </c>
      <c r="G99" s="29">
        <f t="shared" ref="G99:Y99" si="65">G98/G97</f>
        <v>0.8202617973820262</v>
      </c>
      <c r="H99" s="29">
        <f t="shared" si="65"/>
        <v>0.52319587628865982</v>
      </c>
      <c r="I99" s="29">
        <f t="shared" si="65"/>
        <v>0.7167726816203549</v>
      </c>
      <c r="J99" s="29">
        <f t="shared" si="65"/>
        <v>0.80496233938856887</v>
      </c>
      <c r="K99" s="29">
        <f t="shared" si="65"/>
        <v>0.65267231308411211</v>
      </c>
      <c r="L99" s="29">
        <f t="shared" si="65"/>
        <v>0.5867712701203841</v>
      </c>
      <c r="M99" s="29">
        <f t="shared" si="65"/>
        <v>0.59110768439989725</v>
      </c>
      <c r="N99" s="29">
        <f t="shared" si="65"/>
        <v>0.6455679455679455</v>
      </c>
      <c r="O99" s="29">
        <f t="shared" si="65"/>
        <v>0.47760332486723622</v>
      </c>
      <c r="P99" s="29">
        <f t="shared" si="65"/>
        <v>0.43814705660092196</v>
      </c>
      <c r="Q99" s="29">
        <f t="shared" si="65"/>
        <v>0.55991960953201259</v>
      </c>
      <c r="R99" s="29">
        <f t="shared" si="65"/>
        <v>0.59164975037032974</v>
      </c>
      <c r="S99" s="29">
        <f t="shared" si="65"/>
        <v>0.66080608677770925</v>
      </c>
      <c r="T99" s="29">
        <f t="shared" si="65"/>
        <v>0.53032458295616192</v>
      </c>
      <c r="U99" s="29">
        <f t="shared" si="65"/>
        <v>0.7391935759439604</v>
      </c>
      <c r="V99" s="29">
        <f t="shared" si="65"/>
        <v>0.53163343558282206</v>
      </c>
      <c r="W99" s="29">
        <f t="shared" si="65"/>
        <v>0.55832923141832502</v>
      </c>
      <c r="X99" s="29">
        <f t="shared" si="65"/>
        <v>0.75812468910628417</v>
      </c>
      <c r="Y99" s="29">
        <f t="shared" si="65"/>
        <v>0.51978978485794058</v>
      </c>
    </row>
    <row r="100" spans="1:25" s="92" customFormat="1" ht="45" hidden="1" customHeight="1" x14ac:dyDescent="0.2">
      <c r="A100" s="90" t="s">
        <v>95</v>
      </c>
      <c r="B100" s="93">
        <f>B97-B98</f>
        <v>225111</v>
      </c>
      <c r="C100" s="103">
        <f>SUM(E100:Y100)</f>
        <v>113455.3</v>
      </c>
      <c r="D100" s="15">
        <f t="shared" si="60"/>
        <v>0.50399713918911115</v>
      </c>
      <c r="E100" s="93">
        <f t="shared" ref="E100:Y100" si="66">E97-E98</f>
        <v>6746</v>
      </c>
      <c r="F100" s="93">
        <f t="shared" si="66"/>
        <v>3756</v>
      </c>
      <c r="G100" s="93">
        <f t="shared" si="66"/>
        <v>3268</v>
      </c>
      <c r="H100" s="93">
        <f t="shared" si="66"/>
        <v>9250</v>
      </c>
      <c r="I100" s="93">
        <f t="shared" si="66"/>
        <v>2538</v>
      </c>
      <c r="J100" s="93">
        <f>J97-J98</f>
        <v>4402</v>
      </c>
      <c r="K100" s="93">
        <f t="shared" si="66"/>
        <v>4757</v>
      </c>
      <c r="L100" s="93">
        <f t="shared" si="66"/>
        <v>6110</v>
      </c>
      <c r="M100" s="93">
        <f t="shared" si="66"/>
        <v>6364</v>
      </c>
      <c r="N100" s="93">
        <f t="shared" si="66"/>
        <v>1875.3000000000002</v>
      </c>
      <c r="O100" s="93">
        <f t="shared" si="66"/>
        <v>4525</v>
      </c>
      <c r="P100" s="93">
        <f t="shared" si="66"/>
        <v>7435</v>
      </c>
      <c r="Q100" s="93">
        <f t="shared" si="66"/>
        <v>7664</v>
      </c>
      <c r="R100" s="93">
        <f t="shared" si="66"/>
        <v>7443</v>
      </c>
      <c r="S100" s="93">
        <f t="shared" si="66"/>
        <v>6598</v>
      </c>
      <c r="T100" s="93">
        <f t="shared" si="66"/>
        <v>7264</v>
      </c>
      <c r="U100" s="93">
        <f t="shared" si="66"/>
        <v>3053</v>
      </c>
      <c r="V100" s="93">
        <f t="shared" si="66"/>
        <v>2443</v>
      </c>
      <c r="W100" s="93">
        <f t="shared" si="66"/>
        <v>6281</v>
      </c>
      <c r="X100" s="93">
        <f t="shared" si="66"/>
        <v>5835</v>
      </c>
      <c r="Y100" s="93">
        <f t="shared" si="66"/>
        <v>5848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66047</v>
      </c>
      <c r="C105" s="121">
        <f>SUM(E105:Y105)</f>
        <v>189066.7</v>
      </c>
      <c r="D105" s="15"/>
      <c r="E105" s="152">
        <v>9775</v>
      </c>
      <c r="F105" s="152">
        <v>4600</v>
      </c>
      <c r="G105" s="152">
        <v>14914</v>
      </c>
      <c r="H105" s="152">
        <v>10150</v>
      </c>
      <c r="I105" s="152">
        <v>6123</v>
      </c>
      <c r="J105" s="152">
        <v>18168</v>
      </c>
      <c r="K105" s="152">
        <v>8939</v>
      </c>
      <c r="L105" s="152">
        <v>8676</v>
      </c>
      <c r="M105" s="152">
        <v>9200</v>
      </c>
      <c r="N105" s="152">
        <v>3415.7</v>
      </c>
      <c r="O105" s="152">
        <v>4137</v>
      </c>
      <c r="P105" s="152">
        <v>5798</v>
      </c>
      <c r="Q105" s="152">
        <v>9751</v>
      </c>
      <c r="R105" s="152">
        <v>10784</v>
      </c>
      <c r="S105" s="152">
        <v>12854</v>
      </c>
      <c r="T105" s="152">
        <v>8202</v>
      </c>
      <c r="U105" s="152">
        <v>8653</v>
      </c>
      <c r="V105" s="152">
        <v>2773</v>
      </c>
      <c r="W105" s="152">
        <v>7940</v>
      </c>
      <c r="X105" s="152">
        <v>17884</v>
      </c>
      <c r="Y105" s="152">
        <v>6330</v>
      </c>
    </row>
    <row r="106" spans="1:25" s="12" customFormat="1" ht="45" customHeight="1" x14ac:dyDescent="0.2">
      <c r="A106" s="13" t="s">
        <v>182</v>
      </c>
      <c r="B106" s="29">
        <f>B105/B97</f>
        <v>0.22658177040271979</v>
      </c>
      <c r="C106" s="131">
        <f>C105/C97</f>
        <v>0.62351538616284174</v>
      </c>
      <c r="D106" s="15"/>
      <c r="E106" s="29">
        <f t="shared" ref="E106:Y106" si="68">E105/E97</f>
        <v>0.59167120634344172</v>
      </c>
      <c r="F106" s="29">
        <f t="shared" si="68"/>
        <v>0.55050263283867884</v>
      </c>
      <c r="G106" s="29">
        <f t="shared" si="68"/>
        <v>0.8202617973820262</v>
      </c>
      <c r="H106" s="29">
        <f t="shared" si="68"/>
        <v>0.52319587628865982</v>
      </c>
      <c r="I106" s="29">
        <f t="shared" si="68"/>
        <v>0.68329427519250086</v>
      </c>
      <c r="J106" s="29">
        <f t="shared" si="68"/>
        <v>0.80496233938856887</v>
      </c>
      <c r="K106" s="29">
        <f t="shared" si="68"/>
        <v>0.65267231308411211</v>
      </c>
      <c r="L106" s="29">
        <f t="shared" si="68"/>
        <v>0.5867712701203841</v>
      </c>
      <c r="M106" s="29">
        <f t="shared" si="68"/>
        <v>0.59110768439989725</v>
      </c>
      <c r="N106" s="29">
        <f t="shared" si="68"/>
        <v>0.6455679455679455</v>
      </c>
      <c r="O106" s="29">
        <f t="shared" si="68"/>
        <v>0.47760332486723622</v>
      </c>
      <c r="P106" s="29">
        <f t="shared" si="68"/>
        <v>0.43814705660092196</v>
      </c>
      <c r="Q106" s="29">
        <f t="shared" si="68"/>
        <v>0.55991960953201259</v>
      </c>
      <c r="R106" s="29">
        <f t="shared" si="68"/>
        <v>0.59164975037032974</v>
      </c>
      <c r="S106" s="29">
        <f t="shared" si="68"/>
        <v>0.66080608677770925</v>
      </c>
      <c r="T106" s="29">
        <f t="shared" si="68"/>
        <v>0.53032458295616192</v>
      </c>
      <c r="U106" s="29">
        <f t="shared" si="68"/>
        <v>0.7391935759439604</v>
      </c>
      <c r="V106" s="29">
        <f t="shared" si="68"/>
        <v>0.53163343558282206</v>
      </c>
      <c r="W106" s="29">
        <f t="shared" si="68"/>
        <v>0.55832923141832502</v>
      </c>
      <c r="X106" s="29">
        <f t="shared" si="68"/>
        <v>0.74133642845299286</v>
      </c>
      <c r="Y106" s="29">
        <f t="shared" si="68"/>
        <v>0.51978978485794058</v>
      </c>
    </row>
    <row r="107" spans="1:25" s="12" customFormat="1" ht="45" customHeight="1" x14ac:dyDescent="0.2">
      <c r="A107" s="11" t="s">
        <v>91</v>
      </c>
      <c r="B107" s="38">
        <v>42094</v>
      </c>
      <c r="C107" s="103">
        <f t="shared" ref="C107:C117" si="69">SUM(E107:Y107)</f>
        <v>112034</v>
      </c>
      <c r="D107" s="15"/>
      <c r="E107" s="153">
        <v>8975</v>
      </c>
      <c r="F107" s="153">
        <v>2400</v>
      </c>
      <c r="G107" s="153">
        <v>6848</v>
      </c>
      <c r="H107" s="153">
        <v>6627</v>
      </c>
      <c r="I107" s="153">
        <v>3002</v>
      </c>
      <c r="J107" s="153">
        <v>8928</v>
      </c>
      <c r="K107" s="153">
        <v>3886</v>
      </c>
      <c r="L107" s="153">
        <v>4459</v>
      </c>
      <c r="M107" s="153">
        <v>6327</v>
      </c>
      <c r="N107" s="153">
        <v>1550</v>
      </c>
      <c r="O107" s="153">
        <v>2453</v>
      </c>
      <c r="P107" s="153">
        <v>4370</v>
      </c>
      <c r="Q107" s="153">
        <v>8393</v>
      </c>
      <c r="R107" s="153">
        <v>7352</v>
      </c>
      <c r="S107" s="153">
        <v>7897</v>
      </c>
      <c r="T107" s="153">
        <v>4993</v>
      </c>
      <c r="U107" s="153">
        <v>4226</v>
      </c>
      <c r="V107" s="153">
        <v>2550</v>
      </c>
      <c r="W107" s="153">
        <v>4477</v>
      </c>
      <c r="X107" s="153">
        <v>9521</v>
      </c>
      <c r="Y107" s="153">
        <v>2800</v>
      </c>
    </row>
    <row r="108" spans="1:25" s="12" customFormat="1" ht="45" customHeight="1" x14ac:dyDescent="0.2">
      <c r="A108" s="11" t="s">
        <v>92</v>
      </c>
      <c r="B108" s="38">
        <v>4239</v>
      </c>
      <c r="C108" s="103">
        <f t="shared" si="69"/>
        <v>9367</v>
      </c>
      <c r="D108" s="15"/>
      <c r="E108" s="153">
        <v>180</v>
      </c>
      <c r="F108" s="153">
        <v>250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381</v>
      </c>
      <c r="M108" s="153">
        <v>92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1258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12635</v>
      </c>
      <c r="C109" s="103">
        <f t="shared" si="69"/>
        <v>54905</v>
      </c>
      <c r="D109" s="15"/>
      <c r="E109" s="153">
        <v>300</v>
      </c>
      <c r="F109" s="153">
        <v>1500</v>
      </c>
      <c r="G109" s="153">
        <v>6702</v>
      </c>
      <c r="H109" s="153">
        <v>2610</v>
      </c>
      <c r="I109" s="153">
        <v>2348</v>
      </c>
      <c r="J109" s="153">
        <v>6130</v>
      </c>
      <c r="K109" s="153">
        <v>2045</v>
      </c>
      <c r="L109" s="153">
        <v>3059</v>
      </c>
      <c r="M109" s="153">
        <v>1909</v>
      </c>
      <c r="N109" s="153">
        <v>1220</v>
      </c>
      <c r="O109" s="153">
        <v>1155</v>
      </c>
      <c r="P109" s="153">
        <v>1223</v>
      </c>
      <c r="Q109" s="153">
        <v>1172</v>
      </c>
      <c r="R109" s="153">
        <v>2790</v>
      </c>
      <c r="S109" s="153">
        <v>3404</v>
      </c>
      <c r="T109" s="153">
        <v>2525</v>
      </c>
      <c r="U109" s="153">
        <v>3937</v>
      </c>
      <c r="V109" s="153"/>
      <c r="W109" s="153">
        <v>1208</v>
      </c>
      <c r="X109" s="153">
        <v>6718</v>
      </c>
      <c r="Y109" s="153">
        <v>2950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235696</v>
      </c>
      <c r="C112" s="121">
        <f t="shared" si="69"/>
        <v>392879</v>
      </c>
      <c r="D112" s="15"/>
      <c r="E112" s="152">
        <v>24047</v>
      </c>
      <c r="F112" s="152">
        <v>7717</v>
      </c>
      <c r="G112" s="152">
        <v>33554</v>
      </c>
      <c r="H112" s="152">
        <v>19380</v>
      </c>
      <c r="I112" s="152">
        <v>11818</v>
      </c>
      <c r="J112" s="152">
        <v>43132</v>
      </c>
      <c r="K112" s="152">
        <v>18256</v>
      </c>
      <c r="L112" s="152">
        <v>14992</v>
      </c>
      <c r="M112" s="152">
        <v>16150</v>
      </c>
      <c r="N112" s="152">
        <v>7313</v>
      </c>
      <c r="O112" s="152">
        <v>7069</v>
      </c>
      <c r="P112" s="152">
        <v>9798</v>
      </c>
      <c r="Q112" s="152">
        <v>22348</v>
      </c>
      <c r="R112" s="152">
        <v>20819</v>
      </c>
      <c r="S112" s="152">
        <v>28695</v>
      </c>
      <c r="T112" s="152">
        <v>15609</v>
      </c>
      <c r="U112" s="152">
        <v>17393</v>
      </c>
      <c r="V112" s="152">
        <v>4151</v>
      </c>
      <c r="W112" s="152">
        <v>13476</v>
      </c>
      <c r="X112" s="152">
        <v>44612</v>
      </c>
      <c r="Y112" s="152">
        <v>12550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0.6600789650537634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customHeight="1" x14ac:dyDescent="0.2">
      <c r="A114" s="11" t="s">
        <v>91</v>
      </c>
      <c r="B114" s="26">
        <v>162909</v>
      </c>
      <c r="C114" s="103">
        <f t="shared" si="69"/>
        <v>232771</v>
      </c>
      <c r="D114" s="15"/>
      <c r="E114" s="153">
        <v>21511</v>
      </c>
      <c r="F114" s="153">
        <v>4140</v>
      </c>
      <c r="G114" s="153">
        <v>15109</v>
      </c>
      <c r="H114" s="153">
        <v>12891</v>
      </c>
      <c r="I114" s="153">
        <v>6150</v>
      </c>
      <c r="J114" s="153">
        <v>21959</v>
      </c>
      <c r="K114" s="153">
        <v>7775</v>
      </c>
      <c r="L114" s="153">
        <v>8092</v>
      </c>
      <c r="M114" s="153">
        <v>10836</v>
      </c>
      <c r="N114" s="153">
        <v>3144</v>
      </c>
      <c r="O114" s="153">
        <v>4036</v>
      </c>
      <c r="P114" s="153">
        <v>7980</v>
      </c>
      <c r="Q114" s="153">
        <v>19299</v>
      </c>
      <c r="R114" s="153">
        <v>14694</v>
      </c>
      <c r="S114" s="153">
        <v>18791</v>
      </c>
      <c r="T114" s="153">
        <v>9316</v>
      </c>
      <c r="U114" s="153">
        <v>8870</v>
      </c>
      <c r="V114" s="153">
        <v>3865</v>
      </c>
      <c r="W114" s="153">
        <v>8546</v>
      </c>
      <c r="X114" s="153">
        <v>20797</v>
      </c>
      <c r="Y114" s="153">
        <v>4970</v>
      </c>
    </row>
    <row r="115" spans="1:25" s="12" customFormat="1" ht="45" customHeight="1" x14ac:dyDescent="0.2">
      <c r="A115" s="11" t="s">
        <v>92</v>
      </c>
      <c r="B115" s="26">
        <v>12238</v>
      </c>
      <c r="C115" s="103">
        <f t="shared" si="69"/>
        <v>17348</v>
      </c>
      <c r="D115" s="15"/>
      <c r="E115" s="153">
        <v>320</v>
      </c>
      <c r="F115" s="153">
        <v>382</v>
      </c>
      <c r="G115" s="153">
        <v>10</v>
      </c>
      <c r="H115" s="153">
        <v>141</v>
      </c>
      <c r="I115" s="153">
        <v>915</v>
      </c>
      <c r="J115" s="153">
        <v>3863</v>
      </c>
      <c r="K115" s="153">
        <v>3219</v>
      </c>
      <c r="L115" s="153">
        <v>587</v>
      </c>
      <c r="M115" s="153">
        <v>138</v>
      </c>
      <c r="N115" s="153">
        <v>150</v>
      </c>
      <c r="O115" s="153">
        <v>372</v>
      </c>
      <c r="P115" s="153"/>
      <c r="Q115" s="153">
        <v>140</v>
      </c>
      <c r="R115" s="153">
        <v>618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2295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44726</v>
      </c>
      <c r="C116" s="103">
        <f t="shared" si="69"/>
        <v>115481</v>
      </c>
      <c r="D116" s="15"/>
      <c r="E116" s="153">
        <v>450</v>
      </c>
      <c r="F116" s="153">
        <v>2225</v>
      </c>
      <c r="G116" s="153">
        <v>15732</v>
      </c>
      <c r="H116" s="153">
        <v>4751</v>
      </c>
      <c r="I116" s="153">
        <v>4215</v>
      </c>
      <c r="J116" s="153">
        <v>14704</v>
      </c>
      <c r="K116" s="153">
        <v>4299</v>
      </c>
      <c r="L116" s="153">
        <v>5045</v>
      </c>
      <c r="M116" s="153">
        <v>3808</v>
      </c>
      <c r="N116" s="153">
        <v>2834</v>
      </c>
      <c r="O116" s="153">
        <v>2328</v>
      </c>
      <c r="P116" s="153">
        <v>1790</v>
      </c>
      <c r="Q116" s="153">
        <v>2629</v>
      </c>
      <c r="R116" s="153">
        <v>5111</v>
      </c>
      <c r="S116" s="153">
        <v>7142</v>
      </c>
      <c r="T116" s="153">
        <v>5180</v>
      </c>
      <c r="U116" s="153">
        <v>7480</v>
      </c>
      <c r="V116" s="153"/>
      <c r="W116" s="153">
        <v>1772</v>
      </c>
      <c r="X116" s="153">
        <v>17896</v>
      </c>
      <c r="Y116" s="153">
        <v>6090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35.686102321074387</v>
      </c>
      <c r="C118" s="133">
        <f>C112/C105*10</f>
        <v>20.779915236263179</v>
      </c>
      <c r="D118" s="133"/>
      <c r="E118" s="134">
        <f t="shared" ref="E118:G118" si="71">E112/E105*10</f>
        <v>24.600511508951406</v>
      </c>
      <c r="F118" s="134">
        <f t="shared" si="71"/>
        <v>16.776086956521738</v>
      </c>
      <c r="G118" s="134">
        <f t="shared" si="71"/>
        <v>22.49832372267668</v>
      </c>
      <c r="H118" s="51">
        <f t="shared" ref="H118:J118" si="72">H112/H105*10</f>
        <v>19.093596059113299</v>
      </c>
      <c r="I118" s="51">
        <f t="shared" ref="I118" si="73">I112/I105*10</f>
        <v>19.300996243671403</v>
      </c>
      <c r="J118" s="51">
        <f t="shared" si="72"/>
        <v>23.740642888595332</v>
      </c>
      <c r="K118" s="51">
        <f t="shared" ref="K118:L118" si="74">K112/K105*10</f>
        <v>20.422866092404071</v>
      </c>
      <c r="L118" s="51">
        <f t="shared" si="74"/>
        <v>17.279852466574461</v>
      </c>
      <c r="M118" s="51">
        <f>M112/M105*10</f>
        <v>17.554347826086957</v>
      </c>
      <c r="N118" s="51">
        <f>N112/N105*10</f>
        <v>21.409959891091141</v>
      </c>
      <c r="O118" s="51">
        <f>O112/O105*10</f>
        <v>17.087261300459271</v>
      </c>
      <c r="P118" s="51">
        <f t="shared" ref="P118:V118" si="75">P112/P105*10</f>
        <v>16.898930665746811</v>
      </c>
      <c r="Q118" s="51">
        <f t="shared" si="75"/>
        <v>22.918675007691519</v>
      </c>
      <c r="R118" s="51">
        <f t="shared" si="75"/>
        <v>19.305452522255194</v>
      </c>
      <c r="S118" s="51">
        <f t="shared" si="75"/>
        <v>22.323790259841296</v>
      </c>
      <c r="T118" s="51">
        <f t="shared" si="75"/>
        <v>19.030724213606437</v>
      </c>
      <c r="U118" s="51">
        <f t="shared" si="75"/>
        <v>20.1005431642205</v>
      </c>
      <c r="V118" s="51">
        <f t="shared" si="75"/>
        <v>14.969347277316984</v>
      </c>
      <c r="W118" s="51">
        <f t="shared" ref="W118:X118" si="76">W112/W105*10</f>
        <v>16.972292191435766</v>
      </c>
      <c r="X118" s="51">
        <f t="shared" si="76"/>
        <v>24.945202415566989</v>
      </c>
      <c r="Y118" s="51">
        <f>Y112/Y105*10</f>
        <v>19.826224328593998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38.701240081721863</v>
      </c>
      <c r="C119" s="134">
        <f t="shared" si="77"/>
        <v>20.776817751753931</v>
      </c>
      <c r="D119" s="134"/>
      <c r="E119" s="134">
        <f t="shared" si="77"/>
        <v>23.967688022284122</v>
      </c>
      <c r="F119" s="134">
        <f t="shared" si="77"/>
        <v>17.25</v>
      </c>
      <c r="G119" s="134">
        <f>G114/G107*10</f>
        <v>22.063376168224302</v>
      </c>
      <c r="H119" s="51">
        <f t="shared" ref="H119:I119" si="78">H114/H107*10</f>
        <v>19.45224083295609</v>
      </c>
      <c r="I119" s="51">
        <f t="shared" si="78"/>
        <v>20.486342438374415</v>
      </c>
      <c r="J119" s="51">
        <f t="shared" si="77"/>
        <v>24.595654121863802</v>
      </c>
      <c r="K119" s="134">
        <f t="shared" si="77"/>
        <v>20.007720020586724</v>
      </c>
      <c r="L119" s="134">
        <f t="shared" si="77"/>
        <v>18.147566718995289</v>
      </c>
      <c r="M119" s="51">
        <f t="shared" si="77"/>
        <v>17.126600284495023</v>
      </c>
      <c r="N119" s="134">
        <f t="shared" ref="N119" si="79">N114/N107*10</f>
        <v>20.283870967741933</v>
      </c>
      <c r="O119" s="134">
        <f t="shared" ref="M119:Q120" si="80">O114/O107*10</f>
        <v>16.453322462291069</v>
      </c>
      <c r="P119" s="51">
        <f t="shared" si="80"/>
        <v>18.260869565217391</v>
      </c>
      <c r="Q119" s="51">
        <f t="shared" si="80"/>
        <v>22.994161801501249</v>
      </c>
      <c r="R119" s="51">
        <f t="shared" ref="R119:V121" si="81">R114/R107*10</f>
        <v>19.98639825897715</v>
      </c>
      <c r="S119" s="51">
        <f t="shared" si="81"/>
        <v>23.795112067873877</v>
      </c>
      <c r="T119" s="51">
        <f t="shared" si="81"/>
        <v>18.658121369917886</v>
      </c>
      <c r="U119" s="51">
        <f t="shared" si="81"/>
        <v>20.989115002366304</v>
      </c>
      <c r="V119" s="51">
        <f t="shared" si="81"/>
        <v>15.156862745098039</v>
      </c>
      <c r="W119" s="51">
        <f t="shared" ref="W119:Y119" si="82">W114/W107*10</f>
        <v>19.088675452311815</v>
      </c>
      <c r="X119" s="51">
        <f t="shared" si="82"/>
        <v>21.843293771662641</v>
      </c>
      <c r="Y119" s="51">
        <f t="shared" si="82"/>
        <v>17.75</v>
      </c>
    </row>
    <row r="120" spans="1:25" s="12" customFormat="1" ht="45" customHeight="1" x14ac:dyDescent="0.2">
      <c r="A120" s="11" t="s">
        <v>92</v>
      </c>
      <c r="B120" s="134">
        <f t="shared" si="77"/>
        <v>28.870016513328615</v>
      </c>
      <c r="C120" s="134">
        <f t="shared" si="77"/>
        <v>18.520337354542541</v>
      </c>
      <c r="D120" s="15"/>
      <c r="E120" s="51">
        <f t="shared" si="77"/>
        <v>17.777777777777779</v>
      </c>
      <c r="F120" s="51">
        <f t="shared" si="77"/>
        <v>15.280000000000001</v>
      </c>
      <c r="G120" s="51">
        <f t="shared" ref="G120:I120" si="83">G115/G108*10</f>
        <v>20</v>
      </c>
      <c r="H120" s="51">
        <f t="shared" si="83"/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20.018656716417912</v>
      </c>
      <c r="L120" s="51">
        <f t="shared" ref="L120" si="85">L115/L108*10</f>
        <v>15.406824146981627</v>
      </c>
      <c r="M120" s="51">
        <f t="shared" si="80"/>
        <v>15</v>
      </c>
      <c r="N120" s="51">
        <f t="shared" si="80"/>
        <v>19.480519480519479</v>
      </c>
      <c r="O120" s="51">
        <f>O115/O108*10</f>
        <v>12.196721311475409</v>
      </c>
      <c r="P120" s="51"/>
      <c r="Q120" s="51">
        <f t="shared" ref="Q120" si="86">Q115/Q108*10</f>
        <v>20</v>
      </c>
      <c r="R120" s="51">
        <f>R115/R108*10</f>
        <v>17.166666666666664</v>
      </c>
      <c r="S120" s="51">
        <f>S115/S108*10</f>
        <v>19.508881922675027</v>
      </c>
      <c r="T120" s="51">
        <f t="shared" si="81"/>
        <v>34.375</v>
      </c>
      <c r="U120" s="51"/>
      <c r="V120" s="51"/>
      <c r="W120" s="51">
        <f t="shared" ref="W120:Y121" si="87">W115/W108*10</f>
        <v>11.795386158475427</v>
      </c>
      <c r="X120" s="51">
        <f t="shared" si="87"/>
        <v>18.243243243243242</v>
      </c>
      <c r="Y120" s="51">
        <f t="shared" si="87"/>
        <v>17.001545595054097</v>
      </c>
    </row>
    <row r="121" spans="1:25" s="12" customFormat="1" ht="45" customHeight="1" x14ac:dyDescent="0.2">
      <c r="A121" s="11" t="s">
        <v>93</v>
      </c>
      <c r="B121" s="134">
        <f t="shared" si="77"/>
        <v>35.398496240601503</v>
      </c>
      <c r="C121" s="134">
        <f t="shared" si="77"/>
        <v>21.032874965850105</v>
      </c>
      <c r="D121" s="15"/>
      <c r="E121" s="134">
        <f t="shared" si="77"/>
        <v>15</v>
      </c>
      <c r="F121" s="134">
        <f t="shared" si="77"/>
        <v>14.833333333333334</v>
      </c>
      <c r="G121" s="51">
        <f t="shared" si="84"/>
        <v>23.473589973142346</v>
      </c>
      <c r="H121" s="51">
        <f t="shared" si="84"/>
        <v>18.203065134099617</v>
      </c>
      <c r="I121" s="51">
        <f>I116/I109*10</f>
        <v>17.951448040885861</v>
      </c>
      <c r="J121" s="134">
        <f>J116/J109*10</f>
        <v>23.986949429037519</v>
      </c>
      <c r="K121" s="134">
        <f t="shared" si="77"/>
        <v>21.022004889975552</v>
      </c>
      <c r="L121" s="134">
        <f t="shared" ref="L121" si="88">L116/L109*10</f>
        <v>16.492317750898987</v>
      </c>
      <c r="M121" s="51">
        <f t="shared" si="77"/>
        <v>19.947616553169198</v>
      </c>
      <c r="N121" s="51">
        <f t="shared" ref="N121:S121" si="89">N116/N109*10</f>
        <v>23.229508196721312</v>
      </c>
      <c r="O121" s="51">
        <f t="shared" si="89"/>
        <v>20.155844155844154</v>
      </c>
      <c r="P121" s="51">
        <f t="shared" si="89"/>
        <v>14.636140637775961</v>
      </c>
      <c r="Q121" s="51">
        <f t="shared" si="89"/>
        <v>22.431740614334469</v>
      </c>
      <c r="R121" s="51">
        <f t="shared" si="89"/>
        <v>18.318996415770609</v>
      </c>
      <c r="S121" s="51">
        <f t="shared" si="89"/>
        <v>20.981198589894241</v>
      </c>
      <c r="T121" s="51">
        <f t="shared" si="81"/>
        <v>20.514851485148515</v>
      </c>
      <c r="U121" s="51">
        <f t="shared" si="81"/>
        <v>18.999237998475998</v>
      </c>
      <c r="V121" s="51"/>
      <c r="W121" s="51">
        <f t="shared" si="87"/>
        <v>14.668874172185431</v>
      </c>
      <c r="X121" s="134">
        <f t="shared" si="87"/>
        <v>26.638880619231916</v>
      </c>
      <c r="Y121" s="134">
        <f t="shared" si="87"/>
        <v>20.64406779661017</v>
      </c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178240</v>
      </c>
      <c r="D126" s="160"/>
      <c r="E126" s="161">
        <v>9095</v>
      </c>
      <c r="F126" s="161">
        <v>4210</v>
      </c>
      <c r="G126" s="161">
        <v>14687</v>
      </c>
      <c r="H126" s="161">
        <v>8897</v>
      </c>
      <c r="I126" s="161">
        <v>5854</v>
      </c>
      <c r="J126" s="161">
        <v>16828</v>
      </c>
      <c r="K126" s="161">
        <v>8434</v>
      </c>
      <c r="L126" s="161">
        <v>8233</v>
      </c>
      <c r="M126" s="161">
        <v>8669</v>
      </c>
      <c r="N126" s="161">
        <v>3170</v>
      </c>
      <c r="O126" s="161">
        <v>3494</v>
      </c>
      <c r="P126" s="161">
        <v>5127</v>
      </c>
      <c r="Q126" s="161">
        <v>9751</v>
      </c>
      <c r="R126" s="161">
        <v>9984</v>
      </c>
      <c r="S126" s="161">
        <v>12489</v>
      </c>
      <c r="T126" s="161">
        <v>7740</v>
      </c>
      <c r="U126" s="161">
        <v>7475</v>
      </c>
      <c r="V126" s="161">
        <v>2728</v>
      </c>
      <c r="W126" s="161">
        <v>7561</v>
      </c>
      <c r="X126" s="161">
        <v>17884</v>
      </c>
      <c r="Y126" s="161">
        <v>5930</v>
      </c>
    </row>
    <row r="127" spans="1:25" s="12" customFormat="1" ht="45" customHeight="1" x14ac:dyDescent="0.2">
      <c r="A127" s="52" t="s">
        <v>98</v>
      </c>
      <c r="B127" s="53">
        <v>6917</v>
      </c>
      <c r="C127" s="136">
        <f>SUM(E127:Y127)</f>
        <v>10826.7</v>
      </c>
      <c r="D127" s="15">
        <f t="shared" si="60"/>
        <v>1.565230591296805</v>
      </c>
      <c r="E127" s="48">
        <f>(E105-E126)</f>
        <v>680</v>
      </c>
      <c r="F127" s="48">
        <f t="shared" ref="F127:Y127" si="90">(F105-F126)</f>
        <v>390</v>
      </c>
      <c r="G127" s="48">
        <f t="shared" si="90"/>
        <v>227</v>
      </c>
      <c r="H127" s="48">
        <f t="shared" si="90"/>
        <v>1253</v>
      </c>
      <c r="I127" s="48">
        <f t="shared" si="90"/>
        <v>269</v>
      </c>
      <c r="J127" s="48">
        <f t="shared" si="90"/>
        <v>1340</v>
      </c>
      <c r="K127" s="48">
        <f t="shared" si="90"/>
        <v>505</v>
      </c>
      <c r="L127" s="48">
        <f t="shared" si="90"/>
        <v>443</v>
      </c>
      <c r="M127" s="48">
        <f t="shared" si="90"/>
        <v>531</v>
      </c>
      <c r="N127" s="48">
        <f t="shared" si="90"/>
        <v>245.69999999999982</v>
      </c>
      <c r="O127" s="48">
        <f t="shared" si="90"/>
        <v>643</v>
      </c>
      <c r="P127" s="48">
        <f t="shared" si="90"/>
        <v>671</v>
      </c>
      <c r="Q127" s="48">
        <f t="shared" si="90"/>
        <v>0</v>
      </c>
      <c r="R127" s="48">
        <f t="shared" si="90"/>
        <v>800</v>
      </c>
      <c r="S127" s="48">
        <f t="shared" si="90"/>
        <v>365</v>
      </c>
      <c r="T127" s="48">
        <f t="shared" si="90"/>
        <v>462</v>
      </c>
      <c r="U127" s="48">
        <f t="shared" si="90"/>
        <v>1178</v>
      </c>
      <c r="V127" s="48">
        <f t="shared" si="90"/>
        <v>45</v>
      </c>
      <c r="W127" s="48">
        <f t="shared" si="90"/>
        <v>379</v>
      </c>
      <c r="X127" s="48">
        <f t="shared" si="90"/>
        <v>0</v>
      </c>
      <c r="Y127" s="48">
        <f t="shared" si="90"/>
        <v>400</v>
      </c>
    </row>
    <row r="128" spans="1:25" s="12" customFormat="1" ht="45" customHeight="1" x14ac:dyDescent="0.2">
      <c r="A128" s="32" t="s">
        <v>99</v>
      </c>
      <c r="B128" s="27">
        <v>557</v>
      </c>
      <c r="C128" s="121">
        <f>SUM(E128:Y128)</f>
        <v>618</v>
      </c>
      <c r="D128" s="15">
        <f t="shared" si="60"/>
        <v>1.1095152603231597</v>
      </c>
      <c r="E128" s="24">
        <v>41</v>
      </c>
      <c r="F128" s="24">
        <v>23</v>
      </c>
      <c r="G128" s="24">
        <v>29</v>
      </c>
      <c r="H128" s="24">
        <v>46</v>
      </c>
      <c r="I128" s="24">
        <v>23</v>
      </c>
      <c r="J128" s="24">
        <v>52</v>
      </c>
      <c r="K128" s="153">
        <v>28</v>
      </c>
      <c r="L128" s="153">
        <v>20</v>
      </c>
      <c r="M128" s="153">
        <v>28</v>
      </c>
      <c r="N128" s="24">
        <v>16</v>
      </c>
      <c r="O128" s="24">
        <v>16</v>
      </c>
      <c r="P128" s="24">
        <v>16</v>
      </c>
      <c r="Q128" s="24">
        <v>23</v>
      </c>
      <c r="R128" s="24">
        <v>45</v>
      </c>
      <c r="S128" s="24">
        <v>44</v>
      </c>
      <c r="T128" s="24">
        <v>24</v>
      </c>
      <c r="U128" s="24">
        <v>21</v>
      </c>
      <c r="V128" s="24">
        <v>9</v>
      </c>
      <c r="W128" s="24">
        <v>17</v>
      </c>
      <c r="X128" s="24">
        <v>55</v>
      </c>
      <c r="Y128" s="24">
        <v>42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17.518932038834954</v>
      </c>
      <c r="D129" s="15" t="e">
        <f t="shared" si="60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60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60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75" si="91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22</v>
      </c>
      <c r="C133" s="121">
        <f>SUM(E133:Y133)</f>
        <v>39</v>
      </c>
      <c r="D133" s="15"/>
      <c r="E133" s="152"/>
      <c r="F133" s="152"/>
      <c r="G133" s="152">
        <v>2</v>
      </c>
      <c r="H133" s="152">
        <v>1</v>
      </c>
      <c r="I133" s="152"/>
      <c r="J133" s="152"/>
      <c r="K133" s="152">
        <v>33</v>
      </c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>
        <v>3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91"/>
        <v>#DIV/0!</v>
      </c>
      <c r="E134" s="35" t="e">
        <f t="shared" ref="E134:Y134" si="92">E133/E132</f>
        <v>#DIV/0!</v>
      </c>
      <c r="F134" s="35" t="e">
        <f t="shared" si="92"/>
        <v>#DIV/0!</v>
      </c>
      <c r="G134" s="35" t="e">
        <f t="shared" si="92"/>
        <v>#DIV/0!</v>
      </c>
      <c r="H134" s="35" t="e">
        <f t="shared" si="92"/>
        <v>#DIV/0!</v>
      </c>
      <c r="I134" s="35" t="e">
        <f t="shared" si="92"/>
        <v>#DIV/0!</v>
      </c>
      <c r="J134" s="35" t="e">
        <f t="shared" si="92"/>
        <v>#DIV/0!</v>
      </c>
      <c r="K134" s="35" t="e">
        <f t="shared" si="92"/>
        <v>#DIV/0!</v>
      </c>
      <c r="L134" s="35" t="e">
        <f t="shared" si="92"/>
        <v>#DIV/0!</v>
      </c>
      <c r="M134" s="35" t="e">
        <f t="shared" si="92"/>
        <v>#DIV/0!</v>
      </c>
      <c r="N134" s="35" t="e">
        <f t="shared" si="92"/>
        <v>#DIV/0!</v>
      </c>
      <c r="O134" s="35" t="e">
        <f t="shared" si="92"/>
        <v>#DIV/0!</v>
      </c>
      <c r="P134" s="35" t="e">
        <f t="shared" si="92"/>
        <v>#DIV/0!</v>
      </c>
      <c r="Q134" s="35" t="e">
        <f t="shared" si="92"/>
        <v>#DIV/0!</v>
      </c>
      <c r="R134" s="35" t="e">
        <f t="shared" si="92"/>
        <v>#DIV/0!</v>
      </c>
      <c r="S134" s="35" t="e">
        <f t="shared" si="92"/>
        <v>#DIV/0!</v>
      </c>
      <c r="T134" s="35" t="e">
        <f t="shared" si="92"/>
        <v>#DIV/0!</v>
      </c>
      <c r="U134" s="35" t="e">
        <f t="shared" si="92"/>
        <v>#DIV/0!</v>
      </c>
      <c r="V134" s="35" t="e">
        <f t="shared" si="92"/>
        <v>#DIV/0!</v>
      </c>
      <c r="W134" s="35" t="e">
        <f t="shared" si="92"/>
        <v>#DIV/0!</v>
      </c>
      <c r="X134" s="35" t="e">
        <f t="shared" si="92"/>
        <v>#DIV/0!</v>
      </c>
      <c r="Y134" s="35" t="e">
        <f t="shared" si="92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-22</v>
      </c>
      <c r="C135" s="137">
        <f>C132-C133</f>
        <v>-39</v>
      </c>
      <c r="D135" s="15">
        <f t="shared" si="91"/>
        <v>1.7727272727272727</v>
      </c>
      <c r="E135" s="91">
        <f t="shared" ref="E135:Y135" si="93">E132-E133</f>
        <v>0</v>
      </c>
      <c r="F135" s="91">
        <f t="shared" si="93"/>
        <v>0</v>
      </c>
      <c r="G135" s="91">
        <f t="shared" si="93"/>
        <v>-2</v>
      </c>
      <c r="H135" s="91">
        <f t="shared" si="93"/>
        <v>-1</v>
      </c>
      <c r="I135" s="91">
        <f t="shared" si="93"/>
        <v>0</v>
      </c>
      <c r="J135" s="91">
        <f t="shared" si="93"/>
        <v>0</v>
      </c>
      <c r="K135" s="91">
        <f t="shared" si="93"/>
        <v>-33</v>
      </c>
      <c r="L135" s="91">
        <f t="shared" si="93"/>
        <v>0</v>
      </c>
      <c r="M135" s="91">
        <f t="shared" si="93"/>
        <v>0</v>
      </c>
      <c r="N135" s="91">
        <f t="shared" si="93"/>
        <v>0</v>
      </c>
      <c r="O135" s="91">
        <f t="shared" si="93"/>
        <v>0</v>
      </c>
      <c r="P135" s="91">
        <f t="shared" si="93"/>
        <v>0</v>
      </c>
      <c r="Q135" s="91">
        <f t="shared" si="93"/>
        <v>0</v>
      </c>
      <c r="R135" s="91">
        <f t="shared" si="93"/>
        <v>0</v>
      </c>
      <c r="S135" s="91">
        <f t="shared" si="93"/>
        <v>0</v>
      </c>
      <c r="T135" s="91">
        <f t="shared" si="93"/>
        <v>0</v>
      </c>
      <c r="U135" s="91">
        <f t="shared" si="93"/>
        <v>0</v>
      </c>
      <c r="V135" s="91">
        <f t="shared" si="93"/>
        <v>0</v>
      </c>
      <c r="W135" s="91">
        <f t="shared" si="93"/>
        <v>0</v>
      </c>
      <c r="X135" s="91">
        <f t="shared" si="93"/>
        <v>-3</v>
      </c>
      <c r="Y135" s="91">
        <f t="shared" si="93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91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433</v>
      </c>
      <c r="C137" s="121">
        <f>SUM(E137:Y137)</f>
        <v>877</v>
      </c>
      <c r="D137" s="15"/>
      <c r="E137" s="152"/>
      <c r="F137" s="152"/>
      <c r="G137" s="152">
        <v>33</v>
      </c>
      <c r="H137" s="152">
        <v>18</v>
      </c>
      <c r="I137" s="152"/>
      <c r="J137" s="152"/>
      <c r="K137" s="152">
        <v>760</v>
      </c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>
        <v>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91"/>
        <v>#DIV/0!</v>
      </c>
      <c r="E138" s="29" t="e">
        <f t="shared" ref="E138:Y138" si="94">E137/E136</f>
        <v>#DIV/0!</v>
      </c>
      <c r="F138" s="29" t="e">
        <f t="shared" si="94"/>
        <v>#DIV/0!</v>
      </c>
      <c r="G138" s="29" t="e">
        <f t="shared" si="94"/>
        <v>#DIV/0!</v>
      </c>
      <c r="H138" s="29" t="e">
        <f t="shared" si="94"/>
        <v>#DIV/0!</v>
      </c>
      <c r="I138" s="29" t="e">
        <f t="shared" si="94"/>
        <v>#DIV/0!</v>
      </c>
      <c r="J138" s="29" t="e">
        <f t="shared" si="94"/>
        <v>#DIV/0!</v>
      </c>
      <c r="K138" s="29" t="e">
        <f t="shared" si="94"/>
        <v>#DIV/0!</v>
      </c>
      <c r="L138" s="29" t="e">
        <f t="shared" si="94"/>
        <v>#DIV/0!</v>
      </c>
      <c r="M138" s="29" t="e">
        <f t="shared" si="94"/>
        <v>#DIV/0!</v>
      </c>
      <c r="N138" s="29" t="e">
        <f t="shared" si="94"/>
        <v>#DIV/0!</v>
      </c>
      <c r="O138" s="29" t="e">
        <f t="shared" si="94"/>
        <v>#DIV/0!</v>
      </c>
      <c r="P138" s="29" t="e">
        <f t="shared" si="94"/>
        <v>#DIV/0!</v>
      </c>
      <c r="Q138" s="29" t="e">
        <f t="shared" si="94"/>
        <v>#DIV/0!</v>
      </c>
      <c r="R138" s="29" t="e">
        <f t="shared" si="94"/>
        <v>#DIV/0!</v>
      </c>
      <c r="S138" s="29" t="e">
        <f t="shared" si="94"/>
        <v>#DIV/0!</v>
      </c>
      <c r="T138" s="29" t="e">
        <f t="shared" si="94"/>
        <v>#DIV/0!</v>
      </c>
      <c r="U138" s="29" t="e">
        <f t="shared" si="94"/>
        <v>#DIV/0!</v>
      </c>
      <c r="V138" s="29" t="e">
        <f t="shared" si="94"/>
        <v>#DIV/0!</v>
      </c>
      <c r="W138" s="29" t="e">
        <f t="shared" si="94"/>
        <v>#DIV/0!</v>
      </c>
      <c r="X138" s="29" t="e">
        <f t="shared" si="94"/>
        <v>#DIV/0!</v>
      </c>
      <c r="Y138" s="29" t="e">
        <f t="shared" si="94"/>
        <v>#DIV/0!</v>
      </c>
    </row>
    <row r="139" spans="1:26" s="12" customFormat="1" ht="45" customHeight="1" x14ac:dyDescent="0.2">
      <c r="A139" s="32" t="s">
        <v>97</v>
      </c>
      <c r="B139" s="135">
        <f>B137/B133*10</f>
        <v>196.81818181818184</v>
      </c>
      <c r="C139" s="135">
        <f>(C137/C133)*10</f>
        <v>224.87179487179486</v>
      </c>
      <c r="D139" s="15"/>
      <c r="E139" s="55"/>
      <c r="F139" s="55"/>
      <c r="G139" s="55">
        <f>(G137/G133)*10</f>
        <v>165</v>
      </c>
      <c r="H139" s="55">
        <f>(H137/H133)*10</f>
        <v>180</v>
      </c>
      <c r="I139" s="55"/>
      <c r="J139" s="55"/>
      <c r="K139" s="55">
        <f>(K137/K133)*10</f>
        <v>230.30303030303031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>
        <f>(X137/X133)*10</f>
        <v>220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91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91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91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28</v>
      </c>
      <c r="C143" s="133">
        <f>SUM(E143:Y143)</f>
        <v>60.419999999999995</v>
      </c>
      <c r="D143" s="15"/>
      <c r="E143" s="152">
        <v>2</v>
      </c>
      <c r="F143" s="152"/>
      <c r="G143" s="152"/>
      <c r="H143" s="152"/>
      <c r="I143" s="152">
        <v>4.12</v>
      </c>
      <c r="J143" s="152">
        <v>0.5</v>
      </c>
      <c r="K143" s="152">
        <v>32.5</v>
      </c>
      <c r="L143" s="152"/>
      <c r="M143" s="152">
        <v>6</v>
      </c>
      <c r="N143" s="51">
        <v>2.5</v>
      </c>
      <c r="O143" s="51">
        <v>0.3</v>
      </c>
      <c r="P143" s="152">
        <v>6</v>
      </c>
      <c r="Q143" s="152"/>
      <c r="R143" s="152"/>
      <c r="S143" s="152"/>
      <c r="T143" s="152">
        <v>3.5</v>
      </c>
      <c r="U143" s="152"/>
      <c r="V143" s="152"/>
      <c r="W143" s="152">
        <v>3</v>
      </c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91"/>
        <v>#DIV/0!</v>
      </c>
      <c r="E144" s="29" t="e">
        <f>E143/E142</f>
        <v>#DIV/0!</v>
      </c>
      <c r="F144" s="29" t="e">
        <f t="shared" ref="F144:Y144" si="95">F143/F142</f>
        <v>#DIV/0!</v>
      </c>
      <c r="G144" s="29" t="e">
        <f t="shared" si="95"/>
        <v>#DIV/0!</v>
      </c>
      <c r="H144" s="29" t="e">
        <f t="shared" si="95"/>
        <v>#DIV/0!</v>
      </c>
      <c r="I144" s="29" t="e">
        <f t="shared" si="95"/>
        <v>#DIV/0!</v>
      </c>
      <c r="J144" s="29" t="e">
        <f t="shared" si="95"/>
        <v>#DIV/0!</v>
      </c>
      <c r="K144" s="29" t="e">
        <f t="shared" si="95"/>
        <v>#DIV/0!</v>
      </c>
      <c r="L144" s="29" t="e">
        <f t="shared" si="95"/>
        <v>#DIV/0!</v>
      </c>
      <c r="M144" s="29" t="e">
        <f t="shared" si="95"/>
        <v>#DIV/0!</v>
      </c>
      <c r="N144" s="29" t="e">
        <f t="shared" si="95"/>
        <v>#DIV/0!</v>
      </c>
      <c r="O144" s="29" t="e">
        <f t="shared" si="95"/>
        <v>#DIV/0!</v>
      </c>
      <c r="P144" s="29" t="e">
        <f t="shared" si="95"/>
        <v>#DIV/0!</v>
      </c>
      <c r="Q144" s="29"/>
      <c r="R144" s="29" t="e">
        <f t="shared" si="95"/>
        <v>#DIV/0!</v>
      </c>
      <c r="S144" s="29" t="e">
        <f t="shared" si="95"/>
        <v>#DIV/0!</v>
      </c>
      <c r="T144" s="29" t="e">
        <f t="shared" si="95"/>
        <v>#DIV/0!</v>
      </c>
      <c r="U144" s="29" t="e">
        <f t="shared" si="95"/>
        <v>#DIV/0!</v>
      </c>
      <c r="V144" s="29" t="e">
        <f t="shared" si="95"/>
        <v>#DIV/0!</v>
      </c>
      <c r="W144" s="29" t="e">
        <f t="shared" si="95"/>
        <v>#DIV/0!</v>
      </c>
      <c r="X144" s="29" t="e">
        <f t="shared" si="95"/>
        <v>#DIV/0!</v>
      </c>
      <c r="Y144" s="29" t="e">
        <f t="shared" si="95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91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1584</v>
      </c>
      <c r="C146" s="133">
        <f>SUM(E146:Y146)</f>
        <v>1711.55</v>
      </c>
      <c r="D146" s="15"/>
      <c r="E146" s="152">
        <v>16</v>
      </c>
      <c r="F146" s="152"/>
      <c r="G146" s="152"/>
      <c r="H146" s="152"/>
      <c r="I146" s="152">
        <v>41.05</v>
      </c>
      <c r="J146" s="152">
        <v>10</v>
      </c>
      <c r="K146" s="152">
        <v>1324</v>
      </c>
      <c r="L146" s="152"/>
      <c r="M146" s="152">
        <v>50</v>
      </c>
      <c r="N146" s="51">
        <v>5</v>
      </c>
      <c r="O146" s="152">
        <v>3.5</v>
      </c>
      <c r="P146" s="152">
        <v>122</v>
      </c>
      <c r="Q146" s="152"/>
      <c r="R146" s="152"/>
      <c r="S146" s="152"/>
      <c r="T146" s="152">
        <v>80</v>
      </c>
      <c r="U146" s="152"/>
      <c r="V146" s="152"/>
      <c r="W146" s="152">
        <v>60</v>
      </c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91"/>
        <v>#DIV/0!</v>
      </c>
      <c r="E147" s="99" t="e">
        <f t="shared" ref="E147:M147" si="96">E146/E145</f>
        <v>#DIV/0!</v>
      </c>
      <c r="F147" s="99" t="e">
        <f t="shared" si="96"/>
        <v>#DIV/0!</v>
      </c>
      <c r="G147" s="99" t="e">
        <f t="shared" si="96"/>
        <v>#DIV/0!</v>
      </c>
      <c r="H147" s="99" t="e">
        <f t="shared" si="96"/>
        <v>#DIV/0!</v>
      </c>
      <c r="I147" s="99" t="e">
        <f t="shared" si="96"/>
        <v>#DIV/0!</v>
      </c>
      <c r="J147" s="99" t="e">
        <f t="shared" si="96"/>
        <v>#DIV/0!</v>
      </c>
      <c r="K147" s="99" t="e">
        <f t="shared" si="96"/>
        <v>#DIV/0!</v>
      </c>
      <c r="L147" s="99" t="e">
        <f t="shared" si="96"/>
        <v>#DIV/0!</v>
      </c>
      <c r="M147" s="99" t="e">
        <f t="shared" si="96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565.71428571428567</v>
      </c>
      <c r="C148" s="135">
        <f>C146/C143*10</f>
        <v>283.27540549486923</v>
      </c>
      <c r="D148" s="15"/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407.38461538461536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228.57142857142858</v>
      </c>
      <c r="U148" s="55"/>
      <c r="V148" s="55"/>
      <c r="W148" s="55">
        <f>W146/W143*10</f>
        <v>200</v>
      </c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416</v>
      </c>
      <c r="C149" s="121">
        <f>SUM(E149:Y149)</f>
        <v>343.5</v>
      </c>
      <c r="D149" s="15">
        <f t="shared" si="91"/>
        <v>0.82572115384615385</v>
      </c>
      <c r="E149" s="37"/>
      <c r="F149" s="36"/>
      <c r="G149" s="54">
        <v>339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27" customHeight="1" x14ac:dyDescent="0.2">
      <c r="A150" s="32" t="s">
        <v>179</v>
      </c>
      <c r="B150" s="23"/>
      <c r="C150" s="121">
        <f>SUM(E150:Y150)</f>
        <v>3510.3</v>
      </c>
      <c r="D150" s="15"/>
      <c r="E150" s="37"/>
      <c r="F150" s="36"/>
      <c r="G150" s="36">
        <v>3468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5">
        <f>C150/C149*10</f>
        <v>102.19213973799127</v>
      </c>
      <c r="D151" s="15"/>
      <c r="E151" s="37"/>
      <c r="F151" s="55"/>
      <c r="G151" s="55">
        <f>G150/G149*10</f>
        <v>102.30088495575222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91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91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91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91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91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91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806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>
        <v>177</v>
      </c>
      <c r="Q158" s="36">
        <v>101</v>
      </c>
      <c r="R158" s="36"/>
      <c r="S158" s="36"/>
      <c r="T158" s="36"/>
      <c r="U158" s="36"/>
      <c r="V158" s="36"/>
      <c r="W158" s="36">
        <v>335</v>
      </c>
      <c r="X158" s="36">
        <v>193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807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>
        <v>142</v>
      </c>
      <c r="Q159" s="37">
        <v>209</v>
      </c>
      <c r="R159" s="37"/>
      <c r="S159" s="37"/>
      <c r="T159" s="37"/>
      <c r="U159" s="37"/>
      <c r="V159" s="37"/>
      <c r="W159" s="37">
        <v>263</v>
      </c>
      <c r="X159" s="37">
        <v>193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10.01240694789082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>
        <f>P159/P158*10</f>
        <v>8.0225988700564983</v>
      </c>
      <c r="Q160" s="51">
        <f>Q159/Q158*10</f>
        <v>20.693069306930695</v>
      </c>
      <c r="R160" s="51"/>
      <c r="S160" s="51"/>
      <c r="T160" s="51"/>
      <c r="U160" s="51"/>
      <c r="V160" s="51"/>
      <c r="W160" s="51">
        <f>W159/W158*10</f>
        <v>7.8507462686567164</v>
      </c>
      <c r="X160" s="51">
        <f t="shared" ref="X160" si="97"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576</v>
      </c>
      <c r="C161" s="121">
        <f>SUM(E161:Y161)</f>
        <v>1603</v>
      </c>
      <c r="D161" s="15"/>
      <c r="E161" s="36"/>
      <c r="F161" s="36"/>
      <c r="G161" s="36"/>
      <c r="H161" s="36">
        <v>439</v>
      </c>
      <c r="I161" s="36">
        <v>223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>
        <v>371</v>
      </c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508</v>
      </c>
      <c r="C162" s="121">
        <f>SUM(E162:Y162)</f>
        <v>1066</v>
      </c>
      <c r="D162" s="15"/>
      <c r="E162" s="36"/>
      <c r="F162" s="35"/>
      <c r="G162" s="55"/>
      <c r="H162" s="152">
        <v>290</v>
      </c>
      <c r="I162" s="152">
        <v>157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>
        <v>274</v>
      </c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8.8194444444444446</v>
      </c>
      <c r="C163" s="133">
        <f>C162/C161*10</f>
        <v>6.6500311915159074</v>
      </c>
      <c r="D163" s="15"/>
      <c r="E163" s="51"/>
      <c r="F163" s="51"/>
      <c r="G163" s="51"/>
      <c r="H163" s="51">
        <f>H162/H161*10</f>
        <v>6.6059225512528474</v>
      </c>
      <c r="I163" s="51">
        <f>I162/I161*10</f>
        <v>7.0403587443946192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>
        <f>S162/S161*10</f>
        <v>7.3854447439353095</v>
      </c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si="91"/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91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91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91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91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91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91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91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91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91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91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91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59019</v>
      </c>
      <c r="C176" s="121">
        <f>SUM(E176:Y176)</f>
        <v>69793</v>
      </c>
      <c r="D176" s="15">
        <f t="shared" ref="D176:D185" si="98">C176/B176</f>
        <v>1.1825513817584168</v>
      </c>
      <c r="E176" s="152">
        <v>5850</v>
      </c>
      <c r="F176" s="152">
        <v>2605</v>
      </c>
      <c r="G176" s="152">
        <v>3505</v>
      </c>
      <c r="H176" s="152">
        <v>3756</v>
      </c>
      <c r="I176" s="152">
        <v>1970</v>
      </c>
      <c r="J176" s="152">
        <v>5910</v>
      </c>
      <c r="K176" s="152">
        <v>1956</v>
      </c>
      <c r="L176" s="152">
        <v>2331</v>
      </c>
      <c r="M176" s="152">
        <v>2675</v>
      </c>
      <c r="N176" s="152">
        <v>1750</v>
      </c>
      <c r="O176" s="152">
        <v>2063</v>
      </c>
      <c r="P176" s="152">
        <v>5240</v>
      </c>
      <c r="Q176" s="152">
        <v>5120</v>
      </c>
      <c r="R176" s="152">
        <v>3450</v>
      </c>
      <c r="S176" s="152">
        <v>4800</v>
      </c>
      <c r="T176" s="152">
        <v>1648</v>
      </c>
      <c r="U176" s="152">
        <v>1678</v>
      </c>
      <c r="V176" s="152">
        <v>1050</v>
      </c>
      <c r="W176" s="152">
        <v>4890</v>
      </c>
      <c r="X176" s="152">
        <v>5126</v>
      </c>
      <c r="Y176" s="152">
        <v>2420</v>
      </c>
    </row>
    <row r="177" spans="1:25" s="47" customFormat="1" ht="45" customHeight="1" x14ac:dyDescent="0.2">
      <c r="A177" s="13" t="s">
        <v>122</v>
      </c>
      <c r="B177" s="138">
        <f>B176/B179</f>
        <v>0.5620857142857143</v>
      </c>
      <c r="C177" s="138">
        <f>C176/C179</f>
        <v>0.66469523809523812</v>
      </c>
      <c r="D177" s="15">
        <f t="shared" si="98"/>
        <v>1.1825513817584168</v>
      </c>
      <c r="E177" s="99">
        <f>E176/E179</f>
        <v>0.78555122868269101</v>
      </c>
      <c r="F177" s="30">
        <f>F176/F179</f>
        <v>0.63754282917278515</v>
      </c>
      <c r="G177" s="99">
        <f t="shared" ref="G177:Y177" si="99">G176/G179</f>
        <v>0.63785259326660604</v>
      </c>
      <c r="H177" s="99">
        <f t="shared" si="99"/>
        <v>0.55710471670127559</v>
      </c>
      <c r="I177" s="99">
        <f t="shared" si="99"/>
        <v>0.58439632156630084</v>
      </c>
      <c r="J177" s="99">
        <f t="shared" si="99"/>
        <v>0.9962913014160486</v>
      </c>
      <c r="K177" s="99">
        <f t="shared" si="99"/>
        <v>0.45498953244940682</v>
      </c>
      <c r="L177" s="99">
        <f t="shared" si="99"/>
        <v>0.4614927737081766</v>
      </c>
      <c r="M177" s="99">
        <f t="shared" si="99"/>
        <v>0.59168325591683257</v>
      </c>
      <c r="N177" s="99">
        <f>N176/N179</f>
        <v>0.78510542844324804</v>
      </c>
      <c r="O177" s="99">
        <f t="shared" si="99"/>
        <v>0.66569861245563089</v>
      </c>
      <c r="P177" s="99">
        <f t="shared" si="99"/>
        <v>0.74294626400113428</v>
      </c>
      <c r="Q177" s="99">
        <f t="shared" si="99"/>
        <v>0.6778763405269429</v>
      </c>
      <c r="R177" s="99">
        <f t="shared" si="99"/>
        <v>0.67527891955372876</v>
      </c>
      <c r="S177" s="99">
        <f t="shared" si="99"/>
        <v>0.62638653268954714</v>
      </c>
      <c r="T177" s="99">
        <f t="shared" si="99"/>
        <v>0.40342717258261934</v>
      </c>
      <c r="U177" s="99">
        <f t="shared" si="99"/>
        <v>0.50956574552080169</v>
      </c>
      <c r="V177" s="99">
        <f t="shared" si="99"/>
        <v>0.49342105263157893</v>
      </c>
      <c r="W177" s="99">
        <f t="shared" si="99"/>
        <v>0.80216535433070868</v>
      </c>
      <c r="X177" s="99">
        <f t="shared" si="99"/>
        <v>0.74279089986958413</v>
      </c>
      <c r="Y177" s="99">
        <f t="shared" si="99"/>
        <v>0.85001756234632952</v>
      </c>
    </row>
    <row r="178" spans="1:25" s="12" customFormat="1" ht="45" customHeight="1" x14ac:dyDescent="0.2">
      <c r="A178" s="32" t="s">
        <v>123</v>
      </c>
      <c r="B178" s="23">
        <v>7691</v>
      </c>
      <c r="C178" s="121">
        <f>SUM(E178:Y178)</f>
        <v>8654</v>
      </c>
      <c r="D178" s="15">
        <f t="shared" si="98"/>
        <v>1.1252112859186061</v>
      </c>
      <c r="E178" s="10"/>
      <c r="F178" s="10"/>
      <c r="G178" s="10"/>
      <c r="H178" s="10">
        <v>500</v>
      </c>
      <c r="I178" s="10"/>
      <c r="J178" s="10">
        <v>3200</v>
      </c>
      <c r="K178" s="10"/>
      <c r="L178" s="10"/>
      <c r="M178" s="10">
        <v>560</v>
      </c>
      <c r="N178" s="10"/>
      <c r="O178" s="10"/>
      <c r="P178" s="10"/>
      <c r="Q178" s="10"/>
      <c r="R178" s="10"/>
      <c r="S178" s="10">
        <v>914</v>
      </c>
      <c r="T178" s="10"/>
      <c r="U178" s="10">
        <v>620</v>
      </c>
      <c r="V178" s="10"/>
      <c r="W178" s="10"/>
      <c r="X178" s="10">
        <v>2860</v>
      </c>
      <c r="Y178" s="10"/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100">SUM(E179:Y179)</f>
        <v>105000</v>
      </c>
      <c r="D179" s="15">
        <f t="shared" si="98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/>
      <c r="C180" s="121">
        <f t="shared" si="100"/>
        <v>341</v>
      </c>
      <c r="D180" s="15"/>
      <c r="E180" s="38"/>
      <c r="F180" s="38"/>
      <c r="G180" s="38"/>
      <c r="H180" s="38">
        <v>80</v>
      </c>
      <c r="I180" s="38"/>
      <c r="J180" s="38"/>
      <c r="K180" s="38">
        <v>161</v>
      </c>
      <c r="L180" s="38"/>
      <c r="M180" s="38"/>
      <c r="N180" s="38"/>
      <c r="O180" s="38"/>
      <c r="P180" s="38"/>
      <c r="Q180" s="38"/>
      <c r="R180" s="38"/>
      <c r="S180" s="38">
        <v>100</v>
      </c>
      <c r="T180" s="38"/>
      <c r="U180" s="38"/>
      <c r="V180" s="38"/>
      <c r="W180" s="38"/>
      <c r="X180" s="38"/>
      <c r="Y180" s="38"/>
    </row>
    <row r="181" spans="1:25" s="12" customFormat="1" ht="45" hidden="1" customHeight="1" x14ac:dyDescent="0.2">
      <c r="A181" s="13" t="s">
        <v>52</v>
      </c>
      <c r="B181" s="88">
        <f>B180/B179</f>
        <v>0</v>
      </c>
      <c r="C181" s="121">
        <f t="shared" si="100"/>
        <v>6.2366204489715589E-2</v>
      </c>
      <c r="D181" s="15"/>
      <c r="E181" s="16">
        <f>E180/E179</f>
        <v>0</v>
      </c>
      <c r="F181" s="16">
        <f t="shared" ref="F181:Y181" si="101">F180/F179</f>
        <v>0</v>
      </c>
      <c r="G181" s="16">
        <f t="shared" si="101"/>
        <v>0</v>
      </c>
      <c r="H181" s="16">
        <f t="shared" si="101"/>
        <v>1.1865915158706615E-2</v>
      </c>
      <c r="I181" s="16">
        <f t="shared" si="101"/>
        <v>0</v>
      </c>
      <c r="J181" s="16">
        <f t="shared" si="101"/>
        <v>0</v>
      </c>
      <c r="K181" s="16">
        <f t="shared" si="101"/>
        <v>3.7450569899976742E-2</v>
      </c>
      <c r="L181" s="16">
        <f t="shared" si="101"/>
        <v>0</v>
      </c>
      <c r="M181" s="16">
        <f t="shared" si="101"/>
        <v>0</v>
      </c>
      <c r="N181" s="16">
        <f t="shared" si="101"/>
        <v>0</v>
      </c>
      <c r="O181" s="16">
        <f t="shared" si="101"/>
        <v>0</v>
      </c>
      <c r="P181" s="16">
        <f t="shared" si="101"/>
        <v>0</v>
      </c>
      <c r="Q181" s="16">
        <f t="shared" si="101"/>
        <v>0</v>
      </c>
      <c r="R181" s="16">
        <f t="shared" si="101"/>
        <v>0</v>
      </c>
      <c r="S181" s="16">
        <f t="shared" si="101"/>
        <v>1.3049719431032232E-2</v>
      </c>
      <c r="T181" s="16">
        <f t="shared" si="101"/>
        <v>0</v>
      </c>
      <c r="U181" s="16">
        <f t="shared" si="101"/>
        <v>0</v>
      </c>
      <c r="V181" s="16">
        <f t="shared" si="101"/>
        <v>0</v>
      </c>
      <c r="W181" s="16">
        <f t="shared" si="101"/>
        <v>0</v>
      </c>
      <c r="X181" s="16">
        <f t="shared" si="101"/>
        <v>0</v>
      </c>
      <c r="Y181" s="16">
        <f t="shared" si="101"/>
        <v>0</v>
      </c>
    </row>
    <row r="182" spans="1:25" s="12" customFormat="1" ht="45" customHeight="1" x14ac:dyDescent="0.2">
      <c r="A182" s="11" t="s">
        <v>126</v>
      </c>
      <c r="B182" s="26"/>
      <c r="C182" s="121">
        <f t="shared" si="100"/>
        <v>80</v>
      </c>
      <c r="D182" s="15"/>
      <c r="E182" s="10"/>
      <c r="F182" s="10"/>
      <c r="G182" s="10"/>
      <c r="H182" s="10">
        <v>80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45" customHeight="1" x14ac:dyDescent="0.2">
      <c r="A183" s="11" t="s">
        <v>127</v>
      </c>
      <c r="B183" s="26"/>
      <c r="C183" s="121">
        <f t="shared" si="100"/>
        <v>261</v>
      </c>
      <c r="D183" s="15"/>
      <c r="E183" s="10"/>
      <c r="F183" s="10"/>
      <c r="G183" s="10"/>
      <c r="H183" s="10"/>
      <c r="I183" s="10"/>
      <c r="J183" s="10"/>
      <c r="K183" s="10">
        <v>161</v>
      </c>
      <c r="L183" s="10"/>
      <c r="M183" s="10"/>
      <c r="N183" s="10"/>
      <c r="O183" s="10"/>
      <c r="P183" s="10"/>
      <c r="Q183" s="10"/>
      <c r="R183" s="10"/>
      <c r="S183" s="10">
        <v>100</v>
      </c>
      <c r="T183" s="10"/>
      <c r="U183" s="10"/>
      <c r="V183" s="10"/>
      <c r="W183" s="10"/>
      <c r="X183" s="10"/>
      <c r="Y183" s="10"/>
    </row>
    <row r="184" spans="1:25" s="12" customFormat="1" ht="45" hidden="1" customHeight="1" x14ac:dyDescent="0.2">
      <c r="A184" s="32" t="s">
        <v>150</v>
      </c>
      <c r="B184" s="23"/>
      <c r="C184" s="121">
        <f t="shared" si="100"/>
        <v>0</v>
      </c>
      <c r="D184" s="15" t="e">
        <f t="shared" si="98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98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90144</v>
      </c>
      <c r="C186" s="121">
        <f>SUM(E186:Y186)</f>
        <v>88096</v>
      </c>
      <c r="D186" s="15">
        <f t="shared" ref="D186" si="102">C186/B186</f>
        <v>0.97728079517216893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 t="shared" ref="D187:D189" si="103">C187/B187</f>
        <v>0.98314452195456936</v>
      </c>
      <c r="E187" s="70">
        <f t="shared" ref="E187:Y187" si="104">E186/E185</f>
        <v>0.99453551912568305</v>
      </c>
      <c r="F187" s="70">
        <f t="shared" si="104"/>
        <v>0.91723136495643753</v>
      </c>
      <c r="G187" s="70">
        <f t="shared" si="104"/>
        <v>1</v>
      </c>
      <c r="H187" s="70">
        <f t="shared" si="104"/>
        <v>0.62450476889214968</v>
      </c>
      <c r="I187" s="70">
        <f t="shared" si="104"/>
        <v>0.95991230817413087</v>
      </c>
      <c r="J187" s="70">
        <f t="shared" si="104"/>
        <v>1</v>
      </c>
      <c r="K187" s="70">
        <f t="shared" si="104"/>
        <v>0.94377745241581257</v>
      </c>
      <c r="L187" s="70">
        <f t="shared" si="104"/>
        <v>0.89879688605803254</v>
      </c>
      <c r="M187" s="70">
        <f>M186/M185</f>
        <v>1</v>
      </c>
      <c r="N187" s="70">
        <f t="shared" si="104"/>
        <v>1</v>
      </c>
      <c r="O187" s="70">
        <f t="shared" si="104"/>
        <v>0.98489425981873113</v>
      </c>
      <c r="P187" s="70">
        <f t="shared" si="104"/>
        <v>0.93051854888296781</v>
      </c>
      <c r="Q187" s="70">
        <f t="shared" si="104"/>
        <v>1</v>
      </c>
      <c r="R187" s="70">
        <f t="shared" si="104"/>
        <v>0.92719780219780223</v>
      </c>
      <c r="S187" s="70">
        <f t="shared" si="104"/>
        <v>0.81833137485311402</v>
      </c>
      <c r="T187" s="70">
        <f t="shared" si="104"/>
        <v>0.93395597064709801</v>
      </c>
      <c r="U187" s="70">
        <f t="shared" si="104"/>
        <v>1</v>
      </c>
      <c r="V187" s="70">
        <f t="shared" si="104"/>
        <v>1</v>
      </c>
      <c r="W187" s="70">
        <f t="shared" si="104"/>
        <v>1</v>
      </c>
      <c r="X187" s="70">
        <f t="shared" si="104"/>
        <v>1.0004151100041512</v>
      </c>
      <c r="Y187" s="70">
        <f t="shared" si="104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 t="shared" si="103"/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14309</v>
      </c>
      <c r="C189" s="121">
        <f>SUM(E189:Y189)</f>
        <v>10389</v>
      </c>
      <c r="D189" s="15">
        <f t="shared" si="103"/>
        <v>0.72604654413306313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 t="shared" ref="C190" si="105"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115836</v>
      </c>
      <c r="C192" s="121">
        <f>SUM(E192:Y192)</f>
        <v>90467</v>
      </c>
      <c r="D192" s="9">
        <f t="shared" ref="D192:D196" si="106">C192/B192</f>
        <v>0.7809920922683794</v>
      </c>
      <c r="E192" s="26">
        <v>1989</v>
      </c>
      <c r="F192" s="26">
        <v>2400</v>
      </c>
      <c r="G192" s="26">
        <v>9655</v>
      </c>
      <c r="H192" s="26">
        <v>9483</v>
      </c>
      <c r="I192" s="26">
        <v>5730</v>
      </c>
      <c r="J192" s="26">
        <v>4820</v>
      </c>
      <c r="K192" s="26">
        <v>3176</v>
      </c>
      <c r="L192" s="26">
        <v>5677</v>
      </c>
      <c r="M192" s="26">
        <v>3117</v>
      </c>
      <c r="N192" s="26">
        <v>3411</v>
      </c>
      <c r="O192" s="26">
        <v>3232</v>
      </c>
      <c r="P192" s="26">
        <v>4795</v>
      </c>
      <c r="Q192" s="26">
        <v>7636</v>
      </c>
      <c r="R192" s="26">
        <v>3000</v>
      </c>
      <c r="S192" s="26">
        <v>1942</v>
      </c>
      <c r="T192" s="26">
        <v>2253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 t="shared" si="106"/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52126.200000000004</v>
      </c>
      <c r="C194" s="121">
        <f>C192*0.45</f>
        <v>40710.15</v>
      </c>
      <c r="D194" s="9">
        <f t="shared" si="106"/>
        <v>0.7809920922683794</v>
      </c>
      <c r="E194" s="26">
        <f>E192*0.45</f>
        <v>895.05000000000007</v>
      </c>
      <c r="F194" s="26">
        <f t="shared" ref="F194:Y194" si="107">F192*0.45</f>
        <v>1080</v>
      </c>
      <c r="G194" s="26">
        <f t="shared" si="107"/>
        <v>4344.75</v>
      </c>
      <c r="H194" s="26">
        <f t="shared" si="107"/>
        <v>4267.3500000000004</v>
      </c>
      <c r="I194" s="26">
        <f t="shared" si="107"/>
        <v>2578.5</v>
      </c>
      <c r="J194" s="26">
        <f t="shared" si="107"/>
        <v>2169</v>
      </c>
      <c r="K194" s="26">
        <f t="shared" si="107"/>
        <v>1429.2</v>
      </c>
      <c r="L194" s="26">
        <f t="shared" si="107"/>
        <v>2554.65</v>
      </c>
      <c r="M194" s="26">
        <f t="shared" si="107"/>
        <v>1402.65</v>
      </c>
      <c r="N194" s="26">
        <f t="shared" si="107"/>
        <v>1534.95</v>
      </c>
      <c r="O194" s="26">
        <f t="shared" si="107"/>
        <v>1454.4</v>
      </c>
      <c r="P194" s="26">
        <f t="shared" si="107"/>
        <v>2157.75</v>
      </c>
      <c r="Q194" s="26">
        <f t="shared" si="107"/>
        <v>3436.2000000000003</v>
      </c>
      <c r="R194" s="26">
        <f t="shared" si="107"/>
        <v>1350</v>
      </c>
      <c r="S194" s="26">
        <f t="shared" si="107"/>
        <v>873.9</v>
      </c>
      <c r="T194" s="26">
        <f t="shared" si="107"/>
        <v>1013.85</v>
      </c>
      <c r="U194" s="26">
        <f t="shared" si="107"/>
        <v>882</v>
      </c>
      <c r="V194" s="26">
        <f t="shared" si="107"/>
        <v>441</v>
      </c>
      <c r="W194" s="26">
        <f t="shared" si="107"/>
        <v>1489.5</v>
      </c>
      <c r="X194" s="26">
        <f t="shared" si="107"/>
        <v>2830.9500000000003</v>
      </c>
      <c r="Y194" s="26">
        <f t="shared" si="107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1.2193263157894736</v>
      </c>
      <c r="C195" s="139">
        <f>C192/C193</f>
        <v>0.91177270940627486</v>
      </c>
      <c r="D195" s="9"/>
      <c r="E195" s="70">
        <f t="shared" ref="E195:Y195" si="108">E192/E193</f>
        <v>1.4678966789667898</v>
      </c>
      <c r="F195" s="70">
        <f t="shared" si="108"/>
        <v>1.0122311261071277</v>
      </c>
      <c r="G195" s="70">
        <f t="shared" si="108"/>
        <v>0.93592477704536647</v>
      </c>
      <c r="H195" s="70">
        <f t="shared" si="108"/>
        <v>0.9668637846655791</v>
      </c>
      <c r="I195" s="70">
        <f t="shared" si="108"/>
        <v>1.3307013469577333</v>
      </c>
      <c r="J195" s="70">
        <f t="shared" si="108"/>
        <v>1.0437418796015592</v>
      </c>
      <c r="K195" s="70">
        <f t="shared" si="108"/>
        <v>1.2484276729559749</v>
      </c>
      <c r="L195" s="70">
        <f t="shared" si="108"/>
        <v>0.58165983606557381</v>
      </c>
      <c r="M195" s="70">
        <f t="shared" si="108"/>
        <v>0.74730280508271396</v>
      </c>
      <c r="N195" s="70">
        <f t="shared" si="108"/>
        <v>1.0127672209026128</v>
      </c>
      <c r="O195" s="70">
        <f t="shared" si="108"/>
        <v>1.2100336952452264</v>
      </c>
      <c r="P195" s="70">
        <f t="shared" si="108"/>
        <v>0.85199004975124382</v>
      </c>
      <c r="Q195" s="70">
        <f t="shared" si="108"/>
        <v>1.5653956539565395</v>
      </c>
      <c r="R195" s="70">
        <f t="shared" si="108"/>
        <v>1</v>
      </c>
      <c r="S195" s="70">
        <f t="shared" si="108"/>
        <v>0.47273612463485881</v>
      </c>
      <c r="T195" s="70">
        <f t="shared" si="108"/>
        <v>0.42230552952202438</v>
      </c>
      <c r="U195" s="70">
        <f t="shared" si="108"/>
        <v>1.0061601642710472</v>
      </c>
      <c r="V195" s="70">
        <f t="shared" si="108"/>
        <v>2.3844282238442824</v>
      </c>
      <c r="W195" s="70">
        <f t="shared" si="108"/>
        <v>1.0153374233128833</v>
      </c>
      <c r="X195" s="70">
        <f t="shared" si="108"/>
        <v>0.9678461538461538</v>
      </c>
      <c r="Y195" s="70">
        <f t="shared" si="108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295661</v>
      </c>
      <c r="C196" s="121">
        <f>SUM(E196:Y196)</f>
        <v>238852</v>
      </c>
      <c r="D196" s="9">
        <f t="shared" si="106"/>
        <v>0.80785764777904423</v>
      </c>
      <c r="E196" s="26">
        <v>653</v>
      </c>
      <c r="F196" s="26">
        <v>6800</v>
      </c>
      <c r="G196" s="26">
        <v>20057</v>
      </c>
      <c r="H196" s="26">
        <v>13029</v>
      </c>
      <c r="I196" s="26">
        <v>8370</v>
      </c>
      <c r="J196" s="26">
        <v>12100</v>
      </c>
      <c r="K196" s="26">
        <v>500</v>
      </c>
      <c r="L196" s="26">
        <v>13939</v>
      </c>
      <c r="M196" s="26">
        <v>9050</v>
      </c>
      <c r="N196" s="26">
        <v>11850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40345</v>
      </c>
      <c r="U196" s="26">
        <v>3400</v>
      </c>
      <c r="V196" s="26">
        <v>600</v>
      </c>
      <c r="W196" s="26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109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88698.3</v>
      </c>
      <c r="C198" s="121">
        <f>C196*0.3</f>
        <v>71655.599999999991</v>
      </c>
      <c r="D198" s="9">
        <f t="shared" si="109"/>
        <v>0.80785764777904412</v>
      </c>
      <c r="E198" s="26">
        <f>E196*0.3</f>
        <v>195.9</v>
      </c>
      <c r="F198" s="26">
        <f t="shared" ref="F198:Y198" si="110">F196*0.3</f>
        <v>2040</v>
      </c>
      <c r="G198" s="26">
        <f t="shared" si="110"/>
        <v>6017.0999999999995</v>
      </c>
      <c r="H198" s="26">
        <f t="shared" si="110"/>
        <v>3908.7</v>
      </c>
      <c r="I198" s="26">
        <f t="shared" si="110"/>
        <v>2511</v>
      </c>
      <c r="J198" s="26">
        <f t="shared" si="110"/>
        <v>3630</v>
      </c>
      <c r="K198" s="26">
        <f t="shared" si="110"/>
        <v>150</v>
      </c>
      <c r="L198" s="26">
        <f t="shared" si="110"/>
        <v>4181.7</v>
      </c>
      <c r="M198" s="26">
        <f t="shared" si="110"/>
        <v>2715</v>
      </c>
      <c r="N198" s="26">
        <f t="shared" si="110"/>
        <v>3555</v>
      </c>
      <c r="O198" s="26">
        <f t="shared" si="110"/>
        <v>1959.8999999999999</v>
      </c>
      <c r="P198" s="26">
        <f t="shared" si="110"/>
        <v>4389</v>
      </c>
      <c r="Q198" s="26">
        <f t="shared" si="110"/>
        <v>571.19999999999993</v>
      </c>
      <c r="R198" s="26">
        <f t="shared" si="110"/>
        <v>840</v>
      </c>
      <c r="S198" s="26">
        <f t="shared" si="110"/>
        <v>2025</v>
      </c>
      <c r="T198" s="26">
        <f t="shared" si="110"/>
        <v>12103.5</v>
      </c>
      <c r="U198" s="26">
        <f t="shared" si="110"/>
        <v>1020</v>
      </c>
      <c r="V198" s="26">
        <f t="shared" si="110"/>
        <v>180</v>
      </c>
      <c r="W198" s="26">
        <f t="shared" si="110"/>
        <v>2528.1</v>
      </c>
      <c r="X198" s="26">
        <f t="shared" si="110"/>
        <v>12424.5</v>
      </c>
      <c r="Y198" s="26">
        <f t="shared" si="110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1.091</v>
      </c>
      <c r="C199" s="120">
        <f>C196/C197</f>
        <v>0.84362737306843272</v>
      </c>
      <c r="D199" s="151"/>
      <c r="E199" s="30">
        <f t="shared" ref="E199:Y199" si="111">E196/E197</f>
        <v>0.20079950799507995</v>
      </c>
      <c r="F199" s="30">
        <f t="shared" si="111"/>
        <v>1.0710348086312804</v>
      </c>
      <c r="G199" s="30">
        <f t="shared" si="111"/>
        <v>0.9426610894393006</v>
      </c>
      <c r="H199" s="30">
        <f t="shared" si="111"/>
        <v>0.6701471042073861</v>
      </c>
      <c r="I199" s="30">
        <f t="shared" si="111"/>
        <v>1.1339926839181682</v>
      </c>
      <c r="J199" s="30">
        <f t="shared" si="111"/>
        <v>0.76432316341355566</v>
      </c>
      <c r="K199" s="30">
        <f t="shared" si="111"/>
        <v>0.41946308724832215</v>
      </c>
      <c r="L199" s="30">
        <f t="shared" si="111"/>
        <v>0.55542715970672618</v>
      </c>
      <c r="M199" s="30">
        <f t="shared" si="111"/>
        <v>0.84374417303747906</v>
      </c>
      <c r="N199" s="30">
        <f t="shared" si="111"/>
        <v>1.0054301713897844</v>
      </c>
      <c r="O199" s="30">
        <f t="shared" si="111"/>
        <v>0.88920647883489856</v>
      </c>
      <c r="P199" s="30">
        <f t="shared" si="111"/>
        <v>0.74260189838079282</v>
      </c>
      <c r="Q199" s="30">
        <f t="shared" si="111"/>
        <v>0.43579766536964981</v>
      </c>
      <c r="R199" s="30">
        <f t="shared" si="111"/>
        <v>0.47879616963064298</v>
      </c>
      <c r="S199" s="30">
        <f t="shared" si="111"/>
        <v>0.7584269662921348</v>
      </c>
      <c r="T199" s="30">
        <f t="shared" si="111"/>
        <v>1.0802452607904038</v>
      </c>
      <c r="U199" s="30">
        <f t="shared" si="111"/>
        <v>1.163188504960657</v>
      </c>
      <c r="V199" s="30">
        <f t="shared" si="111"/>
        <v>0.44910179640718562</v>
      </c>
      <c r="W199" s="30">
        <f t="shared" si="111"/>
        <v>0.73849794058364737</v>
      </c>
      <c r="X199" s="30">
        <f t="shared" si="111"/>
        <v>1.0353749999999999</v>
      </c>
      <c r="Y199" s="30">
        <f t="shared" si="111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32834</v>
      </c>
      <c r="C200" s="121">
        <f>SUM(E200:Y200)</f>
        <v>10011</v>
      </c>
      <c r="D200" s="151">
        <f t="shared" ref="D200" si="112">C200/B200</f>
        <v>0.30489736249010174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109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6238.46</v>
      </c>
      <c r="C202" s="121">
        <f>C200*0.19</f>
        <v>1902.09</v>
      </c>
      <c r="D202" s="151">
        <f t="shared" si="109"/>
        <v>0.30489736249010169</v>
      </c>
      <c r="E202" s="26"/>
      <c r="F202" s="26"/>
      <c r="G202" s="152"/>
      <c r="H202" s="152"/>
      <c r="I202" s="152"/>
      <c r="J202" s="152"/>
      <c r="K202" s="152">
        <f t="shared" ref="K202" si="113"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9.8097446132151003E-2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 t="shared" ref="K203:L203" si="114">K200/K201</f>
        <v>1.0065425264217414</v>
      </c>
      <c r="L203" s="30">
        <f t="shared" si="114"/>
        <v>6.5622296097272187E-2</v>
      </c>
      <c r="M203" s="30"/>
      <c r="N203" s="30"/>
      <c r="O203" s="30"/>
      <c r="P203" s="99">
        <f t="shared" ref="P203" si="115"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10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109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10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109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147062.96000000002</v>
      </c>
      <c r="C209" s="152">
        <f>C207+C205+C202+C198+C194</f>
        <v>114302.84</v>
      </c>
      <c r="D209" s="151">
        <f t="shared" si="109"/>
        <v>0.77723744986501009</v>
      </c>
      <c r="E209" s="26">
        <f>E207+E205+E202+E198+E194</f>
        <v>1090.95</v>
      </c>
      <c r="F209" s="26">
        <f t="shared" ref="F209:Y209" si="116">F207+F205+F202+F198+F194</f>
        <v>3120</v>
      </c>
      <c r="G209" s="26">
        <f t="shared" si="116"/>
        <v>10361.849999999999</v>
      </c>
      <c r="H209" s="26">
        <f t="shared" si="116"/>
        <v>8176.05</v>
      </c>
      <c r="I209" s="26">
        <f t="shared" si="116"/>
        <v>5089.5</v>
      </c>
      <c r="J209" s="26">
        <f t="shared" si="116"/>
        <v>5799</v>
      </c>
      <c r="K209" s="26">
        <f>K207+K205+K202+K198+K194</f>
        <v>1959.2</v>
      </c>
      <c r="L209" s="26">
        <f t="shared" si="116"/>
        <v>6736.35</v>
      </c>
      <c r="M209" s="26">
        <f t="shared" si="116"/>
        <v>4117.6499999999996</v>
      </c>
      <c r="N209" s="26">
        <f t="shared" si="116"/>
        <v>5089.95</v>
      </c>
      <c r="O209" s="26">
        <f t="shared" si="116"/>
        <v>3414.3</v>
      </c>
      <c r="P209" s="26">
        <f t="shared" si="116"/>
        <v>6546.75</v>
      </c>
      <c r="Q209" s="26">
        <f t="shared" si="116"/>
        <v>4007.4</v>
      </c>
      <c r="R209" s="26">
        <f t="shared" si="116"/>
        <v>2190</v>
      </c>
      <c r="S209" s="26">
        <f t="shared" si="116"/>
        <v>2898.9</v>
      </c>
      <c r="T209" s="26">
        <f t="shared" si="116"/>
        <v>13117.35</v>
      </c>
      <c r="U209" s="26">
        <f t="shared" si="116"/>
        <v>1902</v>
      </c>
      <c r="V209" s="26">
        <f t="shared" si="116"/>
        <v>621</v>
      </c>
      <c r="W209" s="152">
        <f t="shared" si="116"/>
        <v>4017.6</v>
      </c>
      <c r="X209" s="26">
        <f t="shared" si="116"/>
        <v>15255.45</v>
      </c>
      <c r="Y209" s="26">
        <f t="shared" si="116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109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21.531281660859129</v>
      </c>
      <c r="C211" s="133">
        <f>C209/C210*10</f>
        <v>16.402436626893298</v>
      </c>
      <c r="D211" s="9">
        <f t="shared" si="109"/>
        <v>0.76179564622530771</v>
      </c>
      <c r="E211" s="51">
        <f>E209/E210*10</f>
        <v>17.884426229508197</v>
      </c>
      <c r="F211" s="51">
        <f t="shared" ref="F211:Y211" si="117">F209/F210*10</f>
        <v>16.382252559726961</v>
      </c>
      <c r="G211" s="51">
        <f t="shared" si="117"/>
        <v>17.856022746855071</v>
      </c>
      <c r="H211" s="51">
        <f t="shared" si="117"/>
        <v>11.720255160550458</v>
      </c>
      <c r="I211" s="51">
        <f t="shared" si="117"/>
        <v>18.386921965317921</v>
      </c>
      <c r="J211" s="51">
        <f t="shared" si="117"/>
        <v>19.538409703504044</v>
      </c>
      <c r="K211" s="51">
        <f>K209/K210*10</f>
        <v>27.401398601398604</v>
      </c>
      <c r="L211" s="51">
        <f t="shared" si="117"/>
        <v>10.736930188077782</v>
      </c>
      <c r="M211" s="51">
        <f t="shared" si="117"/>
        <v>15.358634837747108</v>
      </c>
      <c r="N211" s="51">
        <f t="shared" si="117"/>
        <v>20.150237529691211</v>
      </c>
      <c r="O211" s="51">
        <f t="shared" si="117"/>
        <v>17.037425149700599</v>
      </c>
      <c r="P211" s="51">
        <f t="shared" si="117"/>
        <v>15.50627664613927</v>
      </c>
      <c r="Q211" s="51">
        <f t="shared" si="117"/>
        <v>20.077154308617231</v>
      </c>
      <c r="R211" s="51">
        <f t="shared" si="117"/>
        <v>16.222222222222221</v>
      </c>
      <c r="S211" s="51">
        <f t="shared" si="117"/>
        <v>14.113437195715676</v>
      </c>
      <c r="T211" s="51">
        <f t="shared" si="117"/>
        <v>16.390541047107334</v>
      </c>
      <c r="U211" s="51">
        <f t="shared" si="117"/>
        <v>17.354014598540147</v>
      </c>
      <c r="V211" s="51">
        <f t="shared" si="117"/>
        <v>20.162337662337663</v>
      </c>
      <c r="W211" s="51">
        <f t="shared" si="117"/>
        <v>16.431901840490795</v>
      </c>
      <c r="X211" s="51">
        <f>X209/X210*10</f>
        <v>19.078851925962983</v>
      </c>
      <c r="Y211" s="51">
        <f t="shared" si="117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</row>
    <row r="222" spans="1:25" ht="20.45" hidden="1" customHeight="1" x14ac:dyDescent="0.25">
      <c r="A222" s="162"/>
      <c r="B222" s="163"/>
      <c r="C222" s="163"/>
      <c r="D222" s="163"/>
      <c r="E222" s="163"/>
      <c r="F222" s="163"/>
      <c r="G222" s="163"/>
      <c r="H222" s="163"/>
      <c r="I222" s="163"/>
      <c r="J222" s="16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2021-08-10T13:14:28Z</cp:lastPrinted>
  <dcterms:created xsi:type="dcterms:W3CDTF">2017-06-08T05:54:08Z</dcterms:created>
  <dcterms:modified xsi:type="dcterms:W3CDTF">2021-08-11T14:39:55Z</dcterms:modified>
</cp:coreProperties>
</file>