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8" sheetId="18" r:id="rId1"/>
  </sheets>
  <definedNames>
    <definedName name="_xlnm.Print_Titles" localSheetId="0">'08'!$3:$4</definedName>
    <definedName name="_xlnm.Print_Area" localSheetId="0">'08'!$A$1:$D$105</definedName>
  </definedNames>
  <calcPr calcId="152511"/>
</workbook>
</file>

<file path=xl/calcChain.xml><?xml version="1.0" encoding="utf-8"?>
<calcChain xmlns="http://schemas.openxmlformats.org/spreadsheetml/2006/main">
  <c r="B95" i="18" l="1"/>
  <c r="C89" i="18"/>
  <c r="B89" i="18"/>
  <c r="C85" i="18"/>
  <c r="B85" i="18"/>
  <c r="C80" i="18"/>
  <c r="B80" i="18"/>
  <c r="C78" i="18"/>
  <c r="B78" i="18"/>
  <c r="C72" i="18"/>
  <c r="B72" i="18"/>
  <c r="C64" i="18"/>
  <c r="B64" i="18"/>
  <c r="C59" i="18"/>
  <c r="B59" i="18"/>
  <c r="C34" i="18"/>
  <c r="C30" i="18"/>
  <c r="C15" i="18"/>
  <c r="C10" i="18"/>
  <c r="B30" i="18" l="1"/>
  <c r="D101" i="18" l="1"/>
  <c r="D100" i="18"/>
  <c r="D99" i="18"/>
  <c r="D98" i="18"/>
  <c r="C97" i="18"/>
  <c r="B97" i="18"/>
  <c r="D94" i="18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C69" i="18"/>
  <c r="B69" i="18"/>
  <c r="D68" i="18"/>
  <c r="D67" i="18"/>
  <c r="D66" i="18"/>
  <c r="D65" i="18"/>
  <c r="D63" i="18"/>
  <c r="D62" i="18"/>
  <c r="D61" i="18"/>
  <c r="D60" i="18"/>
  <c r="D58" i="18"/>
  <c r="D57" i="18"/>
  <c r="D56" i="18"/>
  <c r="C55" i="18"/>
  <c r="B55" i="18"/>
  <c r="D54" i="18"/>
  <c r="D53" i="18"/>
  <c r="D52" i="18"/>
  <c r="D51" i="18"/>
  <c r="D50" i="18"/>
  <c r="D49" i="18"/>
  <c r="D48" i="18"/>
  <c r="C47" i="18"/>
  <c r="B47" i="18"/>
  <c r="D40" i="18"/>
  <c r="D39" i="18"/>
  <c r="D38" i="18"/>
  <c r="C37" i="18"/>
  <c r="D36" i="18"/>
  <c r="B34" i="18"/>
  <c r="D33" i="18"/>
  <c r="D32" i="18"/>
  <c r="D31" i="18"/>
  <c r="D29" i="18"/>
  <c r="D28" i="18"/>
  <c r="D27" i="18"/>
  <c r="D26" i="18"/>
  <c r="D25" i="18"/>
  <c r="D24" i="18"/>
  <c r="D23" i="18"/>
  <c r="C22" i="18"/>
  <c r="B22" i="18"/>
  <c r="D20" i="18"/>
  <c r="D19" i="18"/>
  <c r="D18" i="18"/>
  <c r="D17" i="18"/>
  <c r="D16" i="18"/>
  <c r="B15" i="18"/>
  <c r="D14" i="18"/>
  <c r="D13" i="18"/>
  <c r="D12" i="18"/>
  <c r="D11" i="18"/>
  <c r="B10" i="18"/>
  <c r="D9" i="18"/>
  <c r="D8" i="18"/>
  <c r="C7" i="18"/>
  <c r="B7" i="18"/>
  <c r="B6" i="18" l="1"/>
  <c r="B21" i="18"/>
  <c r="C6" i="18"/>
  <c r="B93" i="18"/>
  <c r="D59" i="18"/>
  <c r="D69" i="18"/>
  <c r="D89" i="18"/>
  <c r="D10" i="18"/>
  <c r="D22" i="18"/>
  <c r="D34" i="18"/>
  <c r="D80" i="18"/>
  <c r="D15" i="18"/>
  <c r="D30" i="18"/>
  <c r="C93" i="18"/>
  <c r="D55" i="18"/>
  <c r="D64" i="18"/>
  <c r="D72" i="18"/>
  <c r="D78" i="18"/>
  <c r="D85" i="18"/>
  <c r="D7" i="18"/>
  <c r="D47" i="18"/>
  <c r="C21" i="18"/>
  <c r="B37" i="18"/>
  <c r="D37" i="18" s="1"/>
  <c r="D102" i="18"/>
  <c r="D6" i="18" l="1"/>
  <c r="B5" i="18"/>
  <c r="D93" i="18"/>
  <c r="D21" i="18"/>
  <c r="B45" i="18"/>
  <c r="C5" i="18"/>
  <c r="C45" i="18"/>
  <c r="D5" i="18" l="1"/>
  <c r="C95" i="18"/>
  <c r="D45" i="18"/>
  <c r="D95" i="18" l="1"/>
</calcChain>
</file>

<file path=xl/sharedStrings.xml><?xml version="1.0" encoding="utf-8"?>
<sst xmlns="http://schemas.openxmlformats.org/spreadsheetml/2006/main" count="107" uniqueCount="106">
  <si>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</si>
  <si>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</si>
  <si>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</si>
  <si>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</si>
  <si>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</si>
  <si>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</si>
  <si>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</si>
  <si>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</si>
  <si>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</si>
  <si>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</si>
  <si>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</si>
  <si>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</si>
  <si>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</si>
  <si>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</si>
  <si>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</si>
  <si>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</si>
  <si>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</si>
  <si>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</si>
  <si>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</si>
  <si>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</si>
  <si>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</si>
  <si>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</si>
  <si>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</si>
  <si>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</si>
  <si>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</si>
  <si>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</si>
  <si>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</si>
  <si>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</si>
  <si>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</si>
  <si>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</si>
  <si>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</si>
  <si>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</si>
  <si>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</si>
  <si>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</si>
  <si>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</si>
  <si>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</si>
  <si>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</si>
  <si>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</si>
  <si>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</si>
  <si>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</si>
  <si>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</si>
  <si>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</si>
  <si>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</si>
  <si>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</si>
  <si>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</si>
  <si>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</si>
  <si>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</si>
  <si>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</si>
  <si>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</si>
  <si>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</si>
  <si>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</si>
  <si>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</si>
  <si>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</si>
  <si>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</si>
  <si>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</si>
  <si>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</si>
  <si>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</si>
  <si>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</si>
  <si>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</si>
  <si>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</si>
  <si>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</si>
  <si>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</si>
  <si>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</si>
  <si>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</si>
  <si>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</si>
  <si>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</si>
  <si>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</si>
  <si>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</si>
  <si>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</si>
  <si>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</si>
  <si>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</si>
  <si>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</si>
  <si>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</si>
  <si>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</si>
  <si>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</si>
  <si>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</si>
  <si>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</si>
  <si>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</si>
  <si>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</si>
  <si>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</si>
  <si>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</si>
  <si>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</si>
  <si>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</si>
  <si>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</si>
  <si>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</si>
  <si>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</si>
  <si>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</si>
  <si>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</si>
  <si>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</si>
  <si>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</si>
  <si>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</si>
  <si>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</si>
  <si>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</si>
  <si>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</si>
  <si>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</si>
  <si>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</si>
  <si>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</si>
  <si>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</si>
  <si>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</si>
  <si>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2021 год</t>
  </si>
  <si>
    <t>Утвержденный план</t>
  </si>
  <si>
    <t>Источники финансирования дефицита бюджета, в том числе:</t>
  </si>
  <si>
    <t>% исп</t>
  </si>
  <si>
    <t>Е. М. Запорожцева</t>
  </si>
  <si>
    <t xml:space="preserve"> Сводка об исполнении бюджета города Новочебоксарска на 1 августа 2021 года                                                        </t>
  </si>
  <si>
    <t>Исполнено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</si>
</sst>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3" fillId="0" borderId="4" xfId="2" applyNumberFormat="1" applyFont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4" fontId="2" fillId="0" borderId="5" xfId="1" applyNumberFormat="1" applyFont="1" applyFill="1" applyBorder="1" applyAlignment="1"/>
    <xf numFmtId="164" fontId="2" fillId="2" borderId="6" xfId="2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/>
    <xf numFmtId="164" fontId="3" fillId="2" borderId="6" xfId="2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wrapText="1"/>
    </xf>
    <xf numFmtId="164" fontId="3" fillId="2" borderId="4" xfId="2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164" fontId="2" fillId="0" borderId="6" xfId="2" applyNumberFormat="1" applyFont="1" applyBorder="1" applyAlignment="1">
      <alignment horizontal="right"/>
    </xf>
    <xf numFmtId="4" fontId="3" fillId="0" borderId="5" xfId="1" applyNumberFormat="1" applyFont="1" applyFill="1" applyBorder="1" applyAlignment="1">
      <alignment wrapText="1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3" borderId="6" xfId="2" applyNumberFormat="1" applyFont="1" applyFill="1" applyBorder="1" applyAlignment="1">
      <alignment horizontal="right"/>
    </xf>
    <xf numFmtId="164" fontId="2" fillId="3" borderId="6" xfId="2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wrapText="1"/>
    </xf>
    <xf numFmtId="0" fontId="2" fillId="0" borderId="0" xfId="0" applyFont="1"/>
    <xf numFmtId="4" fontId="3" fillId="0" borderId="13" xfId="1" applyNumberFormat="1" applyFont="1" applyFill="1" applyBorder="1" applyAlignment="1"/>
    <xf numFmtId="4" fontId="2" fillId="0" borderId="13" xfId="1" applyNumberFormat="1" applyFont="1" applyFill="1" applyBorder="1" applyAlignment="1">
      <alignment wrapText="1"/>
    </xf>
    <xf numFmtId="4" fontId="2" fillId="0" borderId="7" xfId="1" applyNumberFormat="1" applyFont="1" applyFill="1" applyBorder="1" applyAlignment="1"/>
    <xf numFmtId="164" fontId="2" fillId="2" borderId="8" xfId="2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64" fontId="2" fillId="0" borderId="15" xfId="2" applyNumberFormat="1" applyFont="1" applyBorder="1" applyAlignment="1">
      <alignment horizontal="right"/>
    </xf>
    <xf numFmtId="0" fontId="4" fillId="0" borderId="0" xfId="0" applyFont="1"/>
    <xf numFmtId="0" fontId="2" fillId="0" borderId="9" xfId="0" applyFont="1" applyFill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 shrinkToFit="1"/>
    </xf>
    <xf numFmtId="4" fontId="3" fillId="0" borderId="11" xfId="0" applyNumberFormat="1" applyFont="1" applyFill="1" applyBorder="1" applyAlignment="1">
      <alignment wrapText="1" shrinkToFit="1"/>
    </xf>
    <xf numFmtId="0" fontId="3" fillId="0" borderId="2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0" borderId="7" xfId="1" applyNumberFormat="1" applyFont="1" applyFill="1" applyBorder="1" applyAlignment="1"/>
    <xf numFmtId="0" fontId="3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3" borderId="21" xfId="0" applyFont="1" applyFill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3" borderId="20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4" fontId="2" fillId="0" borderId="13" xfId="1" applyNumberFormat="1" applyFont="1" applyFill="1" applyBorder="1" applyAlignment="1"/>
    <xf numFmtId="4" fontId="2" fillId="0" borderId="23" xfId="0" applyNumberFormat="1" applyFont="1" applyFill="1" applyBorder="1" applyAlignment="1">
      <alignment wrapText="1"/>
    </xf>
    <xf numFmtId="4" fontId="2" fillId="0" borderId="9" xfId="1" applyNumberFormat="1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4" fontId="3" fillId="3" borderId="9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C4" sqref="C4"/>
    </sheetView>
  </sheetViews>
  <sheetFormatPr defaultColWidth="9.140625" defaultRowHeight="15.75" x14ac:dyDescent="0.25"/>
  <cols>
    <col min="1" max="1" width="64.140625" style="35" customWidth="1"/>
    <col min="2" max="2" width="19.28515625" style="35" customWidth="1"/>
    <col min="3" max="3" width="17.85546875" style="39" customWidth="1"/>
    <col min="4" max="4" width="11.28515625" style="35" customWidth="1"/>
    <col min="5" max="5" width="9.140625" style="35"/>
    <col min="6" max="6" width="18.140625" style="35" customWidth="1"/>
    <col min="7" max="7" width="9.140625" style="35"/>
    <col min="8" max="8" width="15" style="35" bestFit="1" customWidth="1"/>
    <col min="9" max="10" width="9.140625" style="35"/>
    <col min="11" max="11" width="15" style="35" bestFit="1" customWidth="1"/>
    <col min="12" max="16384" width="9.140625" style="35"/>
  </cols>
  <sheetData>
    <row r="1" spans="1:4" ht="27.75" customHeight="1" x14ac:dyDescent="0.25">
      <c r="A1" s="95" t="s">
        <v>104</v>
      </c>
      <c r="B1" s="95"/>
      <c r="C1" s="95"/>
      <c r="D1" s="95"/>
    </row>
    <row r="2" spans="1:4" ht="16.5" thickBot="1" x14ac:dyDescent="0.3">
      <c r="A2" s="1"/>
      <c r="B2" s="1"/>
      <c r="C2" s="76"/>
      <c r="D2" s="86" t="s">
        <v>0</v>
      </c>
    </row>
    <row r="3" spans="1:4" ht="15.75" customHeight="1" x14ac:dyDescent="0.25">
      <c r="A3" s="104" t="s">
        <v>1</v>
      </c>
      <c r="B3" s="101" t="s">
        <v>99</v>
      </c>
      <c r="C3" s="102"/>
      <c r="D3" s="103"/>
    </row>
    <row r="4" spans="1:4" ht="32.25" thickBot="1" x14ac:dyDescent="0.3">
      <c r="A4" s="105"/>
      <c r="B4" s="36" t="s">
        <v>100</v>
      </c>
      <c r="C4" s="36" t="s">
        <v>105</v>
      </c>
      <c r="D4" s="87" t="s">
        <v>102</v>
      </c>
    </row>
    <row r="5" spans="1:4" ht="30.75" customHeight="1" thickBot="1" x14ac:dyDescent="0.3">
      <c r="A5" s="61" t="s">
        <v>2</v>
      </c>
      <c r="B5" s="62">
        <f>B6+B21</f>
        <v>656983128.16999996</v>
      </c>
      <c r="C5" s="62">
        <f>C6+C21</f>
        <v>352820253.94000006</v>
      </c>
      <c r="D5" s="19">
        <f t="shared" ref="D5:D45" si="0">C5/B5*100</f>
        <v>53.703092029587829</v>
      </c>
    </row>
    <row r="6" spans="1:4" ht="29.25" customHeight="1" x14ac:dyDescent="0.25">
      <c r="A6" s="59" t="s">
        <v>3</v>
      </c>
      <c r="B6" s="60">
        <f>B7+B9+B10+B15+B19+B20</f>
        <v>501456000</v>
      </c>
      <c r="C6" s="60">
        <f>C7+C9+C10+C15+C19+C20</f>
        <v>258996336.72000003</v>
      </c>
      <c r="D6" s="88">
        <f t="shared" si="0"/>
        <v>51.648865846654544</v>
      </c>
    </row>
    <row r="7" spans="1:4" ht="21.75" customHeight="1" x14ac:dyDescent="0.25">
      <c r="A7" s="51" t="s">
        <v>4</v>
      </c>
      <c r="B7" s="50">
        <f>B8</f>
        <v>265200000</v>
      </c>
      <c r="C7" s="4">
        <f>C8</f>
        <v>142888589.96000001</v>
      </c>
      <c r="D7" s="5">
        <f t="shared" si="0"/>
        <v>53.879558808446461</v>
      </c>
    </row>
    <row r="8" spans="1:4" x14ac:dyDescent="0.25">
      <c r="A8" s="52" t="s">
        <v>5</v>
      </c>
      <c r="B8" s="6">
        <v>265200000</v>
      </c>
      <c r="C8" s="6">
        <v>142888589.96000001</v>
      </c>
      <c r="D8" s="7">
        <f t="shared" si="0"/>
        <v>53.879558808446461</v>
      </c>
    </row>
    <row r="9" spans="1:4" x14ac:dyDescent="0.25">
      <c r="A9" s="51" t="s">
        <v>6</v>
      </c>
      <c r="B9" s="8">
        <v>4700000</v>
      </c>
      <c r="C9" s="8">
        <v>2644936.59</v>
      </c>
      <c r="D9" s="9">
        <f t="shared" si="0"/>
        <v>56.275246595744676</v>
      </c>
    </row>
    <row r="10" spans="1:4" x14ac:dyDescent="0.25">
      <c r="A10" s="51" t="s">
        <v>7</v>
      </c>
      <c r="B10" s="8">
        <f>B11+B12+B13+B14</f>
        <v>77550000</v>
      </c>
      <c r="C10" s="8">
        <f>C11+C12+C13+C14</f>
        <v>61254080.589999996</v>
      </c>
      <c r="D10" s="9">
        <f t="shared" si="0"/>
        <v>78.986564268214053</v>
      </c>
    </row>
    <row r="11" spans="1:4" ht="32.25" customHeight="1" x14ac:dyDescent="0.25">
      <c r="A11" s="52" t="s">
        <v>96</v>
      </c>
      <c r="B11" s="6">
        <v>53300000</v>
      </c>
      <c r="C11" s="6">
        <v>40265704.859999999</v>
      </c>
      <c r="D11" s="7">
        <f t="shared" si="0"/>
        <v>75.545412495309577</v>
      </c>
    </row>
    <row r="12" spans="1:4" ht="33.75" customHeight="1" x14ac:dyDescent="0.25">
      <c r="A12" s="52" t="s">
        <v>8</v>
      </c>
      <c r="B12" s="6">
        <v>11600000</v>
      </c>
      <c r="C12" s="6">
        <v>10678451.9</v>
      </c>
      <c r="D12" s="7">
        <f t="shared" si="0"/>
        <v>92.055619827586213</v>
      </c>
    </row>
    <row r="13" spans="1:4" ht="20.25" customHeight="1" x14ac:dyDescent="0.25">
      <c r="A13" s="52" t="s">
        <v>9</v>
      </c>
      <c r="B13" s="6">
        <v>150000</v>
      </c>
      <c r="C13" s="6">
        <v>0</v>
      </c>
      <c r="D13" s="7">
        <f t="shared" si="0"/>
        <v>0</v>
      </c>
    </row>
    <row r="14" spans="1:4" ht="31.5" x14ac:dyDescent="0.25">
      <c r="A14" s="52" t="s">
        <v>10</v>
      </c>
      <c r="B14" s="6">
        <v>12500000</v>
      </c>
      <c r="C14" s="6">
        <v>10309923.83</v>
      </c>
      <c r="D14" s="7">
        <f t="shared" si="0"/>
        <v>82.479390640000005</v>
      </c>
    </row>
    <row r="15" spans="1:4" x14ac:dyDescent="0.25">
      <c r="A15" s="51" t="s">
        <v>11</v>
      </c>
      <c r="B15" s="8">
        <f>B16+B17+B18</f>
        <v>139000000</v>
      </c>
      <c r="C15" s="8">
        <f>C16+C17+C18</f>
        <v>46100812.93</v>
      </c>
      <c r="D15" s="9">
        <f t="shared" si="0"/>
        <v>33.166052467625903</v>
      </c>
    </row>
    <row r="16" spans="1:4" x14ac:dyDescent="0.25">
      <c r="A16" s="52" t="s">
        <v>12</v>
      </c>
      <c r="B16" s="6">
        <v>38000000</v>
      </c>
      <c r="C16" s="6">
        <v>-138937.51</v>
      </c>
      <c r="D16" s="7">
        <f t="shared" si="0"/>
        <v>-0.36562502631578953</v>
      </c>
    </row>
    <row r="17" spans="1:4" x14ac:dyDescent="0.25">
      <c r="A17" s="52" t="s">
        <v>13</v>
      </c>
      <c r="B17" s="6">
        <v>11000000</v>
      </c>
      <c r="C17" s="6">
        <v>1651847.37</v>
      </c>
      <c r="D17" s="7">
        <f t="shared" si="0"/>
        <v>15.016794272727275</v>
      </c>
    </row>
    <row r="18" spans="1:4" x14ac:dyDescent="0.25">
      <c r="A18" s="53" t="s">
        <v>14</v>
      </c>
      <c r="B18" s="6">
        <v>90000000</v>
      </c>
      <c r="C18" s="6">
        <v>44587903.07</v>
      </c>
      <c r="D18" s="7">
        <f t="shared" si="0"/>
        <v>49.542114522222228</v>
      </c>
    </row>
    <row r="19" spans="1:4" ht="33" customHeight="1" x14ac:dyDescent="0.25">
      <c r="A19" s="54" t="s">
        <v>15</v>
      </c>
      <c r="B19" s="8">
        <v>6000</v>
      </c>
      <c r="C19" s="8">
        <v>4210.8100000000004</v>
      </c>
      <c r="D19" s="9">
        <f t="shared" si="0"/>
        <v>70.180166666666679</v>
      </c>
    </row>
    <row r="20" spans="1:4" ht="21.75" customHeight="1" thickBot="1" x14ac:dyDescent="0.3">
      <c r="A20" s="63" t="s">
        <v>16</v>
      </c>
      <c r="B20" s="64">
        <v>15000000</v>
      </c>
      <c r="C20" s="64">
        <v>6103705.8399999999</v>
      </c>
      <c r="D20" s="11">
        <f t="shared" si="0"/>
        <v>40.691372266666662</v>
      </c>
    </row>
    <row r="21" spans="1:4" ht="30.2" customHeight="1" x14ac:dyDescent="0.25">
      <c r="A21" s="65" t="s">
        <v>17</v>
      </c>
      <c r="B21" s="12">
        <f>B22+B28+B29+B30+B33+B34</f>
        <v>155527128.16999999</v>
      </c>
      <c r="C21" s="12">
        <f>C22+C28+C29+C30+C33+C34</f>
        <v>93823917.220000014</v>
      </c>
      <c r="D21" s="13">
        <f t="shared" si="0"/>
        <v>60.326399853178756</v>
      </c>
    </row>
    <row r="22" spans="1:4" ht="33.75" customHeight="1" x14ac:dyDescent="0.25">
      <c r="A22" s="54" t="s">
        <v>18</v>
      </c>
      <c r="B22" s="14">
        <f>B23+B24+B25+B26+B27</f>
        <v>102563100</v>
      </c>
      <c r="C22" s="14">
        <f>C23+C24+C25+C26+C27</f>
        <v>50753386.49000001</v>
      </c>
      <c r="D22" s="9">
        <f t="shared" si="0"/>
        <v>49.485035543972451</v>
      </c>
    </row>
    <row r="23" spans="1:4" ht="50.25" customHeight="1" x14ac:dyDescent="0.25">
      <c r="A23" s="53" t="s">
        <v>19</v>
      </c>
      <c r="B23" s="80">
        <v>1023000</v>
      </c>
      <c r="C23" s="15">
        <v>958250</v>
      </c>
      <c r="D23" s="7">
        <f t="shared" si="0"/>
        <v>93.670576735092865</v>
      </c>
    </row>
    <row r="24" spans="1:4" ht="23.25" customHeight="1" x14ac:dyDescent="0.25">
      <c r="A24" s="53" t="s">
        <v>20</v>
      </c>
      <c r="B24" s="80">
        <v>83100000</v>
      </c>
      <c r="C24" s="15">
        <v>36428115.950000003</v>
      </c>
      <c r="D24" s="7">
        <f t="shared" si="0"/>
        <v>43.836481287605302</v>
      </c>
    </row>
    <row r="25" spans="1:4" ht="20.25" customHeight="1" x14ac:dyDescent="0.25">
      <c r="A25" s="53" t="s">
        <v>21</v>
      </c>
      <c r="B25" s="80">
        <v>4300000</v>
      </c>
      <c r="C25" s="15">
        <v>3769425.84</v>
      </c>
      <c r="D25" s="7">
        <f t="shared" si="0"/>
        <v>87.661066046511621</v>
      </c>
    </row>
    <row r="26" spans="1:4" ht="37.5" customHeight="1" x14ac:dyDescent="0.25">
      <c r="A26" s="53" t="s">
        <v>22</v>
      </c>
      <c r="B26" s="80">
        <v>100000</v>
      </c>
      <c r="C26" s="15">
        <v>0</v>
      </c>
      <c r="D26" s="7">
        <f t="shared" si="0"/>
        <v>0</v>
      </c>
    </row>
    <row r="27" spans="1:4" ht="31.5" x14ac:dyDescent="0.25">
      <c r="A27" s="53" t="s">
        <v>23</v>
      </c>
      <c r="B27" s="80">
        <v>14040100</v>
      </c>
      <c r="C27" s="15">
        <v>9597594.6999999993</v>
      </c>
      <c r="D27" s="16">
        <f t="shared" si="0"/>
        <v>68.358449726141544</v>
      </c>
    </row>
    <row r="28" spans="1:4" ht="22.7" customHeight="1" x14ac:dyDescent="0.25">
      <c r="A28" s="54" t="s">
        <v>24</v>
      </c>
      <c r="B28" s="29">
        <v>23000000</v>
      </c>
      <c r="C28" s="8">
        <v>18827164.23</v>
      </c>
      <c r="D28" s="9">
        <f t="shared" si="0"/>
        <v>81.857235782608697</v>
      </c>
    </row>
    <row r="29" spans="1:4" ht="30.75" customHeight="1" x14ac:dyDescent="0.25">
      <c r="A29" s="54" t="s">
        <v>25</v>
      </c>
      <c r="B29" s="29">
        <v>1000000</v>
      </c>
      <c r="C29" s="17">
        <v>959747.68</v>
      </c>
      <c r="D29" s="9">
        <f t="shared" si="0"/>
        <v>95.974768000000012</v>
      </c>
    </row>
    <row r="30" spans="1:4" ht="31.5" x14ac:dyDescent="0.25">
      <c r="A30" s="54" t="s">
        <v>26</v>
      </c>
      <c r="B30" s="29">
        <f>B31+B32</f>
        <v>13030900</v>
      </c>
      <c r="C30" s="29">
        <f>C31+C32</f>
        <v>16984691.939999998</v>
      </c>
      <c r="D30" s="9">
        <f t="shared" si="0"/>
        <v>130.34166435165645</v>
      </c>
    </row>
    <row r="31" spans="1:4" ht="21.75" customHeight="1" x14ac:dyDescent="0.25">
      <c r="A31" s="53" t="s">
        <v>27</v>
      </c>
      <c r="B31" s="80">
        <v>3030900</v>
      </c>
      <c r="C31" s="15">
        <v>1840267.91</v>
      </c>
      <c r="D31" s="7">
        <f t="shared" si="0"/>
        <v>60.716879804678484</v>
      </c>
    </row>
    <row r="32" spans="1:4" ht="18.75" customHeight="1" x14ac:dyDescent="0.25">
      <c r="A32" s="53" t="s">
        <v>28</v>
      </c>
      <c r="B32" s="80">
        <v>10000000</v>
      </c>
      <c r="C32" s="15">
        <v>15144424.029999999</v>
      </c>
      <c r="D32" s="7">
        <f t="shared" si="0"/>
        <v>151.44424029999999</v>
      </c>
    </row>
    <row r="33" spans="1:4" ht="21.75" customHeight="1" x14ac:dyDescent="0.25">
      <c r="A33" s="54" t="s">
        <v>29</v>
      </c>
      <c r="B33" s="17">
        <v>13333128.17</v>
      </c>
      <c r="C33" s="17">
        <v>3598595.25</v>
      </c>
      <c r="D33" s="9">
        <f t="shared" si="0"/>
        <v>26.989879675026028</v>
      </c>
    </row>
    <row r="34" spans="1:4" ht="21.75" customHeight="1" x14ac:dyDescent="0.25">
      <c r="A34" s="54" t="s">
        <v>30</v>
      </c>
      <c r="B34" s="17">
        <f>B35+B36</f>
        <v>2600000</v>
      </c>
      <c r="C34" s="17">
        <f>C35+C36</f>
        <v>2700331.63</v>
      </c>
      <c r="D34" s="9">
        <f t="shared" si="0"/>
        <v>103.85890884615385</v>
      </c>
    </row>
    <row r="35" spans="1:4" ht="21.2" customHeight="1" x14ac:dyDescent="0.25">
      <c r="A35" s="53" t="s">
        <v>31</v>
      </c>
      <c r="B35" s="15">
        <v>0</v>
      </c>
      <c r="C35" s="15">
        <v>106762.86</v>
      </c>
      <c r="D35" s="7"/>
    </row>
    <row r="36" spans="1:4" ht="21.75" customHeight="1" thickBot="1" x14ac:dyDescent="0.3">
      <c r="A36" s="67" t="s">
        <v>30</v>
      </c>
      <c r="B36" s="31">
        <v>2600000</v>
      </c>
      <c r="C36" s="31">
        <v>2593568.77</v>
      </c>
      <c r="D36" s="32">
        <f t="shared" si="0"/>
        <v>99.752645000000001</v>
      </c>
    </row>
    <row r="37" spans="1:4" ht="30.2" customHeight="1" x14ac:dyDescent="0.25">
      <c r="A37" s="65" t="s">
        <v>32</v>
      </c>
      <c r="B37" s="12">
        <f>B38+B39+B40+B41+B42+B43</f>
        <v>2009289890.1599998</v>
      </c>
      <c r="C37" s="12">
        <f>C38+C39+C40+C41+C42+C43</f>
        <v>804772266.63999999</v>
      </c>
      <c r="D37" s="3">
        <f t="shared" si="0"/>
        <v>40.052571337823032</v>
      </c>
    </row>
    <row r="38" spans="1:4" ht="31.7" customHeight="1" x14ac:dyDescent="0.25">
      <c r="A38" s="53" t="s">
        <v>33</v>
      </c>
      <c r="B38" s="80">
        <v>93250200</v>
      </c>
      <c r="C38" s="15">
        <v>54395600</v>
      </c>
      <c r="D38" s="16">
        <f t="shared" si="0"/>
        <v>58.332957999017701</v>
      </c>
    </row>
    <row r="39" spans="1:4" hidden="1" x14ac:dyDescent="0.25">
      <c r="A39" s="53" t="s">
        <v>34</v>
      </c>
      <c r="B39" s="80">
        <v>0</v>
      </c>
      <c r="C39" s="15">
        <v>0</v>
      </c>
      <c r="D39" s="16" t="e">
        <f t="shared" si="0"/>
        <v>#DIV/0!</v>
      </c>
    </row>
    <row r="40" spans="1:4" ht="18.75" customHeight="1" x14ac:dyDescent="0.25">
      <c r="A40" s="53" t="s">
        <v>35</v>
      </c>
      <c r="B40" s="80">
        <v>2123150702.3599999</v>
      </c>
      <c r="C40" s="15">
        <v>959896901.15999997</v>
      </c>
      <c r="D40" s="16">
        <f t="shared" si="0"/>
        <v>45.210964068307597</v>
      </c>
    </row>
    <row r="41" spans="1:4" ht="33.75" customHeight="1" x14ac:dyDescent="0.25">
      <c r="A41" s="53" t="s">
        <v>36</v>
      </c>
      <c r="B41" s="30">
        <v>3931597.32</v>
      </c>
      <c r="C41" s="15">
        <v>1522375</v>
      </c>
      <c r="D41" s="16">
        <v>0</v>
      </c>
    </row>
    <row r="42" spans="1:4" ht="47.25" customHeight="1" x14ac:dyDescent="0.25">
      <c r="A42" s="53" t="s">
        <v>37</v>
      </c>
      <c r="B42" s="30">
        <v>-216063408.16</v>
      </c>
      <c r="C42" s="15">
        <v>-216063408.16</v>
      </c>
      <c r="D42" s="16">
        <v>0</v>
      </c>
    </row>
    <row r="43" spans="1:4" ht="19.5" customHeight="1" thickBot="1" x14ac:dyDescent="0.3">
      <c r="A43" s="66" t="s">
        <v>38</v>
      </c>
      <c r="B43" s="81">
        <v>5020798.6399999997</v>
      </c>
      <c r="C43" s="82">
        <v>5020798.6399999997</v>
      </c>
      <c r="D43" s="18">
        <v>0</v>
      </c>
    </row>
    <row r="44" spans="1:4" ht="50.25" hidden="1" customHeight="1" thickBot="1" x14ac:dyDescent="0.3">
      <c r="A44" s="78" t="s">
        <v>39</v>
      </c>
      <c r="B44" s="79"/>
      <c r="C44" s="33"/>
      <c r="D44" s="34"/>
    </row>
    <row r="45" spans="1:4" ht="29.25" customHeight="1" thickBot="1" x14ac:dyDescent="0.3">
      <c r="A45" s="61" t="s">
        <v>40</v>
      </c>
      <c r="B45" s="62">
        <f>B6+B21+B37</f>
        <v>2666273018.3299999</v>
      </c>
      <c r="C45" s="44">
        <f>C6+C21+C37</f>
        <v>1157592520.5799999</v>
      </c>
      <c r="D45" s="19">
        <f t="shared" si="0"/>
        <v>43.416128529292521</v>
      </c>
    </row>
    <row r="46" spans="1:4" ht="19.5" customHeight="1" x14ac:dyDescent="0.25">
      <c r="A46" s="58" t="s">
        <v>41</v>
      </c>
      <c r="B46" s="96"/>
      <c r="C46" s="97"/>
      <c r="D46" s="98"/>
    </row>
    <row r="47" spans="1:4" ht="24" customHeight="1" x14ac:dyDescent="0.25">
      <c r="A47" s="55" t="s">
        <v>42</v>
      </c>
      <c r="B47" s="23">
        <f>B48+B49+B50+B51+B52+B53+B54</f>
        <v>117892092.69</v>
      </c>
      <c r="C47" s="14">
        <f>C48+C49+C50+C51+C52+C53+C54</f>
        <v>57206520.839999996</v>
      </c>
      <c r="D47" s="20">
        <f t="shared" ref="D47:D102" si="1">C47/B47*100</f>
        <v>48.52447652314212</v>
      </c>
    </row>
    <row r="48" spans="1:4" ht="49.7" customHeight="1" x14ac:dyDescent="0.25">
      <c r="A48" s="56" t="s">
        <v>43</v>
      </c>
      <c r="B48" s="46">
        <v>6722000</v>
      </c>
      <c r="C48" s="45">
        <v>2998509.8</v>
      </c>
      <c r="D48" s="21">
        <f t="shared" si="1"/>
        <v>44.60740553406724</v>
      </c>
    </row>
    <row r="49" spans="1:4" ht="46.5" customHeight="1" x14ac:dyDescent="0.25">
      <c r="A49" s="56" t="s">
        <v>44</v>
      </c>
      <c r="B49" s="46">
        <v>60720498.689999998</v>
      </c>
      <c r="C49" s="45">
        <v>28780331.989999998</v>
      </c>
      <c r="D49" s="21">
        <f t="shared" si="1"/>
        <v>47.398049441151585</v>
      </c>
    </row>
    <row r="50" spans="1:4" x14ac:dyDescent="0.25">
      <c r="A50" s="56" t="s">
        <v>45</v>
      </c>
      <c r="B50" s="46">
        <v>29200</v>
      </c>
      <c r="C50" s="45">
        <v>10000</v>
      </c>
      <c r="D50" s="21">
        <f t="shared" si="1"/>
        <v>34.246575342465754</v>
      </c>
    </row>
    <row r="51" spans="1:4" ht="30.2" customHeight="1" x14ac:dyDescent="0.25">
      <c r="A51" s="56" t="s">
        <v>46</v>
      </c>
      <c r="B51" s="46">
        <v>8104487.1399999997</v>
      </c>
      <c r="C51" s="45">
        <v>4621225.51</v>
      </c>
      <c r="D51" s="21">
        <f t="shared" si="1"/>
        <v>57.020579219526034</v>
      </c>
    </row>
    <row r="52" spans="1:4" ht="14.25" hidden="1" customHeight="1" x14ac:dyDescent="0.25">
      <c r="A52" s="56" t="s">
        <v>47</v>
      </c>
      <c r="B52" s="46">
        <v>0</v>
      </c>
      <c r="C52" s="45">
        <v>0</v>
      </c>
      <c r="D52" s="21" t="e">
        <f t="shared" si="1"/>
        <v>#DIV/0!</v>
      </c>
    </row>
    <row r="53" spans="1:4" x14ac:dyDescent="0.25">
      <c r="A53" s="56" t="s">
        <v>48</v>
      </c>
      <c r="B53" s="46">
        <v>388684.86</v>
      </c>
      <c r="C53" s="45">
        <v>0</v>
      </c>
      <c r="D53" s="21">
        <f t="shared" si="1"/>
        <v>0</v>
      </c>
    </row>
    <row r="54" spans="1:4" x14ac:dyDescent="0.25">
      <c r="A54" s="56" t="s">
        <v>49</v>
      </c>
      <c r="B54" s="46">
        <v>41927222</v>
      </c>
      <c r="C54" s="45">
        <v>20796453.539999999</v>
      </c>
      <c r="D54" s="21">
        <f t="shared" si="1"/>
        <v>49.601315202805466</v>
      </c>
    </row>
    <row r="55" spans="1:4" ht="31.5" x14ac:dyDescent="0.25">
      <c r="A55" s="55" t="s">
        <v>50</v>
      </c>
      <c r="B55" s="23">
        <f>B56+B57+B58</f>
        <v>19700400</v>
      </c>
      <c r="C55" s="14">
        <f>C56+C57+C58</f>
        <v>8988777.1799999997</v>
      </c>
      <c r="D55" s="20">
        <f t="shared" si="1"/>
        <v>45.627384114028139</v>
      </c>
    </row>
    <row r="56" spans="1:4" x14ac:dyDescent="0.25">
      <c r="A56" s="56" t="s">
        <v>51</v>
      </c>
      <c r="B56" s="46">
        <v>3817000</v>
      </c>
      <c r="C56" s="45">
        <v>2032269</v>
      </c>
      <c r="D56" s="21">
        <f t="shared" si="1"/>
        <v>53.242572701074145</v>
      </c>
    </row>
    <row r="57" spans="1:4" ht="18.75" customHeight="1" x14ac:dyDescent="0.25">
      <c r="A57" s="56" t="s">
        <v>98</v>
      </c>
      <c r="B57" s="46">
        <v>15776900</v>
      </c>
      <c r="C57" s="45">
        <v>6956508.1799999997</v>
      </c>
      <c r="D57" s="21">
        <f t="shared" si="1"/>
        <v>44.092997863965671</v>
      </c>
    </row>
    <row r="58" spans="1:4" ht="32.25" customHeight="1" x14ac:dyDescent="0.25">
      <c r="A58" s="56" t="s">
        <v>52</v>
      </c>
      <c r="B58" s="46">
        <v>106500</v>
      </c>
      <c r="C58" s="45">
        <v>0</v>
      </c>
      <c r="D58" s="21">
        <f t="shared" si="1"/>
        <v>0</v>
      </c>
    </row>
    <row r="59" spans="1:4" x14ac:dyDescent="0.25">
      <c r="A59" s="55" t="s">
        <v>53</v>
      </c>
      <c r="B59" s="14">
        <f>B60+B61+B62+B63</f>
        <v>395971677.37</v>
      </c>
      <c r="C59" s="14">
        <f>C60+C61+C62+C63</f>
        <v>157403794.90000001</v>
      </c>
      <c r="D59" s="20">
        <f t="shared" si="1"/>
        <v>39.751276138096181</v>
      </c>
    </row>
    <row r="60" spans="1:4" x14ac:dyDescent="0.25">
      <c r="A60" s="56" t="s">
        <v>54</v>
      </c>
      <c r="B60" s="46">
        <v>968900</v>
      </c>
      <c r="C60" s="46">
        <v>0</v>
      </c>
      <c r="D60" s="21">
        <f t="shared" si="1"/>
        <v>0</v>
      </c>
    </row>
    <row r="61" spans="1:4" x14ac:dyDescent="0.25">
      <c r="A61" s="56" t="s">
        <v>55</v>
      </c>
      <c r="B61" s="46">
        <v>15506408</v>
      </c>
      <c r="C61" s="46">
        <v>15502208</v>
      </c>
      <c r="D61" s="21">
        <f t="shared" si="1"/>
        <v>99.972914423508001</v>
      </c>
    </row>
    <row r="62" spans="1:4" x14ac:dyDescent="0.25">
      <c r="A62" s="56" t="s">
        <v>56</v>
      </c>
      <c r="B62" s="47">
        <v>365796369.37</v>
      </c>
      <c r="C62" s="45">
        <v>141377768.53999999</v>
      </c>
      <c r="D62" s="21">
        <f t="shared" si="1"/>
        <v>38.649308844560331</v>
      </c>
    </row>
    <row r="63" spans="1:4" ht="20.25" customHeight="1" x14ac:dyDescent="0.25">
      <c r="A63" s="56" t="s">
        <v>57</v>
      </c>
      <c r="B63" s="46">
        <v>13700000</v>
      </c>
      <c r="C63" s="47">
        <v>523818.36</v>
      </c>
      <c r="D63" s="21">
        <f t="shared" si="1"/>
        <v>3.8234916788321165</v>
      </c>
    </row>
    <row r="64" spans="1:4" x14ac:dyDescent="0.25">
      <c r="A64" s="55" t="s">
        <v>58</v>
      </c>
      <c r="B64" s="14">
        <f>B65+B66+B68+B67</f>
        <v>416033940.25999999</v>
      </c>
      <c r="C64" s="14">
        <f>C65+C66+C68+C67</f>
        <v>57219715.82</v>
      </c>
      <c r="D64" s="20">
        <f t="shared" si="1"/>
        <v>13.753617261188017</v>
      </c>
    </row>
    <row r="65" spans="1:10" x14ac:dyDescent="0.25">
      <c r="A65" s="56" t="s">
        <v>59</v>
      </c>
      <c r="B65" s="46">
        <v>8739004.8000000007</v>
      </c>
      <c r="C65" s="47">
        <v>4089050.98</v>
      </c>
      <c r="D65" s="21">
        <f t="shared" si="1"/>
        <v>46.79080826228634</v>
      </c>
    </row>
    <row r="66" spans="1:10" x14ac:dyDescent="0.25">
      <c r="A66" s="56" t="s">
        <v>60</v>
      </c>
      <c r="B66" s="46">
        <v>150216961.31</v>
      </c>
      <c r="C66" s="45">
        <v>0</v>
      </c>
      <c r="D66" s="21">
        <f t="shared" si="1"/>
        <v>0</v>
      </c>
    </row>
    <row r="67" spans="1:10" x14ac:dyDescent="0.25">
      <c r="A67" s="56" t="s">
        <v>61</v>
      </c>
      <c r="B67" s="46">
        <v>246802403.15000001</v>
      </c>
      <c r="C67" s="47">
        <v>47259772.969999999</v>
      </c>
      <c r="D67" s="21">
        <f t="shared" si="1"/>
        <v>19.148830143795948</v>
      </c>
    </row>
    <row r="68" spans="1:10" ht="17.45" customHeight="1" x14ac:dyDescent="0.25">
      <c r="A68" s="56" t="s">
        <v>62</v>
      </c>
      <c r="B68" s="46">
        <v>10275571</v>
      </c>
      <c r="C68" s="47">
        <v>5870891.8700000001</v>
      </c>
      <c r="D68" s="21">
        <f t="shared" si="1"/>
        <v>57.134458707939437</v>
      </c>
    </row>
    <row r="69" spans="1:10" x14ac:dyDescent="0.25">
      <c r="A69" s="55" t="s">
        <v>63</v>
      </c>
      <c r="B69" s="23">
        <f>B70+B71</f>
        <v>11005654.800000001</v>
      </c>
      <c r="C69" s="14">
        <f>C70+C71</f>
        <v>5649288.7999999998</v>
      </c>
      <c r="D69" s="20">
        <f t="shared" si="1"/>
        <v>51.330783153402194</v>
      </c>
    </row>
    <row r="70" spans="1:10" ht="30.2" customHeight="1" x14ac:dyDescent="0.25">
      <c r="A70" s="56" t="s">
        <v>64</v>
      </c>
      <c r="B70" s="46">
        <v>11005654.800000001</v>
      </c>
      <c r="C70" s="45">
        <v>5649288.7999999998</v>
      </c>
      <c r="D70" s="21">
        <f t="shared" si="1"/>
        <v>51.330783153402194</v>
      </c>
    </row>
    <row r="71" spans="1:10" ht="19.5" hidden="1" customHeight="1" x14ac:dyDescent="0.25">
      <c r="A71" s="56" t="s">
        <v>65</v>
      </c>
      <c r="B71" s="46"/>
      <c r="C71" s="45"/>
      <c r="D71" s="21" t="e">
        <f t="shared" si="1"/>
        <v>#DIV/0!</v>
      </c>
    </row>
    <row r="72" spans="1:10" x14ac:dyDescent="0.25">
      <c r="A72" s="55" t="s">
        <v>66</v>
      </c>
      <c r="B72" s="14">
        <f>B73+B74+B75+B76+B77</f>
        <v>1737057283.6100001</v>
      </c>
      <c r="C72" s="14">
        <f>C73+C74+C75+C76+C77</f>
        <v>961969986.09000003</v>
      </c>
      <c r="D72" s="20">
        <f t="shared" si="1"/>
        <v>55.379289742869489</v>
      </c>
      <c r="F72" s="38"/>
      <c r="H72" s="37"/>
      <c r="J72" s="37"/>
    </row>
    <row r="73" spans="1:10" x14ac:dyDescent="0.25">
      <c r="A73" s="56" t="s">
        <v>67</v>
      </c>
      <c r="B73" s="46">
        <v>688082341.57000005</v>
      </c>
      <c r="C73" s="45">
        <v>433773084.48000002</v>
      </c>
      <c r="D73" s="21">
        <f t="shared" si="1"/>
        <v>63.040868552193672</v>
      </c>
    </row>
    <row r="74" spans="1:10" x14ac:dyDescent="0.25">
      <c r="A74" s="56" t="s">
        <v>68</v>
      </c>
      <c r="B74" s="46">
        <v>894037327.37</v>
      </c>
      <c r="C74" s="45">
        <v>440998773.62</v>
      </c>
      <c r="D74" s="24">
        <f t="shared" si="1"/>
        <v>49.326662334926354</v>
      </c>
    </row>
    <row r="75" spans="1:10" ht="15" customHeight="1" x14ac:dyDescent="0.25">
      <c r="A75" s="56" t="s">
        <v>69</v>
      </c>
      <c r="B75" s="46">
        <v>125155286.97</v>
      </c>
      <c r="C75" s="45">
        <v>72491647.579999998</v>
      </c>
      <c r="D75" s="24">
        <f t="shared" si="1"/>
        <v>57.921362600827564</v>
      </c>
    </row>
    <row r="76" spans="1:10" x14ac:dyDescent="0.25">
      <c r="A76" s="56" t="s">
        <v>70</v>
      </c>
      <c r="B76" s="46">
        <v>19508927.699999999</v>
      </c>
      <c r="C76" s="45">
        <v>9303354.4100000001</v>
      </c>
      <c r="D76" s="24">
        <f t="shared" si="1"/>
        <v>47.687676909069687</v>
      </c>
    </row>
    <row r="77" spans="1:10" x14ac:dyDescent="0.25">
      <c r="A77" s="56" t="s">
        <v>71</v>
      </c>
      <c r="B77" s="46">
        <v>10273400</v>
      </c>
      <c r="C77" s="45">
        <v>5403126</v>
      </c>
      <c r="D77" s="24">
        <f t="shared" si="1"/>
        <v>52.593357603130421</v>
      </c>
    </row>
    <row r="78" spans="1:10" x14ac:dyDescent="0.25">
      <c r="A78" s="55" t="s">
        <v>72</v>
      </c>
      <c r="B78" s="14">
        <f>B79</f>
        <v>64500400</v>
      </c>
      <c r="C78" s="14">
        <f>C79</f>
        <v>39621296.039999999</v>
      </c>
      <c r="D78" s="25">
        <f t="shared" si="1"/>
        <v>61.427985004744158</v>
      </c>
      <c r="F78" s="38"/>
    </row>
    <row r="79" spans="1:10" x14ac:dyDescent="0.25">
      <c r="A79" s="56" t="s">
        <v>73</v>
      </c>
      <c r="B79" s="46">
        <v>64500400</v>
      </c>
      <c r="C79" s="45">
        <v>39621296.039999999</v>
      </c>
      <c r="D79" s="24">
        <f t="shared" si="1"/>
        <v>61.427985004744158</v>
      </c>
    </row>
    <row r="80" spans="1:10" x14ac:dyDescent="0.25">
      <c r="A80" s="55" t="s">
        <v>74</v>
      </c>
      <c r="B80" s="14">
        <f>B81+B82+B83+B84</f>
        <v>95884601.769999996</v>
      </c>
      <c r="C80" s="14">
        <f>C81+C82+C83+C84</f>
        <v>81375229.849999994</v>
      </c>
      <c r="D80" s="25">
        <f t="shared" si="1"/>
        <v>84.867881127770787</v>
      </c>
    </row>
    <row r="81" spans="1:6" x14ac:dyDescent="0.25">
      <c r="A81" s="56" t="s">
        <v>75</v>
      </c>
      <c r="B81" s="46">
        <v>822900</v>
      </c>
      <c r="C81" s="45">
        <v>454314</v>
      </c>
      <c r="D81" s="24">
        <f t="shared" si="1"/>
        <v>55.208895370032806</v>
      </c>
    </row>
    <row r="82" spans="1:6" x14ac:dyDescent="0.25">
      <c r="A82" s="56" t="s">
        <v>76</v>
      </c>
      <c r="B82" s="46">
        <v>1458613</v>
      </c>
      <c r="C82" s="45">
        <v>529013</v>
      </c>
      <c r="D82" s="24">
        <f t="shared" si="1"/>
        <v>36.268221934125087</v>
      </c>
    </row>
    <row r="83" spans="1:6" x14ac:dyDescent="0.25">
      <c r="A83" s="56" t="s">
        <v>77</v>
      </c>
      <c r="B83" s="46">
        <v>92702980.969999999</v>
      </c>
      <c r="C83" s="45">
        <v>79639466.189999998</v>
      </c>
      <c r="D83" s="24">
        <f t="shared" si="1"/>
        <v>85.908204198711218</v>
      </c>
    </row>
    <row r="84" spans="1:6" ht="18.75" customHeight="1" x14ac:dyDescent="0.25">
      <c r="A84" s="56" t="s">
        <v>78</v>
      </c>
      <c r="B84" s="46">
        <v>900107.8</v>
      </c>
      <c r="C84" s="45">
        <v>752436.66</v>
      </c>
      <c r="D84" s="24">
        <f t="shared" si="1"/>
        <v>83.594060622516537</v>
      </c>
    </row>
    <row r="85" spans="1:6" x14ac:dyDescent="0.25">
      <c r="A85" s="55" t="s">
        <v>79</v>
      </c>
      <c r="B85" s="14">
        <f>B86+B87+B88</f>
        <v>71126967.829999998</v>
      </c>
      <c r="C85" s="14">
        <f>C86+C87+C88</f>
        <v>36006300.120000005</v>
      </c>
      <c r="D85" s="25">
        <f t="shared" si="1"/>
        <v>50.622571464115239</v>
      </c>
    </row>
    <row r="86" spans="1:6" x14ac:dyDescent="0.25">
      <c r="A86" s="56" t="s">
        <v>80</v>
      </c>
      <c r="B86" s="46">
        <v>63774697.829999998</v>
      </c>
      <c r="C86" s="45">
        <v>35430883.020000003</v>
      </c>
      <c r="D86" s="24">
        <f t="shared" si="1"/>
        <v>55.556332253342489</v>
      </c>
    </row>
    <row r="87" spans="1:6" x14ac:dyDescent="0.25">
      <c r="A87" s="56" t="s">
        <v>81</v>
      </c>
      <c r="B87" s="46">
        <v>7352270</v>
      </c>
      <c r="C87" s="45">
        <v>575417.1</v>
      </c>
      <c r="D87" s="24">
        <f t="shared" si="1"/>
        <v>7.826386952601033</v>
      </c>
    </row>
    <row r="88" spans="1:6" hidden="1" x14ac:dyDescent="0.25">
      <c r="A88" s="56" t="s">
        <v>82</v>
      </c>
      <c r="B88" s="46"/>
      <c r="C88" s="45"/>
      <c r="D88" s="24" t="e">
        <f t="shared" si="1"/>
        <v>#DIV/0!</v>
      </c>
    </row>
    <row r="89" spans="1:6" hidden="1" x14ac:dyDescent="0.25">
      <c r="A89" s="55" t="s">
        <v>83</v>
      </c>
      <c r="B89" s="14">
        <f>B90</f>
        <v>0</v>
      </c>
      <c r="C89" s="4">
        <f>C90</f>
        <v>0</v>
      </c>
      <c r="D89" s="24" t="e">
        <f t="shared" si="1"/>
        <v>#DIV/0!</v>
      </c>
    </row>
    <row r="90" spans="1:6" hidden="1" x14ac:dyDescent="0.25">
      <c r="A90" s="56" t="s">
        <v>84</v>
      </c>
      <c r="B90" s="46"/>
      <c r="C90" s="45"/>
      <c r="D90" s="24" t="e">
        <f t="shared" si="1"/>
        <v>#DIV/0!</v>
      </c>
    </row>
    <row r="91" spans="1:6" ht="28.5" customHeight="1" thickBot="1" x14ac:dyDescent="0.3">
      <c r="A91" s="55" t="s">
        <v>85</v>
      </c>
      <c r="B91" s="14">
        <v>2100000</v>
      </c>
      <c r="C91" s="4">
        <v>137736.99</v>
      </c>
      <c r="D91" s="25">
        <f t="shared" si="1"/>
        <v>6.5589042857142861</v>
      </c>
    </row>
    <row r="92" spans="1:6" ht="16.5" hidden="1" thickBot="1" x14ac:dyDescent="0.3">
      <c r="A92" s="68" t="s">
        <v>95</v>
      </c>
      <c r="B92" s="69"/>
      <c r="C92" s="10"/>
      <c r="D92" s="89" t="e">
        <f t="shared" si="1"/>
        <v>#DIV/0!</v>
      </c>
    </row>
    <row r="93" spans="1:6" ht="30.75" customHeight="1" thickBot="1" x14ac:dyDescent="0.3">
      <c r="A93" s="70" t="s">
        <v>86</v>
      </c>
      <c r="B93" s="71">
        <f>B47+B55+B59+B64+B69+B72+B78+B80+B85+B89+B91+B92</f>
        <v>2931273018.3299999</v>
      </c>
      <c r="C93" s="12">
        <f>C47+C55+C59+C64+C69+C72+C78+C80+C85+C89+C91+C92</f>
        <v>1405578646.6299999</v>
      </c>
      <c r="D93" s="90">
        <f t="shared" si="1"/>
        <v>47.951133785237921</v>
      </c>
      <c r="F93" s="38"/>
    </row>
    <row r="94" spans="1:6" ht="7.5" hidden="1" customHeight="1" x14ac:dyDescent="0.25">
      <c r="A94" s="72"/>
      <c r="B94" s="73"/>
      <c r="C94" s="48"/>
      <c r="D94" s="89" t="e">
        <f t="shared" si="1"/>
        <v>#DIV/0!</v>
      </c>
    </row>
    <row r="95" spans="1:6" ht="21.2" customHeight="1" thickBot="1" x14ac:dyDescent="0.3">
      <c r="A95" s="75" t="s">
        <v>87</v>
      </c>
      <c r="B95" s="74">
        <f>B45-B93</f>
        <v>-265000000</v>
      </c>
      <c r="C95" s="44">
        <f>C45-C93</f>
        <v>-247986126.04999995</v>
      </c>
      <c r="D95" s="26">
        <f t="shared" si="1"/>
        <v>93.579670207547153</v>
      </c>
    </row>
    <row r="96" spans="1:6" x14ac:dyDescent="0.25">
      <c r="A96" s="83" t="s">
        <v>101</v>
      </c>
      <c r="B96" s="84"/>
      <c r="C96" s="85"/>
      <c r="D96" s="91"/>
    </row>
    <row r="97" spans="1:4" x14ac:dyDescent="0.25">
      <c r="A97" s="55" t="s">
        <v>88</v>
      </c>
      <c r="B97" s="23">
        <f>B98+B99</f>
        <v>35000000</v>
      </c>
      <c r="C97" s="14">
        <f>C98+C99</f>
        <v>15000000</v>
      </c>
      <c r="D97" s="25">
        <v>0</v>
      </c>
    </row>
    <row r="98" spans="1:4" x14ac:dyDescent="0.25">
      <c r="A98" s="56" t="s">
        <v>89</v>
      </c>
      <c r="B98" s="22">
        <v>105000000</v>
      </c>
      <c r="C98" s="45">
        <v>15000000</v>
      </c>
      <c r="D98" s="24">
        <f t="shared" si="1"/>
        <v>14.285714285714285</v>
      </c>
    </row>
    <row r="99" spans="1:4" x14ac:dyDescent="0.25">
      <c r="A99" s="56" t="s">
        <v>90</v>
      </c>
      <c r="B99" s="22">
        <v>-70000000</v>
      </c>
      <c r="C99" s="45">
        <v>0</v>
      </c>
      <c r="D99" s="24">
        <f t="shared" si="1"/>
        <v>0</v>
      </c>
    </row>
    <row r="100" spans="1:4" ht="31.5" hidden="1" x14ac:dyDescent="0.25">
      <c r="A100" s="56" t="s">
        <v>91</v>
      </c>
      <c r="B100" s="22">
        <v>0</v>
      </c>
      <c r="C100" s="45">
        <v>0</v>
      </c>
      <c r="D100" s="25" t="e">
        <f t="shared" si="1"/>
        <v>#DIV/0!</v>
      </c>
    </row>
    <row r="101" spans="1:4" ht="31.5" hidden="1" x14ac:dyDescent="0.25">
      <c r="A101" s="56" t="s">
        <v>92</v>
      </c>
      <c r="B101" s="22">
        <v>0</v>
      </c>
      <c r="C101" s="45">
        <v>0</v>
      </c>
      <c r="D101" s="25" t="e">
        <f t="shared" si="1"/>
        <v>#DIV/0!</v>
      </c>
    </row>
    <row r="102" spans="1:4" ht="32.25" thickBot="1" x14ac:dyDescent="0.3">
      <c r="A102" s="92" t="s">
        <v>93</v>
      </c>
      <c r="B102" s="93">
        <v>230000000</v>
      </c>
      <c r="C102" s="57">
        <v>232986129.05000001</v>
      </c>
      <c r="D102" s="94">
        <f t="shared" si="1"/>
        <v>101.29831697826089</v>
      </c>
    </row>
    <row r="103" spans="1:4" s="43" customFormat="1" ht="40.5" customHeight="1" x14ac:dyDescent="0.25">
      <c r="A103" s="40"/>
      <c r="B103" s="41"/>
      <c r="C103" s="41"/>
      <c r="D103" s="42"/>
    </row>
    <row r="104" spans="1:4" x14ac:dyDescent="0.25">
      <c r="A104" s="1" t="s">
        <v>97</v>
      </c>
      <c r="B104" s="27"/>
      <c r="C104" s="77"/>
      <c r="D104" s="2"/>
    </row>
    <row r="105" spans="1:4" x14ac:dyDescent="0.25">
      <c r="A105" s="1" t="s">
        <v>94</v>
      </c>
      <c r="B105" s="1"/>
      <c r="C105" s="99" t="s">
        <v>103</v>
      </c>
      <c r="D105" s="100"/>
    </row>
    <row r="106" spans="1:4" x14ac:dyDescent="0.25">
      <c r="A106" s="28"/>
      <c r="B106" s="28"/>
      <c r="C106" s="49"/>
      <c r="D106" s="28"/>
    </row>
    <row r="107" spans="1:4" ht="42.75" customHeight="1" x14ac:dyDescent="0.25">
      <c r="A107" s="28"/>
      <c r="B107" s="28"/>
      <c r="C107" s="49"/>
      <c r="D107" s="28"/>
    </row>
    <row r="108" spans="1:4" x14ac:dyDescent="0.25">
      <c r="A108" s="28"/>
      <c r="B108" s="28"/>
      <c r="C108" s="49"/>
      <c r="D108" s="28"/>
    </row>
  </sheetData>
  <mergeCells count="5">
    <mergeCell ref="A1:D1"/>
    <mergeCell ref="B46:D46"/>
    <mergeCell ref="C105:D105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5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08</vt:lpstr>
      <vt:lpstr>'08'!Заголовки_для_печати</vt:lpstr>
      <vt:lpstr>'08'!Область_печати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2021-08-18T05:30:44Z</dcterms:modified>
</cp:coreProperties>
</file>