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9" sheetId="18" r:id="rId1"/>
  </sheets>
  <definedNames>
    <definedName name="_xlnm.Print_Titles" localSheetId="0">'09'!$3:$4</definedName>
    <definedName name="_xlnm.Print_Area" localSheetId="0">'09'!$A$1:$D$106</definedName>
  </definedNames>
  <calcPr calcId="152511"/>
</workbook>
</file>

<file path=xl/calcChain.xml><?xml version="1.0" encoding="utf-8"?>
<calcChain xmlns="http://schemas.openxmlformats.org/spreadsheetml/2006/main">
  <c r="C96" i="18" l="1"/>
  <c r="C34" i="18"/>
  <c r="B34" i="18"/>
  <c r="D36" i="18"/>
  <c r="C90" i="18" l="1"/>
  <c r="B90" i="18"/>
  <c r="C86" i="18"/>
  <c r="B86" i="18"/>
  <c r="C81" i="18"/>
  <c r="B81" i="18"/>
  <c r="C79" i="18"/>
  <c r="B79" i="18"/>
  <c r="C73" i="18"/>
  <c r="B73" i="18"/>
  <c r="C65" i="18"/>
  <c r="B65" i="18"/>
  <c r="C60" i="18"/>
  <c r="B60" i="18"/>
  <c r="C30" i="18"/>
  <c r="C15" i="18"/>
  <c r="C10" i="18"/>
  <c r="B30" i="18" l="1"/>
  <c r="D102" i="18" l="1"/>
  <c r="D101" i="18"/>
  <c r="D100" i="18"/>
  <c r="D99" i="18"/>
  <c r="C98" i="18"/>
  <c r="B98" i="18"/>
  <c r="D95" i="18"/>
  <c r="D93" i="18"/>
  <c r="D92" i="18"/>
  <c r="D91" i="18"/>
  <c r="D89" i="18"/>
  <c r="D88" i="18"/>
  <c r="D87" i="18"/>
  <c r="D85" i="18"/>
  <c r="D84" i="18"/>
  <c r="D83" i="18"/>
  <c r="D82" i="18"/>
  <c r="D80" i="18"/>
  <c r="D78" i="18"/>
  <c r="D77" i="18"/>
  <c r="D76" i="18"/>
  <c r="D75" i="18"/>
  <c r="D74" i="18"/>
  <c r="D72" i="18"/>
  <c r="D71" i="18"/>
  <c r="C70" i="18"/>
  <c r="B70" i="18"/>
  <c r="D69" i="18"/>
  <c r="D68" i="18"/>
  <c r="D67" i="18"/>
  <c r="D66" i="18"/>
  <c r="D64" i="18"/>
  <c r="D63" i="18"/>
  <c r="D62" i="18"/>
  <c r="D61" i="18"/>
  <c r="D59" i="18"/>
  <c r="D58" i="18"/>
  <c r="D57" i="18"/>
  <c r="C56" i="18"/>
  <c r="B56" i="18"/>
  <c r="D55" i="18"/>
  <c r="D54" i="18"/>
  <c r="D53" i="18"/>
  <c r="D52" i="18"/>
  <c r="D51" i="18"/>
  <c r="D50" i="18"/>
  <c r="D49" i="18"/>
  <c r="C48" i="18"/>
  <c r="B48" i="18"/>
  <c r="D41" i="18"/>
  <c r="D40" i="18"/>
  <c r="D39" i="18"/>
  <c r="C38" i="18"/>
  <c r="D33" i="18"/>
  <c r="D32" i="18"/>
  <c r="D31" i="18"/>
  <c r="D29" i="18"/>
  <c r="D28" i="18"/>
  <c r="D27" i="18"/>
  <c r="D26" i="18"/>
  <c r="D25" i="18"/>
  <c r="D24" i="18"/>
  <c r="C22" i="18"/>
  <c r="B22" i="18"/>
  <c r="D20" i="18"/>
  <c r="D19" i="18"/>
  <c r="D18" i="18"/>
  <c r="D17" i="18"/>
  <c r="D16" i="18"/>
  <c r="B15" i="18"/>
  <c r="D14" i="18"/>
  <c r="D13" i="18"/>
  <c r="D12" i="18"/>
  <c r="D11" i="18"/>
  <c r="B10" i="18"/>
  <c r="D9" i="18"/>
  <c r="D8" i="18"/>
  <c r="C7" i="18"/>
  <c r="B7" i="18"/>
  <c r="B6" i="18" l="1"/>
  <c r="B21" i="18"/>
  <c r="C6" i="18"/>
  <c r="B94" i="18"/>
  <c r="D60" i="18"/>
  <c r="D70" i="18"/>
  <c r="D90" i="18"/>
  <c r="D10" i="18"/>
  <c r="D22" i="18"/>
  <c r="D34" i="18"/>
  <c r="D81" i="18"/>
  <c r="D15" i="18"/>
  <c r="D30" i="18"/>
  <c r="C94" i="18"/>
  <c r="D56" i="18"/>
  <c r="D65" i="18"/>
  <c r="D73" i="18"/>
  <c r="D79" i="18"/>
  <c r="D86" i="18"/>
  <c r="D7" i="18"/>
  <c r="D48" i="18"/>
  <c r="C21" i="18"/>
  <c r="B38" i="18"/>
  <c r="D38" i="18" s="1"/>
  <c r="D103" i="18"/>
  <c r="D6" i="18" l="1"/>
  <c r="B5" i="18"/>
  <c r="D94" i="18"/>
  <c r="D21" i="18"/>
  <c r="B46" i="18"/>
  <c r="B96" i="18" s="1"/>
  <c r="C5" i="18"/>
  <c r="C46" i="18"/>
  <c r="D5" i="18" l="1"/>
  <c r="D46" i="18"/>
  <c r="D96" i="18" l="1"/>
</calcChain>
</file>

<file path=xl/sharedStrings.xml><?xml version="1.0" encoding="utf-8"?>
<sst xmlns="http://schemas.openxmlformats.org/spreadsheetml/2006/main" count="109" uniqueCount="108">
  <si>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</si>
  <si>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</si>
  <si>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</si>
  <si>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</si>
  <si>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</si>
  <si>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</si>
  <si>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</si>
  <si>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</si>
  <si>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</si>
  <si>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</si>
  <si>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</si>
  <si>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</si>
  <si>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</si>
  <si>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</si>
  <si>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</si>
  <si>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</si>
  <si>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</si>
  <si>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</si>
  <si>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</si>
  <si>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</si>
  <si>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</si>
  <si>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</si>
  <si>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</si>
  <si>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</si>
  <si>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</si>
  <si>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</si>
  <si>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</si>
  <si>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</si>
  <si>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</si>
  <si>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</si>
  <si>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</si>
  <si>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</si>
  <si>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</si>
  <si>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</si>
  <si>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</si>
  <si>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</si>
  <si>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</si>
  <si>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</si>
  <si>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</si>
  <si>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</si>
  <si>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</si>
  <si>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</si>
  <si>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</si>
  <si>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</si>
  <si>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</si>
  <si>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</si>
  <si>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</si>
  <si>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</si>
  <si>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</si>
  <si>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</si>
  <si>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</si>
  <si>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</si>
  <si>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</si>
  <si>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</si>
  <si>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</si>
  <si>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</si>
  <si>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</si>
  <si>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</si>
  <si>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</si>
  <si>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</si>
  <si>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</si>
  <si>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</si>
  <si>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</si>
  <si>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</si>
  <si>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</si>
  <si>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</si>
  <si>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</si>
  <si>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</si>
  <si>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</si>
  <si>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</si>
  <si>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</si>
  <si>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</si>
  <si>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</si>
  <si>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</si>
  <si>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</si>
  <si>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</si>
  <si>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</si>
  <si>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</si>
  <si>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</si>
  <si>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</si>
  <si>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</si>
  <si>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</si>
  <si>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</si>
  <si>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</si>
  <si>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</si>
  <si>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</si>
  <si>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</si>
  <si>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</si>
  <si>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</si>
  <si>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</si>
  <si>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</si>
  <si>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</si>
  <si>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</si>
  <si>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</si>
  <si>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</si>
  <si>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</si>
  <si>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</si>
  <si>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</si>
  <si>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</si>
  <si>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2021 год</t>
  </si>
  <si>
    <t>Утвержденный план</t>
  </si>
  <si>
    <t>Источники финансирования дефицита бюджета, в том числе:</t>
  </si>
  <si>
    <t>% исп</t>
  </si>
  <si>
    <t>Е. М. Запорожцева</t>
  </si>
  <si>
    <t xml:space="preserve"> Сводка об исполнении бюджета города Новочебоксарска на 1 сентября 2021 года                                                        </t>
  </si>
  <si>
    <t>Исполнено на 01.09.2021</t>
  </si>
  <si>
    <t>Инициативные платежи, зачисляемые в бюджеты городских округов</t>
  </si>
  <si>
    <t>в 2,4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</si>
</sst>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4" fontId="2" fillId="0" borderId="5" xfId="1" applyNumberFormat="1" applyFont="1" applyFill="1" applyBorder="1" applyAlignment="1"/>
    <xf numFmtId="164" fontId="2" fillId="2" borderId="6" xfId="2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/>
    <xf numFmtId="164" fontId="3" fillId="2" borderId="6" xfId="2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wrapText="1"/>
    </xf>
    <xf numFmtId="164" fontId="3" fillId="2" borderId="4" xfId="2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164" fontId="2" fillId="0" borderId="6" xfId="2" applyNumberFormat="1" applyFont="1" applyBorder="1" applyAlignment="1">
      <alignment horizontal="right"/>
    </xf>
    <xf numFmtId="4" fontId="3" fillId="0" borderId="5" xfId="1" applyNumberFormat="1" applyFont="1" applyFill="1" applyBorder="1" applyAlignment="1">
      <alignment wrapText="1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3" borderId="6" xfId="2" applyNumberFormat="1" applyFont="1" applyFill="1" applyBorder="1" applyAlignment="1">
      <alignment horizontal="right"/>
    </xf>
    <xf numFmtId="164" fontId="2" fillId="3" borderId="6" xfId="2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wrapText="1"/>
    </xf>
    <xf numFmtId="0" fontId="2" fillId="0" borderId="0" xfId="0" applyFont="1"/>
    <xf numFmtId="4" fontId="2" fillId="0" borderId="13" xfId="1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164" fontId="2" fillId="0" borderId="15" xfId="2" applyNumberFormat="1" applyFont="1" applyBorder="1" applyAlignment="1">
      <alignment horizontal="right"/>
    </xf>
    <xf numFmtId="0" fontId="4" fillId="0" borderId="0" xfId="0" applyFont="1"/>
    <xf numFmtId="0" fontId="2" fillId="0" borderId="9" xfId="0" applyFont="1" applyFill="1" applyBorder="1" applyAlignment="1">
      <alignment horizontal="center" vertical="center" wrapText="1"/>
    </xf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0" fontId="3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 shrinkToFit="1"/>
    </xf>
    <xf numFmtId="4" fontId="3" fillId="0" borderId="11" xfId="0" applyNumberFormat="1" applyFont="1" applyFill="1" applyBorder="1" applyAlignment="1">
      <alignment wrapText="1" shrinkToFit="1"/>
    </xf>
    <xf numFmtId="0" fontId="3" fillId="0" borderId="2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4" fontId="3" fillId="0" borderId="7" xfId="1" applyNumberFormat="1" applyFont="1" applyFill="1" applyBorder="1" applyAlignment="1"/>
    <xf numFmtId="0" fontId="3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3" borderId="21" xfId="0" applyFont="1" applyFill="1" applyBorder="1" applyAlignment="1">
      <alignment wrapText="1"/>
    </xf>
    <xf numFmtId="4" fontId="3" fillId="3" borderId="7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3" borderId="20" xfId="0" applyFont="1" applyFill="1" applyBorder="1" applyAlignment="1">
      <alignment horizont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4" fontId="2" fillId="0" borderId="13" xfId="1" applyNumberFormat="1" applyFont="1" applyFill="1" applyBorder="1" applyAlignment="1"/>
    <xf numFmtId="4" fontId="2" fillId="0" borderId="23" xfId="0" applyNumberFormat="1" applyFont="1" applyFill="1" applyBorder="1" applyAlignment="1">
      <alignment wrapText="1"/>
    </xf>
    <xf numFmtId="4" fontId="2" fillId="0" borderId="9" xfId="1" applyNumberFormat="1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wrapText="1"/>
    </xf>
    <xf numFmtId="4" fontId="3" fillId="3" borderId="9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wrapText="1"/>
    </xf>
    <xf numFmtId="0" fontId="4" fillId="0" borderId="18" xfId="0" applyFont="1" applyBorder="1" applyAlignment="1">
      <alignment vertical="top" wrapText="1"/>
    </xf>
    <xf numFmtId="2" fontId="4" fillId="0" borderId="9" xfId="0" applyNumberFormat="1" applyFont="1" applyBorder="1"/>
    <xf numFmtId="0" fontId="4" fillId="0" borderId="9" xfId="0" applyFont="1" applyBorder="1"/>
    <xf numFmtId="164" fontId="2" fillId="2" borderId="10" xfId="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Normal="100" workbookViewId="0">
      <selection sqref="A1:D1"/>
    </sheetView>
  </sheetViews>
  <sheetFormatPr defaultColWidth="9.140625" defaultRowHeight="15.75" x14ac:dyDescent="0.25"/>
  <cols>
    <col min="1" max="1" width="64.140625" style="31" customWidth="1"/>
    <col min="2" max="2" width="19.28515625" style="31" customWidth="1"/>
    <col min="3" max="3" width="17.85546875" style="35" customWidth="1"/>
    <col min="4" max="4" width="11.28515625" style="31" customWidth="1"/>
    <col min="5" max="5" width="9.140625" style="31"/>
    <col min="6" max="6" width="18.140625" style="31" customWidth="1"/>
    <col min="7" max="7" width="9.140625" style="31"/>
    <col min="8" max="8" width="15" style="31" bestFit="1" customWidth="1"/>
    <col min="9" max="10" width="9.140625" style="31"/>
    <col min="11" max="11" width="15" style="31" bestFit="1" customWidth="1"/>
    <col min="12" max="16384" width="9.140625" style="31"/>
  </cols>
  <sheetData>
    <row r="1" spans="1:4" ht="27.75" customHeight="1" x14ac:dyDescent="0.25">
      <c r="A1" s="95" t="s">
        <v>104</v>
      </c>
      <c r="B1" s="95"/>
      <c r="C1" s="95"/>
      <c r="D1" s="95"/>
    </row>
    <row r="2" spans="1:4" ht="16.5" thickBot="1" x14ac:dyDescent="0.3">
      <c r="A2" s="1"/>
      <c r="B2" s="1"/>
      <c r="C2" s="71"/>
      <c r="D2" s="81" t="s">
        <v>0</v>
      </c>
    </row>
    <row r="3" spans="1:4" ht="15.75" customHeight="1" x14ac:dyDescent="0.25">
      <c r="A3" s="104" t="s">
        <v>1</v>
      </c>
      <c r="B3" s="101" t="s">
        <v>99</v>
      </c>
      <c r="C3" s="102"/>
      <c r="D3" s="103"/>
    </row>
    <row r="4" spans="1:4" ht="32.25" thickBot="1" x14ac:dyDescent="0.3">
      <c r="A4" s="105"/>
      <c r="B4" s="32" t="s">
        <v>100</v>
      </c>
      <c r="C4" s="32" t="s">
        <v>105</v>
      </c>
      <c r="D4" s="82" t="s">
        <v>102</v>
      </c>
    </row>
    <row r="5" spans="1:4" ht="30.75" customHeight="1" thickBot="1" x14ac:dyDescent="0.3">
      <c r="A5" s="57" t="s">
        <v>2</v>
      </c>
      <c r="B5" s="58">
        <f>B6+B21</f>
        <v>656983128.16999996</v>
      </c>
      <c r="C5" s="58">
        <f>C6+C21</f>
        <v>418744809.92000002</v>
      </c>
      <c r="D5" s="18">
        <f t="shared" ref="D5:D46" si="0">C5/B5*100</f>
        <v>63.737528707380477</v>
      </c>
    </row>
    <row r="6" spans="1:4" ht="29.25" customHeight="1" x14ac:dyDescent="0.25">
      <c r="A6" s="55" t="s">
        <v>3</v>
      </c>
      <c r="B6" s="56">
        <f>B7+B9+B10+B15+B19+B20</f>
        <v>501456000</v>
      </c>
      <c r="C6" s="56">
        <f>C7+C9+C10+C15+C19+C20</f>
        <v>297444037.28000003</v>
      </c>
      <c r="D6" s="83">
        <f t="shared" si="0"/>
        <v>59.316079033853427</v>
      </c>
    </row>
    <row r="7" spans="1:4" ht="21.75" customHeight="1" x14ac:dyDescent="0.25">
      <c r="A7" s="47" t="s">
        <v>4</v>
      </c>
      <c r="B7" s="46">
        <f>B8</f>
        <v>265200000</v>
      </c>
      <c r="C7" s="3">
        <f>C8</f>
        <v>168115658.84999999</v>
      </c>
      <c r="D7" s="4">
        <f t="shared" si="0"/>
        <v>63.392028223981903</v>
      </c>
    </row>
    <row r="8" spans="1:4" x14ac:dyDescent="0.25">
      <c r="A8" s="48" t="s">
        <v>5</v>
      </c>
      <c r="B8" s="5">
        <v>265200000</v>
      </c>
      <c r="C8" s="5">
        <v>168115658.84999999</v>
      </c>
      <c r="D8" s="6">
        <f t="shared" si="0"/>
        <v>63.392028223981903</v>
      </c>
    </row>
    <row r="9" spans="1:4" x14ac:dyDescent="0.25">
      <c r="A9" s="47" t="s">
        <v>6</v>
      </c>
      <c r="B9" s="7">
        <v>4700000</v>
      </c>
      <c r="C9" s="7">
        <v>3059337.83</v>
      </c>
      <c r="D9" s="8">
        <f t="shared" si="0"/>
        <v>65.092294255319146</v>
      </c>
    </row>
    <row r="10" spans="1:4" x14ac:dyDescent="0.25">
      <c r="A10" s="47" t="s">
        <v>7</v>
      </c>
      <c r="B10" s="7">
        <f>B11+B12+B13+B14</f>
        <v>77550000</v>
      </c>
      <c r="C10" s="7">
        <f>C11+C12+C13+C14</f>
        <v>64615978.699999996</v>
      </c>
      <c r="D10" s="8">
        <f t="shared" si="0"/>
        <v>83.321700451321718</v>
      </c>
    </row>
    <row r="11" spans="1:4" ht="32.25" customHeight="1" x14ac:dyDescent="0.25">
      <c r="A11" s="48" t="s">
        <v>96</v>
      </c>
      <c r="B11" s="5">
        <v>53300000</v>
      </c>
      <c r="C11" s="5">
        <v>42727509.719999999</v>
      </c>
      <c r="D11" s="6">
        <f t="shared" si="0"/>
        <v>80.16418333958724</v>
      </c>
    </row>
    <row r="12" spans="1:4" ht="33.75" customHeight="1" x14ac:dyDescent="0.25">
      <c r="A12" s="48" t="s">
        <v>8</v>
      </c>
      <c r="B12" s="5">
        <v>11600000</v>
      </c>
      <c r="C12" s="5">
        <v>10953955.08</v>
      </c>
      <c r="D12" s="6">
        <f t="shared" si="0"/>
        <v>94.430647241379305</v>
      </c>
    </row>
    <row r="13" spans="1:4" ht="20.25" customHeight="1" x14ac:dyDescent="0.25">
      <c r="A13" s="48" t="s">
        <v>9</v>
      </c>
      <c r="B13" s="5">
        <v>150000</v>
      </c>
      <c r="C13" s="5">
        <v>120000</v>
      </c>
      <c r="D13" s="6">
        <f t="shared" si="0"/>
        <v>80</v>
      </c>
    </row>
    <row r="14" spans="1:4" ht="31.5" x14ac:dyDescent="0.25">
      <c r="A14" s="48" t="s">
        <v>10</v>
      </c>
      <c r="B14" s="5">
        <v>12500000</v>
      </c>
      <c r="C14" s="5">
        <v>10814513.9</v>
      </c>
      <c r="D14" s="6">
        <f t="shared" si="0"/>
        <v>86.516111199999997</v>
      </c>
    </row>
    <row r="15" spans="1:4" x14ac:dyDescent="0.25">
      <c r="A15" s="47" t="s">
        <v>11</v>
      </c>
      <c r="B15" s="7">
        <f>B16+B17+B18</f>
        <v>139000000</v>
      </c>
      <c r="C15" s="7">
        <f>C16+C17+C18</f>
        <v>54542323.729999997</v>
      </c>
      <c r="D15" s="8">
        <f t="shared" si="0"/>
        <v>39.23908182014388</v>
      </c>
    </row>
    <row r="16" spans="1:4" x14ac:dyDescent="0.25">
      <c r="A16" s="48" t="s">
        <v>12</v>
      </c>
      <c r="B16" s="5">
        <v>38000000</v>
      </c>
      <c r="C16" s="5">
        <v>112611.2</v>
      </c>
      <c r="D16" s="6">
        <f t="shared" si="0"/>
        <v>0.29634526315789472</v>
      </c>
    </row>
    <row r="17" spans="1:4" x14ac:dyDescent="0.25">
      <c r="A17" s="48" t="s">
        <v>13</v>
      </c>
      <c r="B17" s="5">
        <v>11000000</v>
      </c>
      <c r="C17" s="5">
        <v>1933267.2</v>
      </c>
      <c r="D17" s="6">
        <f t="shared" si="0"/>
        <v>17.575156363636363</v>
      </c>
    </row>
    <row r="18" spans="1:4" x14ac:dyDescent="0.25">
      <c r="A18" s="49" t="s">
        <v>14</v>
      </c>
      <c r="B18" s="5">
        <v>90000000</v>
      </c>
      <c r="C18" s="5">
        <v>52496445.329999998</v>
      </c>
      <c r="D18" s="6">
        <f t="shared" si="0"/>
        <v>58.329383699999994</v>
      </c>
    </row>
    <row r="19" spans="1:4" ht="33" customHeight="1" x14ac:dyDescent="0.25">
      <c r="A19" s="50" t="s">
        <v>15</v>
      </c>
      <c r="B19" s="7">
        <v>6000</v>
      </c>
      <c r="C19" s="7">
        <v>4914.01</v>
      </c>
      <c r="D19" s="8">
        <f t="shared" si="0"/>
        <v>81.900166666666678</v>
      </c>
    </row>
    <row r="20" spans="1:4" ht="21.75" customHeight="1" thickBot="1" x14ac:dyDescent="0.3">
      <c r="A20" s="59" t="s">
        <v>16</v>
      </c>
      <c r="B20" s="60">
        <v>15000000</v>
      </c>
      <c r="C20" s="60">
        <v>7105824.1600000001</v>
      </c>
      <c r="D20" s="10">
        <f t="shared" si="0"/>
        <v>47.372161066666671</v>
      </c>
    </row>
    <row r="21" spans="1:4" ht="30.2" customHeight="1" x14ac:dyDescent="0.25">
      <c r="A21" s="61" t="s">
        <v>17</v>
      </c>
      <c r="B21" s="11">
        <f>B22+B28+B29+B30+B33+B34</f>
        <v>155527128.16999999</v>
      </c>
      <c r="C21" s="11">
        <f>C22+C28+C29+C30+C33+C34</f>
        <v>121300772.64</v>
      </c>
      <c r="D21" s="12">
        <f t="shared" si="0"/>
        <v>77.993321208510551</v>
      </c>
    </row>
    <row r="22" spans="1:4" ht="33.75" customHeight="1" x14ac:dyDescent="0.25">
      <c r="A22" s="50" t="s">
        <v>18</v>
      </c>
      <c r="B22" s="13">
        <f>B23+B24+B25+B26+B27</f>
        <v>102563100</v>
      </c>
      <c r="C22" s="13">
        <f>C23+C24+C25+C26+C27</f>
        <v>74754291.700000003</v>
      </c>
      <c r="D22" s="8">
        <f t="shared" si="0"/>
        <v>72.886146869585659</v>
      </c>
    </row>
    <row r="23" spans="1:4" ht="50.25" customHeight="1" x14ac:dyDescent="0.25">
      <c r="A23" s="49" t="s">
        <v>19</v>
      </c>
      <c r="B23" s="5">
        <v>1023000</v>
      </c>
      <c r="C23" s="14">
        <v>2426426.2200000002</v>
      </c>
      <c r="D23" s="6" t="s">
        <v>107</v>
      </c>
    </row>
    <row r="24" spans="1:4" ht="23.25" customHeight="1" x14ac:dyDescent="0.25">
      <c r="A24" s="49" t="s">
        <v>20</v>
      </c>
      <c r="B24" s="5">
        <v>83100000</v>
      </c>
      <c r="C24" s="14">
        <v>57095506.409999996</v>
      </c>
      <c r="D24" s="6">
        <f t="shared" si="0"/>
        <v>68.706987256317689</v>
      </c>
    </row>
    <row r="25" spans="1:4" ht="20.25" customHeight="1" x14ac:dyDescent="0.25">
      <c r="A25" s="49" t="s">
        <v>21</v>
      </c>
      <c r="B25" s="5">
        <v>4300000</v>
      </c>
      <c r="C25" s="14">
        <v>4144838.13</v>
      </c>
      <c r="D25" s="6">
        <f t="shared" si="0"/>
        <v>96.391584418604651</v>
      </c>
    </row>
    <row r="26" spans="1:4" ht="37.5" customHeight="1" x14ac:dyDescent="0.25">
      <c r="A26" s="49" t="s">
        <v>22</v>
      </c>
      <c r="B26" s="5">
        <v>100000</v>
      </c>
      <c r="C26" s="14">
        <v>135000</v>
      </c>
      <c r="D26" s="6">
        <f t="shared" si="0"/>
        <v>135</v>
      </c>
    </row>
    <row r="27" spans="1:4" ht="31.5" x14ac:dyDescent="0.25">
      <c r="A27" s="49" t="s">
        <v>23</v>
      </c>
      <c r="B27" s="5">
        <v>14040100</v>
      </c>
      <c r="C27" s="14">
        <v>10952520.939999999</v>
      </c>
      <c r="D27" s="15">
        <f t="shared" si="0"/>
        <v>78.008852785948818</v>
      </c>
    </row>
    <row r="28" spans="1:4" ht="22.7" customHeight="1" x14ac:dyDescent="0.25">
      <c r="A28" s="50" t="s">
        <v>24</v>
      </c>
      <c r="B28" s="7">
        <v>23000000</v>
      </c>
      <c r="C28" s="7">
        <v>18739171.829999998</v>
      </c>
      <c r="D28" s="8">
        <f t="shared" si="0"/>
        <v>81.474660130434771</v>
      </c>
    </row>
    <row r="29" spans="1:4" ht="30.75" customHeight="1" x14ac:dyDescent="0.25">
      <c r="A29" s="50" t="s">
        <v>25</v>
      </c>
      <c r="B29" s="7">
        <v>1000000</v>
      </c>
      <c r="C29" s="16">
        <v>1051784</v>
      </c>
      <c r="D29" s="8">
        <f t="shared" si="0"/>
        <v>105.17840000000001</v>
      </c>
    </row>
    <row r="30" spans="1:4" ht="31.5" x14ac:dyDescent="0.25">
      <c r="A30" s="50" t="s">
        <v>26</v>
      </c>
      <c r="B30" s="7">
        <f>B31+B32</f>
        <v>13030900</v>
      </c>
      <c r="C30" s="7">
        <f>C31+C32</f>
        <v>18313792.66</v>
      </c>
      <c r="D30" s="8">
        <f t="shared" si="0"/>
        <v>140.5412723603128</v>
      </c>
    </row>
    <row r="31" spans="1:4" ht="21.75" customHeight="1" x14ac:dyDescent="0.25">
      <c r="A31" s="49" t="s">
        <v>27</v>
      </c>
      <c r="B31" s="5">
        <v>3030900</v>
      </c>
      <c r="C31" s="14">
        <v>3151065.67</v>
      </c>
      <c r="D31" s="6">
        <f t="shared" si="0"/>
        <v>103.96468606684483</v>
      </c>
    </row>
    <row r="32" spans="1:4" ht="18.75" customHeight="1" x14ac:dyDescent="0.25">
      <c r="A32" s="49" t="s">
        <v>28</v>
      </c>
      <c r="B32" s="5">
        <v>10000000</v>
      </c>
      <c r="C32" s="14">
        <v>15162726.99</v>
      </c>
      <c r="D32" s="6">
        <f t="shared" si="0"/>
        <v>151.62726989999999</v>
      </c>
    </row>
    <row r="33" spans="1:4" ht="21.75" customHeight="1" x14ac:dyDescent="0.25">
      <c r="A33" s="50" t="s">
        <v>29</v>
      </c>
      <c r="B33" s="16">
        <v>13333128.17</v>
      </c>
      <c r="C33" s="16">
        <v>3911870.89</v>
      </c>
      <c r="D33" s="8">
        <f t="shared" si="0"/>
        <v>29.339483128961781</v>
      </c>
    </row>
    <row r="34" spans="1:4" ht="21.75" customHeight="1" x14ac:dyDescent="0.25">
      <c r="A34" s="50" t="s">
        <v>30</v>
      </c>
      <c r="B34" s="16">
        <f>B35+B36+B37</f>
        <v>2600000</v>
      </c>
      <c r="C34" s="16">
        <f>C35+C36+C37</f>
        <v>4529861.5599999996</v>
      </c>
      <c r="D34" s="8">
        <f t="shared" si="0"/>
        <v>174.22544461538462</v>
      </c>
    </row>
    <row r="35" spans="1:4" ht="21.2" customHeight="1" x14ac:dyDescent="0.25">
      <c r="A35" s="49" t="s">
        <v>31</v>
      </c>
      <c r="B35" s="14">
        <v>0</v>
      </c>
      <c r="C35" s="14">
        <v>-2772.64</v>
      </c>
      <c r="D35" s="6">
        <v>0</v>
      </c>
    </row>
    <row r="36" spans="1:4" ht="21.2" customHeight="1" x14ac:dyDescent="0.25">
      <c r="A36" s="49" t="s">
        <v>30</v>
      </c>
      <c r="B36" s="5">
        <v>2600000</v>
      </c>
      <c r="C36" s="5">
        <v>2593568.77</v>
      </c>
      <c r="D36" s="6">
        <f t="shared" si="0"/>
        <v>99.752645000000001</v>
      </c>
    </row>
    <row r="37" spans="1:4" ht="33.75" customHeight="1" thickBot="1" x14ac:dyDescent="0.3">
      <c r="A37" s="91" t="s">
        <v>106</v>
      </c>
      <c r="B37" s="92">
        <v>0</v>
      </c>
      <c r="C37" s="93">
        <v>1939065.43</v>
      </c>
      <c r="D37" s="94">
        <v>0</v>
      </c>
    </row>
    <row r="38" spans="1:4" ht="30.2" customHeight="1" x14ac:dyDescent="0.25">
      <c r="A38" s="54" t="s">
        <v>32</v>
      </c>
      <c r="B38" s="90">
        <f>B39+B40+B41+B42+B43+B44</f>
        <v>2020748290.1599998</v>
      </c>
      <c r="C38" s="90">
        <f>C39+C40+C41+C42+C43+C44</f>
        <v>1025614471.26</v>
      </c>
      <c r="D38" s="83">
        <f t="shared" si="0"/>
        <v>50.754192209599417</v>
      </c>
    </row>
    <row r="39" spans="1:4" ht="31.7" customHeight="1" x14ac:dyDescent="0.25">
      <c r="A39" s="49" t="s">
        <v>33</v>
      </c>
      <c r="B39" s="75">
        <v>93250200</v>
      </c>
      <c r="C39" s="14">
        <v>62166400</v>
      </c>
      <c r="D39" s="15">
        <f t="shared" si="0"/>
        <v>66.666237713163085</v>
      </c>
    </row>
    <row r="40" spans="1:4" hidden="1" x14ac:dyDescent="0.25">
      <c r="A40" s="49" t="s">
        <v>34</v>
      </c>
      <c r="B40" s="75">
        <v>0</v>
      </c>
      <c r="C40" s="14">
        <v>0</v>
      </c>
      <c r="D40" s="15" t="e">
        <f t="shared" si="0"/>
        <v>#DIV/0!</v>
      </c>
    </row>
    <row r="41" spans="1:4" ht="18.75" customHeight="1" x14ac:dyDescent="0.25">
      <c r="A41" s="49" t="s">
        <v>35</v>
      </c>
      <c r="B41" s="75">
        <v>2134609102.3599999</v>
      </c>
      <c r="C41" s="14">
        <v>1174477723.8499999</v>
      </c>
      <c r="D41" s="15">
        <f t="shared" si="0"/>
        <v>55.020739982393522</v>
      </c>
    </row>
    <row r="42" spans="1:4" ht="33.75" customHeight="1" x14ac:dyDescent="0.25">
      <c r="A42" s="49" t="s">
        <v>36</v>
      </c>
      <c r="B42" s="28">
        <v>3931597.32</v>
      </c>
      <c r="C42" s="14">
        <v>12956.93</v>
      </c>
      <c r="D42" s="15">
        <v>0</v>
      </c>
    </row>
    <row r="43" spans="1:4" ht="47.25" customHeight="1" x14ac:dyDescent="0.25">
      <c r="A43" s="49" t="s">
        <v>37</v>
      </c>
      <c r="B43" s="28">
        <v>-216063408.16</v>
      </c>
      <c r="C43" s="14">
        <v>-216063408.16</v>
      </c>
      <c r="D43" s="15">
        <v>0</v>
      </c>
    </row>
    <row r="44" spans="1:4" ht="19.5" customHeight="1" thickBot="1" x14ac:dyDescent="0.3">
      <c r="A44" s="62" t="s">
        <v>38</v>
      </c>
      <c r="B44" s="76">
        <v>5020798.6399999997</v>
      </c>
      <c r="C44" s="77">
        <v>5020798.6399999997</v>
      </c>
      <c r="D44" s="17">
        <v>0</v>
      </c>
    </row>
    <row r="45" spans="1:4" ht="50.25" hidden="1" customHeight="1" thickBot="1" x14ac:dyDescent="0.3">
      <c r="A45" s="73" t="s">
        <v>39</v>
      </c>
      <c r="B45" s="74"/>
      <c r="C45" s="29"/>
      <c r="D45" s="30"/>
    </row>
    <row r="46" spans="1:4" ht="29.25" customHeight="1" thickBot="1" x14ac:dyDescent="0.3">
      <c r="A46" s="57" t="s">
        <v>40</v>
      </c>
      <c r="B46" s="58">
        <f>B6+B21+B38</f>
        <v>2677731418.3299999</v>
      </c>
      <c r="C46" s="40">
        <f>C6+C21+C38</f>
        <v>1444359281.1800001</v>
      </c>
      <c r="D46" s="18">
        <f t="shared" si="0"/>
        <v>53.939662181683346</v>
      </c>
    </row>
    <row r="47" spans="1:4" ht="19.5" customHeight="1" x14ac:dyDescent="0.25">
      <c r="A47" s="54" t="s">
        <v>41</v>
      </c>
      <c r="B47" s="96"/>
      <c r="C47" s="97"/>
      <c r="D47" s="98"/>
    </row>
    <row r="48" spans="1:4" ht="24" customHeight="1" x14ac:dyDescent="0.25">
      <c r="A48" s="51" t="s">
        <v>42</v>
      </c>
      <c r="B48" s="22">
        <f>B49+B50+B51+B52+B53+B54+B55</f>
        <v>116858292.69000001</v>
      </c>
      <c r="C48" s="13">
        <f>C49+C50+C51+C52+C53+C54+C55</f>
        <v>68455632.069999993</v>
      </c>
      <c r="D48" s="19">
        <f t="shared" ref="D48:D103" si="1">C48/B48*100</f>
        <v>58.580037834026975</v>
      </c>
    </row>
    <row r="49" spans="1:4" ht="49.7" customHeight="1" x14ac:dyDescent="0.25">
      <c r="A49" s="52" t="s">
        <v>43</v>
      </c>
      <c r="B49" s="42">
        <v>6722000</v>
      </c>
      <c r="C49" s="41">
        <v>3404881.6</v>
      </c>
      <c r="D49" s="20">
        <f t="shared" si="1"/>
        <v>50.652805712585547</v>
      </c>
    </row>
    <row r="50" spans="1:4" ht="46.5" customHeight="1" x14ac:dyDescent="0.25">
      <c r="A50" s="52" t="s">
        <v>44</v>
      </c>
      <c r="B50" s="42">
        <v>60610209.210000001</v>
      </c>
      <c r="C50" s="41">
        <v>36044175.710000001</v>
      </c>
      <c r="D50" s="20">
        <f t="shared" si="1"/>
        <v>59.468819163972</v>
      </c>
    </row>
    <row r="51" spans="1:4" x14ac:dyDescent="0.25">
      <c r="A51" s="52" t="s">
        <v>45</v>
      </c>
      <c r="B51" s="42">
        <v>29200</v>
      </c>
      <c r="C51" s="41">
        <v>10000</v>
      </c>
      <c r="D51" s="20">
        <f t="shared" si="1"/>
        <v>34.246575342465754</v>
      </c>
    </row>
    <row r="52" spans="1:4" ht="30.2" customHeight="1" x14ac:dyDescent="0.25">
      <c r="A52" s="52" t="s">
        <v>46</v>
      </c>
      <c r="B52" s="42">
        <v>8223776.6200000001</v>
      </c>
      <c r="C52" s="41">
        <v>5444250.6500000004</v>
      </c>
      <c r="D52" s="20">
        <f t="shared" si="1"/>
        <v>66.201344000027092</v>
      </c>
    </row>
    <row r="53" spans="1:4" ht="14.25" hidden="1" customHeight="1" x14ac:dyDescent="0.25">
      <c r="A53" s="52" t="s">
        <v>47</v>
      </c>
      <c r="B53" s="42">
        <v>0</v>
      </c>
      <c r="C53" s="41">
        <v>0</v>
      </c>
      <c r="D53" s="20" t="e">
        <f t="shared" si="1"/>
        <v>#DIV/0!</v>
      </c>
    </row>
    <row r="54" spans="1:4" x14ac:dyDescent="0.25">
      <c r="A54" s="52" t="s">
        <v>48</v>
      </c>
      <c r="B54" s="42">
        <v>388684.86</v>
      </c>
      <c r="C54" s="41">
        <v>0</v>
      </c>
      <c r="D54" s="20">
        <f t="shared" si="1"/>
        <v>0</v>
      </c>
    </row>
    <row r="55" spans="1:4" x14ac:dyDescent="0.25">
      <c r="A55" s="52" t="s">
        <v>49</v>
      </c>
      <c r="B55" s="42">
        <v>40884422</v>
      </c>
      <c r="C55" s="41">
        <v>23552324.109999999</v>
      </c>
      <c r="D55" s="20">
        <f t="shared" si="1"/>
        <v>57.607085921381007</v>
      </c>
    </row>
    <row r="56" spans="1:4" ht="31.5" x14ac:dyDescent="0.25">
      <c r="A56" s="51" t="s">
        <v>50</v>
      </c>
      <c r="B56" s="22">
        <f>B57+B58+B59</f>
        <v>19700400</v>
      </c>
      <c r="C56" s="13">
        <f>C57+C58+C59</f>
        <v>10392325.640000001</v>
      </c>
      <c r="D56" s="19">
        <f t="shared" si="1"/>
        <v>52.751850926884735</v>
      </c>
    </row>
    <row r="57" spans="1:4" x14ac:dyDescent="0.25">
      <c r="A57" s="52" t="s">
        <v>51</v>
      </c>
      <c r="B57" s="42">
        <v>3817000</v>
      </c>
      <c r="C57" s="41">
        <v>2282021.04</v>
      </c>
      <c r="D57" s="20">
        <f t="shared" si="1"/>
        <v>59.785722818967777</v>
      </c>
    </row>
    <row r="58" spans="1:4" ht="18.75" customHeight="1" x14ac:dyDescent="0.25">
      <c r="A58" s="52" t="s">
        <v>98</v>
      </c>
      <c r="B58" s="42">
        <v>15776900</v>
      </c>
      <c r="C58" s="41">
        <v>8110304.5999999996</v>
      </c>
      <c r="D58" s="20">
        <f t="shared" si="1"/>
        <v>51.406198936419699</v>
      </c>
    </row>
    <row r="59" spans="1:4" ht="32.25" customHeight="1" x14ac:dyDescent="0.25">
      <c r="A59" s="52" t="s">
        <v>52</v>
      </c>
      <c r="B59" s="42">
        <v>106500</v>
      </c>
      <c r="C59" s="41">
        <v>0</v>
      </c>
      <c r="D59" s="20">
        <f t="shared" si="1"/>
        <v>0</v>
      </c>
    </row>
    <row r="60" spans="1:4" x14ac:dyDescent="0.25">
      <c r="A60" s="51" t="s">
        <v>53</v>
      </c>
      <c r="B60" s="13">
        <f>B61+B62+B63+B64</f>
        <v>404257180.56999999</v>
      </c>
      <c r="C60" s="13">
        <f>C61+C62+C63+C64</f>
        <v>220863718.46000004</v>
      </c>
      <c r="D60" s="19">
        <f t="shared" si="1"/>
        <v>54.634457735193131</v>
      </c>
    </row>
    <row r="61" spans="1:4" x14ac:dyDescent="0.25">
      <c r="A61" s="52" t="s">
        <v>54</v>
      </c>
      <c r="B61" s="42">
        <v>968900</v>
      </c>
      <c r="C61" s="42">
        <v>24374.799999999999</v>
      </c>
      <c r="D61" s="20">
        <f t="shared" si="1"/>
        <v>2.5157188564351327</v>
      </c>
    </row>
    <row r="62" spans="1:4" x14ac:dyDescent="0.25">
      <c r="A62" s="52" t="s">
        <v>55</v>
      </c>
      <c r="B62" s="42">
        <v>15506408</v>
      </c>
      <c r="C62" s="42">
        <v>15502208</v>
      </c>
      <c r="D62" s="20">
        <f t="shared" si="1"/>
        <v>99.972914423508001</v>
      </c>
    </row>
    <row r="63" spans="1:4" x14ac:dyDescent="0.25">
      <c r="A63" s="52" t="s">
        <v>56</v>
      </c>
      <c r="B63" s="43">
        <v>366881872.56999999</v>
      </c>
      <c r="C63" s="41">
        <v>204082872.30000001</v>
      </c>
      <c r="D63" s="20">
        <f t="shared" si="1"/>
        <v>55.626316686186669</v>
      </c>
    </row>
    <row r="64" spans="1:4" ht="20.25" customHeight="1" x14ac:dyDescent="0.25">
      <c r="A64" s="52" t="s">
        <v>57</v>
      </c>
      <c r="B64" s="42">
        <v>20900000</v>
      </c>
      <c r="C64" s="43">
        <v>1254263.3600000001</v>
      </c>
      <c r="D64" s="20">
        <f t="shared" si="1"/>
        <v>6.0012600956937803</v>
      </c>
    </row>
    <row r="65" spans="1:10" x14ac:dyDescent="0.25">
      <c r="A65" s="51" t="s">
        <v>58</v>
      </c>
      <c r="B65" s="13">
        <f>B66+B67+B69+B68</f>
        <v>419218437.06</v>
      </c>
      <c r="C65" s="13">
        <f>C66+C67+C69+C68</f>
        <v>76112773.469999999</v>
      </c>
      <c r="D65" s="19">
        <f t="shared" si="1"/>
        <v>18.155874537337315</v>
      </c>
    </row>
    <row r="66" spans="1:10" x14ac:dyDescent="0.25">
      <c r="A66" s="52" t="s">
        <v>59</v>
      </c>
      <c r="B66" s="42">
        <v>8759504.8000000007</v>
      </c>
      <c r="C66" s="43">
        <v>6067059.6399999997</v>
      </c>
      <c r="D66" s="20">
        <f t="shared" si="1"/>
        <v>69.262587081406693</v>
      </c>
    </row>
    <row r="67" spans="1:10" x14ac:dyDescent="0.25">
      <c r="A67" s="52" t="s">
        <v>60</v>
      </c>
      <c r="B67" s="42">
        <v>149036961.31</v>
      </c>
      <c r="C67" s="41">
        <v>0</v>
      </c>
      <c r="D67" s="20">
        <f t="shared" si="1"/>
        <v>0</v>
      </c>
    </row>
    <row r="68" spans="1:10" x14ac:dyDescent="0.25">
      <c r="A68" s="52" t="s">
        <v>61</v>
      </c>
      <c r="B68" s="42">
        <v>251146399.94999999</v>
      </c>
      <c r="C68" s="43">
        <v>63300247.960000001</v>
      </c>
      <c r="D68" s="20">
        <f t="shared" si="1"/>
        <v>25.204521336002532</v>
      </c>
    </row>
    <row r="69" spans="1:10" ht="17.45" customHeight="1" x14ac:dyDescent="0.25">
      <c r="A69" s="52" t="s">
        <v>62</v>
      </c>
      <c r="B69" s="42">
        <v>10275571</v>
      </c>
      <c r="C69" s="43">
        <v>6745465.8700000001</v>
      </c>
      <c r="D69" s="20">
        <f t="shared" si="1"/>
        <v>65.645654825410688</v>
      </c>
    </row>
    <row r="70" spans="1:10" x14ac:dyDescent="0.25">
      <c r="A70" s="51" t="s">
        <v>63</v>
      </c>
      <c r="B70" s="22">
        <f>B71+B72</f>
        <v>11165654.800000001</v>
      </c>
      <c r="C70" s="13">
        <f>C71+C72</f>
        <v>6322144.7999999998</v>
      </c>
      <c r="D70" s="19">
        <f t="shared" si="1"/>
        <v>56.621352829213379</v>
      </c>
    </row>
    <row r="71" spans="1:10" ht="30.2" customHeight="1" x14ac:dyDescent="0.25">
      <c r="A71" s="52" t="s">
        <v>64</v>
      </c>
      <c r="B71" s="42">
        <v>11165654.800000001</v>
      </c>
      <c r="C71" s="41">
        <v>6322144.7999999998</v>
      </c>
      <c r="D71" s="20">
        <f t="shared" si="1"/>
        <v>56.621352829213379</v>
      </c>
    </row>
    <row r="72" spans="1:10" ht="19.5" hidden="1" customHeight="1" x14ac:dyDescent="0.25">
      <c r="A72" s="52" t="s">
        <v>65</v>
      </c>
      <c r="B72" s="42"/>
      <c r="C72" s="41"/>
      <c r="D72" s="20" t="e">
        <f t="shared" si="1"/>
        <v>#DIV/0!</v>
      </c>
    </row>
    <row r="73" spans="1:10" x14ac:dyDescent="0.25">
      <c r="A73" s="51" t="s">
        <v>66</v>
      </c>
      <c r="B73" s="13">
        <f>B74+B75+B76+B77+B78</f>
        <v>1736275683.6100001</v>
      </c>
      <c r="C73" s="13">
        <f>C74+C75+C76+C77+C78</f>
        <v>1125327194.4200001</v>
      </c>
      <c r="D73" s="19">
        <f t="shared" si="1"/>
        <v>64.812702558862171</v>
      </c>
      <c r="F73" s="34"/>
      <c r="H73" s="33"/>
      <c r="J73" s="33"/>
    </row>
    <row r="74" spans="1:10" x14ac:dyDescent="0.25">
      <c r="A74" s="52" t="s">
        <v>67</v>
      </c>
      <c r="B74" s="42">
        <v>718242018.57000005</v>
      </c>
      <c r="C74" s="41">
        <v>512422143.57999998</v>
      </c>
      <c r="D74" s="20">
        <f t="shared" si="1"/>
        <v>71.343938440167875</v>
      </c>
    </row>
    <row r="75" spans="1:10" x14ac:dyDescent="0.25">
      <c r="A75" s="52" t="s">
        <v>68</v>
      </c>
      <c r="B75" s="42">
        <v>860319897.37</v>
      </c>
      <c r="C75" s="41">
        <v>508374687.86000001</v>
      </c>
      <c r="D75" s="23">
        <f t="shared" si="1"/>
        <v>59.09135536840455</v>
      </c>
    </row>
    <row r="76" spans="1:10" ht="15" customHeight="1" x14ac:dyDescent="0.25">
      <c r="A76" s="52" t="s">
        <v>69</v>
      </c>
      <c r="B76" s="42">
        <v>127931439.97</v>
      </c>
      <c r="C76" s="41">
        <v>85317477.890000001</v>
      </c>
      <c r="D76" s="23">
        <f t="shared" si="1"/>
        <v>66.690000448683293</v>
      </c>
    </row>
    <row r="77" spans="1:10" x14ac:dyDescent="0.25">
      <c r="A77" s="52" t="s">
        <v>70</v>
      </c>
      <c r="B77" s="42">
        <v>19508927.699999999</v>
      </c>
      <c r="C77" s="41">
        <v>13010616.6</v>
      </c>
      <c r="D77" s="23">
        <f t="shared" si="1"/>
        <v>66.690577770709552</v>
      </c>
    </row>
    <row r="78" spans="1:10" x14ac:dyDescent="0.25">
      <c r="A78" s="52" t="s">
        <v>71</v>
      </c>
      <c r="B78" s="42">
        <v>10273400</v>
      </c>
      <c r="C78" s="41">
        <v>6202268.4900000002</v>
      </c>
      <c r="D78" s="23">
        <f t="shared" si="1"/>
        <v>60.3721113750073</v>
      </c>
    </row>
    <row r="79" spans="1:10" x14ac:dyDescent="0.25">
      <c r="A79" s="51" t="s">
        <v>72</v>
      </c>
      <c r="B79" s="13">
        <f>B80</f>
        <v>64680400</v>
      </c>
      <c r="C79" s="13">
        <f>C80</f>
        <v>44444810.590000004</v>
      </c>
      <c r="D79" s="24">
        <f t="shared" si="1"/>
        <v>68.714495565890132</v>
      </c>
      <c r="F79" s="34"/>
    </row>
    <row r="80" spans="1:10" x14ac:dyDescent="0.25">
      <c r="A80" s="52" t="s">
        <v>73</v>
      </c>
      <c r="B80" s="42">
        <v>64680400</v>
      </c>
      <c r="C80" s="41">
        <v>44444810.590000004</v>
      </c>
      <c r="D80" s="23">
        <f t="shared" si="1"/>
        <v>68.714495565890132</v>
      </c>
    </row>
    <row r="81" spans="1:6" x14ac:dyDescent="0.25">
      <c r="A81" s="51" t="s">
        <v>74</v>
      </c>
      <c r="B81" s="13">
        <f>B82+B83+B84+B85</f>
        <v>97348401.769999996</v>
      </c>
      <c r="C81" s="13">
        <f>C82+C83+C84+C85</f>
        <v>86062545.75</v>
      </c>
      <c r="D81" s="24">
        <f t="shared" si="1"/>
        <v>88.406737229580301</v>
      </c>
    </row>
    <row r="82" spans="1:6" x14ac:dyDescent="0.25">
      <c r="A82" s="52" t="s">
        <v>75</v>
      </c>
      <c r="B82" s="42">
        <v>822900</v>
      </c>
      <c r="C82" s="41">
        <v>521454</v>
      </c>
      <c r="D82" s="23">
        <f t="shared" si="1"/>
        <v>63.367845424717459</v>
      </c>
    </row>
    <row r="83" spans="1:6" x14ac:dyDescent="0.25">
      <c r="A83" s="52" t="s">
        <v>76</v>
      </c>
      <c r="B83" s="42">
        <v>2922413</v>
      </c>
      <c r="C83" s="41">
        <v>1929013</v>
      </c>
      <c r="D83" s="23">
        <f t="shared" si="1"/>
        <v>66.007542397327143</v>
      </c>
    </row>
    <row r="84" spans="1:6" x14ac:dyDescent="0.25">
      <c r="A84" s="52" t="s">
        <v>77</v>
      </c>
      <c r="B84" s="42">
        <v>92702980.969999999</v>
      </c>
      <c r="C84" s="41">
        <v>82839910.159999996</v>
      </c>
      <c r="D84" s="23">
        <f t="shared" si="1"/>
        <v>89.360567797499584</v>
      </c>
    </row>
    <row r="85" spans="1:6" ht="18.75" customHeight="1" x14ac:dyDescent="0.25">
      <c r="A85" s="52" t="s">
        <v>78</v>
      </c>
      <c r="B85" s="42">
        <v>900107.8</v>
      </c>
      <c r="C85" s="41">
        <v>772168.59</v>
      </c>
      <c r="D85" s="23">
        <f t="shared" si="1"/>
        <v>85.78623471544185</v>
      </c>
    </row>
    <row r="86" spans="1:6" x14ac:dyDescent="0.25">
      <c r="A86" s="51" t="s">
        <v>79</v>
      </c>
      <c r="B86" s="13">
        <f>B87+B88+B89</f>
        <v>71126967.829999998</v>
      </c>
      <c r="C86" s="13">
        <f>C87+C88+C89</f>
        <v>40704914.399999999</v>
      </c>
      <c r="D86" s="24">
        <f t="shared" si="1"/>
        <v>57.228524766145647</v>
      </c>
    </row>
    <row r="87" spans="1:6" x14ac:dyDescent="0.25">
      <c r="A87" s="52" t="s">
        <v>80</v>
      </c>
      <c r="B87" s="42">
        <v>63774697.829999998</v>
      </c>
      <c r="C87" s="41">
        <v>38400988.649999999</v>
      </c>
      <c r="D87" s="23">
        <f t="shared" si="1"/>
        <v>60.213517204523612</v>
      </c>
    </row>
    <row r="88" spans="1:6" x14ac:dyDescent="0.25">
      <c r="A88" s="52" t="s">
        <v>81</v>
      </c>
      <c r="B88" s="42">
        <v>7352270</v>
      </c>
      <c r="C88" s="41">
        <v>2303925.75</v>
      </c>
      <c r="D88" s="23">
        <f t="shared" si="1"/>
        <v>31.336250572952302</v>
      </c>
    </row>
    <row r="89" spans="1:6" hidden="1" x14ac:dyDescent="0.25">
      <c r="A89" s="52" t="s">
        <v>82</v>
      </c>
      <c r="B89" s="42"/>
      <c r="C89" s="41"/>
      <c r="D89" s="23" t="e">
        <f t="shared" si="1"/>
        <v>#DIV/0!</v>
      </c>
    </row>
    <row r="90" spans="1:6" hidden="1" x14ac:dyDescent="0.25">
      <c r="A90" s="51" t="s">
        <v>83</v>
      </c>
      <c r="B90" s="13">
        <f>B91</f>
        <v>0</v>
      </c>
      <c r="C90" s="3">
        <f>C91</f>
        <v>0</v>
      </c>
      <c r="D90" s="23" t="e">
        <f t="shared" si="1"/>
        <v>#DIV/0!</v>
      </c>
    </row>
    <row r="91" spans="1:6" hidden="1" x14ac:dyDescent="0.25">
      <c r="A91" s="52" t="s">
        <v>84</v>
      </c>
      <c r="B91" s="42"/>
      <c r="C91" s="41"/>
      <c r="D91" s="23" t="e">
        <f t="shared" si="1"/>
        <v>#DIV/0!</v>
      </c>
    </row>
    <row r="92" spans="1:6" ht="28.5" customHeight="1" thickBot="1" x14ac:dyDescent="0.3">
      <c r="A92" s="51" t="s">
        <v>85</v>
      </c>
      <c r="B92" s="13">
        <v>2100000</v>
      </c>
      <c r="C92" s="3">
        <v>239400</v>
      </c>
      <c r="D92" s="24">
        <f t="shared" si="1"/>
        <v>11.4</v>
      </c>
    </row>
    <row r="93" spans="1:6" ht="16.5" hidden="1" thickBot="1" x14ac:dyDescent="0.3">
      <c r="A93" s="63" t="s">
        <v>95</v>
      </c>
      <c r="B93" s="64"/>
      <c r="C93" s="9"/>
      <c r="D93" s="84" t="e">
        <f t="shared" si="1"/>
        <v>#DIV/0!</v>
      </c>
    </row>
    <row r="94" spans="1:6" ht="30.75" customHeight="1" thickBot="1" x14ac:dyDescent="0.3">
      <c r="A94" s="65" t="s">
        <v>86</v>
      </c>
      <c r="B94" s="66">
        <f>B48+B56+B60+B65+B70+B73+B79+B81+B86+B90+B92+B93</f>
        <v>2942731418.3299999</v>
      </c>
      <c r="C94" s="11">
        <f>C48+C56+C60+C65+C70+C73+C79+C81+C86+C90+C92+C93</f>
        <v>1678925459.6000001</v>
      </c>
      <c r="D94" s="85">
        <f t="shared" si="1"/>
        <v>57.053302559048703</v>
      </c>
      <c r="F94" s="34"/>
    </row>
    <row r="95" spans="1:6" ht="7.5" hidden="1" customHeight="1" x14ac:dyDescent="0.25">
      <c r="A95" s="67"/>
      <c r="B95" s="68"/>
      <c r="C95" s="44"/>
      <c r="D95" s="84" t="e">
        <f t="shared" si="1"/>
        <v>#DIV/0!</v>
      </c>
    </row>
    <row r="96" spans="1:6" ht="21.2" customHeight="1" thickBot="1" x14ac:dyDescent="0.3">
      <c r="A96" s="70" t="s">
        <v>87</v>
      </c>
      <c r="B96" s="69">
        <f>B46-B94</f>
        <v>-265000000</v>
      </c>
      <c r="C96" s="40">
        <f>C46-C94</f>
        <v>-234566178.42000008</v>
      </c>
      <c r="D96" s="25">
        <f t="shared" si="1"/>
        <v>88.515539026415127</v>
      </c>
    </row>
    <row r="97" spans="1:4" x14ac:dyDescent="0.25">
      <c r="A97" s="78" t="s">
        <v>101</v>
      </c>
      <c r="B97" s="79"/>
      <c r="C97" s="80"/>
      <c r="D97" s="86"/>
    </row>
    <row r="98" spans="1:4" x14ac:dyDescent="0.25">
      <c r="A98" s="51" t="s">
        <v>88</v>
      </c>
      <c r="B98" s="22">
        <f>B99+B100</f>
        <v>35000000</v>
      </c>
      <c r="C98" s="13">
        <f>C99+C100</f>
        <v>15000000</v>
      </c>
      <c r="D98" s="24">
        <v>0</v>
      </c>
    </row>
    <row r="99" spans="1:4" x14ac:dyDescent="0.25">
      <c r="A99" s="52" t="s">
        <v>89</v>
      </c>
      <c r="B99" s="21">
        <v>105000000</v>
      </c>
      <c r="C99" s="41">
        <v>15000000</v>
      </c>
      <c r="D99" s="23">
        <f t="shared" si="1"/>
        <v>14.285714285714285</v>
      </c>
    </row>
    <row r="100" spans="1:4" x14ac:dyDescent="0.25">
      <c r="A100" s="52" t="s">
        <v>90</v>
      </c>
      <c r="B100" s="21">
        <v>-70000000</v>
      </c>
      <c r="C100" s="41">
        <v>0</v>
      </c>
      <c r="D100" s="23">
        <f t="shared" si="1"/>
        <v>0</v>
      </c>
    </row>
    <row r="101" spans="1:4" ht="31.5" hidden="1" x14ac:dyDescent="0.25">
      <c r="A101" s="52" t="s">
        <v>91</v>
      </c>
      <c r="B101" s="21">
        <v>0</v>
      </c>
      <c r="C101" s="41">
        <v>0</v>
      </c>
      <c r="D101" s="24" t="e">
        <f t="shared" si="1"/>
        <v>#DIV/0!</v>
      </c>
    </row>
    <row r="102" spans="1:4" ht="31.5" hidden="1" x14ac:dyDescent="0.25">
      <c r="A102" s="52" t="s">
        <v>92</v>
      </c>
      <c r="B102" s="21">
        <v>0</v>
      </c>
      <c r="C102" s="41">
        <v>0</v>
      </c>
      <c r="D102" s="24" t="e">
        <f t="shared" si="1"/>
        <v>#DIV/0!</v>
      </c>
    </row>
    <row r="103" spans="1:4" ht="32.25" thickBot="1" x14ac:dyDescent="0.3">
      <c r="A103" s="87" t="s">
        <v>93</v>
      </c>
      <c r="B103" s="88">
        <v>230000000</v>
      </c>
      <c r="C103" s="53">
        <v>219566178.41999999</v>
      </c>
      <c r="D103" s="89">
        <f t="shared" si="1"/>
        <v>95.463555834782596</v>
      </c>
    </row>
    <row r="104" spans="1:4" s="39" customFormat="1" ht="40.5" customHeight="1" x14ac:dyDescent="0.25">
      <c r="A104" s="36"/>
      <c r="B104" s="37"/>
      <c r="C104" s="37"/>
      <c r="D104" s="38"/>
    </row>
    <row r="105" spans="1:4" x14ac:dyDescent="0.25">
      <c r="A105" s="1" t="s">
        <v>97</v>
      </c>
      <c r="B105" s="26"/>
      <c r="C105" s="72"/>
      <c r="D105" s="2"/>
    </row>
    <row r="106" spans="1:4" x14ac:dyDescent="0.25">
      <c r="A106" s="1" t="s">
        <v>94</v>
      </c>
      <c r="B106" s="1"/>
      <c r="C106" s="99" t="s">
        <v>103</v>
      </c>
      <c r="D106" s="100"/>
    </row>
    <row r="107" spans="1:4" x14ac:dyDescent="0.25">
      <c r="A107" s="27"/>
      <c r="B107" s="27"/>
      <c r="C107" s="45"/>
      <c r="D107" s="27"/>
    </row>
    <row r="108" spans="1:4" ht="42.75" customHeight="1" x14ac:dyDescent="0.25">
      <c r="A108" s="27"/>
      <c r="B108" s="27"/>
      <c r="C108" s="45"/>
      <c r="D108" s="27"/>
    </row>
    <row r="109" spans="1:4" x14ac:dyDescent="0.25">
      <c r="A109" s="27"/>
      <c r="B109" s="27"/>
      <c r="C109" s="45"/>
      <c r="D109" s="27"/>
    </row>
  </sheetData>
  <mergeCells count="5">
    <mergeCell ref="A1:D1"/>
    <mergeCell ref="B47:D47"/>
    <mergeCell ref="C106:D106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2" orientation="portrait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09</vt:lpstr>
      <vt:lpstr>'09'!Заголовки_для_печати</vt:lpstr>
      <vt:lpstr>'09'!Область_печати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2021-10-18T05:09:41Z</dcterms:modified>
</cp:coreProperties>
</file>