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90" tabRatio="834" activeTab="0"/>
  </bookViews>
  <sheets>
    <sheet name="Анастасово" sheetId="1" r:id="rId1"/>
    <sheet name="Козловка" sheetId="2" r:id="rId2"/>
    <sheet name="Кудеиха" sheetId="3" r:id="rId3"/>
    <sheet name="Мишуково" sheetId="4" r:id="rId4"/>
    <sheet name="Напольное" sheetId="5" r:id="rId5"/>
    <sheet name="Никулино" sheetId="6" r:id="rId6"/>
    <sheet name="Октябрьское" sheetId="7" r:id="rId7"/>
    <sheet name="Порецкое" sheetId="8" r:id="rId8"/>
    <sheet name="Рындино" sheetId="9" r:id="rId9"/>
    <sheet name="Семеновское" sheetId="10" r:id="rId10"/>
    <sheet name="Сиява" sheetId="11" r:id="rId11"/>
    <sheet name="Сыреси" sheetId="12" r:id="rId12"/>
  </sheets>
  <definedNames>
    <definedName name="_xlnm.Print_Area" localSheetId="0">'Анастасово'!$A$1:$E$67</definedName>
    <definedName name="_xlnm.Print_Area" localSheetId="1">'Козловка'!$A$1:$E$66</definedName>
    <definedName name="_xlnm.Print_Area" localSheetId="2">'Кудеиха'!$A$1:$E$65</definedName>
    <definedName name="_xlnm.Print_Area" localSheetId="3">'Мишуково'!$A$1:$E$66</definedName>
    <definedName name="_xlnm.Print_Area" localSheetId="4">'Напольное'!$A$1:$E$68</definedName>
    <definedName name="_xlnm.Print_Area" localSheetId="5">'Никулино'!$A$1:$E$66</definedName>
    <definedName name="_xlnm.Print_Area" localSheetId="6">'Октябрьское'!$A$1:$E$67</definedName>
    <definedName name="_xlnm.Print_Area" localSheetId="7">'Порецкое'!$A$1:$E$72</definedName>
    <definedName name="_xlnm.Print_Area" localSheetId="8">'Рындино'!$A$1:$E$68</definedName>
    <definedName name="_xlnm.Print_Area" localSheetId="9">'Семеновское'!$A$1:$E$67</definedName>
    <definedName name="_xlnm.Print_Area" localSheetId="10">'Сиява'!$A$1:$E$68</definedName>
    <definedName name="_xlnm.Print_Area" localSheetId="11">'Сыреси'!$A$1:$E$67</definedName>
  </definedNames>
  <calcPr fullCalcOnLoad="1"/>
</workbook>
</file>

<file path=xl/sharedStrings.xml><?xml version="1.0" encoding="utf-8"?>
<sst xmlns="http://schemas.openxmlformats.org/spreadsheetml/2006/main" count="1080" uniqueCount="101">
  <si>
    <t>Земельный налог</t>
  </si>
  <si>
    <t>Доходы от предпринимательской и иной приносящей доход деятельности</t>
  </si>
  <si>
    <t>Перечень</t>
  </si>
  <si>
    <t>Индикаторы</t>
  </si>
  <si>
    <t>Исполнено за отчетный период</t>
  </si>
  <si>
    <t>% исполнения за отчетный период</t>
  </si>
  <si>
    <t>Предельно допустимые значения</t>
  </si>
  <si>
    <t>Доходы бюджета-всего</t>
  </si>
  <si>
    <t>отклонения фактического параметра от запланированного не более 10%</t>
  </si>
  <si>
    <t xml:space="preserve">Доходы </t>
  </si>
  <si>
    <t>в том числе: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</si>
  <si>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</si>
  <si>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</si>
  <si>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</si>
  <si>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</si>
  <si>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Арендная плата и поступления от продажи права на заключение договоров аренды за земли,находящиеся в собственности поселений</t>
  </si>
  <si>
    <t>Госпошлина</t>
  </si>
  <si>
    <t>Безвозмездные поступления</t>
  </si>
  <si>
    <t>Дотации</t>
  </si>
  <si>
    <t>Субвенции и субсидии</t>
  </si>
  <si>
    <t>Расходы бюджета-всего</t>
  </si>
  <si>
    <t>Общегосударственные вопросы</t>
  </si>
  <si>
    <t>Мобилизационная и вневосковая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</si>
  <si>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</si>
  <si>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</si>
  <si>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</si>
  <si>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Социальная политика</t>
  </si>
  <si>
    <t>Всего расходов</t>
  </si>
  <si>
    <t>(текущие расходы*)</t>
  </si>
  <si>
    <t>Источники покрытия дефицита</t>
  </si>
  <si>
    <t>Изменение остатка средств на счетах в банках</t>
  </si>
  <si>
    <t>Муниципальные ценные бюмаги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</si>
  <si>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</si>
  <si>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</si>
  <si>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</si>
  <si>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</si>
  <si>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Не превышающий объема доходов бюджета сельского поселения без учета финансовой помощи из бюджетов других уровней</t>
  </si>
  <si>
    <t>(Муниципальный долг,всего*)</t>
  </si>
  <si>
    <t>Отношение текущей недоимки по местным налогам к начисленной сумме местных налогов</t>
  </si>
  <si>
    <t>Менее 20 процентов</t>
  </si>
  <si>
    <t>(Отношение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</si>
  <si>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</si>
  <si>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бюджета( без учета финансовой помощи из бюджетов других уровней*)</t>
  </si>
  <si>
    <t>Отношение суммы выданных за год поручительств(гарантий) к расходам бюджета</t>
  </si>
  <si>
    <t>не более 5 процентов в расчете на год</t>
  </si>
  <si>
    <t>Доля расходов на обслуживание внутренних долговых обязательств в общей сумме расходов бюджета</t>
  </si>
  <si>
    <t>не более 15 процентов</t>
  </si>
  <si>
    <t>Доля фактически понесенных за год расходов по исполнению гарантийных случаев по условным обязательствам в объеме расходов бюджета*</t>
  </si>
  <si>
    <t>не более 3 процентов</t>
  </si>
  <si>
    <t>Доля суммы выданных за год бюджетных кредитов в общем объеме расходов бюджета*</t>
  </si>
  <si>
    <t xml:space="preserve"> </t>
  </si>
  <si>
    <t>Национальная экономика</t>
  </si>
  <si>
    <t>Предусмотрено за отчетный период</t>
  </si>
  <si>
    <t>Доходы от сдачи в аренду имущества</t>
  </si>
  <si>
    <t>(капитальные расходы*)</t>
  </si>
  <si>
    <t>Доходы от реализации земли</t>
  </si>
  <si>
    <t>Доходы от реализации имущества</t>
  </si>
  <si>
    <t>Отмененные</t>
  </si>
  <si>
    <t>Культура, кинематография</t>
  </si>
  <si>
    <t>Физическая культура и спорт</t>
  </si>
  <si>
    <t>Прочие неналоговые доходы</t>
  </si>
  <si>
    <t>Прочие безвозмездные поступления</t>
  </si>
  <si>
    <t xml:space="preserve">Возврат остатков, субсидий, субвенций прочих безвозмездных поступлений </t>
  </si>
  <si>
    <t>Штрафы, санкции, возмещение ущерба</t>
  </si>
  <si>
    <t>(Профицит/дефицит бюджета*)</t>
  </si>
  <si>
    <t>Акцизы</t>
  </si>
  <si>
    <t>Доходы от продажи материальных и нематериальных активов</t>
  </si>
  <si>
    <t>Акцизцы</t>
  </si>
  <si>
    <t xml:space="preserve">Начальник финансового отдела </t>
  </si>
  <si>
    <t>____________________М.Н.Мясникова</t>
  </si>
  <si>
    <t>______________________М.Н.Мясникова</t>
  </si>
  <si>
    <t xml:space="preserve">Доходы от платных услуг </t>
  </si>
  <si>
    <t>Доходы от использования имущества</t>
  </si>
  <si>
    <t xml:space="preserve">Доходы от продажи земельных участков </t>
  </si>
  <si>
    <t>Межбюджетные трансферты</t>
  </si>
  <si>
    <t xml:space="preserve">Доходы от использования имущества </t>
  </si>
  <si>
    <t>Задолженность и перерасчеты по отмененным налогам, сборам и иным обязательным платежам</t>
  </si>
  <si>
    <t>Доходы от оказания платных услуг</t>
  </si>
  <si>
    <t>Доходы от продажи матер. и нематериальных активов</t>
  </si>
  <si>
    <t>доходы от оказания платных услуг</t>
  </si>
  <si>
    <t>______________________Т.И.Галахова</t>
  </si>
  <si>
    <t>Испонитель гл. специалист-эксперт</t>
  </si>
  <si>
    <t>Иные межбюджетные трансферты</t>
  </si>
  <si>
    <t>_______________________Т.И.Галахова</t>
  </si>
  <si>
    <t xml:space="preserve">Испонитель гл. специалист-эксперт </t>
  </si>
  <si>
    <t>От оказания платных услуг</t>
  </si>
  <si>
    <t>Начальник финансового отдела                                                        Т.И.Галахова</t>
  </si>
  <si>
    <t>Исполнитель гл. специалист-эксперт                                             М.Н.Мясникова</t>
  </si>
  <si>
    <t>аналитических индикаторов, характеризующих состояние бюджета Анастасовского сельского поселения за 1 полугодие 2021 года</t>
  </si>
  <si>
    <t>Иные межбюджетнве трансферты</t>
  </si>
  <si>
    <t>аналитических индикаторов, характеризующих состояние бюджета Козловского сельского поселения за 1 полугодие 2021 года</t>
  </si>
  <si>
    <t>аналитических индикаторов, характеризующих состояние бюджета Кудеихинского сельского поселения за 1 полугодие 2021 год</t>
  </si>
  <si>
    <t>аналитических индикаторов, характеризующих состояние бюджета Мишуковского сельского поселения за 1 полугодие  2021 год</t>
  </si>
  <si>
    <t>аналитических индикаторов, характеризующих состояние бюджета Наполновского сельского поселения за 1 полугодие 2021 год</t>
  </si>
  <si>
    <t>аналитических индикаторов, характеризующих состояние бюджета Никулинского сельского поселения за 1 полугодие  2021 год</t>
  </si>
  <si>
    <t>аналитических индикаторов, характеризующих состояние бюджета Октябрьского сельского поселения за 1 полугодие  2021 год</t>
  </si>
  <si>
    <t>аналитических индикаторов, характеризующих состояние бюджета Порецкого сельского поселения за 1 полугодие 2021 год</t>
  </si>
  <si>
    <t>аналитических индикаторов, характеризующих состояние бюджета Рындинского сельского поселения за 1 полугодие 2021 год</t>
  </si>
  <si>
    <t>аналитических индикаторов, характеризующих состояние бюджета Семеновского сельского поселения за 1 полугодие 2021 год</t>
  </si>
  <si>
    <t>аналитических индикаторов, характеризующих состояние бюджета Сиявского сельского поселения за 1 полугодие 2021 год</t>
  </si>
  <si>
    <t>аналитических индикаторов, характеризующих состояние бюджета Сыресинского сельского поселения за 1 полугодие 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</si>
</sst>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left" vertical="center" wrapText="1"/>
      <protection/>
    </xf>
    <xf numFmtId="173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172" fontId="5" fillId="0" borderId="10" xfId="53" applyNumberFormat="1" applyFont="1" applyFill="1" applyBorder="1" applyAlignment="1">
      <alignment horizontal="left" vertical="center" wrapText="1"/>
      <protection/>
    </xf>
    <xf numFmtId="17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2" fontId="6" fillId="0" borderId="10" xfId="53" applyNumberFormat="1" applyFont="1" applyFill="1" applyBorder="1" applyAlignment="1">
      <alignment horizontal="left" vertical="center" wrapText="1"/>
      <protection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vertical="center" wrapText="1"/>
    </xf>
    <xf numFmtId="17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73" fontId="7" fillId="0" borderId="0" xfId="0" applyNumberFormat="1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173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7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top" wrapText="1"/>
    </xf>
    <xf numFmtId="17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SheetLayoutView="100" zoomScalePageLayoutView="0" workbookViewId="0" topLeftCell="A1">
      <selection activeCell="A30" sqref="A30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3" t="s">
        <v>2</v>
      </c>
      <c r="B1" s="53"/>
      <c r="C1" s="53"/>
      <c r="D1" s="53"/>
      <c r="E1" s="53"/>
    </row>
    <row r="2" spans="1:5" ht="12.75">
      <c r="A2" s="53" t="s">
        <v>88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3">
        <f>B6+B24+B31</f>
        <v>4563326</v>
      </c>
      <c r="C5" s="4">
        <f>C6+C24+C31</f>
        <v>1596286.04</v>
      </c>
      <c r="D5" s="8">
        <f>C5/B5*100</f>
        <v>34.98075833284758</v>
      </c>
      <c r="E5" s="3" t="s">
        <v>8</v>
      </c>
      <c r="F5" s="17"/>
      <c r="G5" s="18"/>
    </row>
    <row r="6" spans="1:7" ht="12.75">
      <c r="A6" s="20" t="s">
        <v>9</v>
      </c>
      <c r="B6" s="30">
        <f>B8+B9+B12+B13+B17+B18+B14+B16+B19+B20+B22+B21+B15</f>
        <v>916780</v>
      </c>
      <c r="C6" s="30">
        <f>C8+C9+C12+C13+C17+C18+C14+C16+C19+C20+C22+C21+C15+C23</f>
        <v>505905.77999999997</v>
      </c>
      <c r="D6" s="8">
        <f aca="true" t="shared" si="0" ref="D6:D46">C6/B6*100</f>
        <v>55.18289884159776</v>
      </c>
      <c r="E6" s="6"/>
      <c r="F6" s="17"/>
      <c r="G6" s="17"/>
    </row>
    <row r="7" spans="1:7" ht="12" customHeight="1">
      <c r="A7" s="22" t="s">
        <v>10</v>
      </c>
      <c r="B7" s="41"/>
      <c r="C7" s="29"/>
      <c r="D7" s="11"/>
      <c r="E7" s="24"/>
      <c r="F7" s="17"/>
      <c r="G7" s="17"/>
    </row>
    <row r="8" spans="1:7" ht="12" customHeight="1">
      <c r="A8" s="22" t="s">
        <v>11</v>
      </c>
      <c r="B8" s="41">
        <v>54600</v>
      </c>
      <c r="C8" s="29">
        <v>57027.43</v>
      </c>
      <c r="D8" s="11">
        <f t="shared" si="0"/>
        <v>104.4458424908425</v>
      </c>
      <c r="E8" s="12"/>
      <c r="F8" s="25"/>
      <c r="G8" s="17"/>
    </row>
    <row r="9" spans="1:7" ht="12" customHeight="1">
      <c r="A9" s="22" t="s">
        <v>12</v>
      </c>
      <c r="B9" s="29">
        <f>B11</f>
        <v>26000</v>
      </c>
      <c r="C9" s="29">
        <f>C11</f>
        <v>22868.85</v>
      </c>
      <c r="D9" s="11">
        <f t="shared" si="0"/>
        <v>87.95711538461538</v>
      </c>
      <c r="E9" s="12"/>
      <c r="F9" s="17"/>
      <c r="G9" s="17"/>
    </row>
    <row r="10" spans="1:7" ht="12" customHeight="1">
      <c r="A10" s="22" t="s">
        <v>10</v>
      </c>
      <c r="B10" s="41"/>
      <c r="C10" s="42"/>
      <c r="D10" s="11"/>
      <c r="E10" s="12"/>
      <c r="F10" s="17"/>
      <c r="G10" s="17"/>
    </row>
    <row r="11" spans="1:7" ht="12" customHeight="1">
      <c r="A11" s="10" t="s">
        <v>13</v>
      </c>
      <c r="B11" s="41">
        <v>26000</v>
      </c>
      <c r="C11" s="29">
        <v>22868.85</v>
      </c>
      <c r="D11" s="11">
        <f t="shared" si="0"/>
        <v>87.95711538461538</v>
      </c>
      <c r="E11" s="3"/>
      <c r="F11" s="17"/>
      <c r="G11" s="17"/>
    </row>
    <row r="12" spans="1:7" ht="12" customHeight="1">
      <c r="A12" s="22" t="s">
        <v>14</v>
      </c>
      <c r="B12" s="41">
        <v>88000</v>
      </c>
      <c r="C12" s="29">
        <v>1696.7</v>
      </c>
      <c r="D12" s="11">
        <f t="shared" si="0"/>
        <v>1.9280681818181817</v>
      </c>
      <c r="E12" s="3"/>
      <c r="F12" s="17"/>
      <c r="G12" s="17"/>
    </row>
    <row r="13" spans="1:7" ht="12" customHeight="1">
      <c r="A13" s="22" t="s">
        <v>0</v>
      </c>
      <c r="B13" s="41">
        <v>242000</v>
      </c>
      <c r="C13" s="29">
        <v>30128.05</v>
      </c>
      <c r="D13" s="11">
        <f t="shared" si="0"/>
        <v>12.449607438016528</v>
      </c>
      <c r="E13" s="3"/>
      <c r="F13" s="17"/>
      <c r="G13" s="17"/>
    </row>
    <row r="14" spans="1:7" s="19" customFormat="1" ht="12.75">
      <c r="A14" s="22" t="s">
        <v>16</v>
      </c>
      <c r="B14" s="41">
        <v>0</v>
      </c>
      <c r="C14" s="29">
        <v>600</v>
      </c>
      <c r="D14" s="11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41">
        <v>230000</v>
      </c>
      <c r="C15" s="29">
        <v>147278.32</v>
      </c>
      <c r="D15" s="11">
        <f>C15/B15*100</f>
        <v>64.03405217391305</v>
      </c>
      <c r="E15" s="6"/>
      <c r="F15" s="17"/>
      <c r="G15" s="17"/>
    </row>
    <row r="16" spans="1:7" ht="12" customHeight="1">
      <c r="A16" s="22" t="s">
        <v>57</v>
      </c>
      <c r="B16" s="41">
        <v>0</v>
      </c>
      <c r="C16" s="29">
        <v>0</v>
      </c>
      <c r="D16" s="11">
        <v>0</v>
      </c>
      <c r="E16" s="3"/>
      <c r="F16" s="17"/>
      <c r="G16" s="17"/>
    </row>
    <row r="17" spans="1:7" s="19" customFormat="1" ht="36.75" customHeight="1">
      <c r="A17" s="22" t="s">
        <v>15</v>
      </c>
      <c r="B17" s="41">
        <v>234000</v>
      </c>
      <c r="C17" s="29">
        <v>210306.43</v>
      </c>
      <c r="D17" s="11">
        <f t="shared" si="0"/>
        <v>89.87454273504272</v>
      </c>
      <c r="E17" s="6"/>
      <c r="F17" s="17"/>
      <c r="G17" s="17"/>
    </row>
    <row r="18" spans="1:7" s="19" customFormat="1" ht="12.75">
      <c r="A18" s="22" t="s">
        <v>53</v>
      </c>
      <c r="B18" s="41">
        <v>0</v>
      </c>
      <c r="C18" s="29">
        <v>0</v>
      </c>
      <c r="D18" s="11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41">
        <v>0</v>
      </c>
      <c r="C19" s="29">
        <v>0</v>
      </c>
      <c r="D19" s="11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41">
        <v>0</v>
      </c>
      <c r="C20" s="29">
        <v>0</v>
      </c>
      <c r="D20" s="11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41">
        <v>0</v>
      </c>
      <c r="C21" s="29">
        <v>0</v>
      </c>
      <c r="D21" s="11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41">
        <v>42180</v>
      </c>
      <c r="C22" s="29">
        <v>36000</v>
      </c>
      <c r="D22" s="11">
        <f t="shared" si="0"/>
        <v>85.34850640113798</v>
      </c>
      <c r="E22" s="6"/>
      <c r="F22" s="17"/>
      <c r="G22" s="17"/>
    </row>
    <row r="23" spans="1:7" s="19" customFormat="1" ht="12.75">
      <c r="A23" s="22" t="s">
        <v>77</v>
      </c>
      <c r="B23" s="41">
        <v>0</v>
      </c>
      <c r="C23" s="29">
        <v>0</v>
      </c>
      <c r="D23" s="11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41">
        <f>B26+B27+B28+B29+B30</f>
        <v>3646546</v>
      </c>
      <c r="C24" s="41">
        <f>C26+C27+C28+C29</f>
        <v>1090380.26</v>
      </c>
      <c r="D24" s="11">
        <f t="shared" si="0"/>
        <v>29.901727826825713</v>
      </c>
      <c r="E24" s="6"/>
      <c r="F24" s="17"/>
      <c r="G24" s="17"/>
    </row>
    <row r="25" spans="1:7" s="19" customFormat="1" ht="11.25" customHeight="1">
      <c r="A25" s="22" t="s">
        <v>10</v>
      </c>
      <c r="B25" s="41"/>
      <c r="C25" s="29"/>
      <c r="D25" s="11">
        <v>0</v>
      </c>
      <c r="E25" s="6"/>
      <c r="F25" s="17"/>
      <c r="G25" s="17"/>
    </row>
    <row r="26" spans="1:7" s="19" customFormat="1" ht="12.75">
      <c r="A26" s="22" t="s">
        <v>18</v>
      </c>
      <c r="B26" s="41">
        <v>2264400</v>
      </c>
      <c r="C26" s="29">
        <v>959800</v>
      </c>
      <c r="D26" s="11">
        <f t="shared" si="0"/>
        <v>42.38650415121003</v>
      </c>
      <c r="E26" s="6"/>
      <c r="F26" s="17"/>
      <c r="G26" s="17"/>
    </row>
    <row r="27" spans="1:7" s="19" customFormat="1" ht="12.75">
      <c r="A27" s="22" t="s">
        <v>19</v>
      </c>
      <c r="B27" s="41">
        <v>1328764</v>
      </c>
      <c r="C27" s="29">
        <v>130580.26</v>
      </c>
      <c r="D27" s="11">
        <f t="shared" si="0"/>
        <v>9.827197305164798</v>
      </c>
      <c r="E27" s="6"/>
      <c r="F27" s="17"/>
      <c r="G27" s="17"/>
    </row>
    <row r="28" spans="1:7" s="19" customFormat="1" ht="12.75">
      <c r="A28" s="22" t="s">
        <v>61</v>
      </c>
      <c r="B28" s="41"/>
      <c r="C28" s="29">
        <v>0</v>
      </c>
      <c r="D28" s="11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41">
        <v>0</v>
      </c>
      <c r="C29" s="29">
        <v>0</v>
      </c>
      <c r="D29" s="11" t="e">
        <f t="shared" si="0"/>
        <v>#DIV/0!</v>
      </c>
      <c r="E29" s="6"/>
      <c r="F29" s="17"/>
      <c r="G29" s="17"/>
    </row>
    <row r="30" spans="1:7" s="19" customFormat="1" ht="12.75">
      <c r="A30" s="22" t="s">
        <v>89</v>
      </c>
      <c r="B30" s="41">
        <v>53382</v>
      </c>
      <c r="C30" s="29">
        <v>0</v>
      </c>
      <c r="D30" s="11">
        <f t="shared" si="0"/>
        <v>0</v>
      </c>
      <c r="E30" s="6"/>
      <c r="F30" s="17"/>
      <c r="G30" s="17"/>
    </row>
    <row r="31" spans="1:7" s="19" customFormat="1" ht="25.5">
      <c r="A31" s="27" t="s">
        <v>1</v>
      </c>
      <c r="B31" s="43">
        <v>0</v>
      </c>
      <c r="C31" s="30">
        <v>0</v>
      </c>
      <c r="D31" s="8">
        <v>0</v>
      </c>
      <c r="E31" s="6"/>
      <c r="F31" s="17"/>
      <c r="G31" s="17"/>
    </row>
    <row r="32" spans="1:7" ht="25.5">
      <c r="A32" s="2" t="s">
        <v>20</v>
      </c>
      <c r="B32" s="44">
        <f>B34+B35+B36+B38+B39+B40+B42+B41+B37</f>
        <v>4595668</v>
      </c>
      <c r="C32" s="44">
        <f>C34+C35+C36+C38+C39+C40+C42+C41+C37</f>
        <v>1179396.8599999999</v>
      </c>
      <c r="D32" s="8">
        <f t="shared" si="0"/>
        <v>25.66323024204533</v>
      </c>
      <c r="E32" s="6" t="s">
        <v>8</v>
      </c>
      <c r="F32" s="17"/>
      <c r="G32" s="17"/>
    </row>
    <row r="33" spans="1:7" ht="11.25" customHeight="1">
      <c r="A33" s="5" t="s">
        <v>10</v>
      </c>
      <c r="B33" s="21"/>
      <c r="C33" s="21"/>
      <c r="D33" s="8"/>
      <c r="E33" s="6"/>
      <c r="F33" s="17"/>
      <c r="G33" s="17"/>
    </row>
    <row r="34" spans="1:7" ht="25.5">
      <c r="A34" s="7" t="s">
        <v>21</v>
      </c>
      <c r="B34" s="21">
        <v>1364821.7</v>
      </c>
      <c r="C34" s="21">
        <v>687329.59</v>
      </c>
      <c r="D34" s="8">
        <f t="shared" si="0"/>
        <v>50.360394328431326</v>
      </c>
      <c r="E34" s="6" t="s">
        <v>8</v>
      </c>
      <c r="F34" s="17"/>
      <c r="G34" s="17"/>
    </row>
    <row r="35" spans="1:7" ht="25.5">
      <c r="A35" s="7" t="s">
        <v>22</v>
      </c>
      <c r="B35" s="21">
        <v>102500</v>
      </c>
      <c r="C35" s="21">
        <v>61665.26</v>
      </c>
      <c r="D35" s="8">
        <f t="shared" si="0"/>
        <v>60.16122926829268</v>
      </c>
      <c r="E35" s="6" t="s">
        <v>8</v>
      </c>
      <c r="F35" s="17"/>
      <c r="G35" s="17"/>
    </row>
    <row r="36" spans="1:7" ht="25.5">
      <c r="A36" s="28" t="s">
        <v>23</v>
      </c>
      <c r="B36" s="21">
        <v>3000</v>
      </c>
      <c r="C36" s="21">
        <v>400</v>
      </c>
      <c r="D36" s="8">
        <f t="shared" si="0"/>
        <v>13.333333333333334</v>
      </c>
      <c r="E36" s="6" t="s">
        <v>8</v>
      </c>
      <c r="F36" s="17"/>
      <c r="G36" s="17"/>
    </row>
    <row r="37" spans="1:7" ht="25.5">
      <c r="A37" s="28" t="s">
        <v>51</v>
      </c>
      <c r="B37" s="21">
        <v>732950</v>
      </c>
      <c r="C37" s="21">
        <v>108563</v>
      </c>
      <c r="D37" s="8">
        <f>C37/B37*100</f>
        <v>14.811787980080496</v>
      </c>
      <c r="E37" s="6" t="s">
        <v>8</v>
      </c>
      <c r="F37" s="17"/>
      <c r="G37" s="17"/>
    </row>
    <row r="38" spans="1:7" ht="25.5">
      <c r="A38" s="28" t="s">
        <v>24</v>
      </c>
      <c r="B38" s="21">
        <v>2190396.3</v>
      </c>
      <c r="C38" s="21">
        <v>227180.39</v>
      </c>
      <c r="D38" s="8">
        <f t="shared" si="0"/>
        <v>10.37165694627954</v>
      </c>
      <c r="E38" s="6" t="s">
        <v>8</v>
      </c>
      <c r="F38" s="17"/>
      <c r="G38" s="17"/>
    </row>
    <row r="39" spans="1:7" ht="15" customHeight="1">
      <c r="A39" s="28" t="s">
        <v>25</v>
      </c>
      <c r="B39" s="21">
        <v>0</v>
      </c>
      <c r="C39" s="21"/>
      <c r="D39" s="8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182000</v>
      </c>
      <c r="C40" s="21">
        <v>77258.62</v>
      </c>
      <c r="D40" s="8">
        <f t="shared" si="0"/>
        <v>42.449791208791204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8" t="e">
        <f>C41/B41*100</f>
        <v>#DIV/0!</v>
      </c>
      <c r="E41" s="6" t="s">
        <v>8</v>
      </c>
      <c r="F41" s="17"/>
      <c r="G41" s="17"/>
    </row>
    <row r="42" spans="1:7" ht="25.5">
      <c r="A42" s="28" t="s">
        <v>59</v>
      </c>
      <c r="B42" s="21">
        <v>20000</v>
      </c>
      <c r="C42" s="21">
        <v>17000</v>
      </c>
      <c r="D42" s="8">
        <f t="shared" si="0"/>
        <v>85</v>
      </c>
      <c r="E42" s="6" t="s">
        <v>8</v>
      </c>
      <c r="F42" s="17"/>
      <c r="G42" s="17"/>
    </row>
    <row r="43" spans="1:7" ht="25.5">
      <c r="A43" s="27" t="s">
        <v>27</v>
      </c>
      <c r="B43" s="4">
        <f>B32</f>
        <v>4595668</v>
      </c>
      <c r="C43" s="4">
        <f>C32</f>
        <v>1179396.8599999999</v>
      </c>
      <c r="D43" s="8">
        <f t="shared" si="0"/>
        <v>25.66323024204533</v>
      </c>
      <c r="E43" s="6" t="s">
        <v>8</v>
      </c>
      <c r="F43" s="17"/>
      <c r="G43" s="17"/>
    </row>
    <row r="44" spans="1:7" ht="12.75">
      <c r="A44" s="22" t="s">
        <v>10</v>
      </c>
      <c r="B44" s="24"/>
      <c r="C44" s="24"/>
      <c r="D44" s="8"/>
      <c r="E44" s="24"/>
      <c r="F44" s="17"/>
      <c r="G44" s="17"/>
    </row>
    <row r="45" spans="1:7" ht="12.75">
      <c r="A45" s="5" t="s">
        <v>28</v>
      </c>
      <c r="B45" s="21">
        <f>B43-B46</f>
        <v>4572715.3</v>
      </c>
      <c r="C45" s="21">
        <f>C43-C46</f>
        <v>1157656.8599999999</v>
      </c>
      <c r="D45" s="9">
        <f t="shared" si="0"/>
        <v>25.316617896591985</v>
      </c>
      <c r="E45" s="3"/>
      <c r="F45" s="17"/>
      <c r="G45" s="17"/>
    </row>
    <row r="46" spans="1:7" ht="12.75">
      <c r="A46" s="5" t="s">
        <v>54</v>
      </c>
      <c r="B46" s="21">
        <v>22952.7</v>
      </c>
      <c r="C46" s="21">
        <v>21740</v>
      </c>
      <c r="D46" s="9">
        <f t="shared" si="0"/>
        <v>94.71652572464241</v>
      </c>
      <c r="E46" s="3"/>
      <c r="F46" s="17"/>
      <c r="G46" s="17"/>
    </row>
    <row r="47" spans="1:7" ht="51">
      <c r="A47" s="5" t="s">
        <v>64</v>
      </c>
      <c r="B47" s="21">
        <f>B5-B32</f>
        <v>-32342</v>
      </c>
      <c r="C47" s="21">
        <f>C5-C32</f>
        <v>416889.18000000017</v>
      </c>
      <c r="D47" s="8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8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9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9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9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9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9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9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9">
        <v>0</v>
      </c>
      <c r="E55" s="12"/>
      <c r="F55" s="17"/>
      <c r="G55" s="17"/>
    </row>
    <row r="56" spans="1:7" ht="51">
      <c r="A56" s="22" t="s">
        <v>37</v>
      </c>
      <c r="B56" s="23">
        <v>0</v>
      </c>
      <c r="C56" s="29">
        <v>0</v>
      </c>
      <c r="D56" s="9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29">
        <v>0</v>
      </c>
      <c r="D57" s="9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9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29">
        <v>0</v>
      </c>
      <c r="D59" s="9">
        <v>0</v>
      </c>
      <c r="E59" s="6" t="s">
        <v>41</v>
      </c>
      <c r="F59" s="17"/>
      <c r="G59" s="17"/>
    </row>
    <row r="60" spans="1:7" ht="26.25" customHeight="1">
      <c r="A60" s="22" t="s">
        <v>43</v>
      </c>
      <c r="B60" s="23">
        <v>0</v>
      </c>
      <c r="C60" s="29">
        <v>0</v>
      </c>
      <c r="D60" s="9">
        <v>0</v>
      </c>
      <c r="E60" s="6" t="s">
        <v>44</v>
      </c>
      <c r="F60" s="17"/>
      <c r="G60" s="17"/>
    </row>
    <row r="61" spans="1:7" ht="35.25" customHeight="1">
      <c r="A61" s="22" t="s">
        <v>45</v>
      </c>
      <c r="B61" s="23">
        <v>0</v>
      </c>
      <c r="C61" s="29">
        <v>0</v>
      </c>
      <c r="D61" s="9">
        <v>0</v>
      </c>
      <c r="E61" s="6" t="s">
        <v>46</v>
      </c>
      <c r="F61" s="17"/>
      <c r="G61" s="17"/>
    </row>
    <row r="62" spans="1:7" ht="36.75" customHeight="1">
      <c r="A62" s="22" t="s">
        <v>47</v>
      </c>
      <c r="B62" s="23">
        <v>0</v>
      </c>
      <c r="C62" s="29">
        <v>0</v>
      </c>
      <c r="D62" s="9">
        <v>0</v>
      </c>
      <c r="E62" s="6" t="s">
        <v>48</v>
      </c>
      <c r="F62" s="17"/>
      <c r="G62" s="17"/>
    </row>
    <row r="63" spans="1:7" ht="23.25" customHeight="1">
      <c r="A63" s="22" t="s">
        <v>49</v>
      </c>
      <c r="B63" s="23">
        <v>0</v>
      </c>
      <c r="C63" s="29">
        <v>0</v>
      </c>
      <c r="D63" s="9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2.75">
      <c r="A65" s="45" t="s">
        <v>68</v>
      </c>
      <c r="B65" s="54" t="s">
        <v>80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81</v>
      </c>
      <c r="B67" s="54" t="s">
        <v>70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0.96" right="0" top="0.15748031496062992" bottom="0" header="0.16" footer="0.17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A30" sqref="A30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98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3.25" customHeight="1">
      <c r="A5" s="2" t="s">
        <v>7</v>
      </c>
      <c r="B5" s="4">
        <f>B6+B24+B31</f>
        <v>15047288.18</v>
      </c>
      <c r="C5" s="4">
        <f>C6+C24+C31</f>
        <v>5365618.41</v>
      </c>
      <c r="D5" s="3">
        <f aca="true" t="shared" si="0" ref="D5:D46">C5/B5*100</f>
        <v>35.65837475706537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B8+B9+B12+B13+B17+B18+B14+B16+B20+B21+B23+B22+B15</f>
        <v>1284772</v>
      </c>
      <c r="C6" s="21">
        <f>C8+C9+C12+C13+C17+C18+C14+C16+C20+C21+C23+C22+C15+C19</f>
        <v>364423.92000000004</v>
      </c>
      <c r="D6" s="3">
        <f t="shared" si="0"/>
        <v>28.364870965432004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49800</v>
      </c>
      <c r="C8" s="23">
        <v>32056.18</v>
      </c>
      <c r="D8" s="12">
        <f t="shared" si="0"/>
        <v>64.36983935742971</v>
      </c>
      <c r="E8" s="12"/>
      <c r="F8" s="25"/>
      <c r="G8" s="17"/>
    </row>
    <row r="9" spans="1:7" ht="12.75">
      <c r="A9" s="22" t="s">
        <v>12</v>
      </c>
      <c r="B9" s="23">
        <f>B11</f>
        <v>25000</v>
      </c>
      <c r="C9" s="23">
        <f>C11</f>
        <v>36016.29</v>
      </c>
      <c r="D9" s="12">
        <f t="shared" si="0"/>
        <v>144.06516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25000</v>
      </c>
      <c r="C11" s="23">
        <v>36016.29</v>
      </c>
      <c r="D11" s="12">
        <f t="shared" si="0"/>
        <v>144.06516</v>
      </c>
      <c r="E11" s="3"/>
      <c r="F11" s="17"/>
      <c r="G11" s="17"/>
    </row>
    <row r="12" spans="1:7" ht="12.75">
      <c r="A12" s="22" t="s">
        <v>14</v>
      </c>
      <c r="B12" s="23">
        <v>33000</v>
      </c>
      <c r="C12" s="23">
        <v>1462.32</v>
      </c>
      <c r="D12" s="12">
        <f t="shared" si="0"/>
        <v>4.431272727272726</v>
      </c>
      <c r="E12" s="3"/>
      <c r="F12" s="17"/>
      <c r="G12" s="17"/>
    </row>
    <row r="13" spans="1:7" ht="12.75">
      <c r="A13" s="22" t="s">
        <v>0</v>
      </c>
      <c r="B13" s="23">
        <v>203000</v>
      </c>
      <c r="C13" s="23">
        <v>47169.02</v>
      </c>
      <c r="D13" s="12">
        <f t="shared" si="0"/>
        <v>23.23597044334975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1000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270000</v>
      </c>
      <c r="C15" s="23">
        <v>176126.64</v>
      </c>
      <c r="D15" s="12">
        <f>C15/B15*100</f>
        <v>65.2320888888889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103000</v>
      </c>
      <c r="C17" s="23">
        <v>44421.96</v>
      </c>
      <c r="D17" s="12">
        <f t="shared" si="0"/>
        <v>43.12811650485437</v>
      </c>
      <c r="E17" s="6"/>
      <c r="F17" s="17"/>
      <c r="G17" s="17"/>
    </row>
    <row r="18" spans="1:7" s="19" customFormat="1" ht="12.75">
      <c r="A18" s="22" t="s">
        <v>53</v>
      </c>
      <c r="B18" s="23">
        <v>50000</v>
      </c>
      <c r="C18" s="23">
        <v>26171.51</v>
      </c>
      <c r="D18" s="12">
        <f t="shared" si="0"/>
        <v>52.343019999999996</v>
      </c>
      <c r="E18" s="6"/>
      <c r="F18" s="17"/>
      <c r="G18" s="17"/>
    </row>
    <row r="19" spans="1:7" s="19" customFormat="1" ht="25.5">
      <c r="A19" s="22" t="s">
        <v>66</v>
      </c>
      <c r="B19" s="23"/>
      <c r="C19" s="23">
        <v>0</v>
      </c>
      <c r="D19" s="12"/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550972</v>
      </c>
      <c r="C23" s="23">
        <v>0</v>
      </c>
      <c r="D23" s="12">
        <f t="shared" si="0"/>
        <v>0</v>
      </c>
      <c r="E23" s="6"/>
      <c r="F23" s="17"/>
      <c r="G23" s="17"/>
    </row>
    <row r="24" spans="1:7" s="19" customFormat="1" ht="12.75">
      <c r="A24" s="20" t="s">
        <v>17</v>
      </c>
      <c r="B24" s="23">
        <f>B26+B27+B28+B29+B30</f>
        <v>13762516.18</v>
      </c>
      <c r="C24" s="23">
        <f>C26+C27+C28+C29</f>
        <v>5001194.49</v>
      </c>
      <c r="D24" s="12">
        <f t="shared" si="0"/>
        <v>36.339245124869315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2432900</v>
      </c>
      <c r="C26" s="23">
        <v>2202000</v>
      </c>
      <c r="D26" s="12">
        <f t="shared" si="0"/>
        <v>90.50926877389124</v>
      </c>
      <c r="E26" s="6"/>
      <c r="F26" s="17"/>
      <c r="G26" s="17"/>
    </row>
    <row r="27" spans="1:7" s="19" customFormat="1" ht="12.75">
      <c r="A27" s="22" t="s">
        <v>19</v>
      </c>
      <c r="B27" s="23">
        <v>11276234.18</v>
      </c>
      <c r="C27" s="23">
        <v>2799194.49</v>
      </c>
      <c r="D27" s="12">
        <f t="shared" si="0"/>
        <v>24.823841411211276</v>
      </c>
      <c r="E27" s="6"/>
      <c r="F27" s="17"/>
      <c r="G27" s="17"/>
    </row>
    <row r="28" spans="1:7" s="19" customFormat="1" ht="12.75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12.75">
      <c r="A30" s="22" t="s">
        <v>82</v>
      </c>
      <c r="B30" s="23">
        <v>53382</v>
      </c>
      <c r="C30" s="23">
        <v>0</v>
      </c>
      <c r="D30" s="12">
        <f t="shared" si="0"/>
        <v>0</v>
      </c>
      <c r="E30" s="6"/>
      <c r="F30" s="17"/>
      <c r="G30" s="17"/>
    </row>
    <row r="31" spans="1:7" s="19" customFormat="1" ht="25.5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2.5" customHeight="1">
      <c r="A32" s="2" t="s">
        <v>20</v>
      </c>
      <c r="B32" s="4">
        <f>B34+B35+B36+B38+B39+B40+B42+B41+B37</f>
        <v>15213407.18</v>
      </c>
      <c r="C32" s="4">
        <f>C34+C35+C36+C38+C39+C40+C42+C41+C37</f>
        <v>4426250.48</v>
      </c>
      <c r="D32" s="3">
        <f t="shared" si="0"/>
        <v>29.094406188108092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3.25" customHeight="1">
      <c r="A34" s="7" t="s">
        <v>21</v>
      </c>
      <c r="B34" s="21">
        <v>1524682</v>
      </c>
      <c r="C34" s="21">
        <v>754426.75</v>
      </c>
      <c r="D34" s="3">
        <f t="shared" si="0"/>
        <v>49.48092454688912</v>
      </c>
      <c r="E34" s="6" t="s">
        <v>8</v>
      </c>
      <c r="F34" s="17"/>
      <c r="G34" s="17"/>
    </row>
    <row r="35" spans="1:7" ht="23.25" customHeight="1">
      <c r="A35" s="7" t="s">
        <v>22</v>
      </c>
      <c r="B35" s="21">
        <v>102500</v>
      </c>
      <c r="C35" s="21">
        <v>55353.31</v>
      </c>
      <c r="D35" s="3">
        <f t="shared" si="0"/>
        <v>54.003229268292685</v>
      </c>
      <c r="E35" s="6" t="s">
        <v>8</v>
      </c>
      <c r="F35" s="17"/>
      <c r="G35" s="17"/>
    </row>
    <row r="36" spans="1:7" ht="23.25" customHeight="1">
      <c r="A36" s="28" t="s">
        <v>23</v>
      </c>
      <c r="B36" s="21">
        <v>27000</v>
      </c>
      <c r="C36" s="21">
        <v>400</v>
      </c>
      <c r="D36" s="3">
        <f t="shared" si="0"/>
        <v>1.4814814814814816</v>
      </c>
      <c r="E36" s="6" t="s">
        <v>8</v>
      </c>
      <c r="F36" s="17"/>
      <c r="G36" s="17"/>
    </row>
    <row r="37" spans="1:7" ht="25.5">
      <c r="A37" s="28" t="s">
        <v>51</v>
      </c>
      <c r="B37" s="21">
        <v>810770</v>
      </c>
      <c r="C37" s="21">
        <v>625316.03</v>
      </c>
      <c r="D37" s="3"/>
      <c r="E37" s="6" t="s">
        <v>8</v>
      </c>
      <c r="F37" s="17"/>
      <c r="G37" s="17"/>
    </row>
    <row r="38" spans="1:7" ht="25.5">
      <c r="A38" s="28" t="s">
        <v>24</v>
      </c>
      <c r="B38" s="21">
        <v>11201745</v>
      </c>
      <c r="C38" s="21">
        <v>1584385.17</v>
      </c>
      <c r="D38" s="3">
        <f t="shared" si="0"/>
        <v>14.14409246059431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1526710.18</v>
      </c>
      <c r="C40" s="21">
        <v>1395369.22</v>
      </c>
      <c r="D40" s="3">
        <f t="shared" si="0"/>
        <v>91.39712555005038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3">
        <v>0</v>
      </c>
      <c r="E41" s="6" t="s">
        <v>8</v>
      </c>
      <c r="F41" s="17"/>
      <c r="G41" s="17"/>
    </row>
    <row r="42" spans="1:7" ht="25.5">
      <c r="A42" s="28" t="s">
        <v>59</v>
      </c>
      <c r="B42" s="21">
        <v>20000</v>
      </c>
      <c r="C42" s="21">
        <v>11000</v>
      </c>
      <c r="D42" s="3">
        <f t="shared" si="0"/>
        <v>55.00000000000001</v>
      </c>
      <c r="E42" s="6" t="s">
        <v>8</v>
      </c>
      <c r="F42" s="17"/>
      <c r="G42" s="17"/>
    </row>
    <row r="43" spans="1:7" ht="25.5">
      <c r="A43" s="28" t="s">
        <v>27</v>
      </c>
      <c r="B43" s="21">
        <f>B32</f>
        <v>15213407.18</v>
      </c>
      <c r="C43" s="21">
        <f>C32</f>
        <v>4426250.48</v>
      </c>
      <c r="D43" s="3">
        <f t="shared" si="0"/>
        <v>29.094406188108092</v>
      </c>
      <c r="E43" s="6" t="s">
        <v>8</v>
      </c>
      <c r="F43" s="17"/>
      <c r="G43" s="17"/>
    </row>
    <row r="44" spans="1:7" ht="12.75">
      <c r="A44" s="22" t="s">
        <v>10</v>
      </c>
      <c r="B44" s="23">
        <v>0</v>
      </c>
      <c r="C44" s="23">
        <v>0</v>
      </c>
      <c r="D44" s="3">
        <v>0</v>
      </c>
      <c r="E44" s="24"/>
      <c r="F44" s="17"/>
      <c r="G44" s="17"/>
    </row>
    <row r="45" spans="1:7" ht="12.75">
      <c r="A45" s="5" t="s">
        <v>28</v>
      </c>
      <c r="B45" s="21">
        <f>B43-B46</f>
        <v>15213407.18</v>
      </c>
      <c r="C45" s="21">
        <f>C43-C46</f>
        <v>4426250.48</v>
      </c>
      <c r="D45" s="6">
        <f t="shared" si="0"/>
        <v>29.094406188108092</v>
      </c>
      <c r="E45" s="3"/>
      <c r="F45" s="17"/>
      <c r="G45" s="17"/>
    </row>
    <row r="46" spans="1:7" s="19" customFormat="1" ht="12.75">
      <c r="A46" s="2" t="s">
        <v>54</v>
      </c>
      <c r="B46" s="4">
        <v>0</v>
      </c>
      <c r="C46" s="4">
        <v>0</v>
      </c>
      <c r="D46" s="3" t="e">
        <f t="shared" si="0"/>
        <v>#DIV/0!</v>
      </c>
      <c r="E46" s="3"/>
      <c r="F46" s="18"/>
      <c r="G46" s="18"/>
    </row>
    <row r="47" spans="1:7" ht="49.5" customHeight="1">
      <c r="A47" s="5" t="s">
        <v>64</v>
      </c>
      <c r="B47" s="21">
        <f>B5-B32</f>
        <v>-166119</v>
      </c>
      <c r="C47" s="21">
        <f>C5-C32</f>
        <v>939367.9299999997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5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4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6" customHeight="1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35.25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4" customHeight="1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2.75">
      <c r="A65" s="45" t="s">
        <v>68</v>
      </c>
      <c r="B65" s="54" t="s">
        <v>80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81</v>
      </c>
      <c r="B67" s="54" t="s">
        <v>70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1" right="0" top="0.15748031496062992" bottom="0" header="0.16" footer="0.17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">
      <selection activeCell="A31" sqref="A31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99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B6+B25+B32</f>
        <v>3990962</v>
      </c>
      <c r="C5" s="4">
        <f>C6+C25+C32</f>
        <v>2504070.32</v>
      </c>
      <c r="D5" s="3">
        <f aca="true" t="shared" si="0" ref="D5:D47">C5/B5*100</f>
        <v>62.74352699925482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B8+B9+B12+B13+B18+B19+B14+B16+B20+B21+B24+B22+B15</f>
        <v>1383959</v>
      </c>
      <c r="C6" s="21">
        <f>C8+C9+C12+C13+C18+C19+C14+C16+C20+C21+C24+C22+C15+C23+C17</f>
        <v>745095.73</v>
      </c>
      <c r="D6" s="3">
        <f t="shared" si="0"/>
        <v>53.837991587901094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10800</v>
      </c>
      <c r="C8" s="23">
        <v>9698.36</v>
      </c>
      <c r="D8" s="12">
        <f t="shared" si="0"/>
        <v>89.79962962962964</v>
      </c>
      <c r="E8" s="12"/>
      <c r="F8" s="25"/>
      <c r="G8" s="17"/>
    </row>
    <row r="9" spans="1:7" ht="12.75">
      <c r="A9" s="22" t="s">
        <v>12</v>
      </c>
      <c r="B9" s="23">
        <f>B11</f>
        <v>20000</v>
      </c>
      <c r="C9" s="23">
        <f>C11</f>
        <v>4196.22</v>
      </c>
      <c r="D9" s="12"/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20000</v>
      </c>
      <c r="C11" s="23">
        <v>4196.22</v>
      </c>
      <c r="D11" s="12"/>
      <c r="E11" s="3"/>
      <c r="F11" s="17"/>
      <c r="G11" s="17"/>
    </row>
    <row r="12" spans="1:7" ht="12.75">
      <c r="A12" s="22" t="s">
        <v>14</v>
      </c>
      <c r="B12" s="23">
        <v>43000</v>
      </c>
      <c r="C12" s="23">
        <v>385.29</v>
      </c>
      <c r="D12" s="12">
        <f t="shared" si="0"/>
        <v>0.8960232558139535</v>
      </c>
      <c r="E12" s="3"/>
      <c r="F12" s="17"/>
      <c r="G12" s="17"/>
    </row>
    <row r="13" spans="1:7" ht="12.75">
      <c r="A13" s="22" t="s">
        <v>0</v>
      </c>
      <c r="B13" s="23">
        <v>142000</v>
      </c>
      <c r="C13" s="23">
        <v>11492.84</v>
      </c>
      <c r="D13" s="12">
        <f t="shared" si="0"/>
        <v>8.093549295774647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200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470000</v>
      </c>
      <c r="C15" s="23">
        <v>300629.99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ht="38.25">
      <c r="A17" s="22" t="s">
        <v>76</v>
      </c>
      <c r="B17" s="23"/>
      <c r="C17" s="23">
        <v>0</v>
      </c>
      <c r="D17" s="12"/>
      <c r="E17" s="3"/>
      <c r="F17" s="17"/>
      <c r="G17" s="17"/>
    </row>
    <row r="18" spans="1:7" s="19" customFormat="1" ht="38.25">
      <c r="A18" s="22" t="s">
        <v>15</v>
      </c>
      <c r="B18" s="23">
        <v>665000</v>
      </c>
      <c r="C18" s="23">
        <v>384493.03</v>
      </c>
      <c r="D18" s="12">
        <f t="shared" si="0"/>
        <v>57.81850075187971</v>
      </c>
      <c r="E18" s="6"/>
      <c r="F18" s="17"/>
      <c r="G18" s="17"/>
    </row>
    <row r="19" spans="1:7" s="19" customFormat="1" ht="12.75">
      <c r="A19" s="22" t="s">
        <v>53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5000</v>
      </c>
      <c r="D22" s="12" t="e">
        <f t="shared" si="0"/>
        <v>#DIV/0!</v>
      </c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33159</v>
      </c>
      <c r="C24" s="23">
        <v>29000</v>
      </c>
      <c r="D24" s="12">
        <f t="shared" si="0"/>
        <v>87.45740221357701</v>
      </c>
      <c r="E24" s="6"/>
      <c r="F24" s="17"/>
      <c r="G24" s="17"/>
    </row>
    <row r="25" spans="1:7" s="19" customFormat="1" ht="12.75">
      <c r="A25" s="20" t="s">
        <v>17</v>
      </c>
      <c r="B25" s="23">
        <f>B27+B28+B29+B30+B31</f>
        <v>2607003</v>
      </c>
      <c r="C25" s="23">
        <f>C27+C28+C29+C30</f>
        <v>1758974.5899999999</v>
      </c>
      <c r="D25" s="12">
        <f t="shared" si="0"/>
        <v>67.47113793117997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1105900</v>
      </c>
      <c r="C27" s="23">
        <v>1011700</v>
      </c>
      <c r="D27" s="12">
        <f t="shared" si="0"/>
        <v>91.482050818338</v>
      </c>
      <c r="E27" s="6"/>
      <c r="F27" s="17"/>
      <c r="G27" s="17"/>
    </row>
    <row r="28" spans="1:7" s="19" customFormat="1" ht="12.75">
      <c r="A28" s="22" t="s">
        <v>19</v>
      </c>
      <c r="B28" s="23">
        <v>1450325</v>
      </c>
      <c r="C28" s="23">
        <v>747274.59</v>
      </c>
      <c r="D28" s="12">
        <f t="shared" si="0"/>
        <v>51.52462999672487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12.75">
      <c r="A31" s="22" t="s">
        <v>82</v>
      </c>
      <c r="B31" s="23">
        <v>50778</v>
      </c>
      <c r="C31" s="23"/>
      <c r="D31" s="12"/>
      <c r="E31" s="6"/>
      <c r="F31" s="17"/>
      <c r="G31" s="17"/>
    </row>
    <row r="32" spans="1:7" s="19" customFormat="1" ht="25.5">
      <c r="A32" s="27" t="s">
        <v>1</v>
      </c>
      <c r="B32" s="21">
        <v>0</v>
      </c>
      <c r="C32" s="21">
        <v>0</v>
      </c>
      <c r="D32" s="3" t="e">
        <f t="shared" si="0"/>
        <v>#DIV/0!</v>
      </c>
      <c r="E32" s="6"/>
      <c r="F32" s="17"/>
      <c r="G32" s="17"/>
    </row>
    <row r="33" spans="1:7" ht="25.5">
      <c r="A33" s="2" t="s">
        <v>20</v>
      </c>
      <c r="B33" s="4">
        <f>B35+B36+B37+B39+B40+B41+B43+B42+B38</f>
        <v>4459762</v>
      </c>
      <c r="C33" s="4">
        <f>C35+C36+C37+C39+C40+C41+C43+C42+C38</f>
        <v>2171860.2</v>
      </c>
      <c r="D33" s="3">
        <f t="shared" si="0"/>
        <v>48.699015777075104</v>
      </c>
      <c r="E33" s="6" t="s">
        <v>8</v>
      </c>
      <c r="F33" s="17"/>
      <c r="G33" s="17"/>
    </row>
    <row r="34" spans="1:7" ht="12.75">
      <c r="A34" s="5" t="s">
        <v>10</v>
      </c>
      <c r="B34" s="21"/>
      <c r="C34" s="21"/>
      <c r="D34" s="3"/>
      <c r="E34" s="6"/>
      <c r="F34" s="17"/>
      <c r="G34" s="17"/>
    </row>
    <row r="35" spans="1:7" ht="25.5">
      <c r="A35" s="7" t="s">
        <v>21</v>
      </c>
      <c r="B35" s="21">
        <v>1383478</v>
      </c>
      <c r="C35" s="21">
        <v>646797.52</v>
      </c>
      <c r="D35" s="3">
        <f t="shared" si="0"/>
        <v>46.75155802983495</v>
      </c>
      <c r="E35" s="6" t="s">
        <v>8</v>
      </c>
      <c r="F35" s="17"/>
      <c r="G35" s="17"/>
    </row>
    <row r="36" spans="1:7" ht="25.5">
      <c r="A36" s="7" t="s">
        <v>22</v>
      </c>
      <c r="B36" s="21">
        <v>102500</v>
      </c>
      <c r="C36" s="21">
        <v>53323.59</v>
      </c>
      <c r="D36" s="3">
        <f t="shared" si="0"/>
        <v>52.023014634146335</v>
      </c>
      <c r="E36" s="6" t="s">
        <v>8</v>
      </c>
      <c r="F36" s="17"/>
      <c r="G36" s="17"/>
    </row>
    <row r="37" spans="1:7" ht="25.5">
      <c r="A37" s="28" t="s">
        <v>23</v>
      </c>
      <c r="B37" s="21">
        <v>21300</v>
      </c>
      <c r="C37" s="21">
        <v>0</v>
      </c>
      <c r="D37" s="3">
        <f t="shared" si="0"/>
        <v>0</v>
      </c>
      <c r="E37" s="6" t="s">
        <v>8</v>
      </c>
      <c r="F37" s="17"/>
      <c r="G37" s="17"/>
    </row>
    <row r="38" spans="1:7" ht="25.5">
      <c r="A38" s="28" t="s">
        <v>51</v>
      </c>
      <c r="B38" s="21">
        <v>1384200</v>
      </c>
      <c r="C38" s="21">
        <v>675606</v>
      </c>
      <c r="D38" s="3"/>
      <c r="E38" s="6" t="s">
        <v>8</v>
      </c>
      <c r="F38" s="17"/>
      <c r="G38" s="17"/>
    </row>
    <row r="39" spans="1:7" ht="25.5">
      <c r="A39" s="28" t="s">
        <v>24</v>
      </c>
      <c r="B39" s="21">
        <v>1218884</v>
      </c>
      <c r="C39" s="21">
        <v>701363.5</v>
      </c>
      <c r="D39" s="3">
        <f t="shared" si="0"/>
        <v>57.54144775056527</v>
      </c>
      <c r="E39" s="6" t="s">
        <v>8</v>
      </c>
      <c r="F39" s="17"/>
      <c r="G39" s="17"/>
    </row>
    <row r="40" spans="1:7" ht="12.75">
      <c r="A40" s="28" t="s">
        <v>25</v>
      </c>
      <c r="B40" s="21">
        <v>0</v>
      </c>
      <c r="C40" s="21">
        <v>0</v>
      </c>
      <c r="D40" s="3" t="e">
        <f t="shared" si="0"/>
        <v>#DIV/0!</v>
      </c>
      <c r="E40" s="24"/>
      <c r="F40" s="17"/>
      <c r="G40" s="17"/>
    </row>
    <row r="41" spans="1:7" ht="25.5">
      <c r="A41" s="28" t="s">
        <v>58</v>
      </c>
      <c r="B41" s="21">
        <v>329400</v>
      </c>
      <c r="C41" s="21">
        <v>90769.59</v>
      </c>
      <c r="D41" s="3">
        <f t="shared" si="0"/>
        <v>27.55603825136612</v>
      </c>
      <c r="E41" s="6" t="s">
        <v>8</v>
      </c>
      <c r="F41" s="17"/>
      <c r="G41" s="17"/>
    </row>
    <row r="42" spans="1:7" ht="25.5">
      <c r="A42" s="28" t="s">
        <v>26</v>
      </c>
      <c r="B42" s="21">
        <v>0</v>
      </c>
      <c r="C42" s="21">
        <v>0</v>
      </c>
      <c r="D42" s="3" t="e">
        <f>C42/B42*100</f>
        <v>#DIV/0!</v>
      </c>
      <c r="E42" s="6" t="s">
        <v>8</v>
      </c>
      <c r="F42" s="17"/>
      <c r="G42" s="17"/>
    </row>
    <row r="43" spans="1:7" ht="25.5">
      <c r="A43" s="28" t="s">
        <v>59</v>
      </c>
      <c r="B43" s="21">
        <v>20000</v>
      </c>
      <c r="C43" s="21">
        <v>4000</v>
      </c>
      <c r="D43" s="3">
        <f t="shared" si="0"/>
        <v>20</v>
      </c>
      <c r="E43" s="6" t="s">
        <v>8</v>
      </c>
      <c r="F43" s="17"/>
      <c r="G43" s="17"/>
    </row>
    <row r="44" spans="1:7" ht="25.5">
      <c r="A44" s="28" t="s">
        <v>27</v>
      </c>
      <c r="B44" s="21">
        <f>B33</f>
        <v>4459762</v>
      </c>
      <c r="C44" s="21">
        <f>C33</f>
        <v>2171860.2</v>
      </c>
      <c r="D44" s="3">
        <f t="shared" si="0"/>
        <v>48.699015777075104</v>
      </c>
      <c r="E44" s="6" t="s">
        <v>8</v>
      </c>
      <c r="F44" s="17"/>
      <c r="G44" s="17"/>
    </row>
    <row r="45" spans="1:7" ht="12.75">
      <c r="A45" s="22" t="s">
        <v>10</v>
      </c>
      <c r="B45" s="23"/>
      <c r="C45" s="23"/>
      <c r="D45" s="3"/>
      <c r="E45" s="24"/>
      <c r="F45" s="17"/>
      <c r="G45" s="17"/>
    </row>
    <row r="46" spans="1:7" ht="12.75">
      <c r="A46" s="5" t="s">
        <v>28</v>
      </c>
      <c r="B46" s="4">
        <f>B44-B47</f>
        <v>4435062</v>
      </c>
      <c r="C46" s="4">
        <f>C44-C47</f>
        <v>2171860.2</v>
      </c>
      <c r="D46" s="6">
        <f t="shared" si="0"/>
        <v>48.97023311060815</v>
      </c>
      <c r="E46" s="3"/>
      <c r="F46" s="17"/>
      <c r="G46" s="17"/>
    </row>
    <row r="47" spans="1:7" ht="12.75">
      <c r="A47" s="5" t="s">
        <v>54</v>
      </c>
      <c r="B47" s="4">
        <v>24700</v>
      </c>
      <c r="C47" s="4">
        <v>0</v>
      </c>
      <c r="D47" s="6">
        <f t="shared" si="0"/>
        <v>0</v>
      </c>
      <c r="E47" s="3"/>
      <c r="F47" s="17"/>
      <c r="G47" s="17"/>
    </row>
    <row r="48" spans="1:7" ht="51">
      <c r="A48" s="5" t="s">
        <v>64</v>
      </c>
      <c r="B48" s="21">
        <f>B5-B33</f>
        <v>-468800</v>
      </c>
      <c r="C48" s="21">
        <f>C5-C33</f>
        <v>332210.11999999965</v>
      </c>
      <c r="D48" s="3">
        <v>0</v>
      </c>
      <c r="E48" s="6" t="s">
        <v>36</v>
      </c>
      <c r="F48" s="17"/>
      <c r="G48" s="17"/>
    </row>
    <row r="49" spans="1:7" ht="12.75">
      <c r="A49" s="5" t="s">
        <v>29</v>
      </c>
      <c r="B49" s="21">
        <v>0</v>
      </c>
      <c r="C49" s="21">
        <v>0</v>
      </c>
      <c r="D49" s="6">
        <v>0</v>
      </c>
      <c r="E49" s="6"/>
      <c r="F49" s="17"/>
      <c r="G49" s="17"/>
    </row>
    <row r="50" spans="1:7" s="19" customFormat="1" ht="12.75">
      <c r="A50" s="5" t="s">
        <v>30</v>
      </c>
      <c r="B50" s="21">
        <v>0</v>
      </c>
      <c r="C50" s="21">
        <v>0</v>
      </c>
      <c r="D50" s="6">
        <v>0</v>
      </c>
      <c r="E50" s="3"/>
      <c r="F50" s="18"/>
      <c r="G50" s="18"/>
    </row>
    <row r="51" spans="1:7" ht="12.75">
      <c r="A51" s="22" t="s">
        <v>31</v>
      </c>
      <c r="B51" s="23">
        <v>0</v>
      </c>
      <c r="C51" s="23">
        <v>0</v>
      </c>
      <c r="D51" s="6">
        <v>0</v>
      </c>
      <c r="E51" s="12"/>
      <c r="F51" s="17"/>
      <c r="G51" s="17"/>
    </row>
    <row r="52" spans="1:7" ht="25.5">
      <c r="A52" s="22" t="s">
        <v>32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33</v>
      </c>
      <c r="B53" s="23">
        <v>0</v>
      </c>
      <c r="C53" s="29">
        <v>0</v>
      </c>
      <c r="D53" s="6">
        <v>0</v>
      </c>
      <c r="E53" s="24"/>
      <c r="F53" s="17"/>
      <c r="G53" s="17"/>
    </row>
    <row r="54" spans="1:7" ht="12.75">
      <c r="A54" s="22" t="s">
        <v>10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12.75">
      <c r="A55" s="22" t="s">
        <v>34</v>
      </c>
      <c r="B55" s="21">
        <v>0</v>
      </c>
      <c r="C55" s="30">
        <v>0</v>
      </c>
      <c r="D55" s="6">
        <v>0</v>
      </c>
      <c r="E55" s="24"/>
      <c r="F55" s="17"/>
      <c r="G55" s="17"/>
    </row>
    <row r="56" spans="1:7" ht="12.75">
      <c r="A56" s="22" t="s">
        <v>35</v>
      </c>
      <c r="B56" s="21">
        <v>0</v>
      </c>
      <c r="C56" s="30">
        <v>0</v>
      </c>
      <c r="D56" s="6">
        <v>0</v>
      </c>
      <c r="E56" s="12"/>
      <c r="F56" s="17"/>
      <c r="G56" s="17"/>
    </row>
    <row r="57" spans="1:7" ht="48.75" customHeight="1">
      <c r="A57" s="22" t="s">
        <v>37</v>
      </c>
      <c r="B57" s="23">
        <v>0</v>
      </c>
      <c r="C57" s="29">
        <v>0</v>
      </c>
      <c r="D57" s="6">
        <v>0</v>
      </c>
      <c r="E57" s="6" t="s">
        <v>36</v>
      </c>
      <c r="F57" s="17"/>
      <c r="G57" s="17"/>
    </row>
    <row r="58" spans="1:7" ht="24.75" customHeight="1">
      <c r="A58" s="22" t="s">
        <v>38</v>
      </c>
      <c r="B58" s="23">
        <v>0</v>
      </c>
      <c r="C58" s="29">
        <v>0</v>
      </c>
      <c r="D58" s="6">
        <v>0</v>
      </c>
      <c r="E58" s="6" t="s">
        <v>39</v>
      </c>
      <c r="F58" s="17"/>
      <c r="G58" s="17"/>
    </row>
    <row r="59" spans="1:7" ht="36.75" customHeight="1">
      <c r="A59" s="22" t="s">
        <v>40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47.25" customHeight="1">
      <c r="A60" s="22" t="s">
        <v>42</v>
      </c>
      <c r="B60" s="23">
        <v>0</v>
      </c>
      <c r="C60" s="29">
        <v>0</v>
      </c>
      <c r="D60" s="6">
        <v>0</v>
      </c>
      <c r="E60" s="6" t="s">
        <v>41</v>
      </c>
      <c r="F60" s="17"/>
      <c r="G60" s="17"/>
    </row>
    <row r="61" spans="1:7" ht="24" customHeight="1">
      <c r="A61" s="22" t="s">
        <v>43</v>
      </c>
      <c r="B61" s="23">
        <v>0</v>
      </c>
      <c r="C61" s="29">
        <v>0</v>
      </c>
      <c r="D61" s="6">
        <v>0</v>
      </c>
      <c r="E61" s="6" t="s">
        <v>44</v>
      </c>
      <c r="F61" s="17"/>
      <c r="G61" s="17"/>
    </row>
    <row r="62" spans="1:7" ht="36.75" customHeight="1">
      <c r="A62" s="22" t="s">
        <v>45</v>
      </c>
      <c r="B62" s="23">
        <v>0</v>
      </c>
      <c r="C62" s="29">
        <v>0</v>
      </c>
      <c r="D62" s="6">
        <v>0</v>
      </c>
      <c r="E62" s="6" t="s">
        <v>46</v>
      </c>
      <c r="F62" s="17"/>
      <c r="G62" s="17"/>
    </row>
    <row r="63" spans="1:7" ht="38.25" customHeight="1">
      <c r="A63" s="22" t="s">
        <v>47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5.5">
      <c r="A64" s="22" t="s">
        <v>49</v>
      </c>
      <c r="B64" s="23">
        <v>0</v>
      </c>
      <c r="C64" s="29">
        <v>0</v>
      </c>
      <c r="D64" s="6">
        <v>0</v>
      </c>
      <c r="E64" s="6" t="s">
        <v>48</v>
      </c>
      <c r="F64" s="17"/>
      <c r="G64" s="17"/>
    </row>
    <row r="65" spans="1:7" ht="12.75">
      <c r="A65" s="31"/>
      <c r="B65" s="32"/>
      <c r="C65" s="33"/>
      <c r="D65" s="34"/>
      <c r="E65" s="34"/>
      <c r="F65" s="17"/>
      <c r="G65" s="17"/>
    </row>
    <row r="66" spans="1:7" ht="18" customHeight="1">
      <c r="A66" s="45" t="s">
        <v>68</v>
      </c>
      <c r="B66" s="54" t="s">
        <v>83</v>
      </c>
      <c r="C66" s="54"/>
      <c r="D66" s="54"/>
      <c r="E66" s="34"/>
      <c r="F66" s="17"/>
      <c r="G66" s="17"/>
    </row>
    <row r="67" spans="1:7" ht="12.75">
      <c r="A67" s="35"/>
      <c r="B67" s="32"/>
      <c r="C67" s="33"/>
      <c r="D67" s="34"/>
      <c r="E67" s="34"/>
      <c r="F67" s="17"/>
      <c r="G67" s="17"/>
    </row>
    <row r="68" spans="1:7" ht="17.25" customHeight="1">
      <c r="A68" s="50" t="s">
        <v>84</v>
      </c>
      <c r="B68" s="54" t="s">
        <v>69</v>
      </c>
      <c r="C68" s="54"/>
      <c r="D68" s="5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7"/>
      <c r="C73" s="37"/>
      <c r="D73" s="34"/>
      <c r="E73" s="34"/>
      <c r="F73" s="17"/>
      <c r="G73" s="17"/>
    </row>
    <row r="74" spans="1:7" ht="12.75">
      <c r="A74" s="36"/>
      <c r="B74" s="37"/>
      <c r="C74" s="37"/>
      <c r="D74" s="37"/>
      <c r="E74" s="37"/>
      <c r="F74" s="17"/>
      <c r="G74" s="17"/>
    </row>
    <row r="75" spans="1:7" ht="12.75">
      <c r="A75" s="38"/>
      <c r="B75" s="39"/>
      <c r="C75" s="39"/>
      <c r="D75" s="39"/>
      <c r="E75" s="39"/>
      <c r="F75" s="17"/>
      <c r="G75" s="17"/>
    </row>
    <row r="76" spans="1:7" ht="12.75">
      <c r="A76" s="40"/>
      <c r="B76" s="17"/>
      <c r="C76" s="17"/>
      <c r="D76" s="17"/>
      <c r="E76" s="17"/>
      <c r="F76" s="17"/>
      <c r="G76" s="17"/>
    </row>
    <row r="77" spans="1:4" ht="12.75">
      <c r="A77" s="51"/>
      <c r="B77" s="52"/>
      <c r="C77" s="52"/>
      <c r="D77" s="52"/>
    </row>
  </sheetData>
  <sheetProtection/>
  <mergeCells count="5">
    <mergeCell ref="A77:D77"/>
    <mergeCell ref="A2:E2"/>
    <mergeCell ref="A1:E1"/>
    <mergeCell ref="B66:D66"/>
    <mergeCell ref="B68:D68"/>
  </mergeCells>
  <printOptions/>
  <pageMargins left="1.05" right="0" top="0.15748031496062992" bottom="0" header="0.16" footer="0.17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100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B6+B24+B31</f>
        <v>5293181.71</v>
      </c>
      <c r="C5" s="4">
        <f>C6+C24+C31</f>
        <v>3181241.1599999997</v>
      </c>
      <c r="D5" s="3">
        <f aca="true" t="shared" si="0" ref="D5:D46">C5/B5*100</f>
        <v>60.10073589557536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806475.71</v>
      </c>
      <c r="C6" s="21">
        <f>C8+C9+C12+C13+C17+C18+C14+C16+C19+C20+C23+C22+C15+C21</f>
        <v>507619.61</v>
      </c>
      <c r="D6" s="3">
        <f t="shared" si="0"/>
        <v>62.94295087945054</v>
      </c>
      <c r="E6" s="6"/>
      <c r="F6" s="17"/>
      <c r="G6" s="17"/>
    </row>
    <row r="7" spans="1:7" ht="12" customHeight="1">
      <c r="A7" s="22" t="s">
        <v>10</v>
      </c>
      <c r="B7" s="23"/>
      <c r="C7" s="23"/>
      <c r="D7" s="12"/>
      <c r="E7" s="24"/>
      <c r="F7" s="17"/>
      <c r="G7" s="17"/>
    </row>
    <row r="8" spans="1:7" ht="12" customHeight="1">
      <c r="A8" s="22" t="s">
        <v>11</v>
      </c>
      <c r="B8" s="23">
        <v>19500</v>
      </c>
      <c r="C8" s="23">
        <v>12401.99</v>
      </c>
      <c r="D8" s="12">
        <f t="shared" si="0"/>
        <v>63.59994871794872</v>
      </c>
      <c r="E8" s="12"/>
      <c r="F8" s="25"/>
      <c r="G8" s="17"/>
    </row>
    <row r="9" spans="1:7" ht="12" customHeight="1">
      <c r="A9" s="22" t="s">
        <v>12</v>
      </c>
      <c r="B9" s="23">
        <f>B11</f>
        <v>20000</v>
      </c>
      <c r="C9" s="23">
        <f>C11</f>
        <v>70608</v>
      </c>
      <c r="D9" s="12">
        <f t="shared" si="0"/>
        <v>353.04</v>
      </c>
      <c r="E9" s="12"/>
      <c r="F9" s="17"/>
      <c r="G9" s="17"/>
    </row>
    <row r="10" spans="1:7" ht="12" customHeight="1">
      <c r="A10" s="22" t="s">
        <v>10</v>
      </c>
      <c r="B10" s="23"/>
      <c r="C10" s="26"/>
      <c r="D10" s="12"/>
      <c r="E10" s="12"/>
      <c r="F10" s="17"/>
      <c r="G10" s="17"/>
    </row>
    <row r="11" spans="1:7" ht="12" customHeight="1">
      <c r="A11" s="10" t="s">
        <v>13</v>
      </c>
      <c r="B11" s="23">
        <v>20000</v>
      </c>
      <c r="C11" s="23">
        <v>70608</v>
      </c>
      <c r="D11" s="12">
        <f t="shared" si="0"/>
        <v>353.04</v>
      </c>
      <c r="E11" s="3"/>
      <c r="F11" s="17"/>
      <c r="G11" s="17"/>
    </row>
    <row r="12" spans="1:7" ht="12" customHeight="1">
      <c r="A12" s="22" t="s">
        <v>14</v>
      </c>
      <c r="B12" s="23">
        <v>10000</v>
      </c>
      <c r="C12" s="23">
        <v>1500.43</v>
      </c>
      <c r="D12" s="12">
        <f t="shared" si="0"/>
        <v>15.0043</v>
      </c>
      <c r="E12" s="3"/>
      <c r="F12" s="17"/>
      <c r="G12" s="17"/>
    </row>
    <row r="13" spans="1:7" ht="12" customHeight="1">
      <c r="A13" s="22" t="s">
        <v>0</v>
      </c>
      <c r="B13" s="23">
        <v>171000</v>
      </c>
      <c r="C13" s="23">
        <v>30513.59</v>
      </c>
      <c r="D13" s="12">
        <f t="shared" si="0"/>
        <v>17.844204678362573</v>
      </c>
      <c r="E13" s="3"/>
      <c r="F13" s="17"/>
      <c r="G13" s="17"/>
    </row>
    <row r="14" spans="1:7" s="19" customFormat="1" ht="13.5" customHeight="1">
      <c r="A14" s="22" t="s">
        <v>16</v>
      </c>
      <c r="B14" s="23">
        <v>0</v>
      </c>
      <c r="C14" s="23">
        <v>700</v>
      </c>
      <c r="D14" s="12" t="e">
        <f>C14/B14*100</f>
        <v>#DIV/0!</v>
      </c>
      <c r="E14" s="6"/>
      <c r="F14" s="17"/>
      <c r="G14" s="17"/>
    </row>
    <row r="15" spans="1:7" s="19" customFormat="1" ht="13.5" customHeight="1">
      <c r="A15" s="22" t="s">
        <v>67</v>
      </c>
      <c r="B15" s="23">
        <v>270000</v>
      </c>
      <c r="C15" s="23">
        <v>174608.33</v>
      </c>
      <c r="D15" s="12">
        <f>C15/B15*100</f>
        <v>64.66975185185184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159000</v>
      </c>
      <c r="C17" s="23">
        <v>101813.27</v>
      </c>
      <c r="D17" s="12">
        <f t="shared" si="0"/>
        <v>64.03350314465409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85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156975.71</v>
      </c>
      <c r="C23" s="23">
        <v>115474</v>
      </c>
      <c r="D23" s="12">
        <f t="shared" si="0"/>
        <v>73.56169945018883</v>
      </c>
      <c r="E23" s="6"/>
      <c r="F23" s="17"/>
      <c r="G23" s="17"/>
    </row>
    <row r="24" spans="1:7" s="19" customFormat="1" ht="12.75">
      <c r="A24" s="20" t="s">
        <v>17</v>
      </c>
      <c r="B24" s="23">
        <f>B26+B27+B28+B29+B30</f>
        <v>4486706</v>
      </c>
      <c r="C24" s="23">
        <f>C26+C27+C28+C29</f>
        <v>2673621.55</v>
      </c>
      <c r="D24" s="12">
        <f t="shared" si="0"/>
        <v>59.58985389281134</v>
      </c>
      <c r="E24" s="6"/>
      <c r="F24" s="17"/>
      <c r="G24" s="17"/>
    </row>
    <row r="25" spans="1:7" s="19" customFormat="1" ht="13.5" customHeight="1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3.5" customHeight="1">
      <c r="A26" s="22" t="s">
        <v>18</v>
      </c>
      <c r="B26" s="23">
        <v>1275800</v>
      </c>
      <c r="C26" s="23">
        <v>1061200</v>
      </c>
      <c r="D26" s="12">
        <f t="shared" si="0"/>
        <v>83.17918168992004</v>
      </c>
      <c r="E26" s="6"/>
      <c r="F26" s="17"/>
      <c r="G26" s="17"/>
    </row>
    <row r="27" spans="1:7" s="19" customFormat="1" ht="13.5" customHeight="1">
      <c r="A27" s="22" t="s">
        <v>19</v>
      </c>
      <c r="B27" s="23">
        <v>3160128</v>
      </c>
      <c r="C27" s="23">
        <v>1612421.55</v>
      </c>
      <c r="D27" s="12">
        <f t="shared" si="0"/>
        <v>51.02393162555441</v>
      </c>
      <c r="E27" s="6"/>
      <c r="F27" s="17"/>
      <c r="G27" s="17"/>
    </row>
    <row r="28" spans="1:7" s="19" customFormat="1" ht="13.5" customHeight="1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12.75">
      <c r="A30" s="22" t="s">
        <v>82</v>
      </c>
      <c r="B30" s="23">
        <v>50778</v>
      </c>
      <c r="C30" s="23"/>
      <c r="D30" s="12"/>
      <c r="E30" s="6"/>
      <c r="F30" s="17"/>
      <c r="G30" s="17"/>
    </row>
    <row r="31" spans="1:7" s="19" customFormat="1" ht="25.5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5.5">
      <c r="A32" s="2" t="s">
        <v>20</v>
      </c>
      <c r="B32" s="4">
        <f>B34+B35+B36+B37+B38+B39+B40+B41+B42</f>
        <v>5309585</v>
      </c>
      <c r="C32" s="4">
        <f>C34+C35+C36+C38+C39+C40+C42+C41+C37</f>
        <v>2579317.7199999997</v>
      </c>
      <c r="D32" s="3">
        <f t="shared" si="0"/>
        <v>48.578518283444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3.25" customHeight="1">
      <c r="A34" s="7" t="s">
        <v>21</v>
      </c>
      <c r="B34" s="21">
        <v>1042981</v>
      </c>
      <c r="C34" s="21">
        <v>442752.95</v>
      </c>
      <c r="D34" s="3">
        <f t="shared" si="0"/>
        <v>42.45072057880249</v>
      </c>
      <c r="E34" s="6" t="s">
        <v>8</v>
      </c>
      <c r="F34" s="17"/>
      <c r="G34" s="17"/>
    </row>
    <row r="35" spans="1:7" ht="23.25" customHeight="1">
      <c r="A35" s="7" t="s">
        <v>22</v>
      </c>
      <c r="B35" s="21">
        <v>102500</v>
      </c>
      <c r="C35" s="21">
        <v>43807.55</v>
      </c>
      <c r="D35" s="3">
        <f t="shared" si="0"/>
        <v>42.739073170731714</v>
      </c>
      <c r="E35" s="6" t="s">
        <v>8</v>
      </c>
      <c r="F35" s="17"/>
      <c r="G35" s="17"/>
    </row>
    <row r="36" spans="1:7" ht="23.25" customHeight="1">
      <c r="A36" s="28" t="s">
        <v>23</v>
      </c>
      <c r="B36" s="21">
        <v>30000</v>
      </c>
      <c r="C36" s="21">
        <v>400</v>
      </c>
      <c r="D36" s="3">
        <f t="shared" si="0"/>
        <v>1.3333333333333335</v>
      </c>
      <c r="E36" s="6" t="s">
        <v>8</v>
      </c>
      <c r="F36" s="17"/>
      <c r="G36" s="17"/>
    </row>
    <row r="37" spans="1:7" ht="25.5">
      <c r="A37" s="28" t="s">
        <v>51</v>
      </c>
      <c r="B37" s="21">
        <v>2402606.58</v>
      </c>
      <c r="C37" s="21">
        <v>1920661.39</v>
      </c>
      <c r="D37" s="3"/>
      <c r="E37" s="6" t="s">
        <v>8</v>
      </c>
      <c r="F37" s="17"/>
      <c r="G37" s="17"/>
    </row>
    <row r="38" spans="1:7" ht="25.5">
      <c r="A38" s="28" t="s">
        <v>24</v>
      </c>
      <c r="B38" s="21">
        <v>1644597.42</v>
      </c>
      <c r="C38" s="21">
        <v>144695.83</v>
      </c>
      <c r="D38" s="3">
        <f t="shared" si="0"/>
        <v>8.798252279880142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66900</v>
      </c>
      <c r="C40" s="21">
        <v>25000</v>
      </c>
      <c r="D40" s="3">
        <f t="shared" si="0"/>
        <v>37.369207772795214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3"/>
      <c r="E41" s="6" t="s">
        <v>8</v>
      </c>
      <c r="F41" s="17"/>
      <c r="G41" s="17"/>
    </row>
    <row r="42" spans="1:7" ht="25.5">
      <c r="A42" s="28" t="s">
        <v>59</v>
      </c>
      <c r="B42" s="21">
        <v>20000</v>
      </c>
      <c r="C42" s="21">
        <v>2000</v>
      </c>
      <c r="D42" s="3">
        <f t="shared" si="0"/>
        <v>10</v>
      </c>
      <c r="E42" s="6" t="s">
        <v>8</v>
      </c>
      <c r="F42" s="17"/>
      <c r="G42" s="17"/>
    </row>
    <row r="43" spans="1:7" ht="25.5">
      <c r="A43" s="28" t="s">
        <v>27</v>
      </c>
      <c r="B43" s="21">
        <f>B32</f>
        <v>5309585</v>
      </c>
      <c r="C43" s="21">
        <f>C32</f>
        <v>2579317.7199999997</v>
      </c>
      <c r="D43" s="3">
        <f t="shared" si="0"/>
        <v>48.578518283444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5277485</v>
      </c>
      <c r="C45" s="4">
        <f>C43-C46</f>
        <v>2579317.7199999997</v>
      </c>
      <c r="D45" s="6">
        <f t="shared" si="0"/>
        <v>48.87399433631739</v>
      </c>
      <c r="E45" s="3"/>
      <c r="F45" s="17"/>
      <c r="G45" s="17"/>
    </row>
    <row r="46" spans="1:7" ht="12.75">
      <c r="A46" s="5" t="s">
        <v>54</v>
      </c>
      <c r="B46" s="4">
        <v>32100</v>
      </c>
      <c r="C46" s="4">
        <v>0</v>
      </c>
      <c r="D46" s="6">
        <f t="shared" si="0"/>
        <v>0</v>
      </c>
      <c r="E46" s="3"/>
      <c r="F46" s="17"/>
      <c r="G46" s="17"/>
    </row>
    <row r="47" spans="1:7" ht="51">
      <c r="A47" s="5" t="s">
        <v>64</v>
      </c>
      <c r="B47" s="21">
        <f>B5-B32</f>
        <v>-16403.290000000037</v>
      </c>
      <c r="C47" s="21">
        <f>C5-C32</f>
        <v>601923.44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50.25" customHeight="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4.75" customHeight="1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6.25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5.25" customHeight="1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36.75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4.75" customHeight="1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4.75" customHeight="1">
      <c r="A64" s="46"/>
      <c r="B64" s="47"/>
      <c r="C64" s="48"/>
      <c r="D64" s="49"/>
      <c r="E64" s="49"/>
      <c r="F64" s="17"/>
      <c r="G64" s="17"/>
    </row>
    <row r="65" spans="1:7" ht="27.75" customHeight="1">
      <c r="A65" s="56" t="s">
        <v>86</v>
      </c>
      <c r="B65" s="56"/>
      <c r="C65" s="56"/>
      <c r="D65" s="56"/>
      <c r="E65" s="56"/>
      <c r="F65" s="17"/>
      <c r="G65" s="17"/>
    </row>
    <row r="66" spans="1:7" ht="12.75">
      <c r="A66" s="31"/>
      <c r="B66" s="32"/>
      <c r="C66" s="33"/>
      <c r="D66" s="34"/>
      <c r="E66" s="34"/>
      <c r="F66" s="17"/>
      <c r="G66" s="17"/>
    </row>
    <row r="67" spans="1:7" ht="21.75" customHeight="1">
      <c r="A67" s="56" t="s">
        <v>87</v>
      </c>
      <c r="B67" s="56"/>
      <c r="C67" s="56"/>
      <c r="D67" s="56"/>
      <c r="E67" s="56"/>
      <c r="F67" s="17"/>
      <c r="G67" s="17"/>
    </row>
    <row r="68" spans="1:7" ht="12.75">
      <c r="A68" s="36"/>
      <c r="B68" s="34"/>
      <c r="C68" s="34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7"/>
      <c r="C70" s="37"/>
      <c r="D70" s="34"/>
      <c r="E70" s="34"/>
      <c r="F70" s="17"/>
      <c r="G70" s="17"/>
    </row>
    <row r="71" spans="1:7" ht="12.75">
      <c r="A71" s="36"/>
      <c r="B71" s="37"/>
      <c r="C71" s="37"/>
      <c r="D71" s="37"/>
      <c r="E71" s="37"/>
      <c r="F71" s="17"/>
      <c r="G71" s="17"/>
    </row>
    <row r="72" spans="1:7" ht="12.75">
      <c r="A72" s="38"/>
      <c r="B72" s="39"/>
      <c r="C72" s="39"/>
      <c r="D72" s="39"/>
      <c r="E72" s="39"/>
      <c r="F72" s="17"/>
      <c r="G72" s="17"/>
    </row>
    <row r="73" spans="1:7" ht="12.75">
      <c r="A73" s="40"/>
      <c r="B73" s="17"/>
      <c r="C73" s="17"/>
      <c r="D73" s="17"/>
      <c r="E73" s="17"/>
      <c r="F73" s="17"/>
      <c r="G73" s="17"/>
    </row>
    <row r="74" spans="1:4" ht="12.75">
      <c r="A74" s="51"/>
      <c r="B74" s="52"/>
      <c r="C74" s="52"/>
      <c r="D74" s="52"/>
    </row>
  </sheetData>
  <sheetProtection/>
  <mergeCells count="5">
    <mergeCell ref="A74:D74"/>
    <mergeCell ref="A2:E2"/>
    <mergeCell ref="A1:E1"/>
    <mergeCell ref="A65:E65"/>
    <mergeCell ref="A67:E67"/>
  </mergeCells>
  <printOptions/>
  <pageMargins left="1" right="0" top="0.15748031496062992" bottom="0" header="0.16" footer="0.17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A29" sqref="A29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90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B6+B23+B30</f>
        <v>9154047</v>
      </c>
      <c r="C5" s="4">
        <f>C6+C23+C30</f>
        <v>5088660.75</v>
      </c>
      <c r="D5" s="3">
        <f aca="true" t="shared" si="0" ref="D5:D45">C5/B5*100</f>
        <v>55.58919186235334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1108023</v>
      </c>
      <c r="C6" s="21">
        <f>C8+C9+C12+C13+C17+C18+C14+C16+C19+C20+C22+C21+C15</f>
        <v>468572.48</v>
      </c>
      <c r="D6" s="3">
        <f t="shared" si="0"/>
        <v>42.28905717661095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21600</v>
      </c>
      <c r="C8" s="23">
        <v>15518.68</v>
      </c>
      <c r="D8" s="12">
        <f t="shared" si="0"/>
        <v>71.84574074074074</v>
      </c>
      <c r="E8" s="12"/>
      <c r="F8" s="25"/>
      <c r="G8" s="17"/>
    </row>
    <row r="9" spans="1:7" ht="12.75">
      <c r="A9" s="22" t="s">
        <v>12</v>
      </c>
      <c r="B9" s="23">
        <f>B11</f>
        <v>50000</v>
      </c>
      <c r="C9" s="23">
        <f>C11</f>
        <v>16218.3</v>
      </c>
      <c r="D9" s="12">
        <f t="shared" si="0"/>
        <v>32.4366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50000</v>
      </c>
      <c r="C11" s="23">
        <v>16218.3</v>
      </c>
      <c r="D11" s="12">
        <f t="shared" si="0"/>
        <v>32.4366</v>
      </c>
      <c r="E11" s="3"/>
      <c r="F11" s="17"/>
      <c r="G11" s="17"/>
    </row>
    <row r="12" spans="1:7" ht="12.75">
      <c r="A12" s="22" t="s">
        <v>14</v>
      </c>
      <c r="B12" s="23">
        <v>14000</v>
      </c>
      <c r="C12" s="23">
        <v>1731.76</v>
      </c>
      <c r="D12" s="12">
        <f t="shared" si="0"/>
        <v>12.369714285714286</v>
      </c>
      <c r="E12" s="3"/>
      <c r="F12" s="17"/>
      <c r="G12" s="17"/>
    </row>
    <row r="13" spans="1:7" ht="12.75">
      <c r="A13" s="22" t="s">
        <v>0</v>
      </c>
      <c r="B13" s="23">
        <v>189000</v>
      </c>
      <c r="C13" s="23">
        <v>7584.89</v>
      </c>
      <c r="D13" s="12">
        <f t="shared" si="0"/>
        <v>4.013169312169312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1040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430000</v>
      </c>
      <c r="C15" s="23">
        <v>277854.97</v>
      </c>
      <c r="D15" s="12">
        <f>C15/B15*100</f>
        <v>64.61743488372093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/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175000</v>
      </c>
      <c r="C17" s="23">
        <v>41159.75</v>
      </c>
      <c r="D17" s="12">
        <f t="shared" si="0"/>
        <v>23.51985714285714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3141.81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9322.32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228423</v>
      </c>
      <c r="C22" s="23">
        <v>95000</v>
      </c>
      <c r="D22" s="12">
        <f t="shared" si="0"/>
        <v>41.589507186229056</v>
      </c>
      <c r="E22" s="6"/>
      <c r="F22" s="17"/>
      <c r="G22" s="17"/>
    </row>
    <row r="23" spans="1:7" s="19" customFormat="1" ht="12.75">
      <c r="A23" s="20" t="s">
        <v>17</v>
      </c>
      <c r="B23" s="23">
        <f>B25+B26+B27+B28+B29</f>
        <v>8046024</v>
      </c>
      <c r="C23" s="23">
        <f>C25+C26+C27+C28</f>
        <v>4620088.27</v>
      </c>
      <c r="D23" s="12">
        <f t="shared" si="0"/>
        <v>57.42076173275148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2982918</v>
      </c>
      <c r="C25" s="23">
        <v>1917300</v>
      </c>
      <c r="D25" s="12">
        <f t="shared" si="0"/>
        <v>64.27598747266939</v>
      </c>
      <c r="E25" s="6"/>
      <c r="F25" s="17"/>
      <c r="G25" s="17"/>
    </row>
    <row r="26" spans="1:7" s="19" customFormat="1" ht="12.75">
      <c r="A26" s="22" t="s">
        <v>19</v>
      </c>
      <c r="B26" s="23">
        <v>4994100</v>
      </c>
      <c r="C26" s="23">
        <v>2702788.27</v>
      </c>
      <c r="D26" s="12">
        <f t="shared" si="0"/>
        <v>54.11962655934002</v>
      </c>
      <c r="E26" s="6"/>
      <c r="F26" s="17"/>
      <c r="G26" s="17"/>
    </row>
    <row r="27" spans="1:7" s="19" customFormat="1" ht="12.75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12.75">
      <c r="A29" s="22" t="s">
        <v>89</v>
      </c>
      <c r="B29" s="23">
        <v>69006</v>
      </c>
      <c r="C29" s="23">
        <v>0</v>
      </c>
      <c r="D29" s="12">
        <f t="shared" si="0"/>
        <v>0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5.5">
      <c r="A31" s="2" t="s">
        <v>20</v>
      </c>
      <c r="B31" s="4">
        <f>B33+B34+B35+B37+B38+B39+B41+B40+B36</f>
        <v>9154047</v>
      </c>
      <c r="C31" s="4">
        <f>C33+C34+C35+C37+C38+C39+C41+C40+C36</f>
        <v>4643323.01</v>
      </c>
      <c r="D31" s="3">
        <f t="shared" si="0"/>
        <v>50.72426447012999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5.5">
      <c r="A33" s="7" t="s">
        <v>21</v>
      </c>
      <c r="B33" s="21">
        <v>1500606</v>
      </c>
      <c r="C33" s="21">
        <v>676131.46</v>
      </c>
      <c r="D33" s="3">
        <f t="shared" si="0"/>
        <v>45.057227546737785</v>
      </c>
      <c r="E33" s="6" t="s">
        <v>8</v>
      </c>
      <c r="F33" s="17"/>
      <c r="G33" s="17"/>
    </row>
    <row r="34" spans="1:7" ht="25.5">
      <c r="A34" s="7" t="s">
        <v>22</v>
      </c>
      <c r="B34" s="21">
        <v>102500</v>
      </c>
      <c r="C34" s="21">
        <v>60425.27</v>
      </c>
      <c r="D34" s="3">
        <f t="shared" si="0"/>
        <v>58.95148292682927</v>
      </c>
      <c r="E34" s="6" t="s">
        <v>8</v>
      </c>
      <c r="F34" s="17"/>
      <c r="G34" s="17"/>
    </row>
    <row r="35" spans="1:7" ht="25.5">
      <c r="A35" s="28" t="s">
        <v>23</v>
      </c>
      <c r="B35" s="21">
        <v>3400</v>
      </c>
      <c r="C35" s="21">
        <v>3400</v>
      </c>
      <c r="D35" s="3">
        <f t="shared" si="0"/>
        <v>100</v>
      </c>
      <c r="E35" s="6" t="s">
        <v>8</v>
      </c>
      <c r="F35" s="17"/>
      <c r="G35" s="17"/>
    </row>
    <row r="36" spans="1:7" ht="25.5">
      <c r="A36" s="28" t="s">
        <v>51</v>
      </c>
      <c r="B36" s="21">
        <v>3153161</v>
      </c>
      <c r="C36" s="21">
        <v>1408594.66</v>
      </c>
      <c r="D36" s="3">
        <f t="shared" si="0"/>
        <v>44.67246233224373</v>
      </c>
      <c r="E36" s="6" t="s">
        <v>8</v>
      </c>
      <c r="F36" s="17"/>
      <c r="G36" s="17"/>
    </row>
    <row r="37" spans="1:7" ht="25.5">
      <c r="A37" s="28" t="s">
        <v>24</v>
      </c>
      <c r="B37" s="21">
        <v>1267067.1</v>
      </c>
      <c r="C37" s="21">
        <v>247741.07</v>
      </c>
      <c r="D37" s="3">
        <f t="shared" si="0"/>
        <v>19.552324419125082</v>
      </c>
      <c r="E37" s="6" t="s">
        <v>8</v>
      </c>
      <c r="F37" s="17"/>
      <c r="G37" s="17"/>
    </row>
    <row r="38" spans="1:7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28" t="s">
        <v>58</v>
      </c>
      <c r="B39" s="21">
        <v>3107312.9</v>
      </c>
      <c r="C39" s="21">
        <v>2237030.55</v>
      </c>
      <c r="D39" s="3">
        <f t="shared" si="0"/>
        <v>71.99244562721701</v>
      </c>
      <c r="E39" s="6" t="s">
        <v>8</v>
      </c>
      <c r="F39" s="17"/>
      <c r="G39" s="17"/>
    </row>
    <row r="40" spans="1:7" ht="25.5">
      <c r="A40" s="28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5.5">
      <c r="A41" s="28" t="s">
        <v>59</v>
      </c>
      <c r="B41" s="21">
        <v>20000</v>
      </c>
      <c r="C41" s="21">
        <v>10000</v>
      </c>
      <c r="D41" s="3">
        <f t="shared" si="0"/>
        <v>50</v>
      </c>
      <c r="E41" s="6" t="s">
        <v>8</v>
      </c>
      <c r="F41" s="17"/>
      <c r="G41" s="17"/>
    </row>
    <row r="42" spans="1:7" ht="25.5">
      <c r="A42" s="28" t="s">
        <v>27</v>
      </c>
      <c r="B42" s="21">
        <f>B31</f>
        <v>9154047</v>
      </c>
      <c r="C42" s="21">
        <f>C31</f>
        <v>4643323.01</v>
      </c>
      <c r="D42" s="3">
        <f t="shared" si="0"/>
        <v>50.72426447012999</v>
      </c>
      <c r="E42" s="6" t="s">
        <v>8</v>
      </c>
      <c r="F42" s="17"/>
      <c r="G42" s="17"/>
    </row>
    <row r="43" spans="1:7" ht="12.75">
      <c r="A43" s="22" t="s">
        <v>10</v>
      </c>
      <c r="B43" s="24"/>
      <c r="C43" s="24"/>
      <c r="D43" s="3"/>
      <c r="E43" s="24"/>
      <c r="F43" s="17"/>
      <c r="G43" s="17"/>
    </row>
    <row r="44" spans="1:7" ht="12.75">
      <c r="A44" s="5" t="s">
        <v>28</v>
      </c>
      <c r="B44" s="4">
        <f>B42-B45</f>
        <v>9133247</v>
      </c>
      <c r="C44" s="4">
        <f>C42-C45</f>
        <v>4632523.01</v>
      </c>
      <c r="D44" s="6">
        <f t="shared" si="0"/>
        <v>50.72153430209432</v>
      </c>
      <c r="E44" s="3"/>
      <c r="F44" s="17"/>
      <c r="G44" s="17"/>
    </row>
    <row r="45" spans="1:7" ht="12.75">
      <c r="A45" s="5" t="s">
        <v>54</v>
      </c>
      <c r="B45" s="21">
        <v>20800</v>
      </c>
      <c r="C45" s="21">
        <v>10800</v>
      </c>
      <c r="D45" s="6">
        <f t="shared" si="0"/>
        <v>51.92307692307693</v>
      </c>
      <c r="E45" s="3"/>
      <c r="F45" s="17"/>
      <c r="G45" s="17"/>
    </row>
    <row r="46" spans="1:7" ht="51">
      <c r="A46" s="5" t="s">
        <v>64</v>
      </c>
      <c r="B46" s="21">
        <f>B5-B31</f>
        <v>0</v>
      </c>
      <c r="C46" s="21">
        <f>C5-C31</f>
        <v>445337.7400000002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3">
        <v>0</v>
      </c>
      <c r="E47" s="6"/>
      <c r="F47" s="17"/>
      <c r="G47" s="17"/>
    </row>
    <row r="48" spans="1:7" s="19" customFormat="1" ht="12.75">
      <c r="A48" s="5" t="s">
        <v>30</v>
      </c>
      <c r="B48" s="4">
        <v>0</v>
      </c>
      <c r="C48" s="4">
        <v>0</v>
      </c>
      <c r="D48" s="3">
        <v>0</v>
      </c>
      <c r="E48" s="3"/>
      <c r="F48" s="18"/>
      <c r="G48" s="18"/>
    </row>
    <row r="49" spans="1:7" ht="12.75">
      <c r="A49" s="22" t="s">
        <v>31</v>
      </c>
      <c r="B49" s="26">
        <v>0</v>
      </c>
      <c r="C49" s="26">
        <v>0</v>
      </c>
      <c r="D49" s="3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3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3">
        <v>0</v>
      </c>
      <c r="E51" s="24"/>
      <c r="F51" s="17"/>
      <c r="G51" s="17"/>
    </row>
    <row r="52" spans="1:7" ht="12.75">
      <c r="A52" s="22" t="s">
        <v>10</v>
      </c>
      <c r="B52" s="4">
        <v>0</v>
      </c>
      <c r="C52" s="44">
        <v>0</v>
      </c>
      <c r="D52" s="3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3">
        <v>0</v>
      </c>
      <c r="E53" s="24"/>
      <c r="F53" s="17"/>
      <c r="G53" s="17"/>
    </row>
    <row r="54" spans="1:7" ht="12.75">
      <c r="A54" s="22" t="s">
        <v>35</v>
      </c>
      <c r="B54" s="4">
        <v>0</v>
      </c>
      <c r="C54" s="44">
        <v>0</v>
      </c>
      <c r="D54" s="3">
        <v>0</v>
      </c>
      <c r="E54" s="12"/>
      <c r="F54" s="17"/>
      <c r="G54" s="17"/>
    </row>
    <row r="55" spans="1:7" ht="51">
      <c r="A55" s="22" t="s">
        <v>37</v>
      </c>
      <c r="B55" s="21">
        <v>0</v>
      </c>
      <c r="C55" s="30">
        <v>0</v>
      </c>
      <c r="D55" s="6">
        <v>0</v>
      </c>
      <c r="E55" s="6" t="s">
        <v>36</v>
      </c>
      <c r="F55" s="17"/>
      <c r="G55" s="17"/>
    </row>
    <row r="56" spans="1:7" ht="25.5">
      <c r="A56" s="22" t="s">
        <v>38</v>
      </c>
      <c r="B56" s="21">
        <v>0</v>
      </c>
      <c r="C56" s="30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1">
        <v>0</v>
      </c>
      <c r="C57" s="30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1">
        <v>0</v>
      </c>
      <c r="C58" s="30">
        <v>0</v>
      </c>
      <c r="D58" s="6">
        <v>0</v>
      </c>
      <c r="E58" s="6" t="s">
        <v>41</v>
      </c>
      <c r="F58" s="17"/>
      <c r="G58" s="17"/>
    </row>
    <row r="59" spans="1:7" ht="31.5" customHeight="1">
      <c r="A59" s="22" t="s">
        <v>43</v>
      </c>
      <c r="B59" s="21">
        <v>0</v>
      </c>
      <c r="C59" s="30">
        <v>0</v>
      </c>
      <c r="D59" s="6">
        <v>0</v>
      </c>
      <c r="E59" s="6" t="s">
        <v>44</v>
      </c>
      <c r="F59" s="17"/>
      <c r="G59" s="17"/>
    </row>
    <row r="60" spans="1:7" ht="38.25">
      <c r="A60" s="22" t="s">
        <v>45</v>
      </c>
      <c r="B60" s="21">
        <v>0</v>
      </c>
      <c r="C60" s="30">
        <v>0</v>
      </c>
      <c r="D60" s="6">
        <v>0</v>
      </c>
      <c r="E60" s="6" t="s">
        <v>46</v>
      </c>
      <c r="F60" s="17"/>
      <c r="G60" s="17"/>
    </row>
    <row r="61" spans="1:7" ht="43.5" customHeight="1">
      <c r="A61" s="22" t="s">
        <v>47</v>
      </c>
      <c r="B61" s="21">
        <v>0</v>
      </c>
      <c r="C61" s="30">
        <v>0</v>
      </c>
      <c r="D61" s="6">
        <v>0</v>
      </c>
      <c r="E61" s="6" t="s">
        <v>48</v>
      </c>
      <c r="F61" s="17"/>
      <c r="G61" s="17"/>
    </row>
    <row r="62" spans="1:7" ht="25.5">
      <c r="A62" s="22" t="s">
        <v>49</v>
      </c>
      <c r="B62" s="21">
        <v>0</v>
      </c>
      <c r="C62" s="30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80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81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1.02" right="0" top="0.15748031496062992" bottom="0" header="0.16" footer="0.17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SheetLayoutView="100" zoomScalePageLayoutView="0" workbookViewId="0" topLeftCell="A1">
      <selection activeCell="C35" sqref="C3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6" width="14.140625" style="13" customWidth="1"/>
    <col min="7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91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6" s="19" customFormat="1" ht="25.5">
      <c r="A5" s="2" t="s">
        <v>7</v>
      </c>
      <c r="B5" s="4">
        <f>B6+B23+B29</f>
        <v>6166138</v>
      </c>
      <c r="C5" s="4">
        <f>C6+C23+C29</f>
        <v>1266662.15</v>
      </c>
      <c r="D5" s="3">
        <f aca="true" t="shared" si="0" ref="D5:D44">C5/B5*100</f>
        <v>20.542228376984102</v>
      </c>
      <c r="E5" s="3" t="s">
        <v>8</v>
      </c>
      <c r="F5" s="18"/>
    </row>
    <row r="6" spans="1:6" ht="12.75">
      <c r="A6" s="20" t="s">
        <v>9</v>
      </c>
      <c r="B6" s="21">
        <f>B8+B9+B12+B13+B17+B18+B14+B16+B19+B20+B22+B21+B15</f>
        <v>1939818</v>
      </c>
      <c r="C6" s="21">
        <f>C8+C9+C12+C13+C17+C18+C14+C16+C19+C20+C22+C21+C15</f>
        <v>685765.72</v>
      </c>
      <c r="D6" s="3">
        <f t="shared" si="0"/>
        <v>35.35206498754007</v>
      </c>
      <c r="E6" s="6"/>
      <c r="F6" s="17"/>
    </row>
    <row r="7" spans="1:6" ht="12.75">
      <c r="A7" s="22" t="s">
        <v>10</v>
      </c>
      <c r="B7" s="23"/>
      <c r="C7" s="23"/>
      <c r="D7" s="12"/>
      <c r="E7" s="24"/>
      <c r="F7" s="17"/>
    </row>
    <row r="8" spans="1:6" ht="12.75">
      <c r="A8" s="22" t="s">
        <v>11</v>
      </c>
      <c r="B8" s="23">
        <v>75000</v>
      </c>
      <c r="C8" s="23">
        <v>33920.66</v>
      </c>
      <c r="D8" s="12">
        <f t="shared" si="0"/>
        <v>45.227546666666676</v>
      </c>
      <c r="E8" s="12"/>
      <c r="F8" s="17"/>
    </row>
    <row r="9" spans="1:6" ht="12.75">
      <c r="A9" s="22" t="s">
        <v>12</v>
      </c>
      <c r="B9" s="23">
        <f>B11</f>
        <v>40000</v>
      </c>
      <c r="C9" s="23">
        <f>C11</f>
        <v>42538.5</v>
      </c>
      <c r="D9" s="12">
        <f t="shared" si="0"/>
        <v>106.34625</v>
      </c>
      <c r="E9" s="12"/>
      <c r="F9" s="17"/>
    </row>
    <row r="10" spans="1:6" ht="12.75">
      <c r="A10" s="22" t="s">
        <v>10</v>
      </c>
      <c r="B10" s="23"/>
      <c r="C10" s="26"/>
      <c r="D10" s="12"/>
      <c r="E10" s="12"/>
      <c r="F10" s="17"/>
    </row>
    <row r="11" spans="1:6" ht="12.75">
      <c r="A11" s="10" t="s">
        <v>13</v>
      </c>
      <c r="B11" s="23">
        <v>40000</v>
      </c>
      <c r="C11" s="23">
        <v>42538.5</v>
      </c>
      <c r="D11" s="12">
        <f t="shared" si="0"/>
        <v>106.34625</v>
      </c>
      <c r="E11" s="3"/>
      <c r="F11" s="17"/>
    </row>
    <row r="12" spans="1:6" ht="12.75">
      <c r="A12" s="22" t="s">
        <v>14</v>
      </c>
      <c r="B12" s="23">
        <v>244000</v>
      </c>
      <c r="C12" s="23">
        <v>21881.43</v>
      </c>
      <c r="D12" s="12">
        <f t="shared" si="0"/>
        <v>8.96779918032787</v>
      </c>
      <c r="E12" s="3"/>
      <c r="F12" s="17"/>
    </row>
    <row r="13" spans="1:6" ht="12.75">
      <c r="A13" s="22" t="s">
        <v>0</v>
      </c>
      <c r="B13" s="23">
        <v>327000</v>
      </c>
      <c r="C13" s="23">
        <v>52818.93</v>
      </c>
      <c r="D13" s="12">
        <f t="shared" si="0"/>
        <v>16.152577981651376</v>
      </c>
      <c r="E13" s="3"/>
      <c r="F13" s="17"/>
    </row>
    <row r="14" spans="1:6" s="19" customFormat="1" ht="12.75">
      <c r="A14" s="22" t="s">
        <v>16</v>
      </c>
      <c r="B14" s="23">
        <v>0</v>
      </c>
      <c r="C14" s="23">
        <v>300</v>
      </c>
      <c r="D14" s="12" t="e">
        <f>C14/B14*100</f>
        <v>#DIV/0!</v>
      </c>
      <c r="E14" s="6"/>
      <c r="F14" s="17"/>
    </row>
    <row r="15" spans="1:6" s="19" customFormat="1" ht="12.75">
      <c r="A15" s="22" t="s">
        <v>65</v>
      </c>
      <c r="B15" s="23">
        <v>250000</v>
      </c>
      <c r="C15" s="23">
        <v>160943.31</v>
      </c>
      <c r="D15" s="12">
        <f>C15/B15*100</f>
        <v>64.377324</v>
      </c>
      <c r="E15" s="6"/>
      <c r="F15" s="17"/>
    </row>
    <row r="16" spans="1:6" ht="12.75">
      <c r="A16" s="22" t="s">
        <v>57</v>
      </c>
      <c r="B16" s="23"/>
      <c r="C16" s="23"/>
      <c r="D16" s="12" t="e">
        <f t="shared" si="0"/>
        <v>#DIV/0!</v>
      </c>
      <c r="E16" s="3"/>
      <c r="F16" s="17"/>
    </row>
    <row r="17" spans="1:6" s="19" customFormat="1" ht="38.25">
      <c r="A17" s="22" t="s">
        <v>15</v>
      </c>
      <c r="B17" s="23">
        <v>690000</v>
      </c>
      <c r="C17" s="23">
        <v>369362.89</v>
      </c>
      <c r="D17" s="12">
        <f t="shared" si="0"/>
        <v>53.53085362318841</v>
      </c>
      <c r="E17" s="6"/>
      <c r="F17" s="17"/>
    </row>
    <row r="18" spans="1:6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</row>
    <row r="19" spans="1:6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</row>
    <row r="20" spans="1:6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</row>
    <row r="21" spans="1:6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</row>
    <row r="22" spans="1:6" s="19" customFormat="1" ht="12.75">
      <c r="A22" s="22" t="s">
        <v>60</v>
      </c>
      <c r="B22" s="23">
        <v>313818</v>
      </c>
      <c r="C22" s="23">
        <v>4000</v>
      </c>
      <c r="D22" s="12">
        <f t="shared" si="0"/>
        <v>1.2746241452051827</v>
      </c>
      <c r="E22" s="6"/>
      <c r="F22" s="17"/>
    </row>
    <row r="23" spans="1:6" s="19" customFormat="1" ht="12.75">
      <c r="A23" s="20" t="s">
        <v>17</v>
      </c>
      <c r="B23" s="23">
        <f>B25+B26+B27+B28</f>
        <v>4226320</v>
      </c>
      <c r="C23" s="23">
        <f>C25+C26+C27+C28</f>
        <v>580896.4299999999</v>
      </c>
      <c r="D23" s="12">
        <f t="shared" si="0"/>
        <v>13.744733716330042</v>
      </c>
      <c r="E23" s="6"/>
      <c r="F23" s="17"/>
    </row>
    <row r="24" spans="1:6" s="19" customFormat="1" ht="12.75">
      <c r="A24" s="22" t="s">
        <v>10</v>
      </c>
      <c r="B24" s="23"/>
      <c r="C24" s="23"/>
      <c r="D24" s="12"/>
      <c r="E24" s="6"/>
      <c r="F24" s="17"/>
    </row>
    <row r="25" spans="1:6" s="19" customFormat="1" ht="12.75">
      <c r="A25" s="22" t="s">
        <v>18</v>
      </c>
      <c r="B25" s="23">
        <v>769300</v>
      </c>
      <c r="C25" s="23">
        <v>377600</v>
      </c>
      <c r="D25" s="12">
        <f t="shared" si="0"/>
        <v>49.08358247757702</v>
      </c>
      <c r="E25" s="6"/>
      <c r="F25" s="17"/>
    </row>
    <row r="26" spans="1:6" s="19" customFormat="1" ht="12.75">
      <c r="A26" s="22" t="s">
        <v>19</v>
      </c>
      <c r="B26" s="23">
        <v>3457020</v>
      </c>
      <c r="C26" s="23">
        <v>203296.43</v>
      </c>
      <c r="D26" s="12">
        <f t="shared" si="0"/>
        <v>5.880684230927215</v>
      </c>
      <c r="E26" s="6"/>
      <c r="F26" s="17"/>
    </row>
    <row r="27" spans="1:6" s="19" customFormat="1" ht="12.75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</row>
    <row r="28" spans="1:6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</row>
    <row r="29" spans="1:6" s="19" customFormat="1" ht="25.5">
      <c r="A29" s="27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</row>
    <row r="30" spans="1:6" ht="25.5">
      <c r="A30" s="2" t="s">
        <v>20</v>
      </c>
      <c r="B30" s="4">
        <f>B32+B33+B34+B36+B37+B38+B40+B39+B35</f>
        <v>6230138</v>
      </c>
      <c r="C30" s="4">
        <f>C32+C33+C34+C36+C37+C38+C40+C39+C35</f>
        <v>952171.3700000001</v>
      </c>
      <c r="D30" s="3">
        <f t="shared" si="0"/>
        <v>15.283311059883426</v>
      </c>
      <c r="E30" s="6" t="s">
        <v>8</v>
      </c>
      <c r="F30" s="17"/>
    </row>
    <row r="31" spans="1:6" ht="12.75">
      <c r="A31" s="5" t="s">
        <v>10</v>
      </c>
      <c r="B31" s="21"/>
      <c r="C31" s="21"/>
      <c r="D31" s="3"/>
      <c r="E31" s="6"/>
      <c r="F31" s="17"/>
    </row>
    <row r="32" spans="1:6" ht="25.5">
      <c r="A32" s="7" t="s">
        <v>21</v>
      </c>
      <c r="B32" s="21">
        <v>1065135</v>
      </c>
      <c r="C32" s="21">
        <v>513296.28</v>
      </c>
      <c r="D32" s="3">
        <f t="shared" si="0"/>
        <v>48.19072511935107</v>
      </c>
      <c r="E32" s="6" t="s">
        <v>8</v>
      </c>
      <c r="F32" s="17"/>
    </row>
    <row r="33" spans="1:6" ht="25.5">
      <c r="A33" s="7" t="s">
        <v>22</v>
      </c>
      <c r="B33" s="21">
        <v>102500</v>
      </c>
      <c r="C33" s="21">
        <v>48972.43</v>
      </c>
      <c r="D33" s="3">
        <f t="shared" si="0"/>
        <v>47.777980487804875</v>
      </c>
      <c r="E33" s="6" t="s">
        <v>8</v>
      </c>
      <c r="F33" s="17"/>
    </row>
    <row r="34" spans="1:6" ht="25.5">
      <c r="A34" s="28" t="s">
        <v>23</v>
      </c>
      <c r="B34" s="21">
        <v>3000</v>
      </c>
      <c r="C34" s="21">
        <v>1200</v>
      </c>
      <c r="D34" s="3">
        <f t="shared" si="0"/>
        <v>40</v>
      </c>
      <c r="E34" s="6" t="s">
        <v>8</v>
      </c>
      <c r="F34" s="17"/>
    </row>
    <row r="35" spans="1:6" ht="25.5">
      <c r="A35" s="28" t="s">
        <v>51</v>
      </c>
      <c r="B35" s="21">
        <v>2729815</v>
      </c>
      <c r="C35" s="21">
        <v>124499</v>
      </c>
      <c r="D35" s="3"/>
      <c r="E35" s="6" t="s">
        <v>8</v>
      </c>
      <c r="F35" s="17"/>
    </row>
    <row r="36" spans="1:6" ht="25.5">
      <c r="A36" s="28" t="s">
        <v>24</v>
      </c>
      <c r="B36" s="21">
        <v>2047688</v>
      </c>
      <c r="C36" s="21">
        <v>139453.66</v>
      </c>
      <c r="D36" s="3">
        <f t="shared" si="0"/>
        <v>6.810298248561304</v>
      </c>
      <c r="E36" s="6" t="s">
        <v>8</v>
      </c>
      <c r="F36" s="17"/>
    </row>
    <row r="37" spans="1:6" ht="12.75">
      <c r="A37" s="28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</row>
    <row r="38" spans="1:6" ht="25.5">
      <c r="A38" s="28" t="s">
        <v>58</v>
      </c>
      <c r="B38" s="21">
        <v>262000</v>
      </c>
      <c r="C38" s="21">
        <v>122750</v>
      </c>
      <c r="D38" s="3">
        <f t="shared" si="0"/>
        <v>46.85114503816794</v>
      </c>
      <c r="E38" s="6" t="s">
        <v>8</v>
      </c>
      <c r="F38" s="17"/>
    </row>
    <row r="39" spans="1:6" ht="25.5">
      <c r="A39" s="28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</row>
    <row r="40" spans="1:6" ht="25.5">
      <c r="A40" s="28" t="s">
        <v>59</v>
      </c>
      <c r="B40" s="21">
        <v>20000</v>
      </c>
      <c r="C40" s="21">
        <v>2000</v>
      </c>
      <c r="D40" s="3">
        <f t="shared" si="0"/>
        <v>10</v>
      </c>
      <c r="E40" s="6" t="s">
        <v>8</v>
      </c>
      <c r="F40" s="17"/>
    </row>
    <row r="41" spans="1:6" ht="25.5">
      <c r="A41" s="28" t="s">
        <v>27</v>
      </c>
      <c r="B41" s="21">
        <f>B30</f>
        <v>6230138</v>
      </c>
      <c r="C41" s="21">
        <f>C30</f>
        <v>952171.3700000001</v>
      </c>
      <c r="D41" s="3">
        <f t="shared" si="0"/>
        <v>15.283311059883426</v>
      </c>
      <c r="E41" s="6" t="s">
        <v>8</v>
      </c>
      <c r="F41" s="17"/>
    </row>
    <row r="42" spans="1:6" ht="12.75">
      <c r="A42" s="22" t="s">
        <v>10</v>
      </c>
      <c r="B42" s="24"/>
      <c r="C42" s="24"/>
      <c r="D42" s="3"/>
      <c r="E42" s="24"/>
      <c r="F42" s="17"/>
    </row>
    <row r="43" spans="1:6" ht="12.75">
      <c r="A43" s="5" t="s">
        <v>28</v>
      </c>
      <c r="B43" s="4">
        <f>B41-B44</f>
        <v>6230138</v>
      </c>
      <c r="C43" s="4">
        <f>C41-C44</f>
        <v>952171.3700000001</v>
      </c>
      <c r="D43" s="6">
        <f t="shared" si="0"/>
        <v>15.283311059883426</v>
      </c>
      <c r="E43" s="3"/>
      <c r="F43" s="17"/>
    </row>
    <row r="44" spans="1:6" ht="12.75">
      <c r="A44" s="5" t="s">
        <v>54</v>
      </c>
      <c r="B44" s="21"/>
      <c r="C44" s="21"/>
      <c r="D44" s="6" t="e">
        <f t="shared" si="0"/>
        <v>#DIV/0!</v>
      </c>
      <c r="E44" s="3"/>
      <c r="F44" s="17"/>
    </row>
    <row r="45" spans="1:6" ht="51">
      <c r="A45" s="5" t="s">
        <v>64</v>
      </c>
      <c r="B45" s="21">
        <f>B5-B30</f>
        <v>-64000</v>
      </c>
      <c r="C45" s="21">
        <f>C5-C30</f>
        <v>314490.7799999998</v>
      </c>
      <c r="D45" s="3">
        <v>0</v>
      </c>
      <c r="E45" s="6" t="s">
        <v>36</v>
      </c>
      <c r="F45" s="17"/>
    </row>
    <row r="46" spans="1:6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</row>
    <row r="47" spans="1:6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</row>
    <row r="48" spans="1:6" ht="12.75">
      <c r="A48" s="22" t="s">
        <v>31</v>
      </c>
      <c r="B48" s="26">
        <v>0</v>
      </c>
      <c r="C48" s="26">
        <v>0</v>
      </c>
      <c r="D48" s="3">
        <v>0</v>
      </c>
      <c r="E48" s="12"/>
      <c r="F48" s="17"/>
    </row>
    <row r="49" spans="1:6" ht="25.5">
      <c r="A49" s="22" t="s">
        <v>32</v>
      </c>
      <c r="B49" s="23">
        <v>0</v>
      </c>
      <c r="C49" s="29">
        <v>0</v>
      </c>
      <c r="D49" s="3">
        <v>0</v>
      </c>
      <c r="E49" s="24"/>
      <c r="F49" s="17"/>
    </row>
    <row r="50" spans="1:6" ht="12.75">
      <c r="A50" s="22" t="s">
        <v>33</v>
      </c>
      <c r="B50" s="23">
        <v>0</v>
      </c>
      <c r="C50" s="29">
        <v>0</v>
      </c>
      <c r="D50" s="3">
        <v>0</v>
      </c>
      <c r="E50" s="24"/>
      <c r="F50" s="17"/>
    </row>
    <row r="51" spans="1:6" ht="12.75">
      <c r="A51" s="22" t="s">
        <v>10</v>
      </c>
      <c r="B51" s="4">
        <v>0</v>
      </c>
      <c r="C51" s="44">
        <v>0</v>
      </c>
      <c r="D51" s="3">
        <v>0</v>
      </c>
      <c r="E51" s="12"/>
      <c r="F51" s="17"/>
    </row>
    <row r="52" spans="1:6" ht="12.75">
      <c r="A52" s="22" t="s">
        <v>34</v>
      </c>
      <c r="B52" s="21">
        <v>0</v>
      </c>
      <c r="C52" s="30">
        <v>0</v>
      </c>
      <c r="D52" s="3">
        <v>0</v>
      </c>
      <c r="E52" s="24"/>
      <c r="F52" s="17"/>
    </row>
    <row r="53" spans="1:6" ht="12.75">
      <c r="A53" s="22" t="s">
        <v>35</v>
      </c>
      <c r="B53" s="4">
        <v>0</v>
      </c>
      <c r="C53" s="44">
        <v>0</v>
      </c>
      <c r="D53" s="3">
        <v>0</v>
      </c>
      <c r="E53" s="12"/>
      <c r="F53" s="17"/>
    </row>
    <row r="54" spans="1:6" ht="51">
      <c r="A54" s="22" t="s">
        <v>37</v>
      </c>
      <c r="B54" s="26">
        <v>0</v>
      </c>
      <c r="C54" s="42">
        <v>0</v>
      </c>
      <c r="D54" s="3">
        <v>0</v>
      </c>
      <c r="E54" s="6" t="s">
        <v>36</v>
      </c>
      <c r="F54" s="17"/>
    </row>
    <row r="55" spans="1:6" ht="25.5">
      <c r="A55" s="22" t="s">
        <v>38</v>
      </c>
      <c r="B55" s="26">
        <v>0</v>
      </c>
      <c r="C55" s="42">
        <v>0</v>
      </c>
      <c r="D55" s="3">
        <v>0</v>
      </c>
      <c r="E55" s="6" t="s">
        <v>39</v>
      </c>
      <c r="F55" s="17"/>
    </row>
    <row r="56" spans="1:6" ht="38.25">
      <c r="A56" s="22" t="s">
        <v>40</v>
      </c>
      <c r="B56" s="26">
        <v>0</v>
      </c>
      <c r="C56" s="42">
        <v>0</v>
      </c>
      <c r="D56" s="3">
        <v>0</v>
      </c>
      <c r="E56" s="6" t="s">
        <v>41</v>
      </c>
      <c r="F56" s="17"/>
    </row>
    <row r="57" spans="1:6" ht="51">
      <c r="A57" s="22" t="s">
        <v>42</v>
      </c>
      <c r="B57" s="26">
        <v>0</v>
      </c>
      <c r="C57" s="42">
        <v>0</v>
      </c>
      <c r="D57" s="3">
        <v>0</v>
      </c>
      <c r="E57" s="6" t="s">
        <v>41</v>
      </c>
      <c r="F57" s="17"/>
    </row>
    <row r="58" spans="1:6" ht="38.25">
      <c r="A58" s="22" t="s">
        <v>43</v>
      </c>
      <c r="B58" s="26">
        <v>0</v>
      </c>
      <c r="C58" s="42">
        <v>0</v>
      </c>
      <c r="D58" s="3">
        <v>0</v>
      </c>
      <c r="E58" s="6" t="s">
        <v>44</v>
      </c>
      <c r="F58" s="17"/>
    </row>
    <row r="59" spans="1:6" ht="38.25">
      <c r="A59" s="22" t="s">
        <v>45</v>
      </c>
      <c r="B59" s="26">
        <v>0</v>
      </c>
      <c r="C59" s="42">
        <v>0</v>
      </c>
      <c r="D59" s="3">
        <v>0</v>
      </c>
      <c r="E59" s="6" t="s">
        <v>46</v>
      </c>
      <c r="F59" s="17"/>
    </row>
    <row r="60" spans="1:6" ht="51">
      <c r="A60" s="22" t="s">
        <v>47</v>
      </c>
      <c r="B60" s="26">
        <v>0</v>
      </c>
      <c r="C60" s="42">
        <v>0</v>
      </c>
      <c r="D60" s="3">
        <v>0</v>
      </c>
      <c r="E60" s="6" t="s">
        <v>48</v>
      </c>
      <c r="F60" s="17"/>
    </row>
    <row r="61" spans="1:6" ht="25.5">
      <c r="A61" s="22" t="s">
        <v>49</v>
      </c>
      <c r="B61" s="26">
        <v>0</v>
      </c>
      <c r="C61" s="42">
        <v>0</v>
      </c>
      <c r="D61" s="3">
        <v>0</v>
      </c>
      <c r="E61" s="6" t="s">
        <v>48</v>
      </c>
      <c r="F61" s="17"/>
    </row>
    <row r="62" spans="1:6" ht="12.75">
      <c r="A62" s="31"/>
      <c r="B62" s="32"/>
      <c r="C62" s="33"/>
      <c r="D62" s="34"/>
      <c r="E62" s="34"/>
      <c r="F62" s="17"/>
    </row>
    <row r="63" spans="1:6" ht="12.75">
      <c r="A63" s="45" t="s">
        <v>68</v>
      </c>
      <c r="B63" s="54" t="s">
        <v>80</v>
      </c>
      <c r="C63" s="54"/>
      <c r="D63" s="54"/>
      <c r="E63" s="34"/>
      <c r="F63" s="17"/>
    </row>
    <row r="64" spans="1:6" ht="12.75">
      <c r="A64" s="35"/>
      <c r="B64" s="32"/>
      <c r="C64" s="33"/>
      <c r="D64" s="34"/>
      <c r="E64" s="34"/>
      <c r="F64" s="17"/>
    </row>
    <row r="65" spans="1:6" ht="12.75">
      <c r="A65" s="45" t="s">
        <v>81</v>
      </c>
      <c r="B65" s="54" t="s">
        <v>70</v>
      </c>
      <c r="C65" s="54"/>
      <c r="D65" s="54"/>
      <c r="E65" s="34"/>
      <c r="F65" s="17"/>
    </row>
    <row r="66" spans="1:6" ht="12.75">
      <c r="A66" s="31"/>
      <c r="B66" s="32"/>
      <c r="C66" s="33"/>
      <c r="D66" s="34"/>
      <c r="E66" s="34"/>
      <c r="F66" s="17"/>
    </row>
    <row r="67" spans="1:6" ht="12.75">
      <c r="A67" s="31"/>
      <c r="B67" s="32"/>
      <c r="C67" s="33"/>
      <c r="D67" s="34"/>
      <c r="E67" s="34"/>
      <c r="F67" s="17"/>
    </row>
    <row r="68" spans="1:6" ht="12.75">
      <c r="A68" s="36"/>
      <c r="B68" s="34"/>
      <c r="C68" s="34"/>
      <c r="D68" s="34"/>
      <c r="E68" s="34"/>
      <c r="F68" s="17"/>
    </row>
    <row r="69" spans="1:6" ht="12.75">
      <c r="A69" s="36"/>
      <c r="B69" s="34"/>
      <c r="C69" s="34"/>
      <c r="D69" s="34"/>
      <c r="E69" s="34"/>
      <c r="F69" s="17"/>
    </row>
    <row r="70" spans="1:6" ht="12.75">
      <c r="A70" s="36"/>
      <c r="B70" s="37"/>
      <c r="C70" s="37"/>
      <c r="D70" s="34"/>
      <c r="E70" s="34"/>
      <c r="F70" s="17"/>
    </row>
    <row r="71" spans="1:6" ht="12.75">
      <c r="A71" s="36"/>
      <c r="B71" s="37"/>
      <c r="C71" s="37"/>
      <c r="D71" s="37"/>
      <c r="E71" s="37"/>
      <c r="F71" s="17"/>
    </row>
    <row r="72" spans="1:6" ht="12.75">
      <c r="A72" s="38"/>
      <c r="B72" s="39"/>
      <c r="C72" s="39"/>
      <c r="D72" s="39"/>
      <c r="E72" s="39"/>
      <c r="F72" s="17"/>
    </row>
    <row r="73" spans="1:6" ht="12.75">
      <c r="A73" s="40"/>
      <c r="B73" s="17"/>
      <c r="C73" s="17"/>
      <c r="D73" s="17"/>
      <c r="E73" s="17"/>
      <c r="F73" s="17"/>
    </row>
    <row r="74" spans="1:4" ht="12.75">
      <c r="A74" s="51"/>
      <c r="B74" s="52"/>
      <c r="C74" s="52"/>
      <c r="D74" s="52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A29" sqref="A29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92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B6+B23+B30</f>
        <v>4296829.59</v>
      </c>
      <c r="C5" s="4">
        <f>C6+C23+C30</f>
        <v>1793189.22</v>
      </c>
      <c r="D5" s="3">
        <f aca="true" t="shared" si="0" ref="D5:D45">C5/B5*100</f>
        <v>41.73284470422761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746741.59</v>
      </c>
      <c r="C6" s="21">
        <f>C8+C9+C12+C13+C17+C18+C14+C16+C19+C20+C22+C21+C15</f>
        <v>392752.32000000007</v>
      </c>
      <c r="D6" s="3">
        <f t="shared" si="0"/>
        <v>52.595479515209554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4800</v>
      </c>
      <c r="C8" s="23">
        <v>4002.65</v>
      </c>
      <c r="D8" s="12">
        <f t="shared" si="0"/>
        <v>83.38854166666667</v>
      </c>
      <c r="E8" s="12"/>
      <c r="F8" s="25"/>
      <c r="G8" s="17"/>
    </row>
    <row r="9" spans="1:7" ht="12.75">
      <c r="A9" s="22" t="s">
        <v>12</v>
      </c>
      <c r="B9" s="23">
        <f>B11</f>
        <v>20000</v>
      </c>
      <c r="C9" s="23">
        <f>C11</f>
        <v>17589</v>
      </c>
      <c r="D9" s="12">
        <f t="shared" si="0"/>
        <v>87.945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20000</v>
      </c>
      <c r="C11" s="23">
        <v>17589</v>
      </c>
      <c r="D11" s="12">
        <f t="shared" si="0"/>
        <v>87.945</v>
      </c>
      <c r="E11" s="3"/>
      <c r="F11" s="17"/>
      <c r="G11" s="17"/>
    </row>
    <row r="12" spans="1:7" ht="12.75">
      <c r="A12" s="22" t="s">
        <v>14</v>
      </c>
      <c r="B12" s="23">
        <v>43000</v>
      </c>
      <c r="C12" s="23">
        <v>59.93</v>
      </c>
      <c r="D12" s="12">
        <f t="shared" si="0"/>
        <v>0.13937209302325582</v>
      </c>
      <c r="E12" s="3"/>
      <c r="F12" s="17"/>
      <c r="G12" s="17"/>
    </row>
    <row r="13" spans="1:7" ht="12.75">
      <c r="A13" s="22" t="s">
        <v>0</v>
      </c>
      <c r="B13" s="23">
        <v>107000</v>
      </c>
      <c r="C13" s="23">
        <v>3545.05</v>
      </c>
      <c r="D13" s="12">
        <f t="shared" si="0"/>
        <v>3.3131308411214957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200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110000</v>
      </c>
      <c r="C15" s="23">
        <v>72880.02</v>
      </c>
      <c r="D15" s="12">
        <f>C15/B15*100</f>
        <v>66.25456363636364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372000</v>
      </c>
      <c r="C17" s="23">
        <v>203875.67</v>
      </c>
      <c r="D17" s="12">
        <f t="shared" si="0"/>
        <v>54.80528763440861</v>
      </c>
      <c r="E17" s="6"/>
      <c r="F17" s="17"/>
      <c r="G17" s="17"/>
    </row>
    <row r="18" spans="1:7" s="19" customFormat="1" ht="12.75">
      <c r="A18" s="22" t="s">
        <v>53</v>
      </c>
      <c r="B18" s="23">
        <v>3000</v>
      </c>
      <c r="C18" s="23">
        <v>3600</v>
      </c>
      <c r="D18" s="12">
        <f t="shared" si="0"/>
        <v>120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86941.59</v>
      </c>
      <c r="C22" s="23">
        <v>87000</v>
      </c>
      <c r="D22" s="12">
        <f t="shared" si="0"/>
        <v>100.06718303633508</v>
      </c>
      <c r="E22" s="6"/>
      <c r="F22" s="17"/>
      <c r="G22" s="17"/>
    </row>
    <row r="23" spans="1:7" s="19" customFormat="1" ht="12.75">
      <c r="A23" s="20" t="s">
        <v>17</v>
      </c>
      <c r="B23" s="23">
        <f>B25+B26+B27+B28+B29</f>
        <v>3550088</v>
      </c>
      <c r="C23" s="23">
        <f>C25+C26+C27+C28</f>
        <v>1400436.9</v>
      </c>
      <c r="D23" s="12">
        <f t="shared" si="0"/>
        <v>39.44794889591469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1707800</v>
      </c>
      <c r="C25" s="23">
        <v>1270500</v>
      </c>
      <c r="D25" s="12">
        <f t="shared" si="0"/>
        <v>74.39395713783816</v>
      </c>
      <c r="E25" s="6"/>
      <c r="F25" s="17"/>
      <c r="G25" s="17"/>
    </row>
    <row r="26" spans="1:7" s="19" customFormat="1" ht="12.75">
      <c r="A26" s="22" t="s">
        <v>19</v>
      </c>
      <c r="B26" s="23">
        <v>1791510</v>
      </c>
      <c r="C26" s="23">
        <v>129936.9</v>
      </c>
      <c r="D26" s="12">
        <f t="shared" si="0"/>
        <v>7.252926302392954</v>
      </c>
      <c r="E26" s="6"/>
      <c r="F26" s="17"/>
      <c r="G26" s="17"/>
    </row>
    <row r="27" spans="1:7" s="19" customFormat="1" ht="12.75">
      <c r="A27" s="22" t="s">
        <v>61</v>
      </c>
      <c r="B27" s="23"/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12.75">
      <c r="A29" s="22" t="s">
        <v>89</v>
      </c>
      <c r="B29" s="23">
        <v>50778</v>
      </c>
      <c r="C29" s="23"/>
      <c r="D29" s="12"/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2.5" customHeight="1">
      <c r="A31" s="2" t="s">
        <v>20</v>
      </c>
      <c r="B31" s="4">
        <f>B33+B34+B35+B37+B38+B39+B41+B40+B36</f>
        <v>4386829.59</v>
      </c>
      <c r="C31" s="4">
        <f>C33+C34+C35+C37+C38+C39+C41+C40+C36</f>
        <v>1352653.34</v>
      </c>
      <c r="D31" s="3">
        <f t="shared" si="0"/>
        <v>30.83441725394216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2.5" customHeight="1">
      <c r="A33" s="7" t="s">
        <v>21</v>
      </c>
      <c r="B33" s="21">
        <v>1256378</v>
      </c>
      <c r="C33" s="21">
        <v>667277.59</v>
      </c>
      <c r="D33" s="3">
        <f t="shared" si="0"/>
        <v>53.11121254908953</v>
      </c>
      <c r="E33" s="6" t="s">
        <v>8</v>
      </c>
      <c r="F33" s="17"/>
      <c r="G33" s="17"/>
    </row>
    <row r="34" spans="1:7" ht="22.5" customHeight="1">
      <c r="A34" s="7" t="s">
        <v>22</v>
      </c>
      <c r="B34" s="21">
        <v>102500</v>
      </c>
      <c r="C34" s="21">
        <v>61789.3</v>
      </c>
      <c r="D34" s="3">
        <f t="shared" si="0"/>
        <v>60.28224390243903</v>
      </c>
      <c r="E34" s="6" t="s">
        <v>8</v>
      </c>
      <c r="F34" s="17"/>
      <c r="G34" s="17"/>
    </row>
    <row r="35" spans="1:7" ht="22.5" customHeight="1">
      <c r="A35" s="28" t="s">
        <v>23</v>
      </c>
      <c r="B35" s="21">
        <v>3000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2.5" customHeight="1">
      <c r="A36" s="28" t="s">
        <v>51</v>
      </c>
      <c r="B36" s="21">
        <v>349390</v>
      </c>
      <c r="C36" s="21">
        <v>124646</v>
      </c>
      <c r="D36" s="3"/>
      <c r="E36" s="6" t="s">
        <v>8</v>
      </c>
      <c r="F36" s="17"/>
      <c r="G36" s="17"/>
    </row>
    <row r="37" spans="1:7" ht="22.5" customHeight="1">
      <c r="A37" s="28" t="s">
        <v>24</v>
      </c>
      <c r="B37" s="21">
        <v>2061165.59</v>
      </c>
      <c r="C37" s="21">
        <v>105710.44</v>
      </c>
      <c r="D37" s="3">
        <f t="shared" si="0"/>
        <v>5.128672849618065</v>
      </c>
      <c r="E37" s="6" t="s">
        <v>8</v>
      </c>
      <c r="F37" s="17"/>
      <c r="G37" s="17"/>
    </row>
    <row r="38" spans="1:7" ht="22.5" customHeight="1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2.5" customHeight="1">
      <c r="A39" s="28" t="s">
        <v>58</v>
      </c>
      <c r="B39" s="21">
        <v>594396</v>
      </c>
      <c r="C39" s="21">
        <v>383730.01</v>
      </c>
      <c r="D39" s="3">
        <f t="shared" si="0"/>
        <v>64.55797313575462</v>
      </c>
      <c r="E39" s="6" t="s">
        <v>8</v>
      </c>
      <c r="F39" s="17"/>
      <c r="G39" s="17"/>
    </row>
    <row r="40" spans="1:7" ht="22.5" customHeight="1">
      <c r="A40" s="28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2.5" customHeight="1">
      <c r="A41" s="28" t="s">
        <v>59</v>
      </c>
      <c r="B41" s="21">
        <v>20000</v>
      </c>
      <c r="C41" s="21">
        <v>9500</v>
      </c>
      <c r="D41" s="3">
        <f t="shared" si="0"/>
        <v>47.5</v>
      </c>
      <c r="E41" s="6" t="s">
        <v>8</v>
      </c>
      <c r="F41" s="17"/>
      <c r="G41" s="17"/>
    </row>
    <row r="42" spans="1:7" ht="22.5" customHeight="1">
      <c r="A42" s="28" t="s">
        <v>27</v>
      </c>
      <c r="B42" s="21">
        <f>B31</f>
        <v>4386829.59</v>
      </c>
      <c r="C42" s="21">
        <f>C31</f>
        <v>1352653.34</v>
      </c>
      <c r="D42" s="3">
        <f t="shared" si="0"/>
        <v>30.83441725394216</v>
      </c>
      <c r="E42" s="6" t="s">
        <v>8</v>
      </c>
      <c r="F42" s="17"/>
      <c r="G42" s="17"/>
    </row>
    <row r="43" spans="1:7" ht="12.75">
      <c r="A43" s="22" t="s">
        <v>10</v>
      </c>
      <c r="B43" s="24"/>
      <c r="C43" s="24"/>
      <c r="D43" s="3"/>
      <c r="E43" s="24"/>
      <c r="F43" s="17"/>
      <c r="G43" s="17"/>
    </row>
    <row r="44" spans="1:7" ht="12.75">
      <c r="A44" s="5" t="s">
        <v>28</v>
      </c>
      <c r="B44" s="4">
        <f>B42-B45</f>
        <v>4386829.59</v>
      </c>
      <c r="C44" s="4">
        <f>C42-C45</f>
        <v>1352653.34</v>
      </c>
      <c r="D44" s="6">
        <f t="shared" si="0"/>
        <v>30.83441725394216</v>
      </c>
      <c r="E44" s="3"/>
      <c r="F44" s="17"/>
      <c r="G44" s="17"/>
    </row>
    <row r="45" spans="1:7" ht="12.75">
      <c r="A45" s="5" t="s">
        <v>54</v>
      </c>
      <c r="B45" s="4"/>
      <c r="C45" s="4"/>
      <c r="D45" s="6" t="e">
        <f t="shared" si="0"/>
        <v>#DIV/0!</v>
      </c>
      <c r="E45" s="3"/>
      <c r="F45" s="17"/>
      <c r="G45" s="17"/>
    </row>
    <row r="46" spans="1:7" ht="48" customHeight="1">
      <c r="A46" s="5" t="s">
        <v>64</v>
      </c>
      <c r="B46" s="21">
        <f>B5-B31</f>
        <v>-90000</v>
      </c>
      <c r="C46" s="21">
        <f>C5-C31</f>
        <v>440535.8799999999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0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48" customHeight="1">
      <c r="A55" s="22" t="s">
        <v>37</v>
      </c>
      <c r="B55" s="23">
        <v>0</v>
      </c>
      <c r="C55" s="29">
        <v>0</v>
      </c>
      <c r="D55" s="6">
        <v>0</v>
      </c>
      <c r="E55" s="6" t="s">
        <v>36</v>
      </c>
      <c r="F55" s="17"/>
      <c r="G55" s="17"/>
    </row>
    <row r="56" spans="1:7" ht="22.5" customHeight="1">
      <c r="A56" s="22" t="s">
        <v>38</v>
      </c>
      <c r="B56" s="23">
        <v>0</v>
      </c>
      <c r="C56" s="29">
        <v>0</v>
      </c>
      <c r="D56" s="6">
        <v>0</v>
      </c>
      <c r="E56" s="6" t="s">
        <v>39</v>
      </c>
      <c r="F56" s="17"/>
      <c r="G56" s="17"/>
    </row>
    <row r="57" spans="1:7" ht="36" customHeight="1">
      <c r="A57" s="22" t="s">
        <v>40</v>
      </c>
      <c r="B57" s="23">
        <v>0</v>
      </c>
      <c r="C57" s="29">
        <v>0</v>
      </c>
      <c r="D57" s="6">
        <v>0</v>
      </c>
      <c r="E57" s="6" t="s">
        <v>41</v>
      </c>
      <c r="F57" s="17"/>
      <c r="G57" s="17"/>
    </row>
    <row r="58" spans="1:7" ht="48" customHeight="1">
      <c r="A58" s="22" t="s">
        <v>42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23.25" customHeight="1">
      <c r="A59" s="22" t="s">
        <v>43</v>
      </c>
      <c r="B59" s="23">
        <v>0</v>
      </c>
      <c r="C59" s="29">
        <v>0</v>
      </c>
      <c r="D59" s="6">
        <v>0</v>
      </c>
      <c r="E59" s="6" t="s">
        <v>44</v>
      </c>
      <c r="F59" s="17"/>
      <c r="G59" s="17"/>
    </row>
    <row r="60" spans="1:7" ht="36" customHeight="1">
      <c r="A60" s="22" t="s">
        <v>45</v>
      </c>
      <c r="B60" s="23">
        <v>0</v>
      </c>
      <c r="C60" s="29">
        <v>0</v>
      </c>
      <c r="D60" s="6">
        <v>0</v>
      </c>
      <c r="E60" s="6" t="s">
        <v>46</v>
      </c>
      <c r="F60" s="17"/>
      <c r="G60" s="17"/>
    </row>
    <row r="61" spans="1:7" ht="40.5" customHeight="1">
      <c r="A61" s="22" t="s">
        <v>47</v>
      </c>
      <c r="B61" s="23">
        <v>0</v>
      </c>
      <c r="C61" s="29">
        <v>0</v>
      </c>
      <c r="D61" s="6">
        <v>0</v>
      </c>
      <c r="E61" s="6" t="s">
        <v>48</v>
      </c>
      <c r="F61" s="17"/>
      <c r="G61" s="17"/>
    </row>
    <row r="62" spans="1:7" ht="24" customHeight="1">
      <c r="A62" s="22" t="s">
        <v>49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80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81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8" right="0" top="0.15748031496062992" bottom="0" header="0.16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">
      <selection activeCell="A31" sqref="A31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93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B6+B24+B32</f>
        <v>34989726.18</v>
      </c>
      <c r="C5" s="4">
        <f>C6+C24+C32</f>
        <v>2765396.49</v>
      </c>
      <c r="D5" s="3">
        <f aca="true" t="shared" si="0" ref="D5:D47">C5/B5*100</f>
        <v>7.903452790038382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1116306</v>
      </c>
      <c r="C6" s="21">
        <f>C8+C9+C12+C13+C17+C18+C14+C16+C19+C20+C23+C22+C15+C21</f>
        <v>440496.49</v>
      </c>
      <c r="D6" s="3">
        <f t="shared" si="0"/>
        <v>39.46019191870329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40500</v>
      </c>
      <c r="C8" s="23">
        <v>21226.33</v>
      </c>
      <c r="D8" s="12">
        <f t="shared" si="0"/>
        <v>52.4106913580247</v>
      </c>
      <c r="E8" s="12"/>
      <c r="F8" s="25"/>
      <c r="G8" s="17"/>
    </row>
    <row r="9" spans="1:7" ht="12.75">
      <c r="A9" s="22" t="s">
        <v>12</v>
      </c>
      <c r="B9" s="23">
        <f>B11</f>
        <v>0</v>
      </c>
      <c r="C9" s="23">
        <v>0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124000</v>
      </c>
      <c r="C12" s="23">
        <v>1837.21</v>
      </c>
      <c r="D12" s="12">
        <f t="shared" si="0"/>
        <v>1.4816209677419356</v>
      </c>
      <c r="E12" s="3"/>
      <c r="F12" s="17"/>
      <c r="G12" s="17"/>
    </row>
    <row r="13" spans="1:7" ht="12.75">
      <c r="A13" s="22" t="s">
        <v>0</v>
      </c>
      <c r="B13" s="23">
        <v>219000</v>
      </c>
      <c r="C13" s="23">
        <v>10674.28</v>
      </c>
      <c r="D13" s="12">
        <f t="shared" si="0"/>
        <v>4.874100456621004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500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310000</v>
      </c>
      <c r="C15" s="23">
        <v>201938.32</v>
      </c>
      <c r="D15" s="12">
        <f>C15/B15*100</f>
        <v>65.1413935483871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262000</v>
      </c>
      <c r="C17" s="23">
        <v>123666.93</v>
      </c>
      <c r="D17" s="12">
        <f t="shared" si="0"/>
        <v>47.20111832061068</v>
      </c>
      <c r="E17" s="6"/>
      <c r="F17" s="17"/>
      <c r="G17" s="17"/>
    </row>
    <row r="18" spans="1:7" s="19" customFormat="1" ht="12.75">
      <c r="A18" s="22" t="s">
        <v>53</v>
      </c>
      <c r="B18" s="23">
        <v>8000</v>
      </c>
      <c r="C18" s="23">
        <v>7469</v>
      </c>
      <c r="D18" s="12">
        <f t="shared" si="0"/>
        <v>93.3625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25.5">
      <c r="A21" s="22" t="s">
        <v>78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152806</v>
      </c>
      <c r="C23" s="23">
        <v>73184.42</v>
      </c>
      <c r="D23" s="12">
        <f t="shared" si="0"/>
        <v>47.893682185254505</v>
      </c>
      <c r="E23" s="6"/>
      <c r="F23" s="17"/>
      <c r="G23" s="17"/>
    </row>
    <row r="24" spans="1:7" s="19" customFormat="1" ht="12.75">
      <c r="A24" s="20" t="s">
        <v>17</v>
      </c>
      <c r="B24" s="23">
        <f>B26+B27+B29+B30+B28+B31</f>
        <v>33873420.18</v>
      </c>
      <c r="C24" s="23">
        <f>C26+C27+C29+C30</f>
        <v>2324900</v>
      </c>
      <c r="D24" s="12">
        <f t="shared" si="0"/>
        <v>6.863493522784861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2265400</v>
      </c>
      <c r="C26" s="23">
        <v>1623400</v>
      </c>
      <c r="D26" s="12">
        <f t="shared" si="0"/>
        <v>71.66063388364086</v>
      </c>
      <c r="E26" s="6"/>
      <c r="F26" s="17"/>
      <c r="G26" s="17"/>
    </row>
    <row r="27" spans="1:7" s="19" customFormat="1" ht="12.75">
      <c r="A27" s="22" t="s">
        <v>19</v>
      </c>
      <c r="B27" s="23">
        <v>30245794.4</v>
      </c>
      <c r="C27" s="23">
        <v>701500</v>
      </c>
      <c r="D27" s="12">
        <f t="shared" si="0"/>
        <v>2.3193307166036945</v>
      </c>
      <c r="E27" s="6"/>
      <c r="F27" s="17"/>
      <c r="G27" s="17"/>
    </row>
    <row r="28" spans="1:7" s="19" customFormat="1" ht="12.75" hidden="1">
      <c r="A28" s="22"/>
      <c r="B28" s="23"/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12.75">
      <c r="A29" s="22" t="s">
        <v>61</v>
      </c>
      <c r="B29" s="23">
        <v>1290615.78</v>
      </c>
      <c r="C29" s="23"/>
      <c r="D29" s="12">
        <f t="shared" si="0"/>
        <v>0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12.75">
      <c r="A31" s="22" t="s">
        <v>89</v>
      </c>
      <c r="B31" s="23">
        <v>71610</v>
      </c>
      <c r="C31" s="23"/>
      <c r="D31" s="12"/>
      <c r="E31" s="6"/>
      <c r="F31" s="17"/>
      <c r="G31" s="17"/>
    </row>
    <row r="32" spans="1:7" s="19" customFormat="1" ht="25.5">
      <c r="A32" s="27" t="s">
        <v>1</v>
      </c>
      <c r="B32" s="21">
        <v>0</v>
      </c>
      <c r="C32" s="21">
        <v>0</v>
      </c>
      <c r="D32" s="3" t="e">
        <f t="shared" si="0"/>
        <v>#DIV/0!</v>
      </c>
      <c r="E32" s="6"/>
      <c r="F32" s="17"/>
      <c r="G32" s="17"/>
    </row>
    <row r="33" spans="1:7" ht="25.5">
      <c r="A33" s="2" t="s">
        <v>20</v>
      </c>
      <c r="B33" s="4">
        <f>B35+B36+B37+B39+B40+B41+B43+B42+B38</f>
        <v>34989726.18</v>
      </c>
      <c r="C33" s="4">
        <f>C35+C36+C37+C39+C40+C41+C43+C42+C38</f>
        <v>2460590.9699999997</v>
      </c>
      <c r="D33" s="3">
        <f t="shared" si="0"/>
        <v>7.032324166647708</v>
      </c>
      <c r="E33" s="6" t="s">
        <v>8</v>
      </c>
      <c r="F33" s="17"/>
      <c r="G33" s="17"/>
    </row>
    <row r="34" spans="1:7" ht="12.75">
      <c r="A34" s="5" t="s">
        <v>10</v>
      </c>
      <c r="B34" s="21"/>
      <c r="C34" s="21"/>
      <c r="D34" s="3"/>
      <c r="E34" s="6"/>
      <c r="F34" s="17"/>
      <c r="G34" s="17"/>
    </row>
    <row r="35" spans="1:7" ht="25.5">
      <c r="A35" s="7" t="s">
        <v>21</v>
      </c>
      <c r="B35" s="21">
        <v>1684764.88</v>
      </c>
      <c r="C35" s="21">
        <v>916666.61</v>
      </c>
      <c r="D35" s="3">
        <f t="shared" si="0"/>
        <v>54.40917132603097</v>
      </c>
      <c r="E35" s="6" t="s">
        <v>8</v>
      </c>
      <c r="F35" s="17"/>
      <c r="G35" s="17"/>
    </row>
    <row r="36" spans="1:7" ht="25.5">
      <c r="A36" s="7" t="s">
        <v>22</v>
      </c>
      <c r="B36" s="21">
        <v>102500</v>
      </c>
      <c r="C36" s="21">
        <v>50605</v>
      </c>
      <c r="D36" s="3">
        <f t="shared" si="0"/>
        <v>49.37073170731707</v>
      </c>
      <c r="E36" s="6" t="s">
        <v>8</v>
      </c>
      <c r="F36" s="17"/>
      <c r="G36" s="17"/>
    </row>
    <row r="37" spans="1:7" ht="25.5">
      <c r="A37" s="28" t="s">
        <v>23</v>
      </c>
      <c r="B37" s="21">
        <v>3000</v>
      </c>
      <c r="C37" s="21">
        <v>400</v>
      </c>
      <c r="D37" s="3">
        <f t="shared" si="0"/>
        <v>13.333333333333334</v>
      </c>
      <c r="E37" s="6" t="s">
        <v>8</v>
      </c>
      <c r="F37" s="17"/>
      <c r="G37" s="17"/>
    </row>
    <row r="38" spans="1:7" ht="25.5">
      <c r="A38" s="28" t="s">
        <v>51</v>
      </c>
      <c r="B38" s="21">
        <v>1747332</v>
      </c>
      <c r="C38" s="21">
        <v>716457.57</v>
      </c>
      <c r="D38" s="3">
        <f t="shared" si="0"/>
        <v>41.00294448908392</v>
      </c>
      <c r="E38" s="6" t="s">
        <v>8</v>
      </c>
      <c r="F38" s="17"/>
      <c r="G38" s="17"/>
    </row>
    <row r="39" spans="1:7" ht="25.5">
      <c r="A39" s="28" t="s">
        <v>24</v>
      </c>
      <c r="B39" s="21">
        <v>5388994.81</v>
      </c>
      <c r="C39" s="21">
        <v>615253.61</v>
      </c>
      <c r="D39" s="3">
        <f t="shared" si="0"/>
        <v>11.416852895428935</v>
      </c>
      <c r="E39" s="6" t="s">
        <v>8</v>
      </c>
      <c r="F39" s="17"/>
      <c r="G39" s="17"/>
    </row>
    <row r="40" spans="1:7" ht="12.75">
      <c r="A40" s="28" t="s">
        <v>25</v>
      </c>
      <c r="B40" s="21">
        <v>0</v>
      </c>
      <c r="C40" s="21">
        <v>0</v>
      </c>
      <c r="D40" s="3" t="e">
        <f t="shared" si="0"/>
        <v>#DIV/0!</v>
      </c>
      <c r="E40" s="24"/>
      <c r="F40" s="17"/>
      <c r="G40" s="17"/>
    </row>
    <row r="41" spans="1:7" ht="25.5">
      <c r="A41" s="28" t="s">
        <v>58</v>
      </c>
      <c r="B41" s="21">
        <v>26043134.49</v>
      </c>
      <c r="C41" s="21">
        <v>148708.18</v>
      </c>
      <c r="D41" s="3">
        <f t="shared" si="0"/>
        <v>0.5710072267111347</v>
      </c>
      <c r="E41" s="6" t="s">
        <v>8</v>
      </c>
      <c r="F41" s="17"/>
      <c r="G41" s="17"/>
    </row>
    <row r="42" spans="1:7" ht="25.5">
      <c r="A42" s="28" t="s">
        <v>26</v>
      </c>
      <c r="B42" s="21">
        <v>0</v>
      </c>
      <c r="C42" s="21">
        <v>0</v>
      </c>
      <c r="D42" s="3" t="e">
        <f>C42/B42*100</f>
        <v>#DIV/0!</v>
      </c>
      <c r="E42" s="6" t="s">
        <v>8</v>
      </c>
      <c r="F42" s="17"/>
      <c r="G42" s="17"/>
    </row>
    <row r="43" spans="1:7" ht="25.5">
      <c r="A43" s="28" t="s">
        <v>59</v>
      </c>
      <c r="B43" s="21">
        <v>20000</v>
      </c>
      <c r="C43" s="21">
        <v>12500</v>
      </c>
      <c r="D43" s="3">
        <f t="shared" si="0"/>
        <v>62.5</v>
      </c>
      <c r="E43" s="6" t="s">
        <v>8</v>
      </c>
      <c r="F43" s="17"/>
      <c r="G43" s="17"/>
    </row>
    <row r="44" spans="1:7" ht="25.5">
      <c r="A44" s="28" t="s">
        <v>27</v>
      </c>
      <c r="B44" s="21">
        <f>B33</f>
        <v>34989726.18</v>
      </c>
      <c r="C44" s="21">
        <f>C33</f>
        <v>2460590.9699999997</v>
      </c>
      <c r="D44" s="3">
        <f t="shared" si="0"/>
        <v>7.032324166647708</v>
      </c>
      <c r="E44" s="6" t="s">
        <v>8</v>
      </c>
      <c r="F44" s="17"/>
      <c r="G44" s="17"/>
    </row>
    <row r="45" spans="1:7" ht="12.75">
      <c r="A45" s="22" t="s">
        <v>10</v>
      </c>
      <c r="B45" s="23" t="s">
        <v>50</v>
      </c>
      <c r="C45" s="23"/>
      <c r="D45" s="3"/>
      <c r="E45" s="24"/>
      <c r="F45" s="17"/>
      <c r="G45" s="17"/>
    </row>
    <row r="46" spans="1:7" ht="12.75">
      <c r="A46" s="5" t="s">
        <v>28</v>
      </c>
      <c r="B46" s="4">
        <f>B44-B47</f>
        <v>34989726.18</v>
      </c>
      <c r="C46" s="4">
        <f>C44-C47</f>
        <v>2460590.9699999997</v>
      </c>
      <c r="D46" s="6">
        <f t="shared" si="0"/>
        <v>7.032324166647708</v>
      </c>
      <c r="E46" s="3"/>
      <c r="F46" s="17"/>
      <c r="G46" s="17"/>
    </row>
    <row r="47" spans="1:7" ht="12.75">
      <c r="A47" s="5" t="s">
        <v>54</v>
      </c>
      <c r="B47" s="4"/>
      <c r="C47" s="4"/>
      <c r="D47" s="6" t="e">
        <f t="shared" si="0"/>
        <v>#DIV/0!</v>
      </c>
      <c r="E47" s="3"/>
      <c r="F47" s="17"/>
      <c r="G47" s="17"/>
    </row>
    <row r="48" spans="1:7" ht="51">
      <c r="A48" s="5" t="s">
        <v>64</v>
      </c>
      <c r="B48" s="21">
        <f>B5-B33</f>
        <v>0</v>
      </c>
      <c r="C48" s="21">
        <f>C5-C33</f>
        <v>304805.5200000005</v>
      </c>
      <c r="D48" s="3">
        <v>0</v>
      </c>
      <c r="E48" s="6" t="s">
        <v>36</v>
      </c>
      <c r="F48" s="17"/>
      <c r="G48" s="17"/>
    </row>
    <row r="49" spans="1:7" ht="12.75">
      <c r="A49" s="5" t="s">
        <v>29</v>
      </c>
      <c r="B49" s="21">
        <v>0</v>
      </c>
      <c r="C49" s="21">
        <v>0</v>
      </c>
      <c r="D49" s="3">
        <v>0</v>
      </c>
      <c r="E49" s="6"/>
      <c r="F49" s="17"/>
      <c r="G49" s="17"/>
    </row>
    <row r="50" spans="1:7" s="19" customFormat="1" ht="12.75">
      <c r="A50" s="5" t="s">
        <v>30</v>
      </c>
      <c r="B50" s="21">
        <v>0</v>
      </c>
      <c r="C50" s="21">
        <v>0</v>
      </c>
      <c r="D50" s="6">
        <v>0</v>
      </c>
      <c r="E50" s="3"/>
      <c r="F50" s="18"/>
      <c r="G50" s="18"/>
    </row>
    <row r="51" spans="1:7" ht="12.75">
      <c r="A51" s="22" t="s">
        <v>31</v>
      </c>
      <c r="B51" s="23">
        <v>0</v>
      </c>
      <c r="C51" s="23">
        <v>0</v>
      </c>
      <c r="D51" s="6">
        <v>0</v>
      </c>
      <c r="E51" s="12"/>
      <c r="F51" s="17"/>
      <c r="G51" s="17"/>
    </row>
    <row r="52" spans="1:7" ht="25.5">
      <c r="A52" s="22" t="s">
        <v>32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33</v>
      </c>
      <c r="B53" s="23">
        <v>0</v>
      </c>
      <c r="C53" s="29">
        <v>0</v>
      </c>
      <c r="D53" s="6">
        <v>0</v>
      </c>
      <c r="E53" s="24"/>
      <c r="F53" s="17"/>
      <c r="G53" s="17"/>
    </row>
    <row r="54" spans="1:7" ht="12.75">
      <c r="A54" s="22" t="s">
        <v>10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12.75">
      <c r="A55" s="22" t="s">
        <v>34</v>
      </c>
      <c r="B55" s="21">
        <v>0</v>
      </c>
      <c r="C55" s="30">
        <v>0</v>
      </c>
      <c r="D55" s="6">
        <v>0</v>
      </c>
      <c r="E55" s="24"/>
      <c r="F55" s="17"/>
      <c r="G55" s="17"/>
    </row>
    <row r="56" spans="1:7" ht="12.75">
      <c r="A56" s="22" t="s">
        <v>35</v>
      </c>
      <c r="B56" s="21">
        <v>0</v>
      </c>
      <c r="C56" s="30">
        <v>0</v>
      </c>
      <c r="D56" s="6">
        <v>0</v>
      </c>
      <c r="E56" s="12"/>
      <c r="F56" s="17"/>
      <c r="G56" s="17"/>
    </row>
    <row r="57" spans="1:7" ht="51">
      <c r="A57" s="22" t="s">
        <v>37</v>
      </c>
      <c r="B57" s="23">
        <v>0</v>
      </c>
      <c r="C57" s="29">
        <v>0</v>
      </c>
      <c r="D57" s="6">
        <v>0</v>
      </c>
      <c r="E57" s="6" t="s">
        <v>36</v>
      </c>
      <c r="F57" s="17"/>
      <c r="G57" s="17"/>
    </row>
    <row r="58" spans="1:7" ht="25.5">
      <c r="A58" s="22" t="s">
        <v>38</v>
      </c>
      <c r="B58" s="23">
        <v>0</v>
      </c>
      <c r="C58" s="29">
        <v>0</v>
      </c>
      <c r="D58" s="6">
        <v>0</v>
      </c>
      <c r="E58" s="6" t="s">
        <v>39</v>
      </c>
      <c r="F58" s="17"/>
      <c r="G58" s="17"/>
    </row>
    <row r="59" spans="1:7" ht="38.25">
      <c r="A59" s="22" t="s">
        <v>40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51">
      <c r="A60" s="22" t="s">
        <v>42</v>
      </c>
      <c r="B60" s="23">
        <v>0</v>
      </c>
      <c r="C60" s="29">
        <v>0</v>
      </c>
      <c r="D60" s="6">
        <v>0</v>
      </c>
      <c r="E60" s="6" t="s">
        <v>41</v>
      </c>
      <c r="F60" s="17"/>
      <c r="G60" s="17"/>
    </row>
    <row r="61" spans="1:7" ht="29.25" customHeight="1">
      <c r="A61" s="22" t="s">
        <v>43</v>
      </c>
      <c r="B61" s="23">
        <v>0</v>
      </c>
      <c r="C61" s="29">
        <v>0</v>
      </c>
      <c r="D61" s="6">
        <v>0</v>
      </c>
      <c r="E61" s="6" t="s">
        <v>44</v>
      </c>
      <c r="F61" s="17"/>
      <c r="G61" s="17"/>
    </row>
    <row r="62" spans="1:7" ht="38.25">
      <c r="A62" s="22" t="s">
        <v>45</v>
      </c>
      <c r="B62" s="23">
        <v>0</v>
      </c>
      <c r="C62" s="29">
        <v>0</v>
      </c>
      <c r="D62" s="6">
        <v>0</v>
      </c>
      <c r="E62" s="6" t="s">
        <v>46</v>
      </c>
      <c r="F62" s="17"/>
      <c r="G62" s="17"/>
    </row>
    <row r="63" spans="1:7" ht="39.75" customHeight="1">
      <c r="A63" s="22" t="s">
        <v>47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5.5">
      <c r="A64" s="22" t="s">
        <v>49</v>
      </c>
      <c r="B64" s="23">
        <v>0</v>
      </c>
      <c r="C64" s="29">
        <v>0</v>
      </c>
      <c r="D64" s="6">
        <v>0</v>
      </c>
      <c r="E64" s="6" t="s">
        <v>48</v>
      </c>
      <c r="F64" s="17"/>
      <c r="G64" s="17"/>
    </row>
    <row r="65" spans="1:7" ht="12.75">
      <c r="A65" s="31"/>
      <c r="B65" s="32"/>
      <c r="C65" s="33"/>
      <c r="D65" s="34"/>
      <c r="E65" s="34"/>
      <c r="F65" s="17"/>
      <c r="G65" s="17"/>
    </row>
    <row r="66" spans="1:7" ht="12.75">
      <c r="A66" s="45" t="s">
        <v>68</v>
      </c>
      <c r="B66" s="54" t="s">
        <v>80</v>
      </c>
      <c r="C66" s="54"/>
      <c r="D66" s="54"/>
      <c r="E66" s="34"/>
      <c r="F66" s="17"/>
      <c r="G66" s="17"/>
    </row>
    <row r="67" spans="1:7" ht="12.75">
      <c r="A67" s="35"/>
      <c r="B67" s="32"/>
      <c r="C67" s="33"/>
      <c r="D67" s="34"/>
      <c r="E67" s="34"/>
      <c r="F67" s="17"/>
      <c r="G67" s="17"/>
    </row>
    <row r="68" spans="1:7" ht="12.75">
      <c r="A68" s="45" t="s">
        <v>81</v>
      </c>
      <c r="B68" s="54" t="s">
        <v>70</v>
      </c>
      <c r="C68" s="54"/>
      <c r="D68" s="5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7"/>
      <c r="C73" s="37"/>
      <c r="D73" s="34"/>
      <c r="E73" s="34"/>
      <c r="F73" s="17"/>
      <c r="G73" s="17"/>
    </row>
    <row r="74" spans="1:7" ht="12.75">
      <c r="A74" s="36"/>
      <c r="B74" s="37"/>
      <c r="C74" s="37"/>
      <c r="D74" s="37"/>
      <c r="E74" s="37"/>
      <c r="F74" s="17"/>
      <c r="G74" s="17"/>
    </row>
    <row r="75" spans="1:7" ht="12.75">
      <c r="A75" s="38"/>
      <c r="B75" s="39"/>
      <c r="C75" s="39"/>
      <c r="D75" s="39"/>
      <c r="E75" s="39"/>
      <c r="F75" s="17"/>
      <c r="G75" s="17"/>
    </row>
    <row r="76" spans="1:7" ht="12.75">
      <c r="A76" s="40"/>
      <c r="B76" s="17"/>
      <c r="C76" s="17"/>
      <c r="D76" s="17"/>
      <c r="E76" s="17"/>
      <c r="F76" s="17"/>
      <c r="G76" s="17"/>
    </row>
    <row r="77" spans="1:4" ht="12.75">
      <c r="A77" s="51"/>
      <c r="B77" s="52"/>
      <c r="C77" s="52"/>
      <c r="D77" s="52"/>
    </row>
  </sheetData>
  <sheetProtection/>
  <mergeCells count="5">
    <mergeCell ref="A77:D77"/>
    <mergeCell ref="A2:E2"/>
    <mergeCell ref="A1:E1"/>
    <mergeCell ref="B66:D66"/>
    <mergeCell ref="B68:D68"/>
  </mergeCells>
  <printOptions/>
  <pageMargins left="0.97" right="0" top="0.15748031496062992" bottom="0" header="0.16" footer="0.17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A29" sqref="A29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94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4">
        <f>B6+B23+B30</f>
        <v>6159148.73</v>
      </c>
      <c r="C5" s="4">
        <f>C6+C23+C30</f>
        <v>5452166.18</v>
      </c>
      <c r="D5" s="3">
        <f aca="true" t="shared" si="0" ref="D5:D45">C5/B5*100</f>
        <v>88.52142429104808</v>
      </c>
      <c r="E5" s="3" t="s">
        <v>8</v>
      </c>
      <c r="F5" s="17"/>
      <c r="G5" s="18"/>
    </row>
    <row r="6" spans="1:7" ht="12.75" customHeight="1">
      <c r="A6" s="20" t="s">
        <v>9</v>
      </c>
      <c r="B6" s="21">
        <f>B8+B9+B12+B13+B17+B18+B14+B16+B19+B20+B22+B21+B15</f>
        <v>701736.73</v>
      </c>
      <c r="C6" s="21">
        <f>C8+C9+C12+C13+C17+C18+C14+C16+C19+C20+C22+C21+C15</f>
        <v>514109.18</v>
      </c>
      <c r="D6" s="3">
        <f t="shared" si="0"/>
        <v>73.26240141370397</v>
      </c>
      <c r="E6" s="6"/>
      <c r="F6" s="17"/>
      <c r="G6" s="17"/>
    </row>
    <row r="7" spans="1:7" ht="12.75" customHeight="1">
      <c r="A7" s="22" t="s">
        <v>10</v>
      </c>
      <c r="B7" s="23"/>
      <c r="C7" s="23"/>
      <c r="D7" s="12"/>
      <c r="E7" s="24"/>
      <c r="F7" s="17"/>
      <c r="G7" s="17"/>
    </row>
    <row r="8" spans="1:7" ht="12.75" customHeight="1">
      <c r="A8" s="22" t="s">
        <v>11</v>
      </c>
      <c r="B8" s="23">
        <v>37500</v>
      </c>
      <c r="C8" s="23">
        <v>21152.08</v>
      </c>
      <c r="D8" s="12">
        <f t="shared" si="0"/>
        <v>56.40554666666667</v>
      </c>
      <c r="E8" s="12"/>
      <c r="F8" s="25"/>
      <c r="G8" s="17"/>
    </row>
    <row r="9" spans="1:7" ht="12.75" customHeight="1">
      <c r="A9" s="22" t="s">
        <v>12</v>
      </c>
      <c r="B9" s="23">
        <f>B11</f>
        <v>30000</v>
      </c>
      <c r="C9" s="23">
        <f>C11</f>
        <v>61172.1</v>
      </c>
      <c r="D9" s="12">
        <f t="shared" si="0"/>
        <v>203.907</v>
      </c>
      <c r="E9" s="12"/>
      <c r="F9" s="17"/>
      <c r="G9" s="17"/>
    </row>
    <row r="10" spans="1:7" ht="12.75" customHeight="1">
      <c r="A10" s="22" t="s">
        <v>10</v>
      </c>
      <c r="B10" s="23"/>
      <c r="C10" s="23"/>
      <c r="D10" s="12"/>
      <c r="E10" s="12"/>
      <c r="F10" s="17"/>
      <c r="G10" s="17"/>
    </row>
    <row r="11" spans="1:7" ht="12.75" customHeight="1">
      <c r="A11" s="10" t="s">
        <v>13</v>
      </c>
      <c r="B11" s="23">
        <v>30000</v>
      </c>
      <c r="C11" s="23">
        <v>61172.1</v>
      </c>
      <c r="D11" s="12">
        <f t="shared" si="0"/>
        <v>203.907</v>
      </c>
      <c r="E11" s="3"/>
      <c r="F11" s="17"/>
      <c r="G11" s="17"/>
    </row>
    <row r="12" spans="1:7" ht="12.75" customHeight="1">
      <c r="A12" s="22" t="s">
        <v>14</v>
      </c>
      <c r="B12" s="23">
        <v>38000</v>
      </c>
      <c r="C12" s="23">
        <v>681.63</v>
      </c>
      <c r="D12" s="12">
        <f t="shared" si="0"/>
        <v>1.7937631578947368</v>
      </c>
      <c r="E12" s="3"/>
      <c r="F12" s="17"/>
      <c r="G12" s="17"/>
    </row>
    <row r="13" spans="1:7" ht="12.75" customHeight="1">
      <c r="A13" s="22" t="s">
        <v>0</v>
      </c>
      <c r="B13" s="23">
        <v>132000</v>
      </c>
      <c r="C13" s="23">
        <v>5260.83</v>
      </c>
      <c r="D13" s="12">
        <f t="shared" si="0"/>
        <v>3.9854772727272723</v>
      </c>
      <c r="E13" s="3"/>
      <c r="F13" s="17"/>
      <c r="G13" s="17"/>
    </row>
    <row r="14" spans="1:7" s="19" customFormat="1" ht="12" customHeight="1">
      <c r="A14" s="22" t="s">
        <v>16</v>
      </c>
      <c r="B14" s="23">
        <v>0</v>
      </c>
      <c r="C14" s="23">
        <v>200</v>
      </c>
      <c r="D14" s="12" t="e">
        <f>C14/B14*100</f>
        <v>#DIV/0!</v>
      </c>
      <c r="E14" s="6"/>
      <c r="F14" s="17"/>
      <c r="G14" s="17"/>
    </row>
    <row r="15" spans="1:7" s="19" customFormat="1" ht="12" customHeight="1">
      <c r="A15" s="22" t="s">
        <v>65</v>
      </c>
      <c r="B15" s="23">
        <v>110000</v>
      </c>
      <c r="C15" s="23">
        <v>71361.67</v>
      </c>
      <c r="D15" s="12">
        <f>C15/B15*100</f>
        <v>64.87424545454546</v>
      </c>
      <c r="E15" s="6"/>
      <c r="F15" s="17"/>
      <c r="G15" s="17"/>
    </row>
    <row r="16" spans="1:7" ht="12.75" customHeight="1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 customHeight="1">
      <c r="A17" s="22" t="s">
        <v>15</v>
      </c>
      <c r="B17" s="23">
        <v>56000</v>
      </c>
      <c r="C17" s="23">
        <v>50518.22</v>
      </c>
      <c r="D17" s="12">
        <f t="shared" si="0"/>
        <v>90.21110714285714</v>
      </c>
      <c r="E17" s="6"/>
      <c r="F17" s="17"/>
      <c r="G17" s="17"/>
    </row>
    <row r="18" spans="1:7" s="19" customFormat="1" ht="12" customHeight="1">
      <c r="A18" s="22" t="s">
        <v>53</v>
      </c>
      <c r="B18" s="23">
        <v>20000</v>
      </c>
      <c r="C18" s="23">
        <v>12352.44</v>
      </c>
      <c r="D18" s="12">
        <f t="shared" si="0"/>
        <v>61.7622</v>
      </c>
      <c r="E18" s="6"/>
      <c r="F18" s="17"/>
      <c r="G18" s="17"/>
    </row>
    <row r="19" spans="1:7" s="19" customFormat="1" ht="12" customHeight="1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" customHeight="1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" customHeight="1">
      <c r="A21" s="22" t="s">
        <v>63</v>
      </c>
      <c r="B21" s="23">
        <v>0</v>
      </c>
      <c r="C21" s="23">
        <v>12610.21</v>
      </c>
      <c r="D21" s="12" t="e">
        <f t="shared" si="0"/>
        <v>#DIV/0!</v>
      </c>
      <c r="E21" s="6"/>
      <c r="F21" s="17"/>
      <c r="G21" s="17"/>
    </row>
    <row r="22" spans="1:7" s="19" customFormat="1" ht="12" customHeight="1">
      <c r="A22" s="22" t="s">
        <v>60</v>
      </c>
      <c r="B22" s="23">
        <v>278236.73</v>
      </c>
      <c r="C22" s="23">
        <v>278800</v>
      </c>
      <c r="D22" s="12">
        <f t="shared" si="0"/>
        <v>100.20244271847214</v>
      </c>
      <c r="E22" s="6"/>
      <c r="F22" s="17"/>
      <c r="G22" s="17"/>
    </row>
    <row r="23" spans="1:7" s="19" customFormat="1" ht="12" customHeight="1">
      <c r="A23" s="20" t="s">
        <v>17</v>
      </c>
      <c r="B23" s="23">
        <f>B25+B26+B27+B28+B29</f>
        <v>5457412</v>
      </c>
      <c r="C23" s="23">
        <f>C25+C26+C27+C28</f>
        <v>4938057</v>
      </c>
      <c r="D23" s="12">
        <f t="shared" si="0"/>
        <v>90.48349290836023</v>
      </c>
      <c r="E23" s="6"/>
      <c r="F23" s="17"/>
      <c r="G23" s="17"/>
    </row>
    <row r="24" spans="1:7" s="19" customFormat="1" ht="12" customHeight="1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18</v>
      </c>
      <c r="B25" s="23">
        <v>1421900</v>
      </c>
      <c r="C25" s="23">
        <v>1435000</v>
      </c>
      <c r="D25" s="12">
        <f t="shared" si="0"/>
        <v>100.92130248259372</v>
      </c>
      <c r="E25" s="6"/>
      <c r="F25" s="17"/>
      <c r="G25" s="17"/>
    </row>
    <row r="26" spans="1:7" s="19" customFormat="1" ht="12" customHeight="1">
      <c r="A26" s="22" t="s">
        <v>19</v>
      </c>
      <c r="B26" s="23">
        <v>3984734</v>
      </c>
      <c r="C26" s="23">
        <v>3503057</v>
      </c>
      <c r="D26" s="12">
        <f t="shared" si="0"/>
        <v>87.91194092253085</v>
      </c>
      <c r="E26" s="6"/>
      <c r="F26" s="17"/>
      <c r="G26" s="17"/>
    </row>
    <row r="27" spans="1:7" s="19" customFormat="1" ht="12" customHeight="1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12" customHeight="1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12" customHeight="1">
      <c r="A29" s="22" t="s">
        <v>89</v>
      </c>
      <c r="B29" s="23">
        <v>50778</v>
      </c>
      <c r="C29" s="23"/>
      <c r="D29" s="12"/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30" customHeight="1">
      <c r="A31" s="2" t="s">
        <v>20</v>
      </c>
      <c r="B31" s="4">
        <f>B33+B34+B35+B37+B38+B39+B41+B40+B36</f>
        <v>6755848.7299999995</v>
      </c>
      <c r="C31" s="4">
        <f>C33+C34+C35+C37+C38+C39+C41+C40+C36</f>
        <v>5466312.029999999</v>
      </c>
      <c r="D31" s="3">
        <f t="shared" si="0"/>
        <v>80.91229168181803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1050094.16</v>
      </c>
      <c r="C33" s="21">
        <v>556454.1</v>
      </c>
      <c r="D33" s="3">
        <f t="shared" si="0"/>
        <v>52.99087655148944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102500</v>
      </c>
      <c r="C34" s="21">
        <v>52576</v>
      </c>
      <c r="D34" s="3">
        <f t="shared" si="0"/>
        <v>51.29365853658536</v>
      </c>
      <c r="E34" s="6" t="s">
        <v>8</v>
      </c>
      <c r="F34" s="17"/>
      <c r="G34" s="17"/>
    </row>
    <row r="35" spans="1:7" ht="23.25" customHeight="1">
      <c r="A35" s="28" t="s">
        <v>23</v>
      </c>
      <c r="B35" s="21">
        <v>3000</v>
      </c>
      <c r="C35" s="21">
        <v>3000</v>
      </c>
      <c r="D35" s="3">
        <f t="shared" si="0"/>
        <v>100</v>
      </c>
      <c r="E35" s="6" t="s">
        <v>8</v>
      </c>
      <c r="F35" s="17"/>
      <c r="G35" s="17"/>
    </row>
    <row r="36" spans="1:7" ht="24" customHeight="1">
      <c r="A36" s="28" t="s">
        <v>51</v>
      </c>
      <c r="B36" s="21">
        <v>3989566.34</v>
      </c>
      <c r="C36" s="21">
        <v>3842552.34</v>
      </c>
      <c r="D36" s="3">
        <f t="shared" si="0"/>
        <v>96.31503809007972</v>
      </c>
      <c r="E36" s="6" t="s">
        <v>8</v>
      </c>
      <c r="F36" s="17"/>
      <c r="G36" s="17"/>
    </row>
    <row r="37" spans="1:7" ht="23.25" customHeight="1">
      <c r="A37" s="28" t="s">
        <v>24</v>
      </c>
      <c r="B37" s="21">
        <v>1011268.39</v>
      </c>
      <c r="C37" s="21">
        <v>553939.87</v>
      </c>
      <c r="D37" s="3">
        <f t="shared" si="0"/>
        <v>54.77674131592306</v>
      </c>
      <c r="E37" s="6" t="s">
        <v>8</v>
      </c>
      <c r="F37" s="17"/>
      <c r="G37" s="17"/>
    </row>
    <row r="38" spans="1:7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3.25" customHeight="1">
      <c r="A39" s="28" t="s">
        <v>58</v>
      </c>
      <c r="B39" s="21">
        <v>579419.84</v>
      </c>
      <c r="C39" s="21">
        <v>441589.72</v>
      </c>
      <c r="D39" s="3">
        <f t="shared" si="0"/>
        <v>76.21239203683464</v>
      </c>
      <c r="E39" s="6" t="s">
        <v>8</v>
      </c>
      <c r="F39" s="17"/>
      <c r="G39" s="17"/>
    </row>
    <row r="40" spans="1:7" ht="23.25" customHeight="1">
      <c r="A40" s="28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3.25" customHeight="1">
      <c r="A41" s="28" t="s">
        <v>59</v>
      </c>
      <c r="B41" s="21">
        <v>20000</v>
      </c>
      <c r="C41" s="21">
        <v>16200</v>
      </c>
      <c r="D41" s="3">
        <f t="shared" si="0"/>
        <v>81</v>
      </c>
      <c r="E41" s="6" t="s">
        <v>8</v>
      </c>
      <c r="F41" s="17"/>
      <c r="G41" s="17"/>
    </row>
    <row r="42" spans="1:7" ht="23.25" customHeight="1">
      <c r="A42" s="28" t="s">
        <v>27</v>
      </c>
      <c r="B42" s="21">
        <f>B31</f>
        <v>6755848.7299999995</v>
      </c>
      <c r="C42" s="21">
        <f>C31</f>
        <v>5466312.029999999</v>
      </c>
      <c r="D42" s="3">
        <f t="shared" si="0"/>
        <v>80.91229168181803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" customHeight="1">
      <c r="A44" s="5" t="s">
        <v>28</v>
      </c>
      <c r="B44" s="4">
        <f>B42-B45</f>
        <v>6755848.7299999995</v>
      </c>
      <c r="C44" s="4">
        <f>C42-C45</f>
        <v>5466312.029999999</v>
      </c>
      <c r="D44" s="6">
        <f t="shared" si="0"/>
        <v>80.91229168181803</v>
      </c>
      <c r="E44" s="3"/>
      <c r="F44" s="17"/>
      <c r="G44" s="17"/>
    </row>
    <row r="45" spans="1:7" ht="12" customHeight="1">
      <c r="A45" s="5" t="s">
        <v>54</v>
      </c>
      <c r="B45" s="4"/>
      <c r="C45" s="4">
        <v>0</v>
      </c>
      <c r="D45" s="6" t="e">
        <f t="shared" si="0"/>
        <v>#DIV/0!</v>
      </c>
      <c r="E45" s="3"/>
      <c r="F45" s="17"/>
      <c r="G45" s="17"/>
    </row>
    <row r="46" spans="1:7" ht="50.25" customHeight="1">
      <c r="A46" s="5" t="s">
        <v>64</v>
      </c>
      <c r="B46" s="21">
        <f>B5-B31</f>
        <v>-596699.9999999991</v>
      </c>
      <c r="C46" s="21">
        <f>C5-C31</f>
        <v>-14145.849999999627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3">
        <v>0</v>
      </c>
      <c r="E47" s="6"/>
      <c r="F47" s="17"/>
      <c r="G47" s="17"/>
    </row>
    <row r="48" spans="1:7" s="19" customFormat="1" ht="12.75">
      <c r="A48" s="5" t="s">
        <v>30</v>
      </c>
      <c r="B48" s="4">
        <v>0</v>
      </c>
      <c r="C48" s="4">
        <v>0</v>
      </c>
      <c r="D48" s="3">
        <v>0</v>
      </c>
      <c r="E48" s="3"/>
      <c r="F48" s="18"/>
      <c r="G48" s="18"/>
    </row>
    <row r="49" spans="1:7" ht="12.75">
      <c r="A49" s="22" t="s">
        <v>31</v>
      </c>
      <c r="B49" s="26">
        <v>0</v>
      </c>
      <c r="C49" s="26">
        <v>0</v>
      </c>
      <c r="D49" s="3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3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3">
        <v>0</v>
      </c>
      <c r="E51" s="24"/>
      <c r="F51" s="17"/>
      <c r="G51" s="17"/>
    </row>
    <row r="52" spans="1:7" ht="12.75">
      <c r="A52" s="22" t="s">
        <v>10</v>
      </c>
      <c r="B52" s="4">
        <v>0</v>
      </c>
      <c r="C52" s="44">
        <v>0</v>
      </c>
      <c r="D52" s="3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3">
        <v>0</v>
      </c>
      <c r="E53" s="24"/>
      <c r="F53" s="17"/>
      <c r="G53" s="17"/>
    </row>
    <row r="54" spans="1:7" ht="12.75">
      <c r="A54" s="22" t="s">
        <v>35</v>
      </c>
      <c r="B54" s="4">
        <v>0</v>
      </c>
      <c r="C54" s="44">
        <v>0</v>
      </c>
      <c r="D54" s="3">
        <v>0</v>
      </c>
      <c r="E54" s="12"/>
      <c r="F54" s="17"/>
      <c r="G54" s="17"/>
    </row>
    <row r="55" spans="1:7" ht="48.75" customHeight="1">
      <c r="A55" s="22" t="s">
        <v>37</v>
      </c>
      <c r="B55" s="21">
        <v>0</v>
      </c>
      <c r="C55" s="30">
        <v>0</v>
      </c>
      <c r="D55" s="6">
        <v>0</v>
      </c>
      <c r="E55" s="6" t="s">
        <v>36</v>
      </c>
      <c r="F55" s="17"/>
      <c r="G55" s="17"/>
    </row>
    <row r="56" spans="1:7" ht="24" customHeight="1">
      <c r="A56" s="22" t="s">
        <v>38</v>
      </c>
      <c r="B56" s="21">
        <v>0</v>
      </c>
      <c r="C56" s="30">
        <v>0</v>
      </c>
      <c r="D56" s="6">
        <v>0</v>
      </c>
      <c r="E56" s="6" t="s">
        <v>39</v>
      </c>
      <c r="F56" s="17"/>
      <c r="G56" s="17"/>
    </row>
    <row r="57" spans="1:7" ht="33.75" customHeight="1">
      <c r="A57" s="22" t="s">
        <v>40</v>
      </c>
      <c r="B57" s="21">
        <v>0</v>
      </c>
      <c r="C57" s="30">
        <v>0</v>
      </c>
      <c r="D57" s="6">
        <v>0</v>
      </c>
      <c r="E57" s="6" t="s">
        <v>41</v>
      </c>
      <c r="F57" s="17"/>
      <c r="G57" s="17"/>
    </row>
    <row r="58" spans="1:7" ht="48" customHeight="1">
      <c r="A58" s="22" t="s">
        <v>42</v>
      </c>
      <c r="B58" s="21">
        <v>0</v>
      </c>
      <c r="C58" s="30">
        <v>0</v>
      </c>
      <c r="D58" s="6">
        <v>0</v>
      </c>
      <c r="E58" s="6" t="s">
        <v>41</v>
      </c>
      <c r="F58" s="17"/>
      <c r="G58" s="17"/>
    </row>
    <row r="59" spans="1:7" ht="27.75" customHeight="1">
      <c r="A59" s="22" t="s">
        <v>43</v>
      </c>
      <c r="B59" s="21">
        <v>0</v>
      </c>
      <c r="C59" s="30">
        <v>0</v>
      </c>
      <c r="D59" s="6">
        <v>0</v>
      </c>
      <c r="E59" s="6" t="s">
        <v>44</v>
      </c>
      <c r="F59" s="17"/>
      <c r="G59" s="17"/>
    </row>
    <row r="60" spans="1:7" ht="34.5" customHeight="1">
      <c r="A60" s="22" t="s">
        <v>45</v>
      </c>
      <c r="B60" s="21">
        <v>0</v>
      </c>
      <c r="C60" s="30">
        <v>0</v>
      </c>
      <c r="D60" s="6">
        <v>0</v>
      </c>
      <c r="E60" s="6" t="s">
        <v>46</v>
      </c>
      <c r="F60" s="17"/>
      <c r="G60" s="17"/>
    </row>
    <row r="61" spans="1:7" ht="37.5" customHeight="1">
      <c r="A61" s="22" t="s">
        <v>47</v>
      </c>
      <c r="B61" s="21">
        <v>0</v>
      </c>
      <c r="C61" s="30">
        <v>0</v>
      </c>
      <c r="D61" s="6">
        <v>0</v>
      </c>
      <c r="E61" s="6" t="s">
        <v>48</v>
      </c>
      <c r="F61" s="17"/>
      <c r="G61" s="17"/>
    </row>
    <row r="62" spans="1:7" ht="26.25" customHeight="1">
      <c r="A62" s="22" t="s">
        <v>49</v>
      </c>
      <c r="B62" s="21">
        <v>0</v>
      </c>
      <c r="C62" s="30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80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81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9" right="0" top="0.15748031496062992" bottom="0" header="0.16" footer="0.17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A30" sqref="A30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95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B6+B24+B7+B31</f>
        <v>4466577.35</v>
      </c>
      <c r="C5" s="4">
        <f>C6+C24+C7+C31</f>
        <v>2489423.21</v>
      </c>
      <c r="D5" s="3">
        <f aca="true" t="shared" si="0" ref="D5:D46">C5/B5*100</f>
        <v>55.73446992919534</v>
      </c>
      <c r="E5" s="3" t="s">
        <v>8</v>
      </c>
      <c r="F5" s="17"/>
      <c r="G5" s="18"/>
    </row>
    <row r="6" spans="1:7" ht="12.75">
      <c r="A6" s="20" t="s">
        <v>9</v>
      </c>
      <c r="B6" s="21">
        <f>B8+B11+B12+B13+B14+B15+B16+B17+B18+B19+B20+B22+B23</f>
        <v>686387.35</v>
      </c>
      <c r="C6" s="21">
        <f>C8+C11+C12+C13+C14+C15+C16+C17+C18+C19+C20+C22+C23+C21</f>
        <v>540697.24</v>
      </c>
      <c r="D6" s="3">
        <f t="shared" si="0"/>
        <v>78.77435969646002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97500</v>
      </c>
      <c r="C8" s="23">
        <v>87432.83</v>
      </c>
      <c r="D8" s="12">
        <f t="shared" si="0"/>
        <v>89.67469743589743</v>
      </c>
      <c r="E8" s="12"/>
      <c r="F8" s="25"/>
      <c r="G8" s="17"/>
    </row>
    <row r="9" spans="1:7" ht="12.75">
      <c r="A9" s="22" t="s">
        <v>12</v>
      </c>
      <c r="B9" s="23">
        <f>B11</f>
        <v>50000</v>
      </c>
      <c r="C9" s="23">
        <f>C11</f>
        <v>164984.23</v>
      </c>
      <c r="D9" s="12"/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50000</v>
      </c>
      <c r="C11" s="23">
        <v>164984.23</v>
      </c>
      <c r="D11" s="12"/>
      <c r="E11" s="3"/>
      <c r="F11" s="17"/>
      <c r="G11" s="17"/>
    </row>
    <row r="12" spans="1:7" ht="12.75">
      <c r="A12" s="22" t="s">
        <v>14</v>
      </c>
      <c r="B12" s="23">
        <v>10000</v>
      </c>
      <c r="C12" s="23">
        <v>668.37</v>
      </c>
      <c r="D12" s="12">
        <f t="shared" si="0"/>
        <v>6.683699999999999</v>
      </c>
      <c r="E12" s="3"/>
      <c r="F12" s="17"/>
      <c r="G12" s="17"/>
    </row>
    <row r="13" spans="1:7" ht="12.75">
      <c r="A13" s="22" t="s">
        <v>0</v>
      </c>
      <c r="B13" s="23">
        <v>163000</v>
      </c>
      <c r="C13" s="23">
        <v>7804.68</v>
      </c>
      <c r="D13" s="12">
        <f t="shared" si="0"/>
        <v>4.788147239263804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500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180000</v>
      </c>
      <c r="C15" s="23">
        <v>115393.34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62000</v>
      </c>
      <c r="C17" s="23">
        <v>39213.79</v>
      </c>
      <c r="D17" s="12">
        <f t="shared" si="0"/>
        <v>63.24804838709678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77</v>
      </c>
      <c r="B21" s="23"/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123887.35</v>
      </c>
      <c r="C23" s="23">
        <v>124700</v>
      </c>
      <c r="D23" s="12">
        <f t="shared" si="0"/>
        <v>100.6559588206544</v>
      </c>
      <c r="E23" s="6"/>
      <c r="F23" s="17"/>
      <c r="G23" s="17"/>
    </row>
    <row r="24" spans="1:7" s="19" customFormat="1" ht="12.75">
      <c r="A24" s="20" t="s">
        <v>17</v>
      </c>
      <c r="B24" s="23">
        <f>B26+B27+B28+B29+B30</f>
        <v>3780190</v>
      </c>
      <c r="C24" s="23">
        <f>C26+C27+C28+C29</f>
        <v>1948725.97</v>
      </c>
      <c r="D24" s="12">
        <f t="shared" si="0"/>
        <v>51.55100590181975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1142200</v>
      </c>
      <c r="C26" s="23">
        <v>264800</v>
      </c>
      <c r="D26" s="12">
        <f t="shared" si="0"/>
        <v>23.183330414988617</v>
      </c>
      <c r="E26" s="6"/>
      <c r="F26" s="17"/>
      <c r="G26" s="17"/>
    </row>
    <row r="27" spans="1:7" s="19" customFormat="1" ht="12.75">
      <c r="A27" s="22" t="s">
        <v>19</v>
      </c>
      <c r="B27" s="23">
        <v>2587212</v>
      </c>
      <c r="C27" s="23">
        <v>1683925.97</v>
      </c>
      <c r="D27" s="12">
        <f t="shared" si="0"/>
        <v>65.08650895249404</v>
      </c>
      <c r="E27" s="6"/>
      <c r="F27" s="17"/>
      <c r="G27" s="17"/>
    </row>
    <row r="28" spans="1:7" s="19" customFormat="1" ht="12.75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12.75">
      <c r="A30" s="22" t="s">
        <v>82</v>
      </c>
      <c r="B30" s="23">
        <v>50778</v>
      </c>
      <c r="C30" s="23"/>
      <c r="D30" s="12"/>
      <c r="E30" s="6"/>
      <c r="F30" s="17"/>
      <c r="G30" s="17"/>
    </row>
    <row r="31" spans="1:7" s="19" customFormat="1" ht="25.5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4" customHeight="1">
      <c r="A32" s="2" t="s">
        <v>20</v>
      </c>
      <c r="B32" s="4">
        <f>B34+B35+B36+B38+B39+B40+B42+B41+B37</f>
        <v>5231069</v>
      </c>
      <c r="C32" s="4">
        <f>C34+C35+C36+C38+C39+C40+C42+C41+C37</f>
        <v>2893478.23</v>
      </c>
      <c r="D32" s="3">
        <f t="shared" si="0"/>
        <v>55.313325631911944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3.25" customHeight="1">
      <c r="A34" s="7" t="s">
        <v>21</v>
      </c>
      <c r="B34" s="21">
        <v>1333463.39</v>
      </c>
      <c r="C34" s="21">
        <v>547076.82</v>
      </c>
      <c r="D34" s="3">
        <f t="shared" si="0"/>
        <v>41.0267596472971</v>
      </c>
      <c r="E34" s="6" t="s">
        <v>8</v>
      </c>
      <c r="F34" s="17"/>
      <c r="G34" s="17"/>
    </row>
    <row r="35" spans="1:7" ht="23.25" customHeight="1">
      <c r="A35" s="7" t="s">
        <v>22</v>
      </c>
      <c r="B35" s="21">
        <v>102500</v>
      </c>
      <c r="C35" s="21">
        <v>52207.97</v>
      </c>
      <c r="D35" s="3">
        <f t="shared" si="0"/>
        <v>50.93460487804878</v>
      </c>
      <c r="E35" s="6" t="s">
        <v>8</v>
      </c>
      <c r="F35" s="17"/>
      <c r="G35" s="17"/>
    </row>
    <row r="36" spans="1:7" ht="23.25" customHeight="1">
      <c r="A36" s="28" t="s">
        <v>23</v>
      </c>
      <c r="B36" s="21">
        <v>3000</v>
      </c>
      <c r="C36" s="21">
        <v>1010</v>
      </c>
      <c r="D36" s="3">
        <f t="shared" si="0"/>
        <v>33.666666666666664</v>
      </c>
      <c r="E36" s="6" t="s">
        <v>8</v>
      </c>
      <c r="F36" s="17"/>
      <c r="G36" s="17"/>
    </row>
    <row r="37" spans="1:7" ht="24" customHeight="1">
      <c r="A37" s="28" t="s">
        <v>51</v>
      </c>
      <c r="B37" s="21">
        <v>1316274</v>
      </c>
      <c r="C37" s="21">
        <v>1241472.87</v>
      </c>
      <c r="D37" s="3"/>
      <c r="E37" s="6" t="s">
        <v>8</v>
      </c>
      <c r="F37" s="17"/>
      <c r="G37" s="17"/>
    </row>
    <row r="38" spans="1:7" ht="24" customHeight="1">
      <c r="A38" s="28" t="s">
        <v>24</v>
      </c>
      <c r="B38" s="21">
        <v>2354717.61</v>
      </c>
      <c r="C38" s="21">
        <v>991153.57</v>
      </c>
      <c r="D38" s="3">
        <f t="shared" si="0"/>
        <v>42.09224774090852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3.25" customHeight="1">
      <c r="A40" s="28" t="s">
        <v>58</v>
      </c>
      <c r="B40" s="21">
        <v>101114</v>
      </c>
      <c r="C40" s="21">
        <v>49557</v>
      </c>
      <c r="D40" s="3">
        <f t="shared" si="0"/>
        <v>49.01101726763851</v>
      </c>
      <c r="E40" s="6" t="s">
        <v>8</v>
      </c>
      <c r="F40" s="17"/>
      <c r="G40" s="17"/>
    </row>
    <row r="41" spans="1:7" ht="23.25" customHeight="1">
      <c r="A41" s="28" t="s">
        <v>26</v>
      </c>
      <c r="B41" s="21">
        <v>0</v>
      </c>
      <c r="C41" s="21">
        <v>0</v>
      </c>
      <c r="D41" s="3"/>
      <c r="E41" s="6" t="s">
        <v>8</v>
      </c>
      <c r="F41" s="17"/>
      <c r="G41" s="17"/>
    </row>
    <row r="42" spans="1:7" ht="23.25" customHeight="1">
      <c r="A42" s="28" t="s">
        <v>59</v>
      </c>
      <c r="B42" s="21">
        <v>20000</v>
      </c>
      <c r="C42" s="21">
        <v>11000</v>
      </c>
      <c r="D42" s="3">
        <f t="shared" si="0"/>
        <v>55.00000000000001</v>
      </c>
      <c r="E42" s="6" t="s">
        <v>8</v>
      </c>
      <c r="F42" s="17"/>
      <c r="G42" s="17"/>
    </row>
    <row r="43" spans="1:7" ht="23.25" customHeight="1">
      <c r="A43" s="28" t="s">
        <v>27</v>
      </c>
      <c r="B43" s="21">
        <f>B32</f>
        <v>5231069</v>
      </c>
      <c r="C43" s="21">
        <f>C32</f>
        <v>2893478.23</v>
      </c>
      <c r="D43" s="3">
        <f t="shared" si="0"/>
        <v>55.313325631911944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5227914</v>
      </c>
      <c r="C45" s="4">
        <f>C43-C46</f>
        <v>2890933.23</v>
      </c>
      <c r="D45" s="6">
        <f t="shared" si="0"/>
        <v>55.29802575176256</v>
      </c>
      <c r="E45" s="3"/>
      <c r="F45" s="17"/>
      <c r="G45" s="17"/>
    </row>
    <row r="46" spans="1:7" ht="12.75">
      <c r="A46" s="5" t="s">
        <v>54</v>
      </c>
      <c r="B46" s="4">
        <v>3155</v>
      </c>
      <c r="C46" s="4">
        <v>2545</v>
      </c>
      <c r="D46" s="6">
        <f t="shared" si="0"/>
        <v>80.66561014263075</v>
      </c>
      <c r="E46" s="3"/>
      <c r="F46" s="17"/>
      <c r="G46" s="17"/>
    </row>
    <row r="47" spans="1:7" ht="48.75" customHeight="1">
      <c r="A47" s="5" t="s">
        <v>64</v>
      </c>
      <c r="B47" s="21">
        <f>B5-B32</f>
        <v>-764491.6500000004</v>
      </c>
      <c r="C47" s="21">
        <f>C5-C32</f>
        <v>-404055.02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4" customHeight="1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48" customHeight="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2.5" customHeight="1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7.5" customHeight="1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50.25" customHeight="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7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4.5" customHeight="1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42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3.25" customHeight="1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2.75">
      <c r="A65" s="45" t="s">
        <v>68</v>
      </c>
      <c r="B65" s="54" t="s">
        <v>80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81</v>
      </c>
      <c r="B67" s="54" t="s">
        <v>70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0.99" right="0" top="0.15748031496062992" bottom="0" header="0.16" footer="0.17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SheetLayoutView="100" zoomScalePageLayoutView="0" workbookViewId="0" topLeftCell="A1">
      <selection activeCell="A34" sqref="A3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96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" customHeight="1">
      <c r="A5" s="2" t="s">
        <v>7</v>
      </c>
      <c r="B5" s="4">
        <f>B6+B27+B35</f>
        <v>49383893.42</v>
      </c>
      <c r="C5" s="4">
        <f>C6+C27+C35</f>
        <v>16773308.28</v>
      </c>
      <c r="D5" s="3">
        <f aca="true" t="shared" si="0" ref="D5:D51">C5/B5*100</f>
        <v>33.965139478466014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B8+B9+B12+B13+B17+B18+B15+B16+B19+B20+B26+B25+B14+B24+B23+B22</f>
        <v>5898995</v>
      </c>
      <c r="C6" s="21">
        <f>C8+C9+C12+C13+C17+C18+C15+C16+C19+C20+C26+C25+C14+C21+C22+C24</f>
        <v>3250882.86</v>
      </c>
      <c r="D6" s="3">
        <f t="shared" si="0"/>
        <v>55.109096719017394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1617000</v>
      </c>
      <c r="C8" s="23">
        <v>848290.26</v>
      </c>
      <c r="D8" s="12">
        <f t="shared" si="0"/>
        <v>52.46074582560297</v>
      </c>
      <c r="E8" s="12"/>
      <c r="F8" s="25"/>
      <c r="G8" s="17"/>
    </row>
    <row r="9" spans="1:7" ht="12.75">
      <c r="A9" s="22" t="s">
        <v>12</v>
      </c>
      <c r="B9" s="23">
        <f>B11</f>
        <v>3000</v>
      </c>
      <c r="C9" s="23">
        <f>C11</f>
        <v>3811.52</v>
      </c>
      <c r="D9" s="12">
        <f t="shared" si="0"/>
        <v>127.05066666666667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3000</v>
      </c>
      <c r="C11" s="23">
        <v>3811.52</v>
      </c>
      <c r="D11" s="12">
        <f t="shared" si="0"/>
        <v>127.05066666666667</v>
      </c>
      <c r="E11" s="3"/>
      <c r="F11" s="17"/>
      <c r="G11" s="17"/>
    </row>
    <row r="12" spans="1:7" ht="12.75">
      <c r="A12" s="22" t="s">
        <v>14</v>
      </c>
      <c r="B12" s="23">
        <v>1314000</v>
      </c>
      <c r="C12" s="23">
        <v>119593.46</v>
      </c>
      <c r="D12" s="12">
        <f t="shared" si="0"/>
        <v>9.101480974124811</v>
      </c>
      <c r="E12" s="3"/>
      <c r="F12" s="17"/>
      <c r="G12" s="17"/>
    </row>
    <row r="13" spans="1:7" ht="12.75">
      <c r="A13" s="22" t="s">
        <v>0</v>
      </c>
      <c r="B13" s="23">
        <v>682000</v>
      </c>
      <c r="C13" s="23">
        <v>156190.14</v>
      </c>
      <c r="D13" s="12">
        <f t="shared" si="0"/>
        <v>22.901780058651028</v>
      </c>
      <c r="E13" s="3"/>
      <c r="F13" s="17"/>
      <c r="G13" s="17"/>
    </row>
    <row r="14" spans="1:7" ht="12.75">
      <c r="A14" s="22" t="s">
        <v>65</v>
      </c>
      <c r="B14" s="23">
        <v>740000</v>
      </c>
      <c r="C14" s="23">
        <v>475238.32</v>
      </c>
      <c r="D14" s="12">
        <f t="shared" si="0"/>
        <v>64.2213945945946</v>
      </c>
      <c r="E14" s="3"/>
      <c r="F14" s="17"/>
      <c r="G14" s="17"/>
    </row>
    <row r="15" spans="1:7" s="19" customFormat="1" ht="12.75">
      <c r="A15" s="22" t="s">
        <v>16</v>
      </c>
      <c r="B15" s="23">
        <v>0</v>
      </c>
      <c r="C15" s="23">
        <v>0</v>
      </c>
      <c r="D15" s="12" t="e">
        <f>C15/B15*100</f>
        <v>#DIV/0!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560000</v>
      </c>
      <c r="C17" s="23">
        <v>560635.38</v>
      </c>
      <c r="D17" s="12">
        <f t="shared" si="0"/>
        <v>100.11346071428571</v>
      </c>
      <c r="E17" s="6"/>
      <c r="F17" s="17"/>
      <c r="G17" s="17"/>
    </row>
    <row r="18" spans="1:7" s="19" customFormat="1" ht="12.75">
      <c r="A18" s="22" t="s">
        <v>53</v>
      </c>
      <c r="B18" s="23">
        <v>330000</v>
      </c>
      <c r="C18" s="23">
        <v>128418.91</v>
      </c>
      <c r="D18" s="12">
        <f t="shared" si="0"/>
        <v>38.91482121212121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>C20/B20*100</f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>C19/B19*100</f>
        <v>#DIV/0!</v>
      </c>
      <c r="E20" s="6"/>
      <c r="F20" s="17"/>
      <c r="G20" s="17"/>
    </row>
    <row r="21" spans="1:7" s="19" customFormat="1" ht="12.75">
      <c r="A21" s="22" t="s">
        <v>72</v>
      </c>
      <c r="B21" s="23">
        <v>0</v>
      </c>
      <c r="C21" s="23">
        <v>2797.29</v>
      </c>
      <c r="D21" s="12"/>
      <c r="E21" s="6"/>
      <c r="F21" s="17"/>
      <c r="G21" s="17"/>
    </row>
    <row r="22" spans="1:7" s="19" customFormat="1" ht="12.75">
      <c r="A22" s="22" t="s">
        <v>71</v>
      </c>
      <c r="B22" s="23">
        <v>300000</v>
      </c>
      <c r="C22" s="23">
        <v>333341.04</v>
      </c>
      <c r="D22" s="12"/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/>
      <c r="E23" s="6"/>
      <c r="F23" s="17"/>
      <c r="G23" s="17"/>
    </row>
    <row r="24" spans="1:7" s="19" customFormat="1" ht="12.75">
      <c r="A24" s="22" t="s">
        <v>73</v>
      </c>
      <c r="B24" s="23">
        <v>0</v>
      </c>
      <c r="C24" s="23"/>
      <c r="D24" s="12"/>
      <c r="E24" s="6"/>
      <c r="F24" s="17"/>
      <c r="G24" s="17"/>
    </row>
    <row r="25" spans="1:7" s="19" customFormat="1" ht="12" customHeight="1">
      <c r="A25" s="22" t="s">
        <v>63</v>
      </c>
      <c r="B25" s="23">
        <v>0</v>
      </c>
      <c r="C25" s="23">
        <v>114616.54</v>
      </c>
      <c r="D25" s="12" t="e">
        <f>C20/B20*100</f>
        <v>#DIV/0!</v>
      </c>
      <c r="E25" s="6"/>
      <c r="F25" s="17"/>
      <c r="G25" s="17"/>
    </row>
    <row r="26" spans="1:7" s="19" customFormat="1" ht="12.75">
      <c r="A26" s="22" t="s">
        <v>60</v>
      </c>
      <c r="B26" s="23">
        <v>352995</v>
      </c>
      <c r="C26" s="23">
        <v>507950</v>
      </c>
      <c r="D26" s="12"/>
      <c r="E26" s="6"/>
      <c r="F26" s="17"/>
      <c r="G26" s="17"/>
    </row>
    <row r="27" spans="1:7" s="19" customFormat="1" ht="12.75">
      <c r="A27" s="20" t="s">
        <v>17</v>
      </c>
      <c r="B27" s="23">
        <f>B29+B30+B32+B33+B31+B34</f>
        <v>43484898.42</v>
      </c>
      <c r="C27" s="23">
        <f>C29+C30+C32+C33</f>
        <v>13522425.42</v>
      </c>
      <c r="D27" s="12">
        <f t="shared" si="0"/>
        <v>31.096831109948354</v>
      </c>
      <c r="E27" s="6"/>
      <c r="F27" s="17"/>
      <c r="G27" s="17"/>
    </row>
    <row r="28" spans="1:7" s="19" customFormat="1" ht="12.75">
      <c r="A28" s="22" t="s">
        <v>10</v>
      </c>
      <c r="B28" s="23"/>
      <c r="C28" s="23"/>
      <c r="D28" s="12"/>
      <c r="E28" s="6"/>
      <c r="F28" s="17"/>
      <c r="G28" s="17"/>
    </row>
    <row r="29" spans="1:7" s="19" customFormat="1" ht="12.75">
      <c r="A29" s="22" t="s">
        <v>18</v>
      </c>
      <c r="B29" s="23">
        <v>8935000</v>
      </c>
      <c r="C29" s="23">
        <v>5654876.8</v>
      </c>
      <c r="D29" s="12">
        <f t="shared" si="0"/>
        <v>63.289052042529384</v>
      </c>
      <c r="E29" s="6"/>
      <c r="F29" s="17"/>
      <c r="G29" s="17"/>
    </row>
    <row r="30" spans="1:7" s="19" customFormat="1" ht="12.75">
      <c r="A30" s="22" t="s">
        <v>19</v>
      </c>
      <c r="B30" s="23">
        <v>34421000.42</v>
      </c>
      <c r="C30" s="23">
        <v>7867348.62</v>
      </c>
      <c r="D30" s="12">
        <f t="shared" si="0"/>
        <v>22.856246256656593</v>
      </c>
      <c r="E30" s="6"/>
      <c r="F30" s="17"/>
      <c r="G30" s="17"/>
    </row>
    <row r="31" spans="1:7" s="19" customFormat="1" ht="12.75" hidden="1">
      <c r="A31" s="22"/>
      <c r="B31" s="23"/>
      <c r="C31" s="23"/>
      <c r="D31" s="12"/>
      <c r="E31" s="6"/>
      <c r="F31" s="17"/>
      <c r="G31" s="17"/>
    </row>
    <row r="32" spans="1:7" s="19" customFormat="1" ht="12.75">
      <c r="A32" s="22" t="s">
        <v>61</v>
      </c>
      <c r="B32" s="23"/>
      <c r="C32" s="23">
        <v>200</v>
      </c>
      <c r="D32" s="12" t="e">
        <f t="shared" si="0"/>
        <v>#DIV/0!</v>
      </c>
      <c r="E32" s="6"/>
      <c r="F32" s="17"/>
      <c r="G32" s="17"/>
    </row>
    <row r="33" spans="1:7" s="19" customFormat="1" ht="25.5">
      <c r="A33" s="22" t="s">
        <v>62</v>
      </c>
      <c r="B33" s="23"/>
      <c r="C33" s="23"/>
      <c r="D33" s="12" t="e">
        <f t="shared" si="0"/>
        <v>#DIV/0!</v>
      </c>
      <c r="E33" s="6"/>
      <c r="F33" s="17"/>
      <c r="G33" s="17"/>
    </row>
    <row r="34" spans="1:7" s="19" customFormat="1" ht="12.75">
      <c r="A34" s="22" t="s">
        <v>82</v>
      </c>
      <c r="B34" s="23">
        <v>128898</v>
      </c>
      <c r="C34" s="23"/>
      <c r="D34" s="12"/>
      <c r="E34" s="6"/>
      <c r="F34" s="17"/>
      <c r="G34" s="17"/>
    </row>
    <row r="35" spans="1:7" s="19" customFormat="1" ht="25.5">
      <c r="A35" s="27" t="s">
        <v>1</v>
      </c>
      <c r="B35" s="21">
        <v>0</v>
      </c>
      <c r="C35" s="21">
        <v>0</v>
      </c>
      <c r="D35" s="3" t="e">
        <f t="shared" si="0"/>
        <v>#DIV/0!</v>
      </c>
      <c r="E35" s="6"/>
      <c r="F35" s="17"/>
      <c r="G35" s="17"/>
    </row>
    <row r="36" spans="1:7" ht="25.5">
      <c r="A36" s="2" t="s">
        <v>20</v>
      </c>
      <c r="B36" s="4">
        <f>B38+B39+B40+B42+B43+B44+B46+B45+B41+B47</f>
        <v>49744728.42</v>
      </c>
      <c r="C36" s="4">
        <f>C38+C39+C40+C42+C43+C44+C46+C45+C41+C47</f>
        <v>14954248.02</v>
      </c>
      <c r="D36" s="3">
        <f t="shared" si="0"/>
        <v>30.0619753991613</v>
      </c>
      <c r="E36" s="6" t="s">
        <v>8</v>
      </c>
      <c r="F36" s="17"/>
      <c r="G36" s="17"/>
    </row>
    <row r="37" spans="1:7" ht="12.75">
      <c r="A37" s="5" t="s">
        <v>10</v>
      </c>
      <c r="B37" s="21"/>
      <c r="C37" s="21"/>
      <c r="D37" s="3"/>
      <c r="E37" s="6"/>
      <c r="F37" s="17"/>
      <c r="G37" s="17"/>
    </row>
    <row r="38" spans="1:7" ht="24" customHeight="1">
      <c r="A38" s="7" t="s">
        <v>21</v>
      </c>
      <c r="B38" s="21">
        <v>4001448</v>
      </c>
      <c r="C38" s="21">
        <v>1869745.98</v>
      </c>
      <c r="D38" s="3">
        <f t="shared" si="0"/>
        <v>46.72673442213919</v>
      </c>
      <c r="E38" s="6" t="s">
        <v>8</v>
      </c>
      <c r="F38" s="17"/>
      <c r="G38" s="17"/>
    </row>
    <row r="39" spans="1:7" ht="24" customHeight="1">
      <c r="A39" s="7" t="s">
        <v>22</v>
      </c>
      <c r="B39" s="21">
        <v>220400</v>
      </c>
      <c r="C39" s="21">
        <v>162227.52</v>
      </c>
      <c r="D39" s="3">
        <f t="shared" si="0"/>
        <v>73.60595281306715</v>
      </c>
      <c r="E39" s="6" t="s">
        <v>8</v>
      </c>
      <c r="F39" s="17"/>
      <c r="G39" s="17"/>
    </row>
    <row r="40" spans="1:7" ht="24" customHeight="1">
      <c r="A40" s="28" t="s">
        <v>23</v>
      </c>
      <c r="B40" s="21">
        <v>345800</v>
      </c>
      <c r="C40" s="21">
        <v>141879.96</v>
      </c>
      <c r="D40" s="3">
        <f t="shared" si="0"/>
        <v>41.029485251590515</v>
      </c>
      <c r="E40" s="6" t="s">
        <v>8</v>
      </c>
      <c r="F40" s="17"/>
      <c r="G40" s="17"/>
    </row>
    <row r="41" spans="1:7" ht="24" customHeight="1">
      <c r="A41" s="28" t="s">
        <v>51</v>
      </c>
      <c r="B41" s="21">
        <v>7627803</v>
      </c>
      <c r="C41" s="21">
        <v>6533904.75</v>
      </c>
      <c r="D41" s="3">
        <f t="shared" si="0"/>
        <v>85.65906526427072</v>
      </c>
      <c r="E41" s="6" t="s">
        <v>8</v>
      </c>
      <c r="F41" s="17"/>
      <c r="G41" s="17"/>
    </row>
    <row r="42" spans="1:7" ht="24" customHeight="1">
      <c r="A42" s="28" t="s">
        <v>24</v>
      </c>
      <c r="B42" s="21">
        <v>35019277.42</v>
      </c>
      <c r="C42" s="21">
        <v>5185174.14</v>
      </c>
      <c r="D42" s="3">
        <f t="shared" si="0"/>
        <v>14.806628011800935</v>
      </c>
      <c r="E42" s="6" t="s">
        <v>8</v>
      </c>
      <c r="F42" s="17"/>
      <c r="G42" s="17"/>
    </row>
    <row r="43" spans="1:7" ht="12.75">
      <c r="A43" s="28" t="s">
        <v>25</v>
      </c>
      <c r="B43" s="21">
        <v>0</v>
      </c>
      <c r="C43" s="21">
        <v>0</v>
      </c>
      <c r="D43" s="3" t="e">
        <f t="shared" si="0"/>
        <v>#DIV/0!</v>
      </c>
      <c r="E43" s="24"/>
      <c r="F43" s="17"/>
      <c r="G43" s="17"/>
    </row>
    <row r="44" spans="1:7" ht="27.75" customHeight="1">
      <c r="A44" s="28" t="s">
        <v>58</v>
      </c>
      <c r="B44" s="21">
        <v>2500000</v>
      </c>
      <c r="C44" s="21">
        <v>1041666.67</v>
      </c>
      <c r="D44" s="3">
        <f t="shared" si="0"/>
        <v>41.6666668</v>
      </c>
      <c r="E44" s="6" t="s">
        <v>8</v>
      </c>
      <c r="F44" s="17"/>
      <c r="G44" s="17"/>
    </row>
    <row r="45" spans="1:7" ht="26.25" customHeight="1">
      <c r="A45" s="28" t="s">
        <v>26</v>
      </c>
      <c r="B45" s="21">
        <v>0</v>
      </c>
      <c r="C45" s="21">
        <v>0</v>
      </c>
      <c r="D45" s="3" t="e">
        <f>C45/B45*100</f>
        <v>#DIV/0!</v>
      </c>
      <c r="E45" s="6" t="s">
        <v>8</v>
      </c>
      <c r="F45" s="17"/>
      <c r="G45" s="17"/>
    </row>
    <row r="46" spans="1:7" ht="27" customHeight="1">
      <c r="A46" s="28" t="s">
        <v>59</v>
      </c>
      <c r="B46" s="21">
        <v>30000</v>
      </c>
      <c r="C46" s="21">
        <v>19649</v>
      </c>
      <c r="D46" s="3">
        <f t="shared" si="0"/>
        <v>65.49666666666667</v>
      </c>
      <c r="E46" s="6" t="s">
        <v>8</v>
      </c>
      <c r="F46" s="17"/>
      <c r="G46" s="17"/>
    </row>
    <row r="47" spans="1:7" ht="23.25" customHeight="1">
      <c r="A47" s="28" t="s">
        <v>74</v>
      </c>
      <c r="B47" s="21">
        <v>0</v>
      </c>
      <c r="C47" s="21">
        <v>0</v>
      </c>
      <c r="D47" s="3" t="e">
        <f t="shared" si="0"/>
        <v>#DIV/0!</v>
      </c>
      <c r="E47" s="6"/>
      <c r="F47" s="17"/>
      <c r="G47" s="17"/>
    </row>
    <row r="48" spans="1:7" ht="26.25" customHeight="1">
      <c r="A48" s="28" t="s">
        <v>27</v>
      </c>
      <c r="B48" s="21">
        <f>B36</f>
        <v>49744728.42</v>
      </c>
      <c r="C48" s="21">
        <f>C36</f>
        <v>14954248.02</v>
      </c>
      <c r="D48" s="3">
        <f t="shared" si="0"/>
        <v>30.0619753991613</v>
      </c>
      <c r="E48" s="6" t="s">
        <v>8</v>
      </c>
      <c r="F48" s="17"/>
      <c r="G48" s="17"/>
    </row>
    <row r="49" spans="1:7" ht="12.75">
      <c r="A49" s="22" t="s">
        <v>10</v>
      </c>
      <c r="B49" s="23"/>
      <c r="C49" s="23"/>
      <c r="D49" s="3"/>
      <c r="E49" s="24"/>
      <c r="F49" s="17"/>
      <c r="G49" s="17"/>
    </row>
    <row r="50" spans="1:7" ht="12.75">
      <c r="A50" s="5" t="s">
        <v>28</v>
      </c>
      <c r="B50" s="4">
        <f>B48-B51</f>
        <v>28381139.42</v>
      </c>
      <c r="C50" s="4">
        <f>C48-C51</f>
        <v>11649269.92</v>
      </c>
      <c r="D50" s="6">
        <f t="shared" si="0"/>
        <v>41.04581478427479</v>
      </c>
      <c r="E50" s="3"/>
      <c r="F50" s="17"/>
      <c r="G50" s="17"/>
    </row>
    <row r="51" spans="1:7" ht="12.75">
      <c r="A51" s="5" t="s">
        <v>54</v>
      </c>
      <c r="B51" s="4">
        <v>21363589</v>
      </c>
      <c r="C51" s="4">
        <v>3304978.1</v>
      </c>
      <c r="D51" s="6">
        <f t="shared" si="0"/>
        <v>15.470144552958775</v>
      </c>
      <c r="E51" s="3"/>
      <c r="F51" s="17"/>
      <c r="G51" s="17"/>
    </row>
    <row r="52" spans="1:7" ht="51">
      <c r="A52" s="5" t="s">
        <v>64</v>
      </c>
      <c r="B52" s="21">
        <f>B5-B36</f>
        <v>-360835</v>
      </c>
      <c r="C52" s="21">
        <f>C5-C36</f>
        <v>1819060.2599999998</v>
      </c>
      <c r="D52" s="3">
        <v>0</v>
      </c>
      <c r="E52" s="6" t="s">
        <v>36</v>
      </c>
      <c r="F52" s="17"/>
      <c r="G52" s="17"/>
    </row>
    <row r="53" spans="1:7" ht="12.75">
      <c r="A53" s="5" t="s">
        <v>29</v>
      </c>
      <c r="B53" s="21">
        <v>0</v>
      </c>
      <c r="C53" s="21">
        <v>0</v>
      </c>
      <c r="D53" s="6">
        <v>0</v>
      </c>
      <c r="E53" s="6"/>
      <c r="F53" s="17"/>
      <c r="G53" s="17"/>
    </row>
    <row r="54" spans="1:7" s="19" customFormat="1" ht="12.75">
      <c r="A54" s="5" t="s">
        <v>30</v>
      </c>
      <c r="B54" s="21">
        <v>0</v>
      </c>
      <c r="C54" s="21">
        <v>0</v>
      </c>
      <c r="D54" s="6">
        <v>0</v>
      </c>
      <c r="E54" s="3"/>
      <c r="F54" s="18"/>
      <c r="G54" s="18"/>
    </row>
    <row r="55" spans="1:7" ht="12.75">
      <c r="A55" s="22" t="s">
        <v>31</v>
      </c>
      <c r="B55" s="23">
        <v>0</v>
      </c>
      <c r="C55" s="23">
        <v>0</v>
      </c>
      <c r="D55" s="6">
        <v>0</v>
      </c>
      <c r="E55" s="12"/>
      <c r="F55" s="17"/>
      <c r="G55" s="17"/>
    </row>
    <row r="56" spans="1:7" ht="25.5">
      <c r="A56" s="22" t="s">
        <v>32</v>
      </c>
      <c r="B56" s="23">
        <v>0</v>
      </c>
      <c r="C56" s="29">
        <v>0</v>
      </c>
      <c r="D56" s="6">
        <v>0</v>
      </c>
      <c r="E56" s="24"/>
      <c r="F56" s="17"/>
      <c r="G56" s="17"/>
    </row>
    <row r="57" spans="1:7" ht="12.75">
      <c r="A57" s="22" t="s">
        <v>33</v>
      </c>
      <c r="B57" s="23">
        <v>0</v>
      </c>
      <c r="C57" s="29">
        <v>0</v>
      </c>
      <c r="D57" s="6">
        <v>0</v>
      </c>
      <c r="E57" s="24"/>
      <c r="F57" s="17"/>
      <c r="G57" s="17"/>
    </row>
    <row r="58" spans="1:7" ht="12.75">
      <c r="A58" s="22" t="s">
        <v>10</v>
      </c>
      <c r="B58" s="21">
        <v>0</v>
      </c>
      <c r="C58" s="30">
        <v>0</v>
      </c>
      <c r="D58" s="6">
        <v>0</v>
      </c>
      <c r="E58" s="12"/>
      <c r="F58" s="17"/>
      <c r="G58" s="17"/>
    </row>
    <row r="59" spans="1:7" ht="12.75">
      <c r="A59" s="22" t="s">
        <v>34</v>
      </c>
      <c r="B59" s="21">
        <v>0</v>
      </c>
      <c r="C59" s="30">
        <v>0</v>
      </c>
      <c r="D59" s="6">
        <v>0</v>
      </c>
      <c r="E59" s="24"/>
      <c r="F59" s="17"/>
      <c r="G59" s="17"/>
    </row>
    <row r="60" spans="1:7" ht="12.75">
      <c r="A60" s="22" t="s">
        <v>35</v>
      </c>
      <c r="B60" s="21">
        <v>0</v>
      </c>
      <c r="C60" s="30">
        <v>0</v>
      </c>
      <c r="D60" s="6">
        <v>0</v>
      </c>
      <c r="E60" s="12"/>
      <c r="F60" s="17"/>
      <c r="G60" s="17"/>
    </row>
    <row r="61" spans="1:7" ht="53.25" customHeight="1">
      <c r="A61" s="22" t="s">
        <v>37</v>
      </c>
      <c r="B61" s="23">
        <v>0</v>
      </c>
      <c r="C61" s="29">
        <v>0</v>
      </c>
      <c r="D61" s="6">
        <v>0</v>
      </c>
      <c r="E61" s="6" t="s">
        <v>36</v>
      </c>
      <c r="F61" s="17"/>
      <c r="G61" s="17"/>
    </row>
    <row r="62" spans="1:7" ht="25.5">
      <c r="A62" s="22" t="s">
        <v>38</v>
      </c>
      <c r="B62" s="23">
        <v>0</v>
      </c>
      <c r="C62" s="29">
        <v>0</v>
      </c>
      <c r="D62" s="6">
        <v>0</v>
      </c>
      <c r="E62" s="6" t="s">
        <v>39</v>
      </c>
      <c r="F62" s="17"/>
      <c r="G62" s="17"/>
    </row>
    <row r="63" spans="1:7" ht="34.5" customHeight="1">
      <c r="A63" s="22" t="s">
        <v>40</v>
      </c>
      <c r="B63" s="23">
        <v>0</v>
      </c>
      <c r="C63" s="29">
        <v>0</v>
      </c>
      <c r="D63" s="6">
        <v>0</v>
      </c>
      <c r="E63" s="6" t="s">
        <v>41</v>
      </c>
      <c r="F63" s="17"/>
      <c r="G63" s="17"/>
    </row>
    <row r="64" spans="1:7" ht="48" customHeight="1">
      <c r="A64" s="22" t="s">
        <v>42</v>
      </c>
      <c r="B64" s="23">
        <v>0</v>
      </c>
      <c r="C64" s="29">
        <v>0</v>
      </c>
      <c r="D64" s="6">
        <v>0</v>
      </c>
      <c r="E64" s="6" t="s">
        <v>41</v>
      </c>
      <c r="F64" s="17"/>
      <c r="G64" s="17"/>
    </row>
    <row r="65" spans="1:7" ht="24.75" customHeight="1">
      <c r="A65" s="22" t="s">
        <v>43</v>
      </c>
      <c r="B65" s="23">
        <v>0</v>
      </c>
      <c r="C65" s="29">
        <v>0</v>
      </c>
      <c r="D65" s="6">
        <v>0</v>
      </c>
      <c r="E65" s="6" t="s">
        <v>44</v>
      </c>
      <c r="F65" s="17"/>
      <c r="G65" s="17"/>
    </row>
    <row r="66" spans="1:7" ht="35.25" customHeight="1">
      <c r="A66" s="22" t="s">
        <v>45</v>
      </c>
      <c r="B66" s="23">
        <v>0</v>
      </c>
      <c r="C66" s="29">
        <v>0</v>
      </c>
      <c r="D66" s="6">
        <v>0</v>
      </c>
      <c r="E66" s="6" t="s">
        <v>46</v>
      </c>
      <c r="F66" s="17"/>
      <c r="G66" s="17"/>
    </row>
    <row r="67" spans="1:7" ht="40.5" customHeight="1">
      <c r="A67" s="22" t="s">
        <v>47</v>
      </c>
      <c r="B67" s="23">
        <v>0</v>
      </c>
      <c r="C67" s="29">
        <v>0</v>
      </c>
      <c r="D67" s="6">
        <v>0</v>
      </c>
      <c r="E67" s="6" t="s">
        <v>48</v>
      </c>
      <c r="F67" s="17"/>
      <c r="G67" s="17"/>
    </row>
    <row r="68" spans="1:7" ht="22.5" customHeight="1">
      <c r="A68" s="22" t="s">
        <v>49</v>
      </c>
      <c r="B68" s="23">
        <v>0</v>
      </c>
      <c r="C68" s="29">
        <v>0</v>
      </c>
      <c r="D68" s="6">
        <v>0</v>
      </c>
      <c r="E68" s="6" t="s">
        <v>48</v>
      </c>
      <c r="F68" s="17"/>
      <c r="G68" s="17"/>
    </row>
    <row r="69" spans="1:7" ht="22.5" customHeight="1">
      <c r="A69" s="46"/>
      <c r="B69" s="47"/>
      <c r="C69" s="48"/>
      <c r="D69" s="49"/>
      <c r="E69" s="49"/>
      <c r="F69" s="17"/>
      <c r="G69" s="17"/>
    </row>
    <row r="70" spans="1:7" ht="12.75">
      <c r="A70" s="45" t="s">
        <v>68</v>
      </c>
      <c r="B70" s="54" t="s">
        <v>80</v>
      </c>
      <c r="C70" s="54"/>
      <c r="D70" s="54"/>
      <c r="E70" s="34"/>
      <c r="F70" s="17"/>
      <c r="G70" s="17"/>
    </row>
    <row r="71" spans="1:7" ht="12.75">
      <c r="A71" s="35"/>
      <c r="B71" s="32"/>
      <c r="C71" s="33"/>
      <c r="D71" s="34"/>
      <c r="E71" s="34"/>
      <c r="F71" s="17"/>
      <c r="G71" s="17"/>
    </row>
    <row r="72" spans="1:7" ht="12.75">
      <c r="A72" s="45" t="s">
        <v>81</v>
      </c>
      <c r="B72" s="54" t="s">
        <v>70</v>
      </c>
      <c r="C72" s="54"/>
      <c r="D72" s="54"/>
      <c r="E72" s="34"/>
      <c r="F72" s="17"/>
      <c r="G72" s="17"/>
    </row>
    <row r="73" spans="1:7" ht="12.75">
      <c r="A73" s="35"/>
      <c r="B73" s="32"/>
      <c r="C73" s="33"/>
      <c r="D73" s="34"/>
      <c r="E73" s="34"/>
      <c r="F73" s="17"/>
      <c r="G73" s="17"/>
    </row>
    <row r="74" spans="1:7" ht="12.75">
      <c r="A74" s="31"/>
      <c r="B74" s="32"/>
      <c r="C74" s="33"/>
      <c r="D74" s="34"/>
      <c r="E74" s="34"/>
      <c r="F74" s="17"/>
      <c r="G74" s="17"/>
    </row>
    <row r="75" spans="1:7" ht="12.75">
      <c r="A75" s="31"/>
      <c r="B75" s="32"/>
      <c r="C75" s="33"/>
      <c r="D75" s="34"/>
      <c r="E75" s="34"/>
      <c r="F75" s="17"/>
      <c r="G75" s="17"/>
    </row>
    <row r="76" spans="1:7" ht="12.75">
      <c r="A76" s="36"/>
      <c r="B76" s="34"/>
      <c r="C76" s="34"/>
      <c r="D76" s="34"/>
      <c r="E76" s="34"/>
      <c r="F76" s="17"/>
      <c r="G76" s="17"/>
    </row>
    <row r="77" spans="1:7" ht="12.75">
      <c r="A77" s="36"/>
      <c r="B77" s="34"/>
      <c r="C77" s="34"/>
      <c r="D77" s="34"/>
      <c r="E77" s="34"/>
      <c r="F77" s="17"/>
      <c r="G77" s="17"/>
    </row>
    <row r="78" spans="1:7" ht="12.75">
      <c r="A78" s="36"/>
      <c r="B78" s="37"/>
      <c r="C78" s="37"/>
      <c r="D78" s="34"/>
      <c r="E78" s="34"/>
      <c r="F78" s="17"/>
      <c r="G78" s="17"/>
    </row>
    <row r="79" spans="1:7" ht="12.75">
      <c r="A79" s="36"/>
      <c r="B79" s="37"/>
      <c r="C79" s="37"/>
      <c r="D79" s="37"/>
      <c r="E79" s="37"/>
      <c r="F79" s="17"/>
      <c r="G79" s="17"/>
    </row>
    <row r="80" spans="1:7" ht="12.75">
      <c r="A80" s="38"/>
      <c r="B80" s="39"/>
      <c r="C80" s="39"/>
      <c r="D80" s="39"/>
      <c r="E80" s="39"/>
      <c r="F80" s="17"/>
      <c r="G80" s="17"/>
    </row>
    <row r="81" spans="1:7" ht="12.75">
      <c r="A81" s="40"/>
      <c r="B81" s="17"/>
      <c r="C81" s="17"/>
      <c r="D81" s="17"/>
      <c r="E81" s="17"/>
      <c r="F81" s="17"/>
      <c r="G81" s="17"/>
    </row>
    <row r="82" spans="1:4" ht="12.75">
      <c r="A82" s="51"/>
      <c r="B82" s="52"/>
      <c r="C82" s="52"/>
      <c r="D82" s="52"/>
    </row>
  </sheetData>
  <sheetProtection/>
  <mergeCells count="5">
    <mergeCell ref="A82:D82"/>
    <mergeCell ref="A2:E2"/>
    <mergeCell ref="A1:E1"/>
    <mergeCell ref="B70:D70"/>
    <mergeCell ref="B72:D72"/>
  </mergeCells>
  <printOptions/>
  <pageMargins left="0.99" right="0" top="0.15748031496062992" bottom="0" header="0.16" footer="0.17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zoomScalePageLayoutView="0" workbookViewId="0" topLeftCell="A1">
      <selection activeCell="A31" sqref="A31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97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.75" customHeight="1">
      <c r="A5" s="2" t="s">
        <v>7</v>
      </c>
      <c r="B5" s="4">
        <f>B6+B25+B32</f>
        <v>2863865</v>
      </c>
      <c r="C5" s="4">
        <f>C6+C25+C32</f>
        <v>1516565.8399999999</v>
      </c>
      <c r="D5" s="3">
        <f aca="true" t="shared" si="0" ref="D5:D47">C5/B5*100</f>
        <v>52.95521402021394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B8+B9+B12+B13+B17+B18+B14+B16+B19+B20+B24+B23+B15</f>
        <v>581600</v>
      </c>
      <c r="C6" s="21">
        <f>C8+C9+C12+C13+C17+C18+C14+C16+C19+C20+C24+C23+C15+C21+C22</f>
        <v>353751.15</v>
      </c>
      <c r="D6" s="3">
        <f t="shared" si="0"/>
        <v>60.82378782668501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15900</v>
      </c>
      <c r="C8" s="23">
        <v>15962.15</v>
      </c>
      <c r="D8" s="12">
        <f t="shared" si="0"/>
        <v>100.39088050314464</v>
      </c>
      <c r="E8" s="12"/>
      <c r="F8" s="25"/>
      <c r="G8" s="17"/>
    </row>
    <row r="9" spans="1:7" ht="12.75">
      <c r="A9" s="22" t="s">
        <v>12</v>
      </c>
      <c r="B9" s="23">
        <v>0</v>
      </c>
      <c r="C9" s="23">
        <f>C11</f>
        <v>1800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1800</v>
      </c>
      <c r="D11" s="12"/>
      <c r="E11" s="3"/>
      <c r="F11" s="17"/>
      <c r="G11" s="17"/>
    </row>
    <row r="12" spans="1:7" ht="12.75">
      <c r="A12" s="22" t="s">
        <v>14</v>
      </c>
      <c r="B12" s="23">
        <v>16000</v>
      </c>
      <c r="C12" s="23">
        <v>396.66</v>
      </c>
      <c r="D12" s="12">
        <f t="shared" si="0"/>
        <v>2.4791250000000002</v>
      </c>
      <c r="E12" s="3"/>
      <c r="F12" s="17"/>
      <c r="G12" s="17"/>
    </row>
    <row r="13" spans="1:7" ht="12.75">
      <c r="A13" s="22" t="s">
        <v>0</v>
      </c>
      <c r="B13" s="23">
        <v>101000</v>
      </c>
      <c r="C13" s="23">
        <v>2187.17</v>
      </c>
      <c r="D13" s="12">
        <f t="shared" si="0"/>
        <v>2.1655148514851486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210000</v>
      </c>
      <c r="C15" s="23">
        <v>135131.66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6" customHeight="1">
      <c r="A17" s="22" t="s">
        <v>15</v>
      </c>
      <c r="B17" s="23">
        <v>207000</v>
      </c>
      <c r="C17" s="23">
        <v>171549.21</v>
      </c>
      <c r="D17" s="12">
        <f t="shared" si="0"/>
        <v>82.87401449275362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75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79</v>
      </c>
      <c r="B22" s="23"/>
      <c r="C22" s="23">
        <v>0</v>
      </c>
      <c r="D22" s="12"/>
      <c r="E22" s="6"/>
      <c r="F22" s="17"/>
      <c r="G22" s="17"/>
    </row>
    <row r="23" spans="1:7" s="19" customFormat="1" ht="12.75">
      <c r="A23" s="22" t="s">
        <v>63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31700</v>
      </c>
      <c r="C24" s="23">
        <v>26724.3</v>
      </c>
      <c r="D24" s="12">
        <f t="shared" si="0"/>
        <v>84.303785488959</v>
      </c>
      <c r="E24" s="6"/>
      <c r="F24" s="17"/>
      <c r="G24" s="17"/>
    </row>
    <row r="25" spans="1:7" s="19" customFormat="1" ht="12.75">
      <c r="A25" s="20" t="s">
        <v>17</v>
      </c>
      <c r="B25" s="23">
        <f>B27+B28+B29+B30+B31</f>
        <v>2282265</v>
      </c>
      <c r="C25" s="23">
        <f>C27+C28+C29+C30</f>
        <v>1162814.69</v>
      </c>
      <c r="D25" s="12">
        <f t="shared" si="0"/>
        <v>50.95002946634155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1255600</v>
      </c>
      <c r="C27" s="23">
        <v>783118</v>
      </c>
      <c r="D27" s="12">
        <f t="shared" si="0"/>
        <v>62.37002230009557</v>
      </c>
      <c r="E27" s="6"/>
      <c r="F27" s="17"/>
      <c r="G27" s="17"/>
    </row>
    <row r="28" spans="1:7" s="19" customFormat="1" ht="12.75">
      <c r="A28" s="22" t="s">
        <v>19</v>
      </c>
      <c r="B28" s="23">
        <v>975887</v>
      </c>
      <c r="C28" s="23">
        <v>379696.69</v>
      </c>
      <c r="D28" s="12">
        <f t="shared" si="0"/>
        <v>38.90785408556523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12.75">
      <c r="A31" s="22" t="s">
        <v>82</v>
      </c>
      <c r="B31" s="23">
        <v>50778</v>
      </c>
      <c r="C31" s="23"/>
      <c r="D31" s="12"/>
      <c r="E31" s="6"/>
      <c r="F31" s="17"/>
      <c r="G31" s="17"/>
    </row>
    <row r="32" spans="1:7" s="19" customFormat="1" ht="24" customHeight="1">
      <c r="A32" s="27" t="s">
        <v>1</v>
      </c>
      <c r="B32" s="21">
        <v>0</v>
      </c>
      <c r="C32" s="21">
        <v>0</v>
      </c>
      <c r="D32" s="3" t="e">
        <f t="shared" si="0"/>
        <v>#DIV/0!</v>
      </c>
      <c r="E32" s="6"/>
      <c r="F32" s="17"/>
      <c r="G32" s="17"/>
    </row>
    <row r="33" spans="1:7" ht="24" customHeight="1">
      <c r="A33" s="2" t="s">
        <v>20</v>
      </c>
      <c r="B33" s="4">
        <f>B35+B36+B37+B39+B40+B41+B43+B42+B38</f>
        <v>2863865</v>
      </c>
      <c r="C33" s="4">
        <f>C35+C36+C37+C39+C40+C41+C43+C42+C38</f>
        <v>1228397.54</v>
      </c>
      <c r="D33" s="3">
        <f t="shared" si="0"/>
        <v>42.89299740036629</v>
      </c>
      <c r="E33" s="6" t="s">
        <v>8</v>
      </c>
      <c r="F33" s="17"/>
      <c r="G33" s="17"/>
    </row>
    <row r="34" spans="1:7" ht="12.75">
      <c r="A34" s="5" t="s">
        <v>10</v>
      </c>
      <c r="B34" s="21"/>
      <c r="C34" s="21"/>
      <c r="D34" s="3"/>
      <c r="E34" s="6"/>
      <c r="F34" s="17"/>
      <c r="G34" s="17"/>
    </row>
    <row r="35" spans="1:7" ht="22.5" customHeight="1">
      <c r="A35" s="7" t="s">
        <v>21</v>
      </c>
      <c r="B35" s="21">
        <v>1045678</v>
      </c>
      <c r="C35" s="21">
        <v>450838.98</v>
      </c>
      <c r="D35" s="3">
        <f t="shared" si="0"/>
        <v>43.114513263165136</v>
      </c>
      <c r="E35" s="6" t="s">
        <v>8</v>
      </c>
      <c r="F35" s="17"/>
      <c r="G35" s="17"/>
    </row>
    <row r="36" spans="1:7" ht="22.5" customHeight="1">
      <c r="A36" s="7" t="s">
        <v>22</v>
      </c>
      <c r="B36" s="21">
        <v>102500</v>
      </c>
      <c r="C36" s="21">
        <v>48381.69</v>
      </c>
      <c r="D36" s="3">
        <f t="shared" si="0"/>
        <v>47.20164878048781</v>
      </c>
      <c r="E36" s="6" t="s">
        <v>8</v>
      </c>
      <c r="F36" s="17"/>
      <c r="G36" s="17"/>
    </row>
    <row r="37" spans="1:7" ht="22.5" customHeight="1">
      <c r="A37" s="28" t="s">
        <v>23</v>
      </c>
      <c r="B37" s="21">
        <v>20000</v>
      </c>
      <c r="C37" s="21">
        <v>18300</v>
      </c>
      <c r="D37" s="3">
        <f t="shared" si="0"/>
        <v>91.5</v>
      </c>
      <c r="E37" s="6" t="s">
        <v>8</v>
      </c>
      <c r="F37" s="17"/>
      <c r="G37" s="17"/>
    </row>
    <row r="38" spans="1:7" ht="24.75" customHeight="1">
      <c r="A38" s="28" t="s">
        <v>51</v>
      </c>
      <c r="B38" s="21">
        <v>658320</v>
      </c>
      <c r="C38" s="21">
        <v>590059.17</v>
      </c>
      <c r="D38" s="3"/>
      <c r="E38" s="6" t="s">
        <v>8</v>
      </c>
      <c r="F38" s="17"/>
      <c r="G38" s="17"/>
    </row>
    <row r="39" spans="1:7" ht="24" customHeight="1">
      <c r="A39" s="28" t="s">
        <v>24</v>
      </c>
      <c r="B39" s="21">
        <v>758367</v>
      </c>
      <c r="C39" s="21">
        <v>49197.2</v>
      </c>
      <c r="D39" s="3">
        <f t="shared" si="0"/>
        <v>6.487254851542853</v>
      </c>
      <c r="E39" s="6" t="s">
        <v>8</v>
      </c>
      <c r="F39" s="17"/>
      <c r="G39" s="17"/>
    </row>
    <row r="40" spans="1:7" ht="12.75">
      <c r="A40" s="28" t="s">
        <v>25</v>
      </c>
      <c r="B40" s="21">
        <v>0</v>
      </c>
      <c r="C40" s="21">
        <v>0</v>
      </c>
      <c r="D40" s="3" t="e">
        <f t="shared" si="0"/>
        <v>#DIV/0!</v>
      </c>
      <c r="E40" s="24"/>
      <c r="F40" s="17"/>
      <c r="G40" s="17"/>
    </row>
    <row r="41" spans="1:7" ht="23.25" customHeight="1">
      <c r="A41" s="28" t="s">
        <v>58</v>
      </c>
      <c r="B41" s="21">
        <v>259000</v>
      </c>
      <c r="C41" s="21">
        <v>61620.5</v>
      </c>
      <c r="D41" s="3">
        <f t="shared" si="0"/>
        <v>23.791698841698842</v>
      </c>
      <c r="E41" s="6" t="s">
        <v>8</v>
      </c>
      <c r="F41" s="17"/>
      <c r="G41" s="17"/>
    </row>
    <row r="42" spans="1:7" ht="23.25" customHeight="1">
      <c r="A42" s="28" t="s">
        <v>26</v>
      </c>
      <c r="B42" s="21">
        <v>0</v>
      </c>
      <c r="C42" s="21">
        <v>0</v>
      </c>
      <c r="D42" s="3" t="e">
        <f>C42/B42*100</f>
        <v>#DIV/0!</v>
      </c>
      <c r="E42" s="6" t="s">
        <v>8</v>
      </c>
      <c r="F42" s="17"/>
      <c r="G42" s="17"/>
    </row>
    <row r="43" spans="1:7" ht="23.25" customHeight="1">
      <c r="A43" s="28" t="s">
        <v>59</v>
      </c>
      <c r="B43" s="21">
        <v>20000</v>
      </c>
      <c r="C43" s="21">
        <v>10000</v>
      </c>
      <c r="D43" s="3">
        <f t="shared" si="0"/>
        <v>50</v>
      </c>
      <c r="E43" s="6" t="s">
        <v>8</v>
      </c>
      <c r="F43" s="17"/>
      <c r="G43" s="17"/>
    </row>
    <row r="44" spans="1:7" ht="23.25" customHeight="1">
      <c r="A44" s="28" t="s">
        <v>27</v>
      </c>
      <c r="B44" s="21">
        <f>B33</f>
        <v>2863865</v>
      </c>
      <c r="C44" s="21">
        <f>C33</f>
        <v>1228397.54</v>
      </c>
      <c r="D44" s="3">
        <f t="shared" si="0"/>
        <v>42.89299740036629</v>
      </c>
      <c r="E44" s="6" t="s">
        <v>8</v>
      </c>
      <c r="F44" s="17"/>
      <c r="G44" s="17"/>
    </row>
    <row r="45" spans="1:7" ht="12.75">
      <c r="A45" s="22" t="s">
        <v>10</v>
      </c>
      <c r="B45" s="23"/>
      <c r="C45" s="23"/>
      <c r="D45" s="3"/>
      <c r="E45" s="24"/>
      <c r="F45" s="17"/>
      <c r="G45" s="17"/>
    </row>
    <row r="46" spans="1:7" ht="12.75">
      <c r="A46" s="5" t="s">
        <v>28</v>
      </c>
      <c r="B46" s="4">
        <f>B44-B47</f>
        <v>2843865</v>
      </c>
      <c r="C46" s="4">
        <f>C44-C47</f>
        <v>1210097.54</v>
      </c>
      <c r="D46" s="6">
        <f t="shared" si="0"/>
        <v>42.55115977727495</v>
      </c>
      <c r="E46" s="3"/>
      <c r="F46" s="17"/>
      <c r="G46" s="17"/>
    </row>
    <row r="47" spans="1:7" ht="12.75">
      <c r="A47" s="5" t="s">
        <v>54</v>
      </c>
      <c r="B47" s="4">
        <v>20000</v>
      </c>
      <c r="C47" s="4">
        <v>18300</v>
      </c>
      <c r="D47" s="6">
        <f t="shared" si="0"/>
        <v>91.5</v>
      </c>
      <c r="E47" s="3"/>
      <c r="F47" s="17"/>
      <c r="G47" s="17"/>
    </row>
    <row r="48" spans="1:7" ht="49.5" customHeight="1">
      <c r="A48" s="5" t="s">
        <v>64</v>
      </c>
      <c r="B48" s="21">
        <f>B5-B33</f>
        <v>0</v>
      </c>
      <c r="C48" s="21">
        <f>C5-C33</f>
        <v>288168.2999999998</v>
      </c>
      <c r="D48" s="3">
        <v>0</v>
      </c>
      <c r="E48" s="6" t="s">
        <v>36</v>
      </c>
      <c r="F48" s="17"/>
      <c r="G48" s="17"/>
    </row>
    <row r="49" spans="1:7" ht="12.75">
      <c r="A49" s="5" t="s">
        <v>29</v>
      </c>
      <c r="B49" s="21">
        <v>0</v>
      </c>
      <c r="C49" s="21">
        <v>0</v>
      </c>
      <c r="D49" s="6">
        <v>0</v>
      </c>
      <c r="E49" s="6"/>
      <c r="F49" s="17"/>
      <c r="G49" s="17"/>
    </row>
    <row r="50" spans="1:7" s="19" customFormat="1" ht="12.75">
      <c r="A50" s="5" t="s">
        <v>30</v>
      </c>
      <c r="B50" s="21">
        <v>0</v>
      </c>
      <c r="C50" s="21">
        <v>0</v>
      </c>
      <c r="D50" s="6">
        <v>0</v>
      </c>
      <c r="E50" s="3"/>
      <c r="F50" s="18"/>
      <c r="G50" s="18"/>
    </row>
    <row r="51" spans="1:7" ht="12.75">
      <c r="A51" s="22" t="s">
        <v>31</v>
      </c>
      <c r="B51" s="23">
        <v>0</v>
      </c>
      <c r="C51" s="23">
        <v>0</v>
      </c>
      <c r="D51" s="6">
        <v>0</v>
      </c>
      <c r="E51" s="12"/>
      <c r="F51" s="17"/>
      <c r="G51" s="17"/>
    </row>
    <row r="52" spans="1:7" ht="25.5">
      <c r="A52" s="22" t="s">
        <v>32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33</v>
      </c>
      <c r="B53" s="23">
        <v>0</v>
      </c>
      <c r="C53" s="29">
        <v>0</v>
      </c>
      <c r="D53" s="6">
        <v>0</v>
      </c>
      <c r="E53" s="24"/>
      <c r="F53" s="17"/>
      <c r="G53" s="17"/>
    </row>
    <row r="54" spans="1:7" ht="12.75">
      <c r="A54" s="22" t="s">
        <v>10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12.75">
      <c r="A55" s="22" t="s">
        <v>34</v>
      </c>
      <c r="B55" s="21">
        <v>0</v>
      </c>
      <c r="C55" s="30">
        <v>0</v>
      </c>
      <c r="D55" s="6">
        <v>0</v>
      </c>
      <c r="E55" s="24"/>
      <c r="F55" s="17"/>
      <c r="G55" s="17"/>
    </row>
    <row r="56" spans="1:7" ht="12.75">
      <c r="A56" s="22" t="s">
        <v>35</v>
      </c>
      <c r="B56" s="21">
        <v>0</v>
      </c>
      <c r="C56" s="30">
        <v>0</v>
      </c>
      <c r="D56" s="6">
        <v>0</v>
      </c>
      <c r="E56" s="12"/>
      <c r="F56" s="17"/>
      <c r="G56" s="17"/>
    </row>
    <row r="57" spans="1:7" ht="48" customHeight="1">
      <c r="A57" s="22" t="s">
        <v>37</v>
      </c>
      <c r="B57" s="23">
        <v>0</v>
      </c>
      <c r="C57" s="29">
        <v>0</v>
      </c>
      <c r="D57" s="6">
        <v>0</v>
      </c>
      <c r="E57" s="6" t="s">
        <v>36</v>
      </c>
      <c r="F57" s="17"/>
      <c r="G57" s="17"/>
    </row>
    <row r="58" spans="1:7" ht="25.5">
      <c r="A58" s="22" t="s">
        <v>38</v>
      </c>
      <c r="B58" s="23">
        <v>0</v>
      </c>
      <c r="C58" s="29">
        <v>0</v>
      </c>
      <c r="D58" s="6">
        <v>0</v>
      </c>
      <c r="E58" s="6" t="s">
        <v>39</v>
      </c>
      <c r="F58" s="17"/>
      <c r="G58" s="17"/>
    </row>
    <row r="59" spans="1:7" ht="38.25">
      <c r="A59" s="22" t="s">
        <v>40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49.5" customHeight="1">
      <c r="A60" s="22" t="s">
        <v>42</v>
      </c>
      <c r="B60" s="23">
        <v>0</v>
      </c>
      <c r="C60" s="29">
        <v>0</v>
      </c>
      <c r="D60" s="6">
        <v>0</v>
      </c>
      <c r="E60" s="6" t="s">
        <v>41</v>
      </c>
      <c r="F60" s="17"/>
      <c r="G60" s="17"/>
    </row>
    <row r="61" spans="1:7" ht="24.75" customHeight="1">
      <c r="A61" s="22" t="s">
        <v>43</v>
      </c>
      <c r="B61" s="23">
        <v>0</v>
      </c>
      <c r="C61" s="29">
        <v>0</v>
      </c>
      <c r="D61" s="6">
        <v>0</v>
      </c>
      <c r="E61" s="6" t="s">
        <v>44</v>
      </c>
      <c r="F61" s="17"/>
      <c r="G61" s="17"/>
    </row>
    <row r="62" spans="1:7" ht="33.75" customHeight="1">
      <c r="A62" s="22" t="s">
        <v>45</v>
      </c>
      <c r="B62" s="23">
        <v>0</v>
      </c>
      <c r="C62" s="29">
        <v>0</v>
      </c>
      <c r="D62" s="6">
        <v>0</v>
      </c>
      <c r="E62" s="6" t="s">
        <v>46</v>
      </c>
      <c r="F62" s="17"/>
      <c r="G62" s="17"/>
    </row>
    <row r="63" spans="1:7" ht="34.5" customHeight="1">
      <c r="A63" s="22" t="s">
        <v>47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2.5" customHeight="1">
      <c r="A64" s="22" t="s">
        <v>49</v>
      </c>
      <c r="B64" s="23">
        <v>0</v>
      </c>
      <c r="C64" s="29">
        <v>0</v>
      </c>
      <c r="D64" s="6">
        <v>0</v>
      </c>
      <c r="E64" s="6" t="s">
        <v>48</v>
      </c>
      <c r="F64" s="17"/>
      <c r="G64" s="17"/>
    </row>
    <row r="65" spans="1:7" ht="13.5" customHeight="1">
      <c r="A65" s="46"/>
      <c r="B65" s="47"/>
      <c r="C65" s="48"/>
      <c r="D65" s="49"/>
      <c r="E65" s="49"/>
      <c r="F65" s="17"/>
      <c r="G65" s="17"/>
    </row>
    <row r="66" spans="1:7" ht="12.75">
      <c r="A66" s="45" t="s">
        <v>68</v>
      </c>
      <c r="B66" s="54" t="s">
        <v>80</v>
      </c>
      <c r="C66" s="54"/>
      <c r="D66" s="54"/>
      <c r="E66" s="34"/>
      <c r="F66" s="17"/>
      <c r="G66" s="17"/>
    </row>
    <row r="67" spans="1:7" ht="12.75">
      <c r="A67" s="35"/>
      <c r="B67" s="32"/>
      <c r="C67" s="33"/>
      <c r="D67" s="34"/>
      <c r="E67" s="34"/>
      <c r="F67" s="17"/>
      <c r="G67" s="17"/>
    </row>
    <row r="68" spans="1:7" ht="12.75">
      <c r="A68" s="45" t="s">
        <v>81</v>
      </c>
      <c r="B68" s="54" t="s">
        <v>70</v>
      </c>
      <c r="C68" s="54"/>
      <c r="D68" s="54"/>
      <c r="E68" s="34"/>
      <c r="F68" s="17"/>
      <c r="G68" s="17"/>
    </row>
    <row r="69" spans="1:7" ht="12.75">
      <c r="A69" s="35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1"/>
      <c r="B71" s="32"/>
      <c r="C71" s="33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4"/>
      <c r="C73" s="34"/>
      <c r="D73" s="34"/>
      <c r="E73" s="34"/>
      <c r="F73" s="17"/>
      <c r="G73" s="17"/>
    </row>
    <row r="74" spans="1:7" ht="12.75">
      <c r="A74" s="36"/>
      <c r="B74" s="37"/>
      <c r="C74" s="37"/>
      <c r="D74" s="34"/>
      <c r="E74" s="34"/>
      <c r="F74" s="17"/>
      <c r="G74" s="17"/>
    </row>
    <row r="75" spans="1:7" ht="12.75">
      <c r="A75" s="36"/>
      <c r="B75" s="37"/>
      <c r="C75" s="37"/>
      <c r="D75" s="37"/>
      <c r="E75" s="37"/>
      <c r="F75" s="17"/>
      <c r="G75" s="17"/>
    </row>
    <row r="76" spans="1:7" ht="12.75">
      <c r="A76" s="38"/>
      <c r="B76" s="39"/>
      <c r="C76" s="39"/>
      <c r="D76" s="39"/>
      <c r="E76" s="39"/>
      <c r="F76" s="17"/>
      <c r="G76" s="17"/>
    </row>
    <row r="77" spans="1:7" ht="12.75">
      <c r="A77" s="40"/>
      <c r="B77" s="17"/>
      <c r="C77" s="17"/>
      <c r="D77" s="17"/>
      <c r="E77" s="17"/>
      <c r="F77" s="17"/>
      <c r="G77" s="17"/>
    </row>
    <row r="78" spans="1:4" ht="12.75">
      <c r="A78" s="51"/>
      <c r="B78" s="52"/>
      <c r="C78" s="52"/>
      <c r="D78" s="52"/>
    </row>
  </sheetData>
  <sheetProtection/>
  <mergeCells count="5">
    <mergeCell ref="A78:D78"/>
    <mergeCell ref="A2:E2"/>
    <mergeCell ref="A1:E1"/>
    <mergeCell ref="B66:D66"/>
    <mergeCell ref="B68:D68"/>
  </mergeCells>
  <printOptions/>
  <pageMargins left="0.98" right="0" top="0.15748031496062992" bottom="0" header="0.16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User</cp:lastModifiedBy>
  <cp:lastPrinted>2021-04-20T06:33:28Z</cp:lastPrinted>
  <dcterms:created xsi:type="dcterms:W3CDTF">2008-11-10T05:44:55Z</dcterms:created>
  <dcterms:modified xsi:type="dcterms:W3CDTF">2021-08-13T05:13:46Z</dcterms:modified>
  <cp:category/>
  <cp:version/>
  <cp:contentType/>
  <cp:contentStatus/>
</cp:coreProperties>
</file>