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90" tabRatio="834" activeTab="4"/>
  </bookViews>
  <sheets>
    <sheet name="Анастасово" sheetId="1" r:id="rId1"/>
    <sheet name="Козловка" sheetId="2" r:id="rId2"/>
    <sheet name="Кудеиха" sheetId="3" r:id="rId3"/>
    <sheet name="Мишуково" sheetId="4" r:id="rId4"/>
    <sheet name="Напольное" sheetId="5" r:id="rId5"/>
    <sheet name="Никулино" sheetId="6" r:id="rId6"/>
    <sheet name="Октябрьское" sheetId="7" r:id="rId7"/>
    <sheet name="Порецкое" sheetId="8" r:id="rId8"/>
    <sheet name="Рындино" sheetId="9" r:id="rId9"/>
    <sheet name="Семеновское" sheetId="10" r:id="rId10"/>
    <sheet name="Сиява" sheetId="11" r:id="rId11"/>
    <sheet name="Сыреси" sheetId="12" r:id="rId12"/>
  </sheets>
  <definedNames>
    <definedName name="_xlnm.Print_Area" localSheetId="0">'Анастасово'!$A$1:$E$67</definedName>
    <definedName name="_xlnm.Print_Area" localSheetId="1">'Козловка'!$A$1:$E$66</definedName>
    <definedName name="_xlnm.Print_Area" localSheetId="2">'Кудеиха'!$A$1:$E$65</definedName>
    <definedName name="_xlnm.Print_Area" localSheetId="3">'Мишуково'!$A$1:$E$66</definedName>
    <definedName name="_xlnm.Print_Area" localSheetId="4">'Напольное'!$A$1:$E$68</definedName>
    <definedName name="_xlnm.Print_Area" localSheetId="5">'Никулино'!$A$1:$E$66</definedName>
    <definedName name="_xlnm.Print_Area" localSheetId="6">'Октябрьское'!$A$1:$E$67</definedName>
    <definedName name="_xlnm.Print_Area" localSheetId="7">'Порецкое'!$A$1:$E$72</definedName>
    <definedName name="_xlnm.Print_Area" localSheetId="8">'Рындино'!$A$1:$E$68</definedName>
    <definedName name="_xlnm.Print_Area" localSheetId="9">'Семеновское'!$A$1:$E$67</definedName>
    <definedName name="_xlnm.Print_Area" localSheetId="10">'Сиява'!$A$1:$E$68</definedName>
    <definedName name="_xlnm.Print_Area" localSheetId="11">'Сыреси'!$A$1:$E$67</definedName>
  </definedNames>
  <calcPr fullCalcOnLoad="1"/>
</workbook>
</file>

<file path=xl/sharedStrings.xml><?xml version="1.0" encoding="utf-8"?>
<sst xmlns="http://schemas.openxmlformats.org/spreadsheetml/2006/main" count="1080" uniqueCount="102">
  <si>
    <t>Земельный налог</t>
  </si>
  <si>
    <t>Доходы от предпринимательской и иной приносящей доход деятельности</t>
  </si>
  <si>
    <t>Перечень</t>
  </si>
  <si>
    <t>Индикаторы</t>
  </si>
  <si>
    <t>Исполнено за отчетный период</t>
  </si>
  <si>
    <t>% исполнения за отчетный период</t>
  </si>
  <si>
    <t>Предельно допустимые значения</t>
  </si>
  <si>
    <t>Доходы бюджета-всего</t>
  </si>
  <si>
    <t>отклонения фактического параметра от запланированного не более 10%</t>
  </si>
  <si>
    <t xml:space="preserve">Доходы </t>
  </si>
  <si>
    <t>в том числе: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</si>
  <si>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</si>
  <si>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</si>
  <si>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</si>
  <si>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</si>
  <si>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Арендная плата и поступления от продажи права на заключение договоров аренды за земли,находящиеся в собственности поселений</t>
  </si>
  <si>
    <t>Госпошлина</t>
  </si>
  <si>
    <t>Безвозмездные поступления</t>
  </si>
  <si>
    <t>Дотации</t>
  </si>
  <si>
    <t>Субвенции и субсидии</t>
  </si>
  <si>
    <t>Расходы бюджета-всего</t>
  </si>
  <si>
    <t>Общегосударственные вопросы</t>
  </si>
  <si>
    <t>Мобилизационная и вневосковая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</si>
  <si>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</si>
  <si>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</si>
  <si>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</si>
  <si>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Социальная политика</t>
  </si>
  <si>
    <t>Всего расходов</t>
  </si>
  <si>
    <t>(текущие расходы*)</t>
  </si>
  <si>
    <t>Источники покрытия дефицита</t>
  </si>
  <si>
    <t>Изменение остатка средств на счетах в банках</t>
  </si>
  <si>
    <t>Муниципальные ценные бюмаги</t>
  </si>
  <si>
    <t>Поступления от продажи муниципального имущества</t>
  </si>
  <si>
    <t>Кредиторская задолженность бюджета</t>
  </si>
  <si>
    <t>По оплате труда</t>
  </si>
  <si>
    <t>По трансфертам населению</t>
  </si>
  <si>
    <t>Не превышающий объема доходов бюджета сельского поселения без учета финансовой помощи из бюджетов других уровней</t>
  </si>
  <si>
    <t>(Муниципальный долг,всего*)</t>
  </si>
  <si>
    <t>Отношение текущей недоимки по местным налогам к начисленной сумме местных налогов</t>
  </si>
  <si>
    <t>Менее 20 процентов</t>
  </si>
  <si>
    <t>(Отношение объема краткосрочных долговых обязательств к долгосрочным долговым обязательствам*)</t>
  </si>
  <si>
    <t>не более 30 процентов</t>
  </si>
  <si>
    <t>Отношение суммы привлеченных за год заемных средств к доходам бюджета( без учета финансовой помощи из бюджетов других уровней*)</t>
  </si>
  <si>
    <t>Отношение суммы выданных за год поручительств(гарантий) к расходам бюджета</t>
  </si>
  <si>
    <t>не более 5 процентов в расчете на год</t>
  </si>
  <si>
    <t>Доля расходов на обслуживание внутренних долговых обязательств в общей сумме расходов бюджета</t>
  </si>
  <si>
    <t>не более 15 процентов</t>
  </si>
  <si>
    <t>Доля фактически понесенных за год расходов по исполнению гарантийных случаев по условным обязательствам в объеме расходов бюджета*</t>
  </si>
  <si>
    <t>не более 3 процентов</t>
  </si>
  <si>
    <t>Доля суммы выданных за год бюджетных кредитов в общем объеме расходов бюджета*</t>
  </si>
  <si>
    <t xml:space="preserve"> </t>
  </si>
  <si>
    <t>Национальная экономика</t>
  </si>
  <si>
    <t>Предусмотрено за отчетный период</t>
  </si>
  <si>
    <t>Доходы от сдачи в аренду имущества</t>
  </si>
  <si>
    <t>(капитальные расходы*)</t>
  </si>
  <si>
    <t>Доходы от реализации земли</t>
  </si>
  <si>
    <t>Доходы от реализации имущества</t>
  </si>
  <si>
    <t>Отмененные</t>
  </si>
  <si>
    <t>Культура, кинематография</t>
  </si>
  <si>
    <t>Физическая культура и спорт</t>
  </si>
  <si>
    <t>Прочие неналоговые доходы</t>
  </si>
  <si>
    <t>Прочие безвозмездные поступления</t>
  </si>
  <si>
    <t xml:space="preserve">Возврат остатков, субсидий, субвенций прочих безвозмездных поступлений </t>
  </si>
  <si>
    <t>Штрафы, санкции, возмещение ущерба</t>
  </si>
  <si>
    <t>(Профицит/дефицит бюджета*)</t>
  </si>
  <si>
    <t>Акцизы</t>
  </si>
  <si>
    <t>Доходы от продажи материальных и нематериальных активов</t>
  </si>
  <si>
    <t>Акцизцы</t>
  </si>
  <si>
    <t xml:space="preserve">Начальник финансового отдела </t>
  </si>
  <si>
    <t>____________________М.Н.Мясникова</t>
  </si>
  <si>
    <t>______________________М.Н.Мясникова</t>
  </si>
  <si>
    <t xml:space="preserve">Доходы от платных услуг </t>
  </si>
  <si>
    <t>Доходы от использования имущества</t>
  </si>
  <si>
    <t xml:space="preserve">Доходы от продажи земельных участков </t>
  </si>
  <si>
    <t>Межбюджетные трансферты</t>
  </si>
  <si>
    <t xml:space="preserve">Доходы от использования имущества </t>
  </si>
  <si>
    <t>Задолженность и перерасчеты по отмененным налогам, сборам и иным обязательным платежам</t>
  </si>
  <si>
    <t>Доходы от оказания платных услуг</t>
  </si>
  <si>
    <t>Доходы от продажи матер. и нематериальных активов</t>
  </si>
  <si>
    <t>доходы от оказания платных услуг</t>
  </si>
  <si>
    <t>______________________Т.И.Галахова</t>
  </si>
  <si>
    <t>Испонитель гл. специалист-эксперт</t>
  </si>
  <si>
    <t>Иные межбюджетные трансферты</t>
  </si>
  <si>
    <t>_______________________Т.И.Галахова</t>
  </si>
  <si>
    <t xml:space="preserve">Испонитель гл. специалист-эксперт </t>
  </si>
  <si>
    <t>От оказания платных услуг</t>
  </si>
  <si>
    <t>Начальник финансового отдела                                                        Т.И.Галахова</t>
  </si>
  <si>
    <t>Исполнитель гл. специалист-эксперт                                             М.Н.Мясникова</t>
  </si>
  <si>
    <t>Иные межбюджетнве трансферты</t>
  </si>
  <si>
    <t>аналитических индикаторов, характеризующих состояние бюджета Анастасовского сельского поселения за 9 месяцев 2021 года</t>
  </si>
  <si>
    <t>аналитических индикаторов, характеризующих состояние бюджета Козловского сельского поселения за 9 месяцев 2021 года</t>
  </si>
  <si>
    <t>Мобилизационная и вневойсковая подготовка</t>
  </si>
  <si>
    <t>аналитических индикаторов, характеризующих состояние бюджета Мишуковского сельского поселения за 9 месяцев  2021 года</t>
  </si>
  <si>
    <t>аналитических индикаторов, характеризующих состояние бюджета Кудеихинского сельского поселения за 9 месяцев 2021 года</t>
  </si>
  <si>
    <t>аналитических индикаторов, характеризующих состояние бюджета Никулинского сельского поселения за 9 месяцев  2021 года</t>
  </si>
  <si>
    <t>аналитических индикаторов, характеризующих состояние бюджета Октябрьского сельского поселения за 9 месяцев  2021 года</t>
  </si>
  <si>
    <t>аналитических индикаторов, характеризующих состояние бюджета Порецкого сельского поселения за 9 месяцев 2021 года</t>
  </si>
  <si>
    <t>аналитических индикаторов, характеризующих состояние бюджета Рындинского сельского поселения за 9 месяцев 2021 года</t>
  </si>
  <si>
    <t>аналитических индикаторов, характеризующих состояние бюджета Семеновского сельского поселения за 9 месяцев 2021 года</t>
  </si>
  <si>
    <t>аналитических индикаторов, характеризующих состояние бюджета Сиявского сельского поселения за 9 месяцев 2021 года</t>
  </si>
  <si>
    <t>аналитических индикаторов, характеризующих состояние бюджета Сыресинского сельского поселения за 9 месяцев 2021 года</t>
  </si>
  <si>
    <t>аналитических индикаторов, характеризующих состояние бюджета Напольновского сельского поселения за 9 месяцев 2021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</si>
</sst>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172" fontId="4" fillId="0" borderId="10" xfId="53" applyNumberFormat="1" applyFont="1" applyFill="1" applyBorder="1" applyAlignment="1">
      <alignment horizontal="left" vertical="center" wrapText="1"/>
      <protection/>
    </xf>
    <xf numFmtId="173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172" fontId="5" fillId="0" borderId="10" xfId="53" applyNumberFormat="1" applyFont="1" applyFill="1" applyBorder="1" applyAlignment="1">
      <alignment horizontal="left" vertical="center" wrapText="1"/>
      <protection/>
    </xf>
    <xf numFmtId="173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2" fontId="6" fillId="0" borderId="10" xfId="53" applyNumberFormat="1" applyFont="1" applyFill="1" applyBorder="1" applyAlignment="1">
      <alignment horizontal="left" vertical="center" wrapText="1"/>
      <protection/>
    </xf>
    <xf numFmtId="173" fontId="7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 vertical="center" wrapText="1"/>
    </xf>
    <xf numFmtId="17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 wrapText="1"/>
    </xf>
    <xf numFmtId="173" fontId="6" fillId="0" borderId="10" xfId="0" applyNumberFormat="1" applyFont="1" applyBorder="1" applyAlignment="1">
      <alignment vertical="center" wrapText="1"/>
    </xf>
    <xf numFmtId="173" fontId="5" fillId="0" borderId="0" xfId="0" applyNumberFormat="1" applyFont="1" applyFill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73" fontId="7" fillId="0" borderId="0" xfId="0" applyNumberFormat="1" applyFont="1" applyBorder="1" applyAlignment="1">
      <alignment vertical="center" wrapText="1"/>
    </xf>
    <xf numFmtId="173" fontId="7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73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173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17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top" wrapText="1"/>
    </xf>
    <xf numFmtId="173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1">
      <selection activeCell="A37" sqref="A37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3" t="s">
        <v>2</v>
      </c>
      <c r="B1" s="53"/>
      <c r="C1" s="53"/>
      <c r="D1" s="53"/>
      <c r="E1" s="53"/>
    </row>
    <row r="2" spans="1:5" ht="12.75">
      <c r="A2" s="53" t="s">
        <v>89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3">
        <f>B6+B24+B31</f>
        <v>6386742</v>
      </c>
      <c r="C5" s="4">
        <f>C6+C24+C31</f>
        <v>2951479.77</v>
      </c>
      <c r="D5" s="8">
        <f>C5/B5*100</f>
        <v>46.21260370310873</v>
      </c>
      <c r="E5" s="3" t="s">
        <v>8</v>
      </c>
      <c r="F5" s="17"/>
      <c r="G5" s="18"/>
    </row>
    <row r="6" spans="1:7" ht="12.75">
      <c r="A6" s="20" t="s">
        <v>9</v>
      </c>
      <c r="B6" s="30">
        <f>B8+B9+B12+B13+B17+B18+B14+B16+B19+B20+B22+B21+B15</f>
        <v>1225089</v>
      </c>
      <c r="C6" s="30">
        <f>C8+C9+C12+C13+C17+C18+C14+C16+C19+C20+C22+C21+C15+C23</f>
        <v>702735.83</v>
      </c>
      <c r="D6" s="8">
        <f aca="true" t="shared" si="0" ref="D6:D46">C6/B6*100</f>
        <v>57.362022677536075</v>
      </c>
      <c r="E6" s="6"/>
      <c r="F6" s="17"/>
      <c r="G6" s="17"/>
    </row>
    <row r="7" spans="1:7" ht="12" customHeight="1">
      <c r="A7" s="22" t="s">
        <v>10</v>
      </c>
      <c r="B7" s="41"/>
      <c r="C7" s="29"/>
      <c r="D7" s="11"/>
      <c r="E7" s="24"/>
      <c r="F7" s="17"/>
      <c r="G7" s="17"/>
    </row>
    <row r="8" spans="1:7" ht="12" customHeight="1">
      <c r="A8" s="22" t="s">
        <v>11</v>
      </c>
      <c r="B8" s="41">
        <v>54600</v>
      </c>
      <c r="C8" s="29">
        <v>68048.38</v>
      </c>
      <c r="D8" s="11">
        <f t="shared" si="0"/>
        <v>124.63073260073261</v>
      </c>
      <c r="E8" s="12"/>
      <c r="F8" s="25"/>
      <c r="G8" s="17"/>
    </row>
    <row r="9" spans="1:7" ht="12" customHeight="1">
      <c r="A9" s="22" t="s">
        <v>12</v>
      </c>
      <c r="B9" s="29">
        <f>B11</f>
        <v>26000</v>
      </c>
      <c r="C9" s="29">
        <f>C11</f>
        <v>22868.85</v>
      </c>
      <c r="D9" s="11">
        <f t="shared" si="0"/>
        <v>87.95711538461538</v>
      </c>
      <c r="E9" s="12"/>
      <c r="F9" s="17"/>
      <c r="G9" s="17"/>
    </row>
    <row r="10" spans="1:7" ht="12" customHeight="1">
      <c r="A10" s="22" t="s">
        <v>10</v>
      </c>
      <c r="B10" s="41"/>
      <c r="C10" s="42"/>
      <c r="D10" s="11"/>
      <c r="E10" s="12"/>
      <c r="F10" s="17"/>
      <c r="G10" s="17"/>
    </row>
    <row r="11" spans="1:7" ht="12" customHeight="1">
      <c r="A11" s="10" t="s">
        <v>13</v>
      </c>
      <c r="B11" s="41">
        <v>26000</v>
      </c>
      <c r="C11" s="29">
        <v>22868.85</v>
      </c>
      <c r="D11" s="11">
        <f t="shared" si="0"/>
        <v>87.95711538461538</v>
      </c>
      <c r="E11" s="3"/>
      <c r="F11" s="17"/>
      <c r="G11" s="17"/>
    </row>
    <row r="12" spans="1:7" ht="12" customHeight="1">
      <c r="A12" s="22" t="s">
        <v>14</v>
      </c>
      <c r="B12" s="41">
        <v>88000</v>
      </c>
      <c r="C12" s="29">
        <v>1899.8</v>
      </c>
      <c r="D12" s="11">
        <f t="shared" si="0"/>
        <v>2.158863636363636</v>
      </c>
      <c r="E12" s="3"/>
      <c r="F12" s="17"/>
      <c r="G12" s="17"/>
    </row>
    <row r="13" spans="1:7" ht="12" customHeight="1">
      <c r="A13" s="22" t="s">
        <v>0</v>
      </c>
      <c r="B13" s="41">
        <v>242000</v>
      </c>
      <c r="C13" s="29">
        <v>39377.01</v>
      </c>
      <c r="D13" s="11">
        <f t="shared" si="0"/>
        <v>16.27149173553719</v>
      </c>
      <c r="E13" s="3"/>
      <c r="F13" s="17"/>
      <c r="G13" s="17"/>
    </row>
    <row r="14" spans="1:7" s="19" customFormat="1" ht="12.75">
      <c r="A14" s="22" t="s">
        <v>16</v>
      </c>
      <c r="B14" s="41">
        <v>0</v>
      </c>
      <c r="C14" s="29">
        <v>700</v>
      </c>
      <c r="D14" s="11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41">
        <v>230000</v>
      </c>
      <c r="C15" s="29">
        <v>196040.03</v>
      </c>
      <c r="D15" s="11">
        <f>C15/B15*100</f>
        <v>85.23479565217391</v>
      </c>
      <c r="E15" s="6"/>
      <c r="F15" s="17"/>
      <c r="G15" s="17"/>
    </row>
    <row r="16" spans="1:7" ht="12" customHeight="1">
      <c r="A16" s="22" t="s">
        <v>57</v>
      </c>
      <c r="B16" s="41">
        <v>0</v>
      </c>
      <c r="C16" s="29">
        <v>0</v>
      </c>
      <c r="D16" s="11">
        <v>0</v>
      </c>
      <c r="E16" s="3"/>
      <c r="F16" s="17"/>
      <c r="G16" s="17"/>
    </row>
    <row r="17" spans="1:7" s="19" customFormat="1" ht="36.75" customHeight="1">
      <c r="A17" s="22" t="s">
        <v>15</v>
      </c>
      <c r="B17" s="41">
        <v>234000</v>
      </c>
      <c r="C17" s="29">
        <v>222614.21</v>
      </c>
      <c r="D17" s="11">
        <f t="shared" si="0"/>
        <v>95.13427777777778</v>
      </c>
      <c r="E17" s="6"/>
      <c r="F17" s="17"/>
      <c r="G17" s="17"/>
    </row>
    <row r="18" spans="1:7" s="19" customFormat="1" ht="12.75">
      <c r="A18" s="22" t="s">
        <v>53</v>
      </c>
      <c r="B18" s="41">
        <v>0</v>
      </c>
      <c r="C18" s="29">
        <v>0</v>
      </c>
      <c r="D18" s="11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41">
        <v>0</v>
      </c>
      <c r="C19" s="29">
        <v>0</v>
      </c>
      <c r="D19" s="11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41">
        <v>0</v>
      </c>
      <c r="C20" s="29">
        <v>0</v>
      </c>
      <c r="D20" s="11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41">
        <v>0</v>
      </c>
      <c r="C21" s="29">
        <v>12187.55</v>
      </c>
      <c r="D21" s="11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41">
        <v>350489</v>
      </c>
      <c r="C22" s="29">
        <v>139000</v>
      </c>
      <c r="D22" s="11">
        <f t="shared" si="0"/>
        <v>39.65887659812434</v>
      </c>
      <c r="E22" s="6"/>
      <c r="F22" s="17"/>
      <c r="G22" s="17"/>
    </row>
    <row r="23" spans="1:7" s="19" customFormat="1" ht="12.75">
      <c r="A23" s="22" t="s">
        <v>77</v>
      </c>
      <c r="B23" s="41">
        <v>0</v>
      </c>
      <c r="C23" s="29">
        <v>0</v>
      </c>
      <c r="D23" s="11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41">
        <f>B26+B27+B28+B29+B30</f>
        <v>5161653</v>
      </c>
      <c r="C24" s="41">
        <f>C26+C27+C28+C29+C30</f>
        <v>2248743.94</v>
      </c>
      <c r="D24" s="11">
        <f t="shared" si="0"/>
        <v>43.56635248436886</v>
      </c>
      <c r="E24" s="6"/>
      <c r="F24" s="17"/>
      <c r="G24" s="17"/>
    </row>
    <row r="25" spans="1:7" s="19" customFormat="1" ht="11.25" customHeight="1">
      <c r="A25" s="22" t="s">
        <v>10</v>
      </c>
      <c r="B25" s="41"/>
      <c r="C25" s="29"/>
      <c r="D25" s="11">
        <v>0</v>
      </c>
      <c r="E25" s="6"/>
      <c r="F25" s="17"/>
      <c r="G25" s="17"/>
    </row>
    <row r="26" spans="1:7" s="19" customFormat="1" ht="12.75">
      <c r="A26" s="22" t="s">
        <v>18</v>
      </c>
      <c r="B26" s="41">
        <v>2264400</v>
      </c>
      <c r="C26" s="29">
        <v>1259800</v>
      </c>
      <c r="D26" s="11">
        <f t="shared" si="0"/>
        <v>55.6350468115174</v>
      </c>
      <c r="E26" s="6"/>
      <c r="F26" s="17"/>
      <c r="G26" s="17"/>
    </row>
    <row r="27" spans="1:7" s="19" customFormat="1" ht="12.75">
      <c r="A27" s="22" t="s">
        <v>19</v>
      </c>
      <c r="B27" s="41">
        <v>2763871</v>
      </c>
      <c r="C27" s="29">
        <v>855561.94</v>
      </c>
      <c r="D27" s="11">
        <f t="shared" si="0"/>
        <v>30.95520521760965</v>
      </c>
      <c r="E27" s="6"/>
      <c r="F27" s="17"/>
      <c r="G27" s="17"/>
    </row>
    <row r="28" spans="1:7" s="19" customFormat="1" ht="12.75">
      <c r="A28" s="22" t="s">
        <v>61</v>
      </c>
      <c r="B28" s="41"/>
      <c r="C28" s="29">
        <v>0</v>
      </c>
      <c r="D28" s="11" t="e">
        <f t="shared" si="0"/>
        <v>#DIV/0!</v>
      </c>
      <c r="E28" s="6"/>
      <c r="F28" s="17"/>
      <c r="G28" s="17"/>
    </row>
    <row r="29" spans="1:7" s="19" customFormat="1" ht="25.5">
      <c r="A29" s="22" t="s">
        <v>62</v>
      </c>
      <c r="B29" s="41">
        <v>0</v>
      </c>
      <c r="C29" s="29">
        <v>0</v>
      </c>
      <c r="D29" s="11" t="e">
        <f t="shared" si="0"/>
        <v>#DIV/0!</v>
      </c>
      <c r="E29" s="6"/>
      <c r="F29" s="17"/>
      <c r="G29" s="17"/>
    </row>
    <row r="30" spans="1:7" s="19" customFormat="1" ht="12.75">
      <c r="A30" s="22" t="s">
        <v>88</v>
      </c>
      <c r="B30" s="41">
        <v>133382</v>
      </c>
      <c r="C30" s="29">
        <v>133382</v>
      </c>
      <c r="D30" s="11">
        <f t="shared" si="0"/>
        <v>100</v>
      </c>
      <c r="E30" s="6"/>
      <c r="F30" s="17"/>
      <c r="G30" s="17"/>
    </row>
    <row r="31" spans="1:7" s="19" customFormat="1" ht="25.5">
      <c r="A31" s="27" t="s">
        <v>1</v>
      </c>
      <c r="B31" s="43">
        <v>0</v>
      </c>
      <c r="C31" s="30">
        <v>0</v>
      </c>
      <c r="D31" s="8">
        <v>0</v>
      </c>
      <c r="E31" s="6"/>
      <c r="F31" s="17"/>
      <c r="G31" s="17"/>
    </row>
    <row r="32" spans="1:7" ht="25.5">
      <c r="A32" s="2" t="s">
        <v>20</v>
      </c>
      <c r="B32" s="44">
        <f>B34+B35+B36+B38+B39+B40+B42+B41+B37</f>
        <v>6539767</v>
      </c>
      <c r="C32" s="44">
        <f>C34+C35+C36+C38+C39+C40+C42+C41+C37</f>
        <v>1942016.4900000002</v>
      </c>
      <c r="D32" s="8">
        <f t="shared" si="0"/>
        <v>29.695499702053606</v>
      </c>
      <c r="E32" s="6" t="s">
        <v>8</v>
      </c>
      <c r="F32" s="17"/>
      <c r="G32" s="17"/>
    </row>
    <row r="33" spans="1:7" ht="11.25" customHeight="1">
      <c r="A33" s="5" t="s">
        <v>10</v>
      </c>
      <c r="B33" s="21"/>
      <c r="C33" s="21"/>
      <c r="D33" s="8"/>
      <c r="E33" s="6"/>
      <c r="F33" s="17"/>
      <c r="G33" s="17"/>
    </row>
    <row r="34" spans="1:7" ht="25.5">
      <c r="A34" s="7" t="s">
        <v>21</v>
      </c>
      <c r="B34" s="21">
        <v>1444821.7</v>
      </c>
      <c r="C34" s="21">
        <v>903049.05</v>
      </c>
      <c r="D34" s="8">
        <f t="shared" si="0"/>
        <v>62.50245618542413</v>
      </c>
      <c r="E34" s="6" t="s">
        <v>8</v>
      </c>
      <c r="F34" s="17"/>
      <c r="G34" s="17"/>
    </row>
    <row r="35" spans="1:7" ht="25.5">
      <c r="A35" s="7" t="s">
        <v>91</v>
      </c>
      <c r="B35" s="21">
        <v>102500</v>
      </c>
      <c r="C35" s="21">
        <v>74129.94</v>
      </c>
      <c r="D35" s="8">
        <f t="shared" si="0"/>
        <v>72.32189268292683</v>
      </c>
      <c r="E35" s="6" t="s">
        <v>8</v>
      </c>
      <c r="F35" s="17"/>
      <c r="G35" s="17"/>
    </row>
    <row r="36" spans="1:7" ht="25.5">
      <c r="A36" s="28" t="s">
        <v>23</v>
      </c>
      <c r="B36" s="21">
        <v>3000</v>
      </c>
      <c r="C36" s="21">
        <v>400</v>
      </c>
      <c r="D36" s="8">
        <f t="shared" si="0"/>
        <v>13.333333333333334</v>
      </c>
      <c r="E36" s="6" t="s">
        <v>8</v>
      </c>
      <c r="F36" s="17"/>
      <c r="G36" s="17"/>
    </row>
    <row r="37" spans="1:7" ht="25.5">
      <c r="A37" s="28" t="s">
        <v>51</v>
      </c>
      <c r="B37" s="21">
        <v>734850</v>
      </c>
      <c r="C37" s="21">
        <v>108563</v>
      </c>
      <c r="D37" s="8">
        <f>C37/B37*100</f>
        <v>14.773491188677962</v>
      </c>
      <c r="E37" s="6" t="s">
        <v>8</v>
      </c>
      <c r="F37" s="17"/>
      <c r="G37" s="17"/>
    </row>
    <row r="38" spans="1:7" ht="25.5">
      <c r="A38" s="28" t="s">
        <v>24</v>
      </c>
      <c r="B38" s="21">
        <v>4052595.3</v>
      </c>
      <c r="C38" s="21">
        <v>759615.88</v>
      </c>
      <c r="D38" s="8">
        <f t="shared" si="0"/>
        <v>18.74393626227618</v>
      </c>
      <c r="E38" s="6" t="s">
        <v>8</v>
      </c>
      <c r="F38" s="17"/>
      <c r="G38" s="17"/>
    </row>
    <row r="39" spans="1:7" ht="15" customHeight="1">
      <c r="A39" s="28" t="s">
        <v>25</v>
      </c>
      <c r="B39" s="21">
        <v>0</v>
      </c>
      <c r="C39" s="21"/>
      <c r="D39" s="8" t="e">
        <f t="shared" si="0"/>
        <v>#DIV/0!</v>
      </c>
      <c r="E39" s="24"/>
      <c r="F39" s="17"/>
      <c r="G39" s="17"/>
    </row>
    <row r="40" spans="1:7" ht="25.5">
      <c r="A40" s="28" t="s">
        <v>58</v>
      </c>
      <c r="B40" s="21">
        <v>182000</v>
      </c>
      <c r="C40" s="21">
        <v>77258.62</v>
      </c>
      <c r="D40" s="8">
        <f t="shared" si="0"/>
        <v>42.449791208791204</v>
      </c>
      <c r="E40" s="6" t="s">
        <v>8</v>
      </c>
      <c r="F40" s="17"/>
      <c r="G40" s="17"/>
    </row>
    <row r="41" spans="1:7" ht="25.5">
      <c r="A41" s="28" t="s">
        <v>26</v>
      </c>
      <c r="B41" s="21">
        <v>0</v>
      </c>
      <c r="C41" s="21">
        <v>0</v>
      </c>
      <c r="D41" s="8" t="e">
        <f>C41/B41*100</f>
        <v>#DIV/0!</v>
      </c>
      <c r="E41" s="6" t="s">
        <v>8</v>
      </c>
      <c r="F41" s="17"/>
      <c r="G41" s="17"/>
    </row>
    <row r="42" spans="1:7" ht="25.5">
      <c r="A42" s="28" t="s">
        <v>59</v>
      </c>
      <c r="B42" s="21">
        <v>20000</v>
      </c>
      <c r="C42" s="21">
        <v>19000</v>
      </c>
      <c r="D42" s="8">
        <f t="shared" si="0"/>
        <v>95</v>
      </c>
      <c r="E42" s="6" t="s">
        <v>8</v>
      </c>
      <c r="F42" s="17"/>
      <c r="G42" s="17"/>
    </row>
    <row r="43" spans="1:7" ht="25.5">
      <c r="A43" s="27" t="s">
        <v>27</v>
      </c>
      <c r="B43" s="4">
        <f>B32</f>
        <v>6539767</v>
      </c>
      <c r="C43" s="4">
        <f>C32</f>
        <v>1942016.4900000002</v>
      </c>
      <c r="D43" s="8">
        <f t="shared" si="0"/>
        <v>29.695499702053606</v>
      </c>
      <c r="E43" s="6" t="s">
        <v>8</v>
      </c>
      <c r="F43" s="17"/>
      <c r="G43" s="17"/>
    </row>
    <row r="44" spans="1:7" ht="12.75">
      <c r="A44" s="22" t="s">
        <v>10</v>
      </c>
      <c r="B44" s="24"/>
      <c r="C44" s="24"/>
      <c r="D44" s="8"/>
      <c r="E44" s="24"/>
      <c r="F44" s="17"/>
      <c r="G44" s="17"/>
    </row>
    <row r="45" spans="1:7" ht="12.75">
      <c r="A45" s="5" t="s">
        <v>28</v>
      </c>
      <c r="B45" s="21">
        <f>B43-B46</f>
        <v>6436814.3</v>
      </c>
      <c r="C45" s="21">
        <f>C43-C46</f>
        <v>1919076.4900000002</v>
      </c>
      <c r="D45" s="9">
        <f t="shared" si="0"/>
        <v>29.8140726228501</v>
      </c>
      <c r="E45" s="3"/>
      <c r="F45" s="17"/>
      <c r="G45" s="17"/>
    </row>
    <row r="46" spans="1:7" ht="12.75">
      <c r="A46" s="5" t="s">
        <v>54</v>
      </c>
      <c r="B46" s="21">
        <v>102952.7</v>
      </c>
      <c r="C46" s="21">
        <v>22940</v>
      </c>
      <c r="D46" s="9">
        <f t="shared" si="0"/>
        <v>22.28207710919675</v>
      </c>
      <c r="E46" s="3"/>
      <c r="F46" s="17"/>
      <c r="G46" s="17"/>
    </row>
    <row r="47" spans="1:7" ht="51">
      <c r="A47" s="5" t="s">
        <v>64</v>
      </c>
      <c r="B47" s="21">
        <f>B5-B32</f>
        <v>-153025</v>
      </c>
      <c r="C47" s="21">
        <f>C5-C32</f>
        <v>1009463.2799999998</v>
      </c>
      <c r="D47" s="8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8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9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9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29">
        <v>0</v>
      </c>
      <c r="D51" s="9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29">
        <v>0</v>
      </c>
      <c r="D52" s="9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0">
        <v>0</v>
      </c>
      <c r="D53" s="9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0">
        <v>0</v>
      </c>
      <c r="D54" s="9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0">
        <v>0</v>
      </c>
      <c r="D55" s="9">
        <v>0</v>
      </c>
      <c r="E55" s="12"/>
      <c r="F55" s="17"/>
      <c r="G55" s="17"/>
    </row>
    <row r="56" spans="1:7" ht="51">
      <c r="A56" s="22" t="s">
        <v>37</v>
      </c>
      <c r="B56" s="23">
        <v>0</v>
      </c>
      <c r="C56" s="29">
        <v>0</v>
      </c>
      <c r="D56" s="9">
        <v>0</v>
      </c>
      <c r="E56" s="6" t="s">
        <v>36</v>
      </c>
      <c r="F56" s="17"/>
      <c r="G56" s="17"/>
    </row>
    <row r="57" spans="1:7" ht="25.5">
      <c r="A57" s="22" t="s">
        <v>38</v>
      </c>
      <c r="B57" s="23">
        <v>0</v>
      </c>
      <c r="C57" s="29">
        <v>0</v>
      </c>
      <c r="D57" s="9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29">
        <v>0</v>
      </c>
      <c r="D58" s="9">
        <v>0</v>
      </c>
      <c r="E58" s="6" t="s">
        <v>41</v>
      </c>
      <c r="F58" s="17"/>
      <c r="G58" s="17"/>
    </row>
    <row r="59" spans="1:7" ht="51">
      <c r="A59" s="22" t="s">
        <v>42</v>
      </c>
      <c r="B59" s="23">
        <v>0</v>
      </c>
      <c r="C59" s="29">
        <v>0</v>
      </c>
      <c r="D59" s="9">
        <v>0</v>
      </c>
      <c r="E59" s="6" t="s">
        <v>41</v>
      </c>
      <c r="F59" s="17"/>
      <c r="G59" s="17"/>
    </row>
    <row r="60" spans="1:7" ht="26.25" customHeight="1">
      <c r="A60" s="22" t="s">
        <v>43</v>
      </c>
      <c r="B60" s="23">
        <v>0</v>
      </c>
      <c r="C60" s="29">
        <v>0</v>
      </c>
      <c r="D60" s="9">
        <v>0</v>
      </c>
      <c r="E60" s="6" t="s">
        <v>44</v>
      </c>
      <c r="F60" s="17"/>
      <c r="G60" s="17"/>
    </row>
    <row r="61" spans="1:7" ht="35.25" customHeight="1">
      <c r="A61" s="22" t="s">
        <v>45</v>
      </c>
      <c r="B61" s="23">
        <v>0</v>
      </c>
      <c r="C61" s="29">
        <v>0</v>
      </c>
      <c r="D61" s="9">
        <v>0</v>
      </c>
      <c r="E61" s="6" t="s">
        <v>46</v>
      </c>
      <c r="F61" s="17"/>
      <c r="G61" s="17"/>
    </row>
    <row r="62" spans="1:7" ht="36.75" customHeight="1">
      <c r="A62" s="22" t="s">
        <v>47</v>
      </c>
      <c r="B62" s="23">
        <v>0</v>
      </c>
      <c r="C62" s="29">
        <v>0</v>
      </c>
      <c r="D62" s="9">
        <v>0</v>
      </c>
      <c r="E62" s="6" t="s">
        <v>48</v>
      </c>
      <c r="F62" s="17"/>
      <c r="G62" s="17"/>
    </row>
    <row r="63" spans="1:7" ht="23.25" customHeight="1">
      <c r="A63" s="22" t="s">
        <v>49</v>
      </c>
      <c r="B63" s="23">
        <v>0</v>
      </c>
      <c r="C63" s="29">
        <v>0</v>
      </c>
      <c r="D63" s="9">
        <v>0</v>
      </c>
      <c r="E63" s="6" t="s">
        <v>48</v>
      </c>
      <c r="F63" s="17"/>
      <c r="G63" s="17"/>
    </row>
    <row r="64" spans="1:7" ht="12.75">
      <c r="A64" s="31"/>
      <c r="B64" s="32"/>
      <c r="C64" s="33"/>
      <c r="D64" s="34"/>
      <c r="E64" s="34"/>
      <c r="F64" s="17"/>
      <c r="G64" s="17"/>
    </row>
    <row r="65" spans="1:7" ht="12.75">
      <c r="A65" s="45" t="s">
        <v>68</v>
      </c>
      <c r="B65" s="54" t="s">
        <v>80</v>
      </c>
      <c r="C65" s="54"/>
      <c r="D65" s="54"/>
      <c r="E65" s="34"/>
      <c r="F65" s="17"/>
      <c r="G65" s="17"/>
    </row>
    <row r="66" spans="1:7" ht="12.75">
      <c r="A66" s="35"/>
      <c r="B66" s="32"/>
      <c r="C66" s="33"/>
      <c r="D66" s="34"/>
      <c r="E66" s="34"/>
      <c r="F66" s="17"/>
      <c r="G66" s="17"/>
    </row>
    <row r="67" spans="1:7" ht="12.75">
      <c r="A67" s="45" t="s">
        <v>81</v>
      </c>
      <c r="B67" s="54" t="s">
        <v>70</v>
      </c>
      <c r="C67" s="54"/>
      <c r="D67" s="5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7"/>
      <c r="C72" s="37"/>
      <c r="D72" s="34"/>
      <c r="E72" s="34"/>
      <c r="F72" s="17"/>
      <c r="G72" s="17"/>
    </row>
    <row r="73" spans="1:7" ht="12.75">
      <c r="A73" s="36"/>
      <c r="B73" s="37"/>
      <c r="C73" s="37"/>
      <c r="D73" s="37"/>
      <c r="E73" s="37"/>
      <c r="F73" s="17"/>
      <c r="G73" s="17"/>
    </row>
    <row r="74" spans="1:7" ht="12.75">
      <c r="A74" s="38"/>
      <c r="B74" s="39"/>
      <c r="C74" s="39"/>
      <c r="D74" s="39"/>
      <c r="E74" s="39"/>
      <c r="F74" s="17"/>
      <c r="G74" s="17"/>
    </row>
    <row r="75" spans="1:7" ht="12.75">
      <c r="A75" s="40"/>
      <c r="B75" s="17"/>
      <c r="C75" s="17"/>
      <c r="D75" s="17"/>
      <c r="E75" s="17"/>
      <c r="F75" s="17"/>
      <c r="G75" s="17"/>
    </row>
    <row r="76" spans="1:4" ht="12.75">
      <c r="A76" s="51"/>
      <c r="B76" s="52"/>
      <c r="C76" s="52"/>
      <c r="D76" s="52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0.96" right="0" top="0.15748031496062992" bottom="0" header="0.16" footer="0.17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1">
      <selection activeCell="D47" sqref="D47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98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3.25" customHeight="1">
      <c r="A5" s="2" t="s">
        <v>7</v>
      </c>
      <c r="B5" s="4">
        <f>B6+B24+B31</f>
        <v>15074308.62</v>
      </c>
      <c r="C5" s="4">
        <f>C6+C24+C31</f>
        <v>10614418.629999999</v>
      </c>
      <c r="D5" s="3">
        <f aca="true" t="shared" si="0" ref="D5:D46">C5/B5*100</f>
        <v>70.41396655444089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B8+B9+B12+B13+B17+B18+B14+B16+B20+B21+B23+B22+B15</f>
        <v>1202489.44</v>
      </c>
      <c r="C6" s="21">
        <f>C8+C9+C12+C13+C17+C18+C14+C16+C20+C21+C23+C22+C15+C19</f>
        <v>525893.1599999999</v>
      </c>
      <c r="D6" s="3">
        <f t="shared" si="0"/>
        <v>43.73370297538746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49800</v>
      </c>
      <c r="C8" s="23">
        <v>41549.98</v>
      </c>
      <c r="D8" s="12">
        <f t="shared" si="0"/>
        <v>83.43369477911648</v>
      </c>
      <c r="E8" s="12"/>
      <c r="F8" s="25"/>
      <c r="G8" s="17"/>
    </row>
    <row r="9" spans="1:7" ht="12.75">
      <c r="A9" s="22" t="s">
        <v>12</v>
      </c>
      <c r="B9" s="23">
        <f>B11</f>
        <v>25000</v>
      </c>
      <c r="C9" s="23">
        <f>C11</f>
        <v>36016.29</v>
      </c>
      <c r="D9" s="12">
        <f t="shared" si="0"/>
        <v>144.06516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25000</v>
      </c>
      <c r="C11" s="23">
        <v>36016.29</v>
      </c>
      <c r="D11" s="12">
        <f t="shared" si="0"/>
        <v>144.06516</v>
      </c>
      <c r="E11" s="3"/>
      <c r="F11" s="17"/>
      <c r="G11" s="17"/>
    </row>
    <row r="12" spans="1:7" ht="12.75">
      <c r="A12" s="22" t="s">
        <v>14</v>
      </c>
      <c r="B12" s="23">
        <v>33000</v>
      </c>
      <c r="C12" s="23">
        <v>1728.87</v>
      </c>
      <c r="D12" s="12">
        <f t="shared" si="0"/>
        <v>5.239</v>
      </c>
      <c r="E12" s="3"/>
      <c r="F12" s="17"/>
      <c r="G12" s="17"/>
    </row>
    <row r="13" spans="1:7" ht="12.75">
      <c r="A13" s="22" t="s">
        <v>0</v>
      </c>
      <c r="B13" s="23">
        <v>203000</v>
      </c>
      <c r="C13" s="23">
        <v>49541.61</v>
      </c>
      <c r="D13" s="12">
        <f t="shared" si="0"/>
        <v>24.404733990147783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1200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270000</v>
      </c>
      <c r="C15" s="23">
        <v>234439.61</v>
      </c>
      <c r="D15" s="12">
        <f>C15/B15*100</f>
        <v>86.82948518518518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103000</v>
      </c>
      <c r="C17" s="23">
        <v>92896.11</v>
      </c>
      <c r="D17" s="12">
        <f t="shared" si="0"/>
        <v>90.19039805825243</v>
      </c>
      <c r="E17" s="6"/>
      <c r="F17" s="17"/>
      <c r="G17" s="17"/>
    </row>
    <row r="18" spans="1:7" s="19" customFormat="1" ht="12.75">
      <c r="A18" s="22" t="s">
        <v>53</v>
      </c>
      <c r="B18" s="23">
        <v>50000</v>
      </c>
      <c r="C18" s="23">
        <v>30571.51</v>
      </c>
      <c r="D18" s="12">
        <f t="shared" si="0"/>
        <v>61.14301999999999</v>
      </c>
      <c r="E18" s="6"/>
      <c r="F18" s="17"/>
      <c r="G18" s="17"/>
    </row>
    <row r="19" spans="1:7" s="19" customFormat="1" ht="25.5">
      <c r="A19" s="22" t="s">
        <v>66</v>
      </c>
      <c r="B19" s="23"/>
      <c r="C19" s="23">
        <v>0</v>
      </c>
      <c r="D19" s="12"/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37949.18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468689.44</v>
      </c>
      <c r="C23" s="23">
        <v>0</v>
      </c>
      <c r="D23" s="12">
        <f t="shared" si="0"/>
        <v>0</v>
      </c>
      <c r="E23" s="6"/>
      <c r="F23" s="17"/>
      <c r="G23" s="17"/>
    </row>
    <row r="24" spans="1:7" s="19" customFormat="1" ht="12.75">
      <c r="A24" s="20" t="s">
        <v>17</v>
      </c>
      <c r="B24" s="23">
        <f>B26+B27+B28+B29+B30</f>
        <v>13871819.18</v>
      </c>
      <c r="C24" s="23">
        <f>C26+C27+C28+C29+C30</f>
        <v>10088525.469999999</v>
      </c>
      <c r="D24" s="12">
        <f t="shared" si="0"/>
        <v>72.72676596408748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2432900</v>
      </c>
      <c r="C26" s="23">
        <v>2207000</v>
      </c>
      <c r="D26" s="12">
        <f t="shared" si="0"/>
        <v>90.7147848246948</v>
      </c>
      <c r="E26" s="6"/>
      <c r="F26" s="17"/>
      <c r="G26" s="17"/>
    </row>
    <row r="27" spans="1:7" s="19" customFormat="1" ht="12.75">
      <c r="A27" s="22" t="s">
        <v>19</v>
      </c>
      <c r="B27" s="23">
        <v>11385537.18</v>
      </c>
      <c r="C27" s="23">
        <v>7828143.47</v>
      </c>
      <c r="D27" s="12">
        <f t="shared" si="0"/>
        <v>68.75515266641112</v>
      </c>
      <c r="E27" s="6"/>
      <c r="F27" s="17"/>
      <c r="G27" s="17"/>
    </row>
    <row r="28" spans="1:7" s="19" customFormat="1" ht="12.75">
      <c r="A28" s="22" t="s">
        <v>61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12.75">
      <c r="A30" s="22" t="s">
        <v>82</v>
      </c>
      <c r="B30" s="23">
        <v>53382</v>
      </c>
      <c r="C30" s="23">
        <v>53382</v>
      </c>
      <c r="D30" s="12">
        <f t="shared" si="0"/>
        <v>100</v>
      </c>
      <c r="E30" s="6"/>
      <c r="F30" s="17"/>
      <c r="G30" s="17"/>
    </row>
    <row r="31" spans="1:7" s="19" customFormat="1" ht="25.5">
      <c r="A31" s="27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2.5" customHeight="1">
      <c r="A32" s="2" t="s">
        <v>20</v>
      </c>
      <c r="B32" s="4">
        <f>B34+B35+B36+B38+B39+B40+B42+B41+B37</f>
        <v>15708799.62</v>
      </c>
      <c r="C32" s="4">
        <f>C34+C35+C36+C38+C39+C40+C42+C41+C37</f>
        <v>8583751.76</v>
      </c>
      <c r="D32" s="3">
        <f t="shared" si="0"/>
        <v>54.64295151534946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3.25" customHeight="1">
      <c r="A34" s="7" t="s">
        <v>21</v>
      </c>
      <c r="B34" s="21">
        <v>1524682</v>
      </c>
      <c r="C34" s="21">
        <v>1057002.59</v>
      </c>
      <c r="D34" s="3">
        <f t="shared" si="0"/>
        <v>69.32610144279266</v>
      </c>
      <c r="E34" s="6" t="s">
        <v>8</v>
      </c>
      <c r="F34" s="17"/>
      <c r="G34" s="17"/>
    </row>
    <row r="35" spans="1:7" ht="23.25" customHeight="1">
      <c r="A35" s="7" t="s">
        <v>22</v>
      </c>
      <c r="B35" s="21">
        <v>102500</v>
      </c>
      <c r="C35" s="21">
        <v>73897.29</v>
      </c>
      <c r="D35" s="3">
        <f t="shared" si="0"/>
        <v>72.09491707317073</v>
      </c>
      <c r="E35" s="6" t="s">
        <v>8</v>
      </c>
      <c r="F35" s="17"/>
      <c r="G35" s="17"/>
    </row>
    <row r="36" spans="1:7" ht="23.25" customHeight="1">
      <c r="A36" s="28" t="s">
        <v>23</v>
      </c>
      <c r="B36" s="21">
        <v>27000</v>
      </c>
      <c r="C36" s="21">
        <v>400</v>
      </c>
      <c r="D36" s="3">
        <f t="shared" si="0"/>
        <v>1.4814814814814816</v>
      </c>
      <c r="E36" s="6" t="s">
        <v>8</v>
      </c>
      <c r="F36" s="17"/>
      <c r="G36" s="17"/>
    </row>
    <row r="37" spans="1:7" ht="25.5">
      <c r="A37" s="28" t="s">
        <v>51</v>
      </c>
      <c r="B37" s="21">
        <v>810770</v>
      </c>
      <c r="C37" s="21">
        <v>659340.6</v>
      </c>
      <c r="D37" s="3"/>
      <c r="E37" s="6" t="s">
        <v>8</v>
      </c>
      <c r="F37" s="17"/>
      <c r="G37" s="17"/>
    </row>
    <row r="38" spans="1:7" ht="25.5">
      <c r="A38" s="28" t="s">
        <v>24</v>
      </c>
      <c r="B38" s="21">
        <v>11697137.44</v>
      </c>
      <c r="C38" s="21">
        <v>5386024.29</v>
      </c>
      <c r="D38" s="3">
        <f t="shared" si="0"/>
        <v>46.045661322074714</v>
      </c>
      <c r="E38" s="6" t="s">
        <v>8</v>
      </c>
      <c r="F38" s="17"/>
      <c r="G38" s="17"/>
    </row>
    <row r="39" spans="1:7" ht="12.75">
      <c r="A39" s="28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5.5">
      <c r="A40" s="28" t="s">
        <v>58</v>
      </c>
      <c r="B40" s="21">
        <v>1526710.18</v>
      </c>
      <c r="C40" s="21">
        <v>1396086.99</v>
      </c>
      <c r="D40" s="3">
        <f t="shared" si="0"/>
        <v>91.4441397122275</v>
      </c>
      <c r="E40" s="6" t="s">
        <v>8</v>
      </c>
      <c r="F40" s="17"/>
      <c r="G40" s="17"/>
    </row>
    <row r="41" spans="1:7" ht="25.5">
      <c r="A41" s="28" t="s">
        <v>26</v>
      </c>
      <c r="B41" s="21">
        <v>0</v>
      </c>
      <c r="C41" s="21">
        <v>0</v>
      </c>
      <c r="D41" s="3">
        <v>0</v>
      </c>
      <c r="E41" s="6" t="s">
        <v>8</v>
      </c>
      <c r="F41" s="17"/>
      <c r="G41" s="17"/>
    </row>
    <row r="42" spans="1:7" ht="25.5">
      <c r="A42" s="28" t="s">
        <v>59</v>
      </c>
      <c r="B42" s="21">
        <v>20000</v>
      </c>
      <c r="C42" s="21">
        <v>11000</v>
      </c>
      <c r="D42" s="3">
        <f t="shared" si="0"/>
        <v>55.00000000000001</v>
      </c>
      <c r="E42" s="6" t="s">
        <v>8</v>
      </c>
      <c r="F42" s="17"/>
      <c r="G42" s="17"/>
    </row>
    <row r="43" spans="1:7" ht="25.5">
      <c r="A43" s="28" t="s">
        <v>27</v>
      </c>
      <c r="B43" s="21">
        <f>B32</f>
        <v>15708799.62</v>
      </c>
      <c r="C43" s="21">
        <f>C32</f>
        <v>8583751.76</v>
      </c>
      <c r="D43" s="3">
        <f t="shared" si="0"/>
        <v>54.64295151534946</v>
      </c>
      <c r="E43" s="6" t="s">
        <v>8</v>
      </c>
      <c r="F43" s="17"/>
      <c r="G43" s="17"/>
    </row>
    <row r="44" spans="1:7" ht="12.75">
      <c r="A44" s="22" t="s">
        <v>10</v>
      </c>
      <c r="B44" s="23">
        <v>0</v>
      </c>
      <c r="C44" s="23">
        <v>0</v>
      </c>
      <c r="D44" s="3">
        <v>0</v>
      </c>
      <c r="E44" s="24"/>
      <c r="F44" s="17"/>
      <c r="G44" s="17"/>
    </row>
    <row r="45" spans="1:7" ht="12.75">
      <c r="A45" s="5" t="s">
        <v>28</v>
      </c>
      <c r="B45" s="21">
        <f>B43-B46</f>
        <v>15708799.62</v>
      </c>
      <c r="C45" s="21">
        <f>C43-C46</f>
        <v>8583751.76</v>
      </c>
      <c r="D45" s="6">
        <f t="shared" si="0"/>
        <v>54.64295151534946</v>
      </c>
      <c r="E45" s="3"/>
      <c r="F45" s="17"/>
      <c r="G45" s="17"/>
    </row>
    <row r="46" spans="1:7" s="19" customFormat="1" ht="12.75">
      <c r="A46" s="2" t="s">
        <v>54</v>
      </c>
      <c r="B46" s="4">
        <v>0</v>
      </c>
      <c r="C46" s="4">
        <v>0</v>
      </c>
      <c r="D46" s="3" t="e">
        <f t="shared" si="0"/>
        <v>#DIV/0!</v>
      </c>
      <c r="E46" s="3"/>
      <c r="F46" s="18"/>
      <c r="G46" s="18"/>
    </row>
    <row r="47" spans="1:7" ht="49.5" customHeight="1">
      <c r="A47" s="5" t="s">
        <v>64</v>
      </c>
      <c r="B47" s="21">
        <f>B5-B32</f>
        <v>-634491</v>
      </c>
      <c r="C47" s="21">
        <f>C5-C32</f>
        <v>2030666.8699999992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0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0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0">
        <v>0</v>
      </c>
      <c r="D55" s="6">
        <v>0</v>
      </c>
      <c r="E55" s="12"/>
      <c r="F55" s="17"/>
      <c r="G55" s="17"/>
    </row>
    <row r="56" spans="1:7" ht="51">
      <c r="A56" s="22" t="s">
        <v>37</v>
      </c>
      <c r="B56" s="23">
        <v>0</v>
      </c>
      <c r="C56" s="29">
        <v>0</v>
      </c>
      <c r="D56" s="6">
        <v>0</v>
      </c>
      <c r="E56" s="6" t="s">
        <v>36</v>
      </c>
      <c r="F56" s="17"/>
      <c r="G56" s="17"/>
    </row>
    <row r="57" spans="1:7" ht="25.5">
      <c r="A57" s="22" t="s">
        <v>38</v>
      </c>
      <c r="B57" s="23">
        <v>0</v>
      </c>
      <c r="C57" s="29">
        <v>0</v>
      </c>
      <c r="D57" s="6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51">
      <c r="A59" s="22" t="s">
        <v>42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24" customHeight="1">
      <c r="A60" s="22" t="s">
        <v>43</v>
      </c>
      <c r="B60" s="23">
        <v>0</v>
      </c>
      <c r="C60" s="29">
        <v>0</v>
      </c>
      <c r="D60" s="6">
        <v>0</v>
      </c>
      <c r="E60" s="6" t="s">
        <v>44</v>
      </c>
      <c r="F60" s="17"/>
      <c r="G60" s="17"/>
    </row>
    <row r="61" spans="1:7" ht="36" customHeight="1">
      <c r="A61" s="22" t="s">
        <v>45</v>
      </c>
      <c r="B61" s="23">
        <v>0</v>
      </c>
      <c r="C61" s="29">
        <v>0</v>
      </c>
      <c r="D61" s="6">
        <v>0</v>
      </c>
      <c r="E61" s="6" t="s">
        <v>46</v>
      </c>
      <c r="F61" s="17"/>
      <c r="G61" s="17"/>
    </row>
    <row r="62" spans="1:7" ht="35.25" customHeight="1">
      <c r="A62" s="22" t="s">
        <v>47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24" customHeight="1">
      <c r="A63" s="22" t="s">
        <v>49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12.75">
      <c r="A64" s="31"/>
      <c r="B64" s="32"/>
      <c r="C64" s="33"/>
      <c r="D64" s="34"/>
      <c r="E64" s="34"/>
      <c r="F64" s="17"/>
      <c r="G64" s="17"/>
    </row>
    <row r="65" spans="1:7" ht="12.75">
      <c r="A65" s="45" t="s">
        <v>68</v>
      </c>
      <c r="B65" s="54" t="s">
        <v>80</v>
      </c>
      <c r="C65" s="54"/>
      <c r="D65" s="54"/>
      <c r="E65" s="34"/>
      <c r="F65" s="17"/>
      <c r="G65" s="17"/>
    </row>
    <row r="66" spans="1:7" ht="12.75">
      <c r="A66" s="35"/>
      <c r="B66" s="32"/>
      <c r="C66" s="33"/>
      <c r="D66" s="34"/>
      <c r="E66" s="34"/>
      <c r="F66" s="17"/>
      <c r="G66" s="17"/>
    </row>
    <row r="67" spans="1:7" ht="12.75">
      <c r="A67" s="45" t="s">
        <v>81</v>
      </c>
      <c r="B67" s="54" t="s">
        <v>70</v>
      </c>
      <c r="C67" s="54"/>
      <c r="D67" s="5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7"/>
      <c r="C72" s="37"/>
      <c r="D72" s="34"/>
      <c r="E72" s="34"/>
      <c r="F72" s="17"/>
      <c r="G72" s="17"/>
    </row>
    <row r="73" spans="1:7" ht="12.75">
      <c r="A73" s="36"/>
      <c r="B73" s="37"/>
      <c r="C73" s="37"/>
      <c r="D73" s="37"/>
      <c r="E73" s="37"/>
      <c r="F73" s="17"/>
      <c r="G73" s="17"/>
    </row>
    <row r="74" spans="1:7" ht="12.75">
      <c r="A74" s="38"/>
      <c r="B74" s="39"/>
      <c r="C74" s="39"/>
      <c r="D74" s="39"/>
      <c r="E74" s="39"/>
      <c r="F74" s="17"/>
      <c r="G74" s="17"/>
    </row>
    <row r="75" spans="1:7" ht="12.75">
      <c r="A75" s="40"/>
      <c r="B75" s="17"/>
      <c r="C75" s="17"/>
      <c r="D75" s="17"/>
      <c r="E75" s="17"/>
      <c r="F75" s="17"/>
      <c r="G75" s="17"/>
    </row>
    <row r="76" spans="1:4" ht="12.75">
      <c r="A76" s="51"/>
      <c r="B76" s="52"/>
      <c r="C76" s="52"/>
      <c r="D76" s="52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1" right="0" top="0.15748031496062992" bottom="0" header="0.16" footer="0.17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SheetLayoutView="100" zoomScalePageLayoutView="0" workbookViewId="0" topLeftCell="A1">
      <selection activeCell="C48" sqref="C48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99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B6+B25+B32</f>
        <v>4034423.26</v>
      </c>
      <c r="C5" s="4">
        <f>C6+C25+C32</f>
        <v>3349435.84</v>
      </c>
      <c r="D5" s="3">
        <f aca="true" t="shared" si="0" ref="D5:D47">C5/B5*100</f>
        <v>83.02142894149385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B8+B9+B12+B13+B18+B19+B14+B16+B20+B21+B24+B22+B15</f>
        <v>1386524.26</v>
      </c>
      <c r="C6" s="21">
        <f>C8+C9+C12+C13+C18+C19+C14+C16+C20+C21+C24+C22+C15+C23+C17</f>
        <v>961137.6399999999</v>
      </c>
      <c r="D6" s="3">
        <f t="shared" si="0"/>
        <v>69.31992953372485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10800</v>
      </c>
      <c r="C8" s="23">
        <v>12895.57</v>
      </c>
      <c r="D8" s="12">
        <f t="shared" si="0"/>
        <v>119.40342592592592</v>
      </c>
      <c r="E8" s="12"/>
      <c r="F8" s="25"/>
      <c r="G8" s="17"/>
    </row>
    <row r="9" spans="1:7" ht="12.75">
      <c r="A9" s="22" t="s">
        <v>12</v>
      </c>
      <c r="B9" s="23">
        <f>B11</f>
        <v>20000</v>
      </c>
      <c r="C9" s="23">
        <f>C11</f>
        <v>4196.22</v>
      </c>
      <c r="D9" s="12"/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20000</v>
      </c>
      <c r="C11" s="23">
        <v>4196.22</v>
      </c>
      <c r="D11" s="12"/>
      <c r="E11" s="3"/>
      <c r="F11" s="17"/>
      <c r="G11" s="17"/>
    </row>
    <row r="12" spans="1:7" ht="12.75">
      <c r="A12" s="22" t="s">
        <v>14</v>
      </c>
      <c r="B12" s="23">
        <v>43000</v>
      </c>
      <c r="C12" s="23">
        <v>1616</v>
      </c>
      <c r="D12" s="12">
        <f t="shared" si="0"/>
        <v>3.758139534883721</v>
      </c>
      <c r="E12" s="3"/>
      <c r="F12" s="17"/>
      <c r="G12" s="17"/>
    </row>
    <row r="13" spans="1:7" ht="12.75">
      <c r="A13" s="22" t="s">
        <v>0</v>
      </c>
      <c r="B13" s="23">
        <v>142000</v>
      </c>
      <c r="C13" s="23">
        <v>21150.9</v>
      </c>
      <c r="D13" s="12">
        <f t="shared" si="0"/>
        <v>14.895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400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470000</v>
      </c>
      <c r="C15" s="23">
        <v>400164.18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ht="38.25">
      <c r="A17" s="22" t="s">
        <v>76</v>
      </c>
      <c r="B17" s="23"/>
      <c r="C17" s="23">
        <v>0</v>
      </c>
      <c r="D17" s="12"/>
      <c r="E17" s="3"/>
      <c r="F17" s="17"/>
      <c r="G17" s="17"/>
    </row>
    <row r="18" spans="1:7" s="19" customFormat="1" ht="38.25">
      <c r="A18" s="22" t="s">
        <v>15</v>
      </c>
      <c r="B18" s="23">
        <v>665000</v>
      </c>
      <c r="C18" s="23">
        <v>486714.77</v>
      </c>
      <c r="D18" s="12">
        <f t="shared" si="0"/>
        <v>73.19019097744362</v>
      </c>
      <c r="E18" s="6"/>
      <c r="F18" s="17"/>
      <c r="G18" s="17"/>
    </row>
    <row r="19" spans="1:7" s="19" customFormat="1" ht="12.75">
      <c r="A19" s="22" t="s">
        <v>53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5000</v>
      </c>
      <c r="D22" s="12" t="e">
        <f t="shared" si="0"/>
        <v>#DIV/0!</v>
      </c>
      <c r="E22" s="6"/>
      <c r="F22" s="17"/>
      <c r="G22" s="17"/>
    </row>
    <row r="23" spans="1:7" s="19" customFormat="1" ht="25.5">
      <c r="A23" s="22" t="s">
        <v>66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60</v>
      </c>
      <c r="B24" s="23">
        <v>35724.26</v>
      </c>
      <c r="C24" s="23">
        <v>29000</v>
      </c>
      <c r="D24" s="12">
        <f t="shared" si="0"/>
        <v>81.17732879561396</v>
      </c>
      <c r="E24" s="6"/>
      <c r="F24" s="17"/>
      <c r="G24" s="17"/>
    </row>
    <row r="25" spans="1:7" s="19" customFormat="1" ht="12.75">
      <c r="A25" s="20" t="s">
        <v>17</v>
      </c>
      <c r="B25" s="23">
        <f>B27+B28+B29+B30+B31</f>
        <v>2647899</v>
      </c>
      <c r="C25" s="23">
        <f>C27+C28+C29+C30+C31</f>
        <v>2388298.2</v>
      </c>
      <c r="D25" s="12">
        <f t="shared" si="0"/>
        <v>90.19597046564088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1105900</v>
      </c>
      <c r="C27" s="23">
        <v>1056700</v>
      </c>
      <c r="D27" s="12">
        <f t="shared" si="0"/>
        <v>95.55113482231667</v>
      </c>
      <c r="E27" s="6"/>
      <c r="F27" s="17"/>
      <c r="G27" s="17"/>
    </row>
    <row r="28" spans="1:7" s="19" customFormat="1" ht="12.75">
      <c r="A28" s="22" t="s">
        <v>19</v>
      </c>
      <c r="B28" s="23">
        <v>1491221</v>
      </c>
      <c r="C28" s="23">
        <v>1280820.2</v>
      </c>
      <c r="D28" s="12">
        <f t="shared" si="0"/>
        <v>85.89070298768593</v>
      </c>
      <c r="E28" s="6"/>
      <c r="F28" s="17"/>
      <c r="G28" s="17"/>
    </row>
    <row r="29" spans="1:7" s="19" customFormat="1" ht="12.75">
      <c r="A29" s="22" t="s">
        <v>61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12.75">
      <c r="A31" s="22" t="s">
        <v>82</v>
      </c>
      <c r="B31" s="23">
        <v>50778</v>
      </c>
      <c r="C31" s="23">
        <v>50778</v>
      </c>
      <c r="D31" s="12">
        <f t="shared" si="0"/>
        <v>100</v>
      </c>
      <c r="E31" s="6"/>
      <c r="F31" s="17"/>
      <c r="G31" s="17"/>
    </row>
    <row r="32" spans="1:7" s="19" customFormat="1" ht="25.5">
      <c r="A32" s="27" t="s">
        <v>1</v>
      </c>
      <c r="B32" s="21">
        <v>0</v>
      </c>
      <c r="C32" s="21">
        <v>0</v>
      </c>
      <c r="D32" s="3" t="e">
        <f t="shared" si="0"/>
        <v>#DIV/0!</v>
      </c>
      <c r="E32" s="6"/>
      <c r="F32" s="17"/>
      <c r="G32" s="17"/>
    </row>
    <row r="33" spans="1:7" ht="25.5">
      <c r="A33" s="2" t="s">
        <v>20</v>
      </c>
      <c r="B33" s="4">
        <f>B35+B36+B37+B39+B40+B41+B43+B42+B38</f>
        <v>4545223.26</v>
      </c>
      <c r="C33" s="4">
        <f>C35+C36+C37+C39+C40+C41+C43+C42+C38</f>
        <v>3053233.31</v>
      </c>
      <c r="D33" s="3">
        <f t="shared" si="0"/>
        <v>67.17455084923596</v>
      </c>
      <c r="E33" s="6" t="s">
        <v>8</v>
      </c>
      <c r="F33" s="17"/>
      <c r="G33" s="17"/>
    </row>
    <row r="34" spans="1:7" ht="12.75">
      <c r="A34" s="5" t="s">
        <v>10</v>
      </c>
      <c r="B34" s="21"/>
      <c r="C34" s="21"/>
      <c r="D34" s="3"/>
      <c r="E34" s="6"/>
      <c r="F34" s="17"/>
      <c r="G34" s="17"/>
    </row>
    <row r="35" spans="1:7" ht="25.5">
      <c r="A35" s="7" t="s">
        <v>21</v>
      </c>
      <c r="B35" s="21">
        <v>1383478</v>
      </c>
      <c r="C35" s="21">
        <v>908448.53</v>
      </c>
      <c r="D35" s="3">
        <f t="shared" si="0"/>
        <v>65.66411103031635</v>
      </c>
      <c r="E35" s="6" t="s">
        <v>8</v>
      </c>
      <c r="F35" s="17"/>
      <c r="G35" s="17"/>
    </row>
    <row r="36" spans="1:7" ht="25.5">
      <c r="A36" s="7" t="s">
        <v>22</v>
      </c>
      <c r="B36" s="21">
        <v>102500</v>
      </c>
      <c r="C36" s="21">
        <v>76469.2</v>
      </c>
      <c r="D36" s="3">
        <f t="shared" si="0"/>
        <v>74.6040975609756</v>
      </c>
      <c r="E36" s="6" t="s">
        <v>8</v>
      </c>
      <c r="F36" s="17"/>
      <c r="G36" s="17"/>
    </row>
    <row r="37" spans="1:7" ht="25.5">
      <c r="A37" s="28" t="s">
        <v>23</v>
      </c>
      <c r="B37" s="21">
        <v>21300</v>
      </c>
      <c r="C37" s="21">
        <v>1300</v>
      </c>
      <c r="D37" s="3">
        <f t="shared" si="0"/>
        <v>6.103286384976526</v>
      </c>
      <c r="E37" s="6" t="s">
        <v>8</v>
      </c>
      <c r="F37" s="17"/>
      <c r="G37" s="17"/>
    </row>
    <row r="38" spans="1:7" ht="25.5">
      <c r="A38" s="28" t="s">
        <v>51</v>
      </c>
      <c r="B38" s="21">
        <v>1332100</v>
      </c>
      <c r="C38" s="21">
        <v>1186006</v>
      </c>
      <c r="D38" s="3"/>
      <c r="E38" s="6" t="s">
        <v>8</v>
      </c>
      <c r="F38" s="17"/>
      <c r="G38" s="17"/>
    </row>
    <row r="39" spans="1:7" ht="25.5">
      <c r="A39" s="28" t="s">
        <v>24</v>
      </c>
      <c r="B39" s="21">
        <v>1364113.26</v>
      </c>
      <c r="C39" s="21">
        <v>786187.49</v>
      </c>
      <c r="D39" s="3">
        <f t="shared" si="0"/>
        <v>57.633593415842896</v>
      </c>
      <c r="E39" s="6" t="s">
        <v>8</v>
      </c>
      <c r="F39" s="17"/>
      <c r="G39" s="17"/>
    </row>
    <row r="40" spans="1:7" ht="12.75">
      <c r="A40" s="28" t="s">
        <v>25</v>
      </c>
      <c r="B40" s="21">
        <v>0</v>
      </c>
      <c r="C40" s="21">
        <v>0</v>
      </c>
      <c r="D40" s="3" t="e">
        <f t="shared" si="0"/>
        <v>#DIV/0!</v>
      </c>
      <c r="E40" s="24"/>
      <c r="F40" s="17"/>
      <c r="G40" s="17"/>
    </row>
    <row r="41" spans="1:7" ht="25.5">
      <c r="A41" s="28" t="s">
        <v>58</v>
      </c>
      <c r="B41" s="21">
        <v>329400</v>
      </c>
      <c r="C41" s="21">
        <v>90822.09</v>
      </c>
      <c r="D41" s="3">
        <f t="shared" si="0"/>
        <v>27.571976320582873</v>
      </c>
      <c r="E41" s="6" t="s">
        <v>8</v>
      </c>
      <c r="F41" s="17"/>
      <c r="G41" s="17"/>
    </row>
    <row r="42" spans="1:7" ht="25.5">
      <c r="A42" s="28" t="s">
        <v>26</v>
      </c>
      <c r="B42" s="21">
        <v>0</v>
      </c>
      <c r="C42" s="21">
        <v>0</v>
      </c>
      <c r="D42" s="3" t="e">
        <f>C42/B42*100</f>
        <v>#DIV/0!</v>
      </c>
      <c r="E42" s="6" t="s">
        <v>8</v>
      </c>
      <c r="F42" s="17"/>
      <c r="G42" s="17"/>
    </row>
    <row r="43" spans="1:7" ht="25.5">
      <c r="A43" s="28" t="s">
        <v>59</v>
      </c>
      <c r="B43" s="21">
        <v>12332</v>
      </c>
      <c r="C43" s="21">
        <v>4000</v>
      </c>
      <c r="D43" s="3">
        <f t="shared" si="0"/>
        <v>32.43593902043464</v>
      </c>
      <c r="E43" s="6" t="s">
        <v>8</v>
      </c>
      <c r="F43" s="17"/>
      <c r="G43" s="17"/>
    </row>
    <row r="44" spans="1:7" ht="25.5">
      <c r="A44" s="28" t="s">
        <v>27</v>
      </c>
      <c r="B44" s="21">
        <f>B33</f>
        <v>4545223.26</v>
      </c>
      <c r="C44" s="21">
        <f>C33</f>
        <v>3053233.31</v>
      </c>
      <c r="D44" s="3">
        <f t="shared" si="0"/>
        <v>67.17455084923596</v>
      </c>
      <c r="E44" s="6" t="s">
        <v>8</v>
      </c>
      <c r="F44" s="17"/>
      <c r="G44" s="17"/>
    </row>
    <row r="45" spans="1:7" ht="12.75">
      <c r="A45" s="22" t="s">
        <v>10</v>
      </c>
      <c r="B45" s="23"/>
      <c r="C45" s="23"/>
      <c r="D45" s="3"/>
      <c r="E45" s="24"/>
      <c r="F45" s="17"/>
      <c r="G45" s="17"/>
    </row>
    <row r="46" spans="1:7" ht="12.75">
      <c r="A46" s="5" t="s">
        <v>28</v>
      </c>
      <c r="B46" s="4">
        <f>B44-B47</f>
        <v>4481283.26</v>
      </c>
      <c r="C46" s="4">
        <f>C44-C47</f>
        <v>3013993.31</v>
      </c>
      <c r="D46" s="6">
        <f t="shared" si="0"/>
        <v>67.25737105045219</v>
      </c>
      <c r="E46" s="3"/>
      <c r="F46" s="17"/>
      <c r="G46" s="17"/>
    </row>
    <row r="47" spans="1:7" ht="12.75">
      <c r="A47" s="5" t="s">
        <v>54</v>
      </c>
      <c r="B47" s="4">
        <v>63940</v>
      </c>
      <c r="C47" s="4">
        <v>39240</v>
      </c>
      <c r="D47" s="6">
        <f t="shared" si="0"/>
        <v>61.3700344072568</v>
      </c>
      <c r="E47" s="3"/>
      <c r="F47" s="17"/>
      <c r="G47" s="17"/>
    </row>
    <row r="48" spans="1:7" ht="51">
      <c r="A48" s="5" t="s">
        <v>64</v>
      </c>
      <c r="B48" s="21">
        <f>B5-B33</f>
        <v>-510800</v>
      </c>
      <c r="C48" s="21">
        <f>C5-C33</f>
        <v>296202.5299999998</v>
      </c>
      <c r="D48" s="3">
        <v>0</v>
      </c>
      <c r="E48" s="6" t="s">
        <v>36</v>
      </c>
      <c r="F48" s="17"/>
      <c r="G48" s="17"/>
    </row>
    <row r="49" spans="1:7" ht="12.75">
      <c r="A49" s="5" t="s">
        <v>29</v>
      </c>
      <c r="B49" s="21">
        <v>0</v>
      </c>
      <c r="C49" s="21">
        <v>0</v>
      </c>
      <c r="D49" s="6">
        <v>0</v>
      </c>
      <c r="E49" s="6"/>
      <c r="F49" s="17"/>
      <c r="G49" s="17"/>
    </row>
    <row r="50" spans="1:7" s="19" customFormat="1" ht="12.75">
      <c r="A50" s="5" t="s">
        <v>30</v>
      </c>
      <c r="B50" s="21">
        <v>0</v>
      </c>
      <c r="C50" s="21">
        <v>0</v>
      </c>
      <c r="D50" s="6">
        <v>0</v>
      </c>
      <c r="E50" s="3"/>
      <c r="F50" s="18"/>
      <c r="G50" s="18"/>
    </row>
    <row r="51" spans="1:7" ht="12.75">
      <c r="A51" s="22" t="s">
        <v>31</v>
      </c>
      <c r="B51" s="23">
        <v>0</v>
      </c>
      <c r="C51" s="23">
        <v>0</v>
      </c>
      <c r="D51" s="6">
        <v>0</v>
      </c>
      <c r="E51" s="12"/>
      <c r="F51" s="17"/>
      <c r="G51" s="17"/>
    </row>
    <row r="52" spans="1:7" ht="25.5">
      <c r="A52" s="22" t="s">
        <v>32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33</v>
      </c>
      <c r="B53" s="23">
        <v>0</v>
      </c>
      <c r="C53" s="29">
        <v>0</v>
      </c>
      <c r="D53" s="6">
        <v>0</v>
      </c>
      <c r="E53" s="24"/>
      <c r="F53" s="17"/>
      <c r="G53" s="17"/>
    </row>
    <row r="54" spans="1:7" ht="12.75">
      <c r="A54" s="22" t="s">
        <v>10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12.75">
      <c r="A55" s="22" t="s">
        <v>34</v>
      </c>
      <c r="B55" s="21">
        <v>0</v>
      </c>
      <c r="C55" s="30">
        <v>0</v>
      </c>
      <c r="D55" s="6">
        <v>0</v>
      </c>
      <c r="E55" s="24"/>
      <c r="F55" s="17"/>
      <c r="G55" s="17"/>
    </row>
    <row r="56" spans="1:7" ht="12.75">
      <c r="A56" s="22" t="s">
        <v>35</v>
      </c>
      <c r="B56" s="21">
        <v>0</v>
      </c>
      <c r="C56" s="30">
        <v>0</v>
      </c>
      <c r="D56" s="6">
        <v>0</v>
      </c>
      <c r="E56" s="12"/>
      <c r="F56" s="17"/>
      <c r="G56" s="17"/>
    </row>
    <row r="57" spans="1:7" ht="48.75" customHeight="1">
      <c r="A57" s="22" t="s">
        <v>37</v>
      </c>
      <c r="B57" s="23">
        <v>0</v>
      </c>
      <c r="C57" s="29">
        <v>0</v>
      </c>
      <c r="D57" s="6">
        <v>0</v>
      </c>
      <c r="E57" s="6" t="s">
        <v>36</v>
      </c>
      <c r="F57" s="17"/>
      <c r="G57" s="17"/>
    </row>
    <row r="58" spans="1:7" ht="24.75" customHeight="1">
      <c r="A58" s="22" t="s">
        <v>38</v>
      </c>
      <c r="B58" s="23">
        <v>0</v>
      </c>
      <c r="C58" s="29">
        <v>0</v>
      </c>
      <c r="D58" s="6">
        <v>0</v>
      </c>
      <c r="E58" s="6" t="s">
        <v>39</v>
      </c>
      <c r="F58" s="17"/>
      <c r="G58" s="17"/>
    </row>
    <row r="59" spans="1:7" ht="36.75" customHeight="1">
      <c r="A59" s="22" t="s">
        <v>40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47.25" customHeight="1">
      <c r="A60" s="22" t="s">
        <v>42</v>
      </c>
      <c r="B60" s="23">
        <v>0</v>
      </c>
      <c r="C60" s="29">
        <v>0</v>
      </c>
      <c r="D60" s="6">
        <v>0</v>
      </c>
      <c r="E60" s="6" t="s">
        <v>41</v>
      </c>
      <c r="F60" s="17"/>
      <c r="G60" s="17"/>
    </row>
    <row r="61" spans="1:7" ht="24" customHeight="1">
      <c r="A61" s="22" t="s">
        <v>43</v>
      </c>
      <c r="B61" s="23">
        <v>0</v>
      </c>
      <c r="C61" s="29">
        <v>0</v>
      </c>
      <c r="D61" s="6">
        <v>0</v>
      </c>
      <c r="E61" s="6" t="s">
        <v>44</v>
      </c>
      <c r="F61" s="17"/>
      <c r="G61" s="17"/>
    </row>
    <row r="62" spans="1:7" ht="36.75" customHeight="1">
      <c r="A62" s="22" t="s">
        <v>45</v>
      </c>
      <c r="B62" s="23">
        <v>0</v>
      </c>
      <c r="C62" s="29">
        <v>0</v>
      </c>
      <c r="D62" s="6">
        <v>0</v>
      </c>
      <c r="E62" s="6" t="s">
        <v>46</v>
      </c>
      <c r="F62" s="17"/>
      <c r="G62" s="17"/>
    </row>
    <row r="63" spans="1:7" ht="38.25" customHeight="1">
      <c r="A63" s="22" t="s">
        <v>47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25.5">
      <c r="A64" s="22" t="s">
        <v>49</v>
      </c>
      <c r="B64" s="23">
        <v>0</v>
      </c>
      <c r="C64" s="29">
        <v>0</v>
      </c>
      <c r="D64" s="6">
        <v>0</v>
      </c>
      <c r="E64" s="6" t="s">
        <v>48</v>
      </c>
      <c r="F64" s="17"/>
      <c r="G64" s="17"/>
    </row>
    <row r="65" spans="1:7" ht="12.75">
      <c r="A65" s="31"/>
      <c r="B65" s="32"/>
      <c r="C65" s="33"/>
      <c r="D65" s="34"/>
      <c r="E65" s="34"/>
      <c r="F65" s="17"/>
      <c r="G65" s="17"/>
    </row>
    <row r="66" spans="1:7" ht="18" customHeight="1">
      <c r="A66" s="45" t="s">
        <v>68</v>
      </c>
      <c r="B66" s="54" t="s">
        <v>83</v>
      </c>
      <c r="C66" s="54"/>
      <c r="D66" s="54"/>
      <c r="E66" s="34"/>
      <c r="F66" s="17"/>
      <c r="G66" s="17"/>
    </row>
    <row r="67" spans="1:7" ht="12.75">
      <c r="A67" s="35"/>
      <c r="B67" s="32"/>
      <c r="C67" s="33"/>
      <c r="D67" s="34"/>
      <c r="E67" s="34"/>
      <c r="F67" s="17"/>
      <c r="G67" s="17"/>
    </row>
    <row r="68" spans="1:7" ht="17.25" customHeight="1">
      <c r="A68" s="50" t="s">
        <v>84</v>
      </c>
      <c r="B68" s="54" t="s">
        <v>69</v>
      </c>
      <c r="C68" s="54"/>
      <c r="D68" s="5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1"/>
      <c r="B70" s="32"/>
      <c r="C70" s="33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4"/>
      <c r="C72" s="34"/>
      <c r="D72" s="34"/>
      <c r="E72" s="34"/>
      <c r="F72" s="17"/>
      <c r="G72" s="17"/>
    </row>
    <row r="73" spans="1:7" ht="12.75">
      <c r="A73" s="36"/>
      <c r="B73" s="37"/>
      <c r="C73" s="37"/>
      <c r="D73" s="34"/>
      <c r="E73" s="34"/>
      <c r="F73" s="17"/>
      <c r="G73" s="17"/>
    </row>
    <row r="74" spans="1:7" ht="12.75">
      <c r="A74" s="36"/>
      <c r="B74" s="37"/>
      <c r="C74" s="37"/>
      <c r="D74" s="37"/>
      <c r="E74" s="37"/>
      <c r="F74" s="17"/>
      <c r="G74" s="17"/>
    </row>
    <row r="75" spans="1:7" ht="12.75">
      <c r="A75" s="38"/>
      <c r="B75" s="39"/>
      <c r="C75" s="39"/>
      <c r="D75" s="39"/>
      <c r="E75" s="39"/>
      <c r="F75" s="17"/>
      <c r="G75" s="17"/>
    </row>
    <row r="76" spans="1:7" ht="12.75">
      <c r="A76" s="40"/>
      <c r="B76" s="17"/>
      <c r="C76" s="17"/>
      <c r="D76" s="17"/>
      <c r="E76" s="17"/>
      <c r="F76" s="17"/>
      <c r="G76" s="17"/>
    </row>
    <row r="77" spans="1:4" ht="12.75">
      <c r="A77" s="51"/>
      <c r="B77" s="52"/>
      <c r="C77" s="52"/>
      <c r="D77" s="52"/>
    </row>
  </sheetData>
  <sheetProtection/>
  <mergeCells count="5">
    <mergeCell ref="A77:D77"/>
    <mergeCell ref="A2:E2"/>
    <mergeCell ref="A1:E1"/>
    <mergeCell ref="B66:D66"/>
    <mergeCell ref="B68:D68"/>
  </mergeCells>
  <printOptions/>
  <pageMargins left="1.05" right="0" top="0.15748031496062992" bottom="0" header="0.16" footer="0.17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22">
      <selection activeCell="B46" sqref="B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100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B6+B24+B31</f>
        <v>7024473.42</v>
      </c>
      <c r="C5" s="4">
        <f>C6+C24+C31</f>
        <v>4550352.91</v>
      </c>
      <c r="D5" s="3">
        <f aca="true" t="shared" si="0" ref="D5:D46">C5/B5*100</f>
        <v>64.77856257586922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B8+B9+B12+B13+B17+B18+B14+B16+B19+B20+B23+B22+B15</f>
        <v>1168730.42</v>
      </c>
      <c r="C6" s="21">
        <f>C8+C9+C12+C13+C17+C18+C14+C16+C19+C20+C23+C22+C15+C21</f>
        <v>728388.3099999999</v>
      </c>
      <c r="D6" s="3">
        <f t="shared" si="0"/>
        <v>62.32303853270115</v>
      </c>
      <c r="E6" s="6"/>
      <c r="F6" s="17"/>
      <c r="G6" s="17"/>
    </row>
    <row r="7" spans="1:7" ht="12" customHeight="1">
      <c r="A7" s="22" t="s">
        <v>10</v>
      </c>
      <c r="B7" s="23"/>
      <c r="C7" s="23"/>
      <c r="D7" s="12"/>
      <c r="E7" s="24"/>
      <c r="F7" s="17"/>
      <c r="G7" s="17"/>
    </row>
    <row r="8" spans="1:7" ht="12" customHeight="1">
      <c r="A8" s="22" t="s">
        <v>11</v>
      </c>
      <c r="B8" s="23">
        <v>19500</v>
      </c>
      <c r="C8" s="23">
        <v>15625.23</v>
      </c>
      <c r="D8" s="12">
        <f t="shared" si="0"/>
        <v>80.12938461538461</v>
      </c>
      <c r="E8" s="12"/>
      <c r="F8" s="25"/>
      <c r="G8" s="17"/>
    </row>
    <row r="9" spans="1:7" ht="12" customHeight="1">
      <c r="A9" s="22" t="s">
        <v>12</v>
      </c>
      <c r="B9" s="23">
        <f>B11</f>
        <v>20000</v>
      </c>
      <c r="C9" s="23">
        <f>C11</f>
        <v>70608</v>
      </c>
      <c r="D9" s="12">
        <f t="shared" si="0"/>
        <v>353.04</v>
      </c>
      <c r="E9" s="12"/>
      <c r="F9" s="17"/>
      <c r="G9" s="17"/>
    </row>
    <row r="10" spans="1:7" ht="12" customHeight="1">
      <c r="A10" s="22" t="s">
        <v>10</v>
      </c>
      <c r="B10" s="23"/>
      <c r="C10" s="26"/>
      <c r="D10" s="12"/>
      <c r="E10" s="12"/>
      <c r="F10" s="17"/>
      <c r="G10" s="17"/>
    </row>
    <row r="11" spans="1:7" ht="12" customHeight="1">
      <c r="A11" s="10" t="s">
        <v>13</v>
      </c>
      <c r="B11" s="23">
        <v>20000</v>
      </c>
      <c r="C11" s="23">
        <v>70608</v>
      </c>
      <c r="D11" s="12">
        <f t="shared" si="0"/>
        <v>353.04</v>
      </c>
      <c r="E11" s="3"/>
      <c r="F11" s="17"/>
      <c r="G11" s="17"/>
    </row>
    <row r="12" spans="1:7" ht="12" customHeight="1">
      <c r="A12" s="22" t="s">
        <v>14</v>
      </c>
      <c r="B12" s="23">
        <v>10000</v>
      </c>
      <c r="C12" s="23">
        <v>8384</v>
      </c>
      <c r="D12" s="12">
        <f t="shared" si="0"/>
        <v>83.84</v>
      </c>
      <c r="E12" s="3"/>
      <c r="F12" s="17"/>
      <c r="G12" s="17"/>
    </row>
    <row r="13" spans="1:7" ht="12" customHeight="1">
      <c r="A13" s="22" t="s">
        <v>0</v>
      </c>
      <c r="B13" s="23">
        <v>171000</v>
      </c>
      <c r="C13" s="23">
        <v>38354</v>
      </c>
      <c r="D13" s="12">
        <f t="shared" si="0"/>
        <v>22.42923976608187</v>
      </c>
      <c r="E13" s="3"/>
      <c r="F13" s="17"/>
      <c r="G13" s="17"/>
    </row>
    <row r="14" spans="1:7" s="19" customFormat="1" ht="13.5" customHeight="1">
      <c r="A14" s="22" t="s">
        <v>16</v>
      </c>
      <c r="B14" s="23">
        <v>0</v>
      </c>
      <c r="C14" s="23">
        <v>1000</v>
      </c>
      <c r="D14" s="12" t="e">
        <f>C14/B14*100</f>
        <v>#DIV/0!</v>
      </c>
      <c r="E14" s="6"/>
      <c r="F14" s="17"/>
      <c r="G14" s="17"/>
    </row>
    <row r="15" spans="1:7" s="19" customFormat="1" ht="13.5" customHeight="1">
      <c r="A15" s="22" t="s">
        <v>67</v>
      </c>
      <c r="B15" s="23">
        <v>270000</v>
      </c>
      <c r="C15" s="23">
        <v>232418.59</v>
      </c>
      <c r="D15" s="12">
        <f>C15/B15*100</f>
        <v>86.08095925925926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159000</v>
      </c>
      <c r="C17" s="23">
        <v>115188.49</v>
      </c>
      <c r="D17" s="12">
        <f t="shared" si="0"/>
        <v>72.44559119496856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85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16380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519230.42</v>
      </c>
      <c r="C23" s="23">
        <v>230430</v>
      </c>
      <c r="D23" s="12">
        <f t="shared" si="0"/>
        <v>44.379140960192586</v>
      </c>
      <c r="E23" s="6"/>
      <c r="F23" s="17"/>
      <c r="G23" s="17"/>
    </row>
    <row r="24" spans="1:7" s="19" customFormat="1" ht="12.75">
      <c r="A24" s="20" t="s">
        <v>17</v>
      </c>
      <c r="B24" s="23">
        <f>B26+B27+B28+B29+B30</f>
        <v>5855743</v>
      </c>
      <c r="C24" s="23">
        <f>C26+C27+C28+C29+C30</f>
        <v>3821964.6</v>
      </c>
      <c r="D24" s="12">
        <f t="shared" si="0"/>
        <v>65.26865335449318</v>
      </c>
      <c r="E24" s="6"/>
      <c r="F24" s="17"/>
      <c r="G24" s="17"/>
    </row>
    <row r="25" spans="1:7" s="19" customFormat="1" ht="13.5" customHeight="1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3.5" customHeight="1">
      <c r="A26" s="22" t="s">
        <v>18</v>
      </c>
      <c r="B26" s="23">
        <v>1275800</v>
      </c>
      <c r="C26" s="23">
        <v>1061200</v>
      </c>
      <c r="D26" s="12">
        <f t="shared" si="0"/>
        <v>83.17918168992004</v>
      </c>
      <c r="E26" s="6"/>
      <c r="F26" s="17"/>
      <c r="G26" s="17"/>
    </row>
    <row r="27" spans="1:7" s="19" customFormat="1" ht="13.5" customHeight="1">
      <c r="A27" s="22" t="s">
        <v>19</v>
      </c>
      <c r="B27" s="23">
        <v>4529165</v>
      </c>
      <c r="C27" s="23">
        <v>2709986.6</v>
      </c>
      <c r="D27" s="12">
        <f t="shared" si="0"/>
        <v>59.83413278164959</v>
      </c>
      <c r="E27" s="6"/>
      <c r="F27" s="17"/>
      <c r="G27" s="17"/>
    </row>
    <row r="28" spans="1:7" s="19" customFormat="1" ht="13.5" customHeight="1">
      <c r="A28" s="22" t="s">
        <v>61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12.75">
      <c r="A30" s="22" t="s">
        <v>82</v>
      </c>
      <c r="B30" s="23">
        <v>50778</v>
      </c>
      <c r="C30" s="23">
        <v>50778</v>
      </c>
      <c r="D30" s="12">
        <f t="shared" si="0"/>
        <v>100</v>
      </c>
      <c r="E30" s="6"/>
      <c r="F30" s="17"/>
      <c r="G30" s="17"/>
    </row>
    <row r="31" spans="1:7" s="19" customFormat="1" ht="25.5">
      <c r="A31" s="27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5.5">
      <c r="A32" s="2" t="s">
        <v>20</v>
      </c>
      <c r="B32" s="4">
        <f>B34+B35+B36+B37+B38+B39+B40+B41+B42</f>
        <v>7040876.42</v>
      </c>
      <c r="C32" s="4">
        <f>C34+C35+C36+C38+C39+C40+C42+C41+C37</f>
        <v>4225723.12</v>
      </c>
      <c r="D32" s="3">
        <f t="shared" si="0"/>
        <v>60.017004530808116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3.25" customHeight="1">
      <c r="A34" s="7" t="s">
        <v>21</v>
      </c>
      <c r="B34" s="21">
        <v>1042981</v>
      </c>
      <c r="C34" s="21">
        <v>664354.8</v>
      </c>
      <c r="D34" s="3">
        <f t="shared" si="0"/>
        <v>63.69768960316632</v>
      </c>
      <c r="E34" s="6" t="s">
        <v>8</v>
      </c>
      <c r="F34" s="17"/>
      <c r="G34" s="17"/>
    </row>
    <row r="35" spans="1:7" ht="23.25" customHeight="1">
      <c r="A35" s="7" t="s">
        <v>22</v>
      </c>
      <c r="B35" s="21">
        <v>102500</v>
      </c>
      <c r="C35" s="21">
        <v>65833.6</v>
      </c>
      <c r="D35" s="3">
        <f t="shared" si="0"/>
        <v>64.2279024390244</v>
      </c>
      <c r="E35" s="6" t="s">
        <v>8</v>
      </c>
      <c r="F35" s="17"/>
      <c r="G35" s="17"/>
    </row>
    <row r="36" spans="1:7" ht="23.25" customHeight="1">
      <c r="A36" s="28" t="s">
        <v>23</v>
      </c>
      <c r="B36" s="21">
        <v>30000</v>
      </c>
      <c r="C36" s="21">
        <v>1078</v>
      </c>
      <c r="D36" s="3">
        <f t="shared" si="0"/>
        <v>3.5933333333333333</v>
      </c>
      <c r="E36" s="6" t="s">
        <v>8</v>
      </c>
      <c r="F36" s="17"/>
      <c r="G36" s="17"/>
    </row>
    <row r="37" spans="1:7" ht="25.5">
      <c r="A37" s="28" t="s">
        <v>51</v>
      </c>
      <c r="B37" s="21">
        <v>2321844.93</v>
      </c>
      <c r="C37" s="21">
        <v>1920661.39</v>
      </c>
      <c r="D37" s="3"/>
      <c r="E37" s="6" t="s">
        <v>8</v>
      </c>
      <c r="F37" s="17"/>
      <c r="G37" s="17"/>
    </row>
    <row r="38" spans="1:7" ht="25.5">
      <c r="A38" s="28" t="s">
        <v>24</v>
      </c>
      <c r="B38" s="21">
        <v>3456650.49</v>
      </c>
      <c r="C38" s="21">
        <v>1546795.33</v>
      </c>
      <c r="D38" s="3">
        <f t="shared" si="0"/>
        <v>44.7483867540221</v>
      </c>
      <c r="E38" s="6" t="s">
        <v>8</v>
      </c>
      <c r="F38" s="17"/>
      <c r="G38" s="17"/>
    </row>
    <row r="39" spans="1:7" ht="12.75">
      <c r="A39" s="28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5.5">
      <c r="A40" s="28" t="s">
        <v>58</v>
      </c>
      <c r="B40" s="21">
        <v>66900</v>
      </c>
      <c r="C40" s="21">
        <v>25000</v>
      </c>
      <c r="D40" s="3">
        <f t="shared" si="0"/>
        <v>37.369207772795214</v>
      </c>
      <c r="E40" s="6" t="s">
        <v>8</v>
      </c>
      <c r="F40" s="17"/>
      <c r="G40" s="17"/>
    </row>
    <row r="41" spans="1:7" ht="25.5">
      <c r="A41" s="28" t="s">
        <v>26</v>
      </c>
      <c r="B41" s="21">
        <v>0</v>
      </c>
      <c r="C41" s="21">
        <v>0</v>
      </c>
      <c r="D41" s="3"/>
      <c r="E41" s="6" t="s">
        <v>8</v>
      </c>
      <c r="F41" s="17"/>
      <c r="G41" s="17"/>
    </row>
    <row r="42" spans="1:7" ht="25.5">
      <c r="A42" s="28" t="s">
        <v>59</v>
      </c>
      <c r="B42" s="21">
        <v>20000</v>
      </c>
      <c r="C42" s="21">
        <v>2000</v>
      </c>
      <c r="D42" s="3">
        <f t="shared" si="0"/>
        <v>10</v>
      </c>
      <c r="E42" s="6" t="s">
        <v>8</v>
      </c>
      <c r="F42" s="17"/>
      <c r="G42" s="17"/>
    </row>
    <row r="43" spans="1:7" ht="25.5">
      <c r="A43" s="28" t="s">
        <v>27</v>
      </c>
      <c r="B43" s="21">
        <f>B32</f>
        <v>7040876.42</v>
      </c>
      <c r="C43" s="21">
        <f>C32</f>
        <v>4225723.12</v>
      </c>
      <c r="D43" s="3">
        <f t="shared" si="0"/>
        <v>60.017004530808116</v>
      </c>
      <c r="E43" s="6" t="s">
        <v>8</v>
      </c>
      <c r="F43" s="17"/>
      <c r="G43" s="17"/>
    </row>
    <row r="44" spans="1:7" ht="12.75">
      <c r="A44" s="22" t="s">
        <v>10</v>
      </c>
      <c r="B44" s="23"/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7008776.42</v>
      </c>
      <c r="C45" s="4">
        <f>C43-C46</f>
        <v>4225723.12</v>
      </c>
      <c r="D45" s="6">
        <f t="shared" si="0"/>
        <v>60.29188073315655</v>
      </c>
      <c r="E45" s="3"/>
      <c r="F45" s="17"/>
      <c r="G45" s="17"/>
    </row>
    <row r="46" spans="1:7" ht="12.75">
      <c r="A46" s="5" t="s">
        <v>54</v>
      </c>
      <c r="B46" s="4">
        <v>32100</v>
      </c>
      <c r="C46" s="4">
        <v>0</v>
      </c>
      <c r="D46" s="6">
        <f t="shared" si="0"/>
        <v>0</v>
      </c>
      <c r="E46" s="3"/>
      <c r="F46" s="17"/>
      <c r="G46" s="17"/>
    </row>
    <row r="47" spans="1:7" ht="51">
      <c r="A47" s="5" t="s">
        <v>64</v>
      </c>
      <c r="B47" s="21">
        <f>B5-B32</f>
        <v>-16403</v>
      </c>
      <c r="C47" s="21">
        <f>C5-C32</f>
        <v>324629.79000000004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0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0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0">
        <v>0</v>
      </c>
      <c r="D55" s="6">
        <v>0</v>
      </c>
      <c r="E55" s="12"/>
      <c r="F55" s="17"/>
      <c r="G55" s="17"/>
    </row>
    <row r="56" spans="1:7" ht="50.25" customHeight="1">
      <c r="A56" s="22" t="s">
        <v>37</v>
      </c>
      <c r="B56" s="23">
        <v>0</v>
      </c>
      <c r="C56" s="29">
        <v>0</v>
      </c>
      <c r="D56" s="6">
        <v>0</v>
      </c>
      <c r="E56" s="6" t="s">
        <v>36</v>
      </c>
      <c r="F56" s="17"/>
      <c r="G56" s="17"/>
    </row>
    <row r="57" spans="1:7" ht="24.75" customHeight="1">
      <c r="A57" s="22" t="s">
        <v>38</v>
      </c>
      <c r="B57" s="23">
        <v>0</v>
      </c>
      <c r="C57" s="29">
        <v>0</v>
      </c>
      <c r="D57" s="6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51">
      <c r="A59" s="22" t="s">
        <v>42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26.25" customHeight="1">
      <c r="A60" s="22" t="s">
        <v>43</v>
      </c>
      <c r="B60" s="23">
        <v>0</v>
      </c>
      <c r="C60" s="29">
        <v>0</v>
      </c>
      <c r="D60" s="6">
        <v>0</v>
      </c>
      <c r="E60" s="6" t="s">
        <v>44</v>
      </c>
      <c r="F60" s="17"/>
      <c r="G60" s="17"/>
    </row>
    <row r="61" spans="1:7" ht="35.25" customHeight="1">
      <c r="A61" s="22" t="s">
        <v>45</v>
      </c>
      <c r="B61" s="23">
        <v>0</v>
      </c>
      <c r="C61" s="29">
        <v>0</v>
      </c>
      <c r="D61" s="6">
        <v>0</v>
      </c>
      <c r="E61" s="6" t="s">
        <v>46</v>
      </c>
      <c r="F61" s="17"/>
      <c r="G61" s="17"/>
    </row>
    <row r="62" spans="1:7" ht="36.75" customHeight="1">
      <c r="A62" s="22" t="s">
        <v>47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24.75" customHeight="1">
      <c r="A63" s="22" t="s">
        <v>49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24.75" customHeight="1">
      <c r="A64" s="46"/>
      <c r="B64" s="47"/>
      <c r="C64" s="48"/>
      <c r="D64" s="49"/>
      <c r="E64" s="49"/>
      <c r="F64" s="17"/>
      <c r="G64" s="17"/>
    </row>
    <row r="65" spans="1:7" ht="27.75" customHeight="1">
      <c r="A65" s="56" t="s">
        <v>86</v>
      </c>
      <c r="B65" s="56"/>
      <c r="C65" s="56"/>
      <c r="D65" s="56"/>
      <c r="E65" s="56"/>
      <c r="F65" s="17"/>
      <c r="G65" s="17"/>
    </row>
    <row r="66" spans="1:7" ht="12.75">
      <c r="A66" s="31"/>
      <c r="B66" s="32"/>
      <c r="C66" s="33"/>
      <c r="D66" s="34"/>
      <c r="E66" s="34"/>
      <c r="F66" s="17"/>
      <c r="G66" s="17"/>
    </row>
    <row r="67" spans="1:7" ht="21.75" customHeight="1">
      <c r="A67" s="56" t="s">
        <v>87</v>
      </c>
      <c r="B67" s="56"/>
      <c r="C67" s="56"/>
      <c r="D67" s="56"/>
      <c r="E67" s="56"/>
      <c r="F67" s="17"/>
      <c r="G67" s="17"/>
    </row>
    <row r="68" spans="1:7" ht="12.75">
      <c r="A68" s="36"/>
      <c r="B68" s="34"/>
      <c r="C68" s="34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7"/>
      <c r="C70" s="37"/>
      <c r="D70" s="34"/>
      <c r="E70" s="34"/>
      <c r="F70" s="17"/>
      <c r="G70" s="17"/>
    </row>
    <row r="71" spans="1:7" ht="12.75">
      <c r="A71" s="36"/>
      <c r="B71" s="37"/>
      <c r="C71" s="37"/>
      <c r="D71" s="37"/>
      <c r="E71" s="37"/>
      <c r="F71" s="17"/>
      <c r="G71" s="17"/>
    </row>
    <row r="72" spans="1:7" ht="12.75">
      <c r="A72" s="38"/>
      <c r="B72" s="39"/>
      <c r="C72" s="39"/>
      <c r="D72" s="39"/>
      <c r="E72" s="39"/>
      <c r="F72" s="17"/>
      <c r="G72" s="17"/>
    </row>
    <row r="73" spans="1:7" ht="12.75">
      <c r="A73" s="40"/>
      <c r="B73" s="17"/>
      <c r="C73" s="17"/>
      <c r="D73" s="17"/>
      <c r="E73" s="17"/>
      <c r="F73" s="17"/>
      <c r="G73" s="17"/>
    </row>
    <row r="74" spans="1:4" ht="12.75">
      <c r="A74" s="51"/>
      <c r="B74" s="52"/>
      <c r="C74" s="52"/>
      <c r="D74" s="52"/>
    </row>
  </sheetData>
  <sheetProtection/>
  <mergeCells count="5">
    <mergeCell ref="A74:D74"/>
    <mergeCell ref="A2:E2"/>
    <mergeCell ref="A1:E1"/>
    <mergeCell ref="A65:E65"/>
    <mergeCell ref="A67:E67"/>
  </mergeCells>
  <printOptions/>
  <pageMargins left="1" right="0" top="0.15748031496062992" bottom="0" header="0.16" footer="0.17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">
      <selection activeCell="B45" sqref="B4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90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B6+B23+B30</f>
        <v>9255788.47</v>
      </c>
      <c r="C5" s="4">
        <f>C6+C23+C30</f>
        <v>6415482.3</v>
      </c>
      <c r="D5" s="3">
        <f aca="true" t="shared" si="0" ref="D5:D45">C5/B5*100</f>
        <v>69.31319055955045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1142313.47</v>
      </c>
      <c r="C6" s="21">
        <f>C8+C9+C12+C13+C17+C18+C14+C16+C19+C20+C22+C21+C15</f>
        <v>603241.4400000001</v>
      </c>
      <c r="D6" s="3">
        <f t="shared" si="0"/>
        <v>52.808747847471324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21600</v>
      </c>
      <c r="C8" s="23">
        <v>21963.75</v>
      </c>
      <c r="D8" s="12">
        <f t="shared" si="0"/>
        <v>101.68402777777779</v>
      </c>
      <c r="E8" s="12"/>
      <c r="F8" s="25"/>
      <c r="G8" s="17"/>
    </row>
    <row r="9" spans="1:7" ht="12.75">
      <c r="A9" s="22" t="s">
        <v>12</v>
      </c>
      <c r="B9" s="23">
        <f>B11</f>
        <v>50000</v>
      </c>
      <c r="C9" s="23">
        <f>C11</f>
        <v>16218.3</v>
      </c>
      <c r="D9" s="12">
        <f t="shared" si="0"/>
        <v>32.4366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50000</v>
      </c>
      <c r="C11" s="23">
        <v>16218.3</v>
      </c>
      <c r="D11" s="12">
        <f t="shared" si="0"/>
        <v>32.4366</v>
      </c>
      <c r="E11" s="3"/>
      <c r="F11" s="17"/>
      <c r="G11" s="17"/>
    </row>
    <row r="12" spans="1:7" ht="12.75">
      <c r="A12" s="22" t="s">
        <v>14</v>
      </c>
      <c r="B12" s="23">
        <v>14000</v>
      </c>
      <c r="C12" s="23">
        <v>-2223.77</v>
      </c>
      <c r="D12" s="12">
        <f t="shared" si="0"/>
        <v>-15.884071428571428</v>
      </c>
      <c r="E12" s="3"/>
      <c r="F12" s="17"/>
      <c r="G12" s="17"/>
    </row>
    <row r="13" spans="1:7" ht="12.75">
      <c r="A13" s="22" t="s">
        <v>0</v>
      </c>
      <c r="B13" s="23">
        <v>189000</v>
      </c>
      <c r="C13" s="23">
        <v>15733.41</v>
      </c>
      <c r="D13" s="12">
        <f t="shared" si="0"/>
        <v>8.324555555555555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1040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430000</v>
      </c>
      <c r="C15" s="23">
        <v>369848.71</v>
      </c>
      <c r="D15" s="12">
        <f>C15/B15*100</f>
        <v>86.01132790697676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/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175000</v>
      </c>
      <c r="C17" s="23">
        <v>53821.25</v>
      </c>
      <c r="D17" s="12">
        <f t="shared" si="0"/>
        <v>30.755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3141.81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18697.98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262713.47</v>
      </c>
      <c r="C22" s="23">
        <v>105000</v>
      </c>
      <c r="D22" s="12">
        <f t="shared" si="0"/>
        <v>39.96749766960941</v>
      </c>
      <c r="E22" s="6"/>
      <c r="F22" s="17"/>
      <c r="G22" s="17"/>
    </row>
    <row r="23" spans="1:7" s="19" customFormat="1" ht="12.75">
      <c r="A23" s="20" t="s">
        <v>17</v>
      </c>
      <c r="B23" s="23">
        <f>B25+B26+B27+B28+B29</f>
        <v>8113475</v>
      </c>
      <c r="C23" s="23">
        <f>C25+C26+C27+C28+C29</f>
        <v>5812240.859999999</v>
      </c>
      <c r="D23" s="12">
        <f t="shared" si="0"/>
        <v>71.63688629101587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2982918</v>
      </c>
      <c r="C25" s="23">
        <v>2217300</v>
      </c>
      <c r="D25" s="12">
        <f t="shared" si="0"/>
        <v>74.33325354568915</v>
      </c>
      <c r="E25" s="6"/>
      <c r="F25" s="17"/>
      <c r="G25" s="17"/>
    </row>
    <row r="26" spans="1:7" s="19" customFormat="1" ht="12.75">
      <c r="A26" s="22" t="s">
        <v>19</v>
      </c>
      <c r="B26" s="23">
        <v>5061551</v>
      </c>
      <c r="C26" s="23">
        <v>3525934.86</v>
      </c>
      <c r="D26" s="12">
        <f t="shared" si="0"/>
        <v>69.66115445641069</v>
      </c>
      <c r="E26" s="6"/>
      <c r="F26" s="17"/>
      <c r="G26" s="17"/>
    </row>
    <row r="27" spans="1:7" s="19" customFormat="1" ht="12.75">
      <c r="A27" s="22" t="s">
        <v>61</v>
      </c>
      <c r="B27" s="23">
        <v>0</v>
      </c>
      <c r="C27" s="23">
        <v>0</v>
      </c>
      <c r="D27" s="12" t="e">
        <f t="shared" si="0"/>
        <v>#DIV/0!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12.75">
      <c r="A29" s="22" t="s">
        <v>88</v>
      </c>
      <c r="B29" s="23">
        <v>69006</v>
      </c>
      <c r="C29" s="23">
        <v>69006</v>
      </c>
      <c r="D29" s="12">
        <f t="shared" si="0"/>
        <v>100</v>
      </c>
      <c r="E29" s="6"/>
      <c r="F29" s="17"/>
      <c r="G29" s="17"/>
    </row>
    <row r="30" spans="1:7" s="19" customFormat="1" ht="25.5">
      <c r="A30" s="27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5.5">
      <c r="A31" s="2" t="s">
        <v>20</v>
      </c>
      <c r="B31" s="4">
        <f>B33+B34+B35+B37+B38+B39+B41+B40+B36</f>
        <v>9255788.47</v>
      </c>
      <c r="C31" s="4">
        <f>C33+C34+C35+C37+C38+C39+C41+C40+C36</f>
        <v>6187433.79</v>
      </c>
      <c r="D31" s="3">
        <f t="shared" si="0"/>
        <v>66.84934309005442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5.5">
      <c r="A33" s="7" t="s">
        <v>21</v>
      </c>
      <c r="B33" s="21">
        <v>1500606</v>
      </c>
      <c r="C33" s="21">
        <v>931447.43</v>
      </c>
      <c r="D33" s="3">
        <f t="shared" si="0"/>
        <v>62.071418480267305</v>
      </c>
      <c r="E33" s="6" t="s">
        <v>8</v>
      </c>
      <c r="F33" s="17"/>
      <c r="G33" s="17"/>
    </row>
    <row r="34" spans="1:7" ht="25.5">
      <c r="A34" s="7" t="s">
        <v>91</v>
      </c>
      <c r="B34" s="21">
        <v>102500</v>
      </c>
      <c r="C34" s="21">
        <v>72703.86</v>
      </c>
      <c r="D34" s="3">
        <f t="shared" si="0"/>
        <v>70.93059512195123</v>
      </c>
      <c r="E34" s="6" t="s">
        <v>8</v>
      </c>
      <c r="F34" s="17"/>
      <c r="G34" s="17"/>
    </row>
    <row r="35" spans="1:7" ht="25.5">
      <c r="A35" s="28" t="s">
        <v>23</v>
      </c>
      <c r="B35" s="21">
        <v>3400</v>
      </c>
      <c r="C35" s="21">
        <v>3400</v>
      </c>
      <c r="D35" s="3">
        <f t="shared" si="0"/>
        <v>100</v>
      </c>
      <c r="E35" s="6" t="s">
        <v>8</v>
      </c>
      <c r="F35" s="17"/>
      <c r="G35" s="17"/>
    </row>
    <row r="36" spans="1:7" ht="25.5">
      <c r="A36" s="28" t="s">
        <v>51</v>
      </c>
      <c r="B36" s="21">
        <v>3131955.47</v>
      </c>
      <c r="C36" s="21">
        <v>2422179.33</v>
      </c>
      <c r="D36" s="3">
        <f t="shared" si="0"/>
        <v>77.33760435616921</v>
      </c>
      <c r="E36" s="6" t="s">
        <v>8</v>
      </c>
      <c r="F36" s="17"/>
      <c r="G36" s="17"/>
    </row>
    <row r="37" spans="1:7" ht="25.5">
      <c r="A37" s="28" t="s">
        <v>24</v>
      </c>
      <c r="B37" s="21">
        <v>1774580</v>
      </c>
      <c r="C37" s="21">
        <v>451635.91</v>
      </c>
      <c r="D37" s="3">
        <f t="shared" si="0"/>
        <v>25.450298662218664</v>
      </c>
      <c r="E37" s="6" t="s">
        <v>8</v>
      </c>
      <c r="F37" s="17"/>
      <c r="G37" s="17"/>
    </row>
    <row r="38" spans="1:7" ht="12.75">
      <c r="A38" s="28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5.5">
      <c r="A39" s="28" t="s">
        <v>58</v>
      </c>
      <c r="B39" s="21">
        <v>2722747</v>
      </c>
      <c r="C39" s="21">
        <v>2296067.26</v>
      </c>
      <c r="D39" s="3">
        <f t="shared" si="0"/>
        <v>84.32907133861501</v>
      </c>
      <c r="E39" s="6" t="s">
        <v>8</v>
      </c>
      <c r="F39" s="17"/>
      <c r="G39" s="17"/>
    </row>
    <row r="40" spans="1:7" ht="25.5">
      <c r="A40" s="28" t="s">
        <v>26</v>
      </c>
      <c r="B40" s="21">
        <v>0</v>
      </c>
      <c r="C40" s="21">
        <v>0</v>
      </c>
      <c r="D40" s="3" t="e">
        <f>C40/B40*100</f>
        <v>#DIV/0!</v>
      </c>
      <c r="E40" s="6" t="s">
        <v>8</v>
      </c>
      <c r="F40" s="17"/>
      <c r="G40" s="17"/>
    </row>
    <row r="41" spans="1:7" ht="25.5">
      <c r="A41" s="28" t="s">
        <v>59</v>
      </c>
      <c r="B41" s="21">
        <v>20000</v>
      </c>
      <c r="C41" s="21">
        <v>10000</v>
      </c>
      <c r="D41" s="3">
        <f t="shared" si="0"/>
        <v>50</v>
      </c>
      <c r="E41" s="6" t="s">
        <v>8</v>
      </c>
      <c r="F41" s="17"/>
      <c r="G41" s="17"/>
    </row>
    <row r="42" spans="1:7" ht="25.5">
      <c r="A42" s="28" t="s">
        <v>27</v>
      </c>
      <c r="B42" s="21">
        <f>B31</f>
        <v>9255788.47</v>
      </c>
      <c r="C42" s="21">
        <f>C31</f>
        <v>6187433.79</v>
      </c>
      <c r="D42" s="3">
        <f t="shared" si="0"/>
        <v>66.84934309005442</v>
      </c>
      <c r="E42" s="6" t="s">
        <v>8</v>
      </c>
      <c r="F42" s="17"/>
      <c r="G42" s="17"/>
    </row>
    <row r="43" spans="1:7" ht="12.75">
      <c r="A43" s="22" t="s">
        <v>10</v>
      </c>
      <c r="B43" s="24"/>
      <c r="C43" s="24"/>
      <c r="D43" s="3"/>
      <c r="E43" s="24"/>
      <c r="F43" s="17"/>
      <c r="G43" s="17"/>
    </row>
    <row r="44" spans="1:7" ht="12.75">
      <c r="A44" s="5" t="s">
        <v>28</v>
      </c>
      <c r="B44" s="4">
        <f>B42-B45</f>
        <v>9234988.47</v>
      </c>
      <c r="C44" s="4">
        <f>C42-C45</f>
        <v>6176633.79</v>
      </c>
      <c r="D44" s="6">
        <f t="shared" si="0"/>
        <v>66.88296157666994</v>
      </c>
      <c r="E44" s="3"/>
      <c r="F44" s="17"/>
      <c r="G44" s="17"/>
    </row>
    <row r="45" spans="1:7" ht="12.75">
      <c r="A45" s="5" t="s">
        <v>54</v>
      </c>
      <c r="B45" s="21">
        <v>20800</v>
      </c>
      <c r="C45" s="21">
        <v>10800</v>
      </c>
      <c r="D45" s="6">
        <f t="shared" si="0"/>
        <v>51.92307692307693</v>
      </c>
      <c r="E45" s="3"/>
      <c r="F45" s="17"/>
      <c r="G45" s="17"/>
    </row>
    <row r="46" spans="1:7" ht="51">
      <c r="A46" s="5" t="s">
        <v>64</v>
      </c>
      <c r="B46" s="21">
        <f>B5-B31</f>
        <v>0</v>
      </c>
      <c r="C46" s="21">
        <f>C5-C31</f>
        <v>228048.50999999978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3">
        <v>0</v>
      </c>
      <c r="E47" s="6"/>
      <c r="F47" s="17"/>
      <c r="G47" s="17"/>
    </row>
    <row r="48" spans="1:7" s="19" customFormat="1" ht="12.75">
      <c r="A48" s="5" t="s">
        <v>30</v>
      </c>
      <c r="B48" s="4">
        <v>0</v>
      </c>
      <c r="C48" s="4">
        <v>0</v>
      </c>
      <c r="D48" s="3">
        <v>0</v>
      </c>
      <c r="E48" s="3"/>
      <c r="F48" s="18"/>
      <c r="G48" s="18"/>
    </row>
    <row r="49" spans="1:7" ht="12.75">
      <c r="A49" s="22" t="s">
        <v>31</v>
      </c>
      <c r="B49" s="26">
        <v>0</v>
      </c>
      <c r="C49" s="26">
        <v>0</v>
      </c>
      <c r="D49" s="3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29">
        <v>0</v>
      </c>
      <c r="D50" s="3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29">
        <v>0</v>
      </c>
      <c r="D51" s="3">
        <v>0</v>
      </c>
      <c r="E51" s="24"/>
      <c r="F51" s="17"/>
      <c r="G51" s="17"/>
    </row>
    <row r="52" spans="1:7" ht="12.75">
      <c r="A52" s="22" t="s">
        <v>10</v>
      </c>
      <c r="B52" s="4">
        <v>0</v>
      </c>
      <c r="C52" s="44">
        <v>0</v>
      </c>
      <c r="D52" s="3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0">
        <v>0</v>
      </c>
      <c r="D53" s="3">
        <v>0</v>
      </c>
      <c r="E53" s="24"/>
      <c r="F53" s="17"/>
      <c r="G53" s="17"/>
    </row>
    <row r="54" spans="1:7" ht="12.75">
      <c r="A54" s="22" t="s">
        <v>35</v>
      </c>
      <c r="B54" s="4">
        <v>0</v>
      </c>
      <c r="C54" s="44">
        <v>0</v>
      </c>
      <c r="D54" s="3">
        <v>0</v>
      </c>
      <c r="E54" s="12"/>
      <c r="F54" s="17"/>
      <c r="G54" s="17"/>
    </row>
    <row r="55" spans="1:7" ht="51">
      <c r="A55" s="22" t="s">
        <v>37</v>
      </c>
      <c r="B55" s="21">
        <v>0</v>
      </c>
      <c r="C55" s="30">
        <v>0</v>
      </c>
      <c r="D55" s="6">
        <v>0</v>
      </c>
      <c r="E55" s="6" t="s">
        <v>36</v>
      </c>
      <c r="F55" s="17"/>
      <c r="G55" s="17"/>
    </row>
    <row r="56" spans="1:7" ht="25.5">
      <c r="A56" s="22" t="s">
        <v>38</v>
      </c>
      <c r="B56" s="21">
        <v>0</v>
      </c>
      <c r="C56" s="30">
        <v>0</v>
      </c>
      <c r="D56" s="6">
        <v>0</v>
      </c>
      <c r="E56" s="6" t="s">
        <v>39</v>
      </c>
      <c r="F56" s="17"/>
      <c r="G56" s="17"/>
    </row>
    <row r="57" spans="1:7" ht="38.25">
      <c r="A57" s="22" t="s">
        <v>40</v>
      </c>
      <c r="B57" s="21">
        <v>0</v>
      </c>
      <c r="C57" s="30">
        <v>0</v>
      </c>
      <c r="D57" s="6">
        <v>0</v>
      </c>
      <c r="E57" s="6" t="s">
        <v>41</v>
      </c>
      <c r="F57" s="17"/>
      <c r="G57" s="17"/>
    </row>
    <row r="58" spans="1:7" ht="51">
      <c r="A58" s="22" t="s">
        <v>42</v>
      </c>
      <c r="B58" s="21">
        <v>0</v>
      </c>
      <c r="C58" s="30">
        <v>0</v>
      </c>
      <c r="D58" s="6">
        <v>0</v>
      </c>
      <c r="E58" s="6" t="s">
        <v>41</v>
      </c>
      <c r="F58" s="17"/>
      <c r="G58" s="17"/>
    </row>
    <row r="59" spans="1:7" ht="31.5" customHeight="1">
      <c r="A59" s="22" t="s">
        <v>43</v>
      </c>
      <c r="B59" s="21">
        <v>0</v>
      </c>
      <c r="C59" s="30">
        <v>0</v>
      </c>
      <c r="D59" s="6">
        <v>0</v>
      </c>
      <c r="E59" s="6" t="s">
        <v>44</v>
      </c>
      <c r="F59" s="17"/>
      <c r="G59" s="17"/>
    </row>
    <row r="60" spans="1:7" ht="38.25">
      <c r="A60" s="22" t="s">
        <v>45</v>
      </c>
      <c r="B60" s="21">
        <v>0</v>
      </c>
      <c r="C60" s="30">
        <v>0</v>
      </c>
      <c r="D60" s="6">
        <v>0</v>
      </c>
      <c r="E60" s="6" t="s">
        <v>46</v>
      </c>
      <c r="F60" s="17"/>
      <c r="G60" s="17"/>
    </row>
    <row r="61" spans="1:7" ht="43.5" customHeight="1">
      <c r="A61" s="22" t="s">
        <v>47</v>
      </c>
      <c r="B61" s="21">
        <v>0</v>
      </c>
      <c r="C61" s="30">
        <v>0</v>
      </c>
      <c r="D61" s="6">
        <v>0</v>
      </c>
      <c r="E61" s="6" t="s">
        <v>48</v>
      </c>
      <c r="F61" s="17"/>
      <c r="G61" s="17"/>
    </row>
    <row r="62" spans="1:7" ht="25.5">
      <c r="A62" s="22" t="s">
        <v>49</v>
      </c>
      <c r="B62" s="21">
        <v>0</v>
      </c>
      <c r="C62" s="30">
        <v>0</v>
      </c>
      <c r="D62" s="6">
        <v>0</v>
      </c>
      <c r="E62" s="6" t="s">
        <v>48</v>
      </c>
      <c r="F62" s="17"/>
      <c r="G62" s="17"/>
    </row>
    <row r="63" spans="1:7" ht="12.75">
      <c r="A63" s="31"/>
      <c r="B63" s="32"/>
      <c r="C63" s="33"/>
      <c r="D63" s="34"/>
      <c r="E63" s="34"/>
      <c r="F63" s="17"/>
      <c r="G63" s="17"/>
    </row>
    <row r="64" spans="1:7" ht="12.75">
      <c r="A64" s="45" t="s">
        <v>68</v>
      </c>
      <c r="B64" s="54" t="s">
        <v>80</v>
      </c>
      <c r="C64" s="54"/>
      <c r="D64" s="54"/>
      <c r="E64" s="34"/>
      <c r="F64" s="17"/>
      <c r="G64" s="17"/>
    </row>
    <row r="65" spans="1:7" ht="12.75">
      <c r="A65" s="35"/>
      <c r="B65" s="32"/>
      <c r="C65" s="33"/>
      <c r="D65" s="34"/>
      <c r="E65" s="34"/>
      <c r="F65" s="17"/>
      <c r="G65" s="17"/>
    </row>
    <row r="66" spans="1:7" ht="12.75">
      <c r="A66" s="45" t="s">
        <v>81</v>
      </c>
      <c r="B66" s="54" t="s">
        <v>70</v>
      </c>
      <c r="C66" s="54"/>
      <c r="D66" s="5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7"/>
      <c r="C71" s="37"/>
      <c r="D71" s="34"/>
      <c r="E71" s="34"/>
      <c r="F71" s="17"/>
      <c r="G71" s="17"/>
    </row>
    <row r="72" spans="1:7" ht="12.75">
      <c r="A72" s="36"/>
      <c r="B72" s="37"/>
      <c r="C72" s="37"/>
      <c r="D72" s="37"/>
      <c r="E72" s="37"/>
      <c r="F72" s="17"/>
      <c r="G72" s="17"/>
    </row>
    <row r="73" spans="1:7" ht="12.75">
      <c r="A73" s="38"/>
      <c r="B73" s="39"/>
      <c r="C73" s="39"/>
      <c r="D73" s="39"/>
      <c r="E73" s="39"/>
      <c r="F73" s="17"/>
      <c r="G73" s="17"/>
    </row>
    <row r="74" spans="1:7" ht="12.75">
      <c r="A74" s="40"/>
      <c r="B74" s="17"/>
      <c r="C74" s="17"/>
      <c r="D74" s="17"/>
      <c r="E74" s="17"/>
      <c r="F74" s="17"/>
      <c r="G74" s="17"/>
    </row>
    <row r="75" spans="1:4" ht="12.75">
      <c r="A75" s="51"/>
      <c r="B75" s="52"/>
      <c r="C75" s="52"/>
      <c r="D75" s="52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1.02" right="0" top="0.15748031496062992" bottom="0" header="0.16" footer="0.17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6" width="14.140625" style="13" customWidth="1"/>
    <col min="7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93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6" s="19" customFormat="1" ht="25.5">
      <c r="A5" s="2" t="s">
        <v>7</v>
      </c>
      <c r="B5" s="4">
        <f>B6+B23+B29</f>
        <v>5176431.93</v>
      </c>
      <c r="C5" s="4">
        <f>C6+C23+C29</f>
        <v>1999788.72</v>
      </c>
      <c r="D5" s="3">
        <f aca="true" t="shared" si="0" ref="D5:D44">C5/B5*100</f>
        <v>38.63257060158038</v>
      </c>
      <c r="E5" s="3" t="s">
        <v>8</v>
      </c>
      <c r="F5" s="18"/>
    </row>
    <row r="6" spans="1:6" ht="12.75">
      <c r="A6" s="20" t="s">
        <v>9</v>
      </c>
      <c r="B6" s="21">
        <f>B8+B9+B12+B13+B17+B18+B14+B16+B19+B20+B22+B21+B15</f>
        <v>1760632.93</v>
      </c>
      <c r="C6" s="21">
        <f>C8+C9+C12+C13+C17+C18+C14+C16+C19+C20+C22+C21+C15</f>
        <v>959901.53</v>
      </c>
      <c r="D6" s="3">
        <f t="shared" si="0"/>
        <v>54.52025312283578</v>
      </c>
      <c r="E6" s="6"/>
      <c r="F6" s="17"/>
    </row>
    <row r="7" spans="1:6" ht="12.75">
      <c r="A7" s="22" t="s">
        <v>10</v>
      </c>
      <c r="B7" s="23"/>
      <c r="C7" s="23"/>
      <c r="D7" s="12"/>
      <c r="E7" s="24"/>
      <c r="F7" s="17"/>
    </row>
    <row r="8" spans="1:6" ht="12.75">
      <c r="A8" s="22" t="s">
        <v>11</v>
      </c>
      <c r="B8" s="23">
        <v>75000</v>
      </c>
      <c r="C8" s="23">
        <v>55990.56</v>
      </c>
      <c r="D8" s="12">
        <f t="shared" si="0"/>
        <v>74.65408</v>
      </c>
      <c r="E8" s="12"/>
      <c r="F8" s="17"/>
    </row>
    <row r="9" spans="1:6" ht="12.75">
      <c r="A9" s="22" t="s">
        <v>12</v>
      </c>
      <c r="B9" s="23">
        <f>B11</f>
        <v>40000</v>
      </c>
      <c r="C9" s="23">
        <f>C11</f>
        <v>42601.44</v>
      </c>
      <c r="D9" s="12">
        <f t="shared" si="0"/>
        <v>106.5036</v>
      </c>
      <c r="E9" s="12"/>
      <c r="F9" s="17"/>
    </row>
    <row r="10" spans="1:6" ht="12.75">
      <c r="A10" s="22" t="s">
        <v>10</v>
      </c>
      <c r="B10" s="23"/>
      <c r="C10" s="26"/>
      <c r="D10" s="12"/>
      <c r="E10" s="12"/>
      <c r="F10" s="17"/>
    </row>
    <row r="11" spans="1:6" ht="12.75">
      <c r="A11" s="10" t="s">
        <v>13</v>
      </c>
      <c r="B11" s="23">
        <v>40000</v>
      </c>
      <c r="C11" s="23">
        <v>42601.44</v>
      </c>
      <c r="D11" s="12">
        <f t="shared" si="0"/>
        <v>106.5036</v>
      </c>
      <c r="E11" s="3"/>
      <c r="F11" s="17"/>
    </row>
    <row r="12" spans="1:6" ht="12.75">
      <c r="A12" s="22" t="s">
        <v>14</v>
      </c>
      <c r="B12" s="23">
        <v>244000</v>
      </c>
      <c r="C12" s="23">
        <v>27858.75</v>
      </c>
      <c r="D12" s="12">
        <f t="shared" si="0"/>
        <v>11.417520491803279</v>
      </c>
      <c r="E12" s="3"/>
      <c r="F12" s="17"/>
    </row>
    <row r="13" spans="1:6" ht="12.75">
      <c r="A13" s="22" t="s">
        <v>0</v>
      </c>
      <c r="B13" s="23">
        <v>327000</v>
      </c>
      <c r="C13" s="23">
        <v>149545.69</v>
      </c>
      <c r="D13" s="12">
        <f t="shared" si="0"/>
        <v>45.73262691131498</v>
      </c>
      <c r="E13" s="3"/>
      <c r="F13" s="17"/>
    </row>
    <row r="14" spans="1:6" s="19" customFormat="1" ht="12.75">
      <c r="A14" s="22" t="s">
        <v>16</v>
      </c>
      <c r="B14" s="23">
        <v>0</v>
      </c>
      <c r="C14" s="23">
        <v>900</v>
      </c>
      <c r="D14" s="12" t="e">
        <f>C14/B14*100</f>
        <v>#DIV/0!</v>
      </c>
      <c r="E14" s="6"/>
      <c r="F14" s="17"/>
    </row>
    <row r="15" spans="1:6" s="19" customFormat="1" ht="12.75">
      <c r="A15" s="22" t="s">
        <v>65</v>
      </c>
      <c r="B15" s="23">
        <v>250000</v>
      </c>
      <c r="C15" s="23">
        <v>214229.29</v>
      </c>
      <c r="D15" s="12">
        <f>C15/B15*100</f>
        <v>85.69171600000001</v>
      </c>
      <c r="E15" s="6"/>
      <c r="F15" s="17"/>
    </row>
    <row r="16" spans="1:6" ht="12.75">
      <c r="A16" s="22" t="s">
        <v>57</v>
      </c>
      <c r="B16" s="23"/>
      <c r="C16" s="23"/>
      <c r="D16" s="12" t="e">
        <f t="shared" si="0"/>
        <v>#DIV/0!</v>
      </c>
      <c r="E16" s="3"/>
      <c r="F16" s="17"/>
    </row>
    <row r="17" spans="1:6" s="19" customFormat="1" ht="38.25">
      <c r="A17" s="22" t="s">
        <v>15</v>
      </c>
      <c r="B17" s="23">
        <v>690000</v>
      </c>
      <c r="C17" s="23">
        <v>460625.33</v>
      </c>
      <c r="D17" s="12">
        <f t="shared" si="0"/>
        <v>66.75729420289855</v>
      </c>
      <c r="E17" s="6"/>
      <c r="F17" s="17"/>
    </row>
    <row r="18" spans="1:6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</row>
    <row r="19" spans="1:6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</row>
    <row r="20" spans="1:6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</row>
    <row r="21" spans="1:6" s="19" customFormat="1" ht="12.75">
      <c r="A21" s="22" t="s">
        <v>63</v>
      </c>
      <c r="B21" s="23">
        <v>0</v>
      </c>
      <c r="C21" s="23">
        <v>4150.47</v>
      </c>
      <c r="D21" s="12" t="e">
        <f t="shared" si="0"/>
        <v>#DIV/0!</v>
      </c>
      <c r="E21" s="6"/>
      <c r="F21" s="17"/>
    </row>
    <row r="22" spans="1:6" s="19" customFormat="1" ht="12.75">
      <c r="A22" s="22" t="s">
        <v>60</v>
      </c>
      <c r="B22" s="23">
        <v>134632.93</v>
      </c>
      <c r="C22" s="23">
        <v>4000</v>
      </c>
      <c r="D22" s="12">
        <f t="shared" si="0"/>
        <v>2.971041334389737</v>
      </c>
      <c r="E22" s="6"/>
      <c r="F22" s="17"/>
    </row>
    <row r="23" spans="1:6" s="19" customFormat="1" ht="12.75">
      <c r="A23" s="20" t="s">
        <v>17</v>
      </c>
      <c r="B23" s="23">
        <f>B25+B26+B27+B28</f>
        <v>3415799</v>
      </c>
      <c r="C23" s="23">
        <f>C25+C26+C27+C28</f>
        <v>1039887.19</v>
      </c>
      <c r="D23" s="12">
        <f t="shared" si="0"/>
        <v>30.44345378636155</v>
      </c>
      <c r="E23" s="6"/>
      <c r="F23" s="17"/>
    </row>
    <row r="24" spans="1:6" s="19" customFormat="1" ht="12.75">
      <c r="A24" s="22" t="s">
        <v>10</v>
      </c>
      <c r="B24" s="23"/>
      <c r="C24" s="23"/>
      <c r="D24" s="12"/>
      <c r="E24" s="6"/>
      <c r="F24" s="17"/>
    </row>
    <row r="25" spans="1:6" s="19" customFormat="1" ht="12.75">
      <c r="A25" s="22" t="s">
        <v>18</v>
      </c>
      <c r="B25" s="23">
        <v>769300</v>
      </c>
      <c r="C25" s="23">
        <v>577600</v>
      </c>
      <c r="D25" s="12">
        <f t="shared" si="0"/>
        <v>75.08124268815807</v>
      </c>
      <c r="E25" s="6"/>
      <c r="F25" s="17"/>
    </row>
    <row r="26" spans="1:6" s="19" customFormat="1" ht="12.75">
      <c r="A26" s="22" t="s">
        <v>19</v>
      </c>
      <c r="B26" s="23">
        <v>2646499</v>
      </c>
      <c r="C26" s="23">
        <v>462287.19</v>
      </c>
      <c r="D26" s="12">
        <f t="shared" si="0"/>
        <v>17.467876995230302</v>
      </c>
      <c r="E26" s="6"/>
      <c r="F26" s="17"/>
    </row>
    <row r="27" spans="1:6" s="19" customFormat="1" ht="12.75">
      <c r="A27" s="22" t="s">
        <v>61</v>
      </c>
      <c r="B27" s="23">
        <v>0</v>
      </c>
      <c r="C27" s="23">
        <v>0</v>
      </c>
      <c r="D27" s="12" t="e">
        <f t="shared" si="0"/>
        <v>#DIV/0!</v>
      </c>
      <c r="E27" s="6"/>
      <c r="F27" s="17"/>
    </row>
    <row r="28" spans="1:6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</row>
    <row r="29" spans="1:6" s="19" customFormat="1" ht="25.5">
      <c r="A29" s="27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</row>
    <row r="30" spans="1:6" ht="25.5">
      <c r="A30" s="2" t="s">
        <v>20</v>
      </c>
      <c r="B30" s="4">
        <f>B32+B33+B34+B36+B37+B38+B40+B39+B35</f>
        <v>5240431.93</v>
      </c>
      <c r="C30" s="4">
        <f>C32+C33+C34+C36+C37+C38+C40+C39+C35</f>
        <v>1491519.24</v>
      </c>
      <c r="D30" s="3">
        <f t="shared" si="0"/>
        <v>28.461761547964613</v>
      </c>
      <c r="E30" s="6" t="s">
        <v>8</v>
      </c>
      <c r="F30" s="17"/>
    </row>
    <row r="31" spans="1:6" ht="12.75">
      <c r="A31" s="5" t="s">
        <v>10</v>
      </c>
      <c r="B31" s="21"/>
      <c r="C31" s="21"/>
      <c r="D31" s="3"/>
      <c r="E31" s="6"/>
      <c r="F31" s="17"/>
    </row>
    <row r="32" spans="1:6" ht="25.5">
      <c r="A32" s="7" t="s">
        <v>21</v>
      </c>
      <c r="B32" s="21">
        <v>1065135</v>
      </c>
      <c r="C32" s="21">
        <v>669174.1</v>
      </c>
      <c r="D32" s="3">
        <f t="shared" si="0"/>
        <v>62.82528505776263</v>
      </c>
      <c r="E32" s="6" t="s">
        <v>8</v>
      </c>
      <c r="F32" s="17"/>
    </row>
    <row r="33" spans="1:6" ht="25.5">
      <c r="A33" s="7" t="s">
        <v>22</v>
      </c>
      <c r="B33" s="21">
        <v>102500</v>
      </c>
      <c r="C33" s="21">
        <v>72985.19</v>
      </c>
      <c r="D33" s="3">
        <f t="shared" si="0"/>
        <v>71.20506341463415</v>
      </c>
      <c r="E33" s="6" t="s">
        <v>8</v>
      </c>
      <c r="F33" s="17"/>
    </row>
    <row r="34" spans="1:6" ht="25.5">
      <c r="A34" s="28" t="s">
        <v>23</v>
      </c>
      <c r="B34" s="21">
        <v>3000</v>
      </c>
      <c r="C34" s="21">
        <v>1200</v>
      </c>
      <c r="D34" s="3">
        <f t="shared" si="0"/>
        <v>40</v>
      </c>
      <c r="E34" s="6" t="s">
        <v>8</v>
      </c>
      <c r="F34" s="17"/>
    </row>
    <row r="35" spans="1:6" ht="25.5">
      <c r="A35" s="28" t="s">
        <v>51</v>
      </c>
      <c r="B35" s="21">
        <v>2323942.58</v>
      </c>
      <c r="C35" s="21">
        <v>124499</v>
      </c>
      <c r="D35" s="3"/>
      <c r="E35" s="6" t="s">
        <v>8</v>
      </c>
      <c r="F35" s="17"/>
    </row>
    <row r="36" spans="1:6" ht="25.5">
      <c r="A36" s="28" t="s">
        <v>24</v>
      </c>
      <c r="B36" s="21">
        <v>1463854.35</v>
      </c>
      <c r="C36" s="21">
        <v>498910.95</v>
      </c>
      <c r="D36" s="3">
        <f t="shared" si="0"/>
        <v>34.08200754398823</v>
      </c>
      <c r="E36" s="6" t="s">
        <v>8</v>
      </c>
      <c r="F36" s="17"/>
    </row>
    <row r="37" spans="1:6" ht="12.75">
      <c r="A37" s="28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</row>
    <row r="38" spans="1:6" ht="25.5">
      <c r="A38" s="28" t="s">
        <v>58</v>
      </c>
      <c r="B38" s="21">
        <v>262000</v>
      </c>
      <c r="C38" s="21">
        <v>122750</v>
      </c>
      <c r="D38" s="3">
        <f t="shared" si="0"/>
        <v>46.85114503816794</v>
      </c>
      <c r="E38" s="6" t="s">
        <v>8</v>
      </c>
      <c r="F38" s="17"/>
    </row>
    <row r="39" spans="1:6" ht="25.5">
      <c r="A39" s="28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</row>
    <row r="40" spans="1:6" ht="25.5">
      <c r="A40" s="28" t="s">
        <v>59</v>
      </c>
      <c r="B40" s="21">
        <v>20000</v>
      </c>
      <c r="C40" s="21">
        <v>2000</v>
      </c>
      <c r="D40" s="3">
        <f t="shared" si="0"/>
        <v>10</v>
      </c>
      <c r="E40" s="6" t="s">
        <v>8</v>
      </c>
      <c r="F40" s="17"/>
    </row>
    <row r="41" spans="1:6" ht="25.5">
      <c r="A41" s="28" t="s">
        <v>27</v>
      </c>
      <c r="B41" s="21">
        <f>B30</f>
        <v>5240431.93</v>
      </c>
      <c r="C41" s="21">
        <f>C30</f>
        <v>1491519.24</v>
      </c>
      <c r="D41" s="3">
        <f t="shared" si="0"/>
        <v>28.461761547964613</v>
      </c>
      <c r="E41" s="6" t="s">
        <v>8</v>
      </c>
      <c r="F41" s="17"/>
    </row>
    <row r="42" spans="1:6" ht="12.75">
      <c r="A42" s="22" t="s">
        <v>10</v>
      </c>
      <c r="B42" s="24"/>
      <c r="C42" s="24"/>
      <c r="D42" s="3"/>
      <c r="E42" s="24"/>
      <c r="F42" s="17"/>
    </row>
    <row r="43" spans="1:6" ht="12.75">
      <c r="A43" s="5" t="s">
        <v>28</v>
      </c>
      <c r="B43" s="4">
        <f>B41-B44</f>
        <v>5240431.93</v>
      </c>
      <c r="C43" s="4">
        <f>C41-C44</f>
        <v>1491519.24</v>
      </c>
      <c r="D43" s="6">
        <f t="shared" si="0"/>
        <v>28.461761547964613</v>
      </c>
      <c r="E43" s="3"/>
      <c r="F43" s="17"/>
    </row>
    <row r="44" spans="1:6" ht="12.75">
      <c r="A44" s="5" t="s">
        <v>54</v>
      </c>
      <c r="B44" s="21"/>
      <c r="C44" s="21"/>
      <c r="D44" s="6" t="e">
        <f t="shared" si="0"/>
        <v>#DIV/0!</v>
      </c>
      <c r="E44" s="3"/>
      <c r="F44" s="17"/>
    </row>
    <row r="45" spans="1:6" ht="51">
      <c r="A45" s="5" t="s">
        <v>64</v>
      </c>
      <c r="B45" s="21">
        <f>B5-B30</f>
        <v>-64000</v>
      </c>
      <c r="C45" s="21">
        <f>C5-C30</f>
        <v>508269.48</v>
      </c>
      <c r="D45" s="3">
        <v>0</v>
      </c>
      <c r="E45" s="6" t="s">
        <v>36</v>
      </c>
      <c r="F45" s="17"/>
    </row>
    <row r="46" spans="1:6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</row>
    <row r="47" spans="1:6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</row>
    <row r="48" spans="1:6" ht="12.75">
      <c r="A48" s="22" t="s">
        <v>31</v>
      </c>
      <c r="B48" s="26">
        <v>0</v>
      </c>
      <c r="C48" s="26">
        <v>0</v>
      </c>
      <c r="D48" s="3">
        <v>0</v>
      </c>
      <c r="E48" s="12"/>
      <c r="F48" s="17"/>
    </row>
    <row r="49" spans="1:6" ht="25.5">
      <c r="A49" s="22" t="s">
        <v>32</v>
      </c>
      <c r="B49" s="23">
        <v>0</v>
      </c>
      <c r="C49" s="29">
        <v>0</v>
      </c>
      <c r="D49" s="3">
        <v>0</v>
      </c>
      <c r="E49" s="24"/>
      <c r="F49" s="17"/>
    </row>
    <row r="50" spans="1:6" ht="12.75">
      <c r="A50" s="22" t="s">
        <v>33</v>
      </c>
      <c r="B50" s="23">
        <v>0</v>
      </c>
      <c r="C50" s="29">
        <v>0</v>
      </c>
      <c r="D50" s="3">
        <v>0</v>
      </c>
      <c r="E50" s="24"/>
      <c r="F50" s="17"/>
    </row>
    <row r="51" spans="1:6" ht="12.75">
      <c r="A51" s="22" t="s">
        <v>10</v>
      </c>
      <c r="B51" s="4">
        <v>0</v>
      </c>
      <c r="C51" s="44">
        <v>0</v>
      </c>
      <c r="D51" s="3">
        <v>0</v>
      </c>
      <c r="E51" s="12"/>
      <c r="F51" s="17"/>
    </row>
    <row r="52" spans="1:6" ht="12.75">
      <c r="A52" s="22" t="s">
        <v>34</v>
      </c>
      <c r="B52" s="21">
        <v>0</v>
      </c>
      <c r="C52" s="30">
        <v>0</v>
      </c>
      <c r="D52" s="3">
        <v>0</v>
      </c>
      <c r="E52" s="24"/>
      <c r="F52" s="17"/>
    </row>
    <row r="53" spans="1:6" ht="12.75">
      <c r="A53" s="22" t="s">
        <v>35</v>
      </c>
      <c r="B53" s="4">
        <v>0</v>
      </c>
      <c r="C53" s="44">
        <v>0</v>
      </c>
      <c r="D53" s="3">
        <v>0</v>
      </c>
      <c r="E53" s="12"/>
      <c r="F53" s="17"/>
    </row>
    <row r="54" spans="1:6" ht="51">
      <c r="A54" s="22" t="s">
        <v>37</v>
      </c>
      <c r="B54" s="26">
        <v>0</v>
      </c>
      <c r="C54" s="42">
        <v>0</v>
      </c>
      <c r="D54" s="3">
        <v>0</v>
      </c>
      <c r="E54" s="6" t="s">
        <v>36</v>
      </c>
      <c r="F54" s="17"/>
    </row>
    <row r="55" spans="1:6" ht="25.5">
      <c r="A55" s="22" t="s">
        <v>38</v>
      </c>
      <c r="B55" s="26">
        <v>0</v>
      </c>
      <c r="C55" s="42">
        <v>0</v>
      </c>
      <c r="D55" s="3">
        <v>0</v>
      </c>
      <c r="E55" s="6" t="s">
        <v>39</v>
      </c>
      <c r="F55" s="17"/>
    </row>
    <row r="56" spans="1:6" ht="38.25">
      <c r="A56" s="22" t="s">
        <v>40</v>
      </c>
      <c r="B56" s="26">
        <v>0</v>
      </c>
      <c r="C56" s="42">
        <v>0</v>
      </c>
      <c r="D56" s="3">
        <v>0</v>
      </c>
      <c r="E56" s="6" t="s">
        <v>41</v>
      </c>
      <c r="F56" s="17"/>
    </row>
    <row r="57" spans="1:6" ht="51">
      <c r="A57" s="22" t="s">
        <v>42</v>
      </c>
      <c r="B57" s="26">
        <v>0</v>
      </c>
      <c r="C57" s="42">
        <v>0</v>
      </c>
      <c r="D57" s="3">
        <v>0</v>
      </c>
      <c r="E57" s="6" t="s">
        <v>41</v>
      </c>
      <c r="F57" s="17"/>
    </row>
    <row r="58" spans="1:6" ht="38.25">
      <c r="A58" s="22" t="s">
        <v>43</v>
      </c>
      <c r="B58" s="26">
        <v>0</v>
      </c>
      <c r="C58" s="42">
        <v>0</v>
      </c>
      <c r="D58" s="3">
        <v>0</v>
      </c>
      <c r="E58" s="6" t="s">
        <v>44</v>
      </c>
      <c r="F58" s="17"/>
    </row>
    <row r="59" spans="1:6" ht="38.25">
      <c r="A59" s="22" t="s">
        <v>45</v>
      </c>
      <c r="B59" s="26">
        <v>0</v>
      </c>
      <c r="C59" s="42">
        <v>0</v>
      </c>
      <c r="D59" s="3">
        <v>0</v>
      </c>
      <c r="E59" s="6" t="s">
        <v>46</v>
      </c>
      <c r="F59" s="17"/>
    </row>
    <row r="60" spans="1:6" ht="51">
      <c r="A60" s="22" t="s">
        <v>47</v>
      </c>
      <c r="B60" s="26">
        <v>0</v>
      </c>
      <c r="C60" s="42">
        <v>0</v>
      </c>
      <c r="D60" s="3">
        <v>0</v>
      </c>
      <c r="E60" s="6" t="s">
        <v>48</v>
      </c>
      <c r="F60" s="17"/>
    </row>
    <row r="61" spans="1:6" ht="25.5">
      <c r="A61" s="22" t="s">
        <v>49</v>
      </c>
      <c r="B61" s="26">
        <v>0</v>
      </c>
      <c r="C61" s="42">
        <v>0</v>
      </c>
      <c r="D61" s="3">
        <v>0</v>
      </c>
      <c r="E61" s="6" t="s">
        <v>48</v>
      </c>
      <c r="F61" s="17"/>
    </row>
    <row r="62" spans="1:6" ht="12.75">
      <c r="A62" s="31"/>
      <c r="B62" s="32"/>
      <c r="C62" s="33"/>
      <c r="D62" s="34"/>
      <c r="E62" s="34"/>
      <c r="F62" s="17"/>
    </row>
    <row r="63" spans="1:6" ht="12.75">
      <c r="A63" s="45" t="s">
        <v>68</v>
      </c>
      <c r="B63" s="54" t="s">
        <v>80</v>
      </c>
      <c r="C63" s="54"/>
      <c r="D63" s="54"/>
      <c r="E63" s="34"/>
      <c r="F63" s="17"/>
    </row>
    <row r="64" spans="1:6" ht="12.75">
      <c r="A64" s="35"/>
      <c r="B64" s="32"/>
      <c r="C64" s="33"/>
      <c r="D64" s="34"/>
      <c r="E64" s="34"/>
      <c r="F64" s="17"/>
    </row>
    <row r="65" spans="1:6" ht="12.75">
      <c r="A65" s="45" t="s">
        <v>81</v>
      </c>
      <c r="B65" s="54" t="s">
        <v>70</v>
      </c>
      <c r="C65" s="54"/>
      <c r="D65" s="54"/>
      <c r="E65" s="34"/>
      <c r="F65" s="17"/>
    </row>
    <row r="66" spans="1:6" ht="12.75">
      <c r="A66" s="31"/>
      <c r="B66" s="32"/>
      <c r="C66" s="33"/>
      <c r="D66" s="34"/>
      <c r="E66" s="34"/>
      <c r="F66" s="17"/>
    </row>
    <row r="67" spans="1:6" ht="12.75">
      <c r="A67" s="31"/>
      <c r="B67" s="32"/>
      <c r="C67" s="33"/>
      <c r="D67" s="34"/>
      <c r="E67" s="34"/>
      <c r="F67" s="17"/>
    </row>
    <row r="68" spans="1:6" ht="12.75">
      <c r="A68" s="36"/>
      <c r="B68" s="34"/>
      <c r="C68" s="34"/>
      <c r="D68" s="34"/>
      <c r="E68" s="34"/>
      <c r="F68" s="17"/>
    </row>
    <row r="69" spans="1:6" ht="12.75">
      <c r="A69" s="36"/>
      <c r="B69" s="34"/>
      <c r="C69" s="34"/>
      <c r="D69" s="34"/>
      <c r="E69" s="34"/>
      <c r="F69" s="17"/>
    </row>
    <row r="70" spans="1:6" ht="12.75">
      <c r="A70" s="36"/>
      <c r="B70" s="37"/>
      <c r="C70" s="37"/>
      <c r="D70" s="34"/>
      <c r="E70" s="34"/>
      <c r="F70" s="17"/>
    </row>
    <row r="71" spans="1:6" ht="12.75">
      <c r="A71" s="36"/>
      <c r="B71" s="37"/>
      <c r="C71" s="37"/>
      <c r="D71" s="37"/>
      <c r="E71" s="37"/>
      <c r="F71" s="17"/>
    </row>
    <row r="72" spans="1:6" ht="12.75">
      <c r="A72" s="38"/>
      <c r="B72" s="39"/>
      <c r="C72" s="39"/>
      <c r="D72" s="39"/>
      <c r="E72" s="39"/>
      <c r="F72" s="17"/>
    </row>
    <row r="73" spans="1:6" ht="12.75">
      <c r="A73" s="40"/>
      <c r="B73" s="17"/>
      <c r="C73" s="17"/>
      <c r="D73" s="17"/>
      <c r="E73" s="17"/>
      <c r="F73" s="17"/>
    </row>
    <row r="74" spans="1:4" ht="12.75">
      <c r="A74" s="51"/>
      <c r="B74" s="52"/>
      <c r="C74" s="52"/>
      <c r="D74" s="52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8" right="0" top="0.15748031496062992" bottom="0" header="0.16" footer="0.17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">
      <selection activeCell="B42" sqref="B42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92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B6+B23+B30</f>
        <v>5446708.59</v>
      </c>
      <c r="C5" s="4">
        <f>C6+C23+C30</f>
        <v>2016883.1400000001</v>
      </c>
      <c r="D5" s="3">
        <f aca="true" t="shared" si="0" ref="D5:D45">C5/B5*100</f>
        <v>37.029393195423374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996848.5900000001</v>
      </c>
      <c r="C6" s="21">
        <f>C8+C9+C12+C13+C17+C18+C14+C16+C19+C20+C22+C21+C15</f>
        <v>444977.92000000004</v>
      </c>
      <c r="D6" s="3">
        <f t="shared" si="0"/>
        <v>44.63846610847892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4800</v>
      </c>
      <c r="C8" s="23">
        <v>5398.85</v>
      </c>
      <c r="D8" s="12">
        <f t="shared" si="0"/>
        <v>112.47604166666667</v>
      </c>
      <c r="E8" s="12"/>
      <c r="F8" s="25"/>
      <c r="G8" s="17"/>
    </row>
    <row r="9" spans="1:7" ht="12.75">
      <c r="A9" s="22" t="s">
        <v>12</v>
      </c>
      <c r="B9" s="23">
        <f>B11</f>
        <v>20000</v>
      </c>
      <c r="C9" s="23">
        <f>C11</f>
        <v>17589</v>
      </c>
      <c r="D9" s="12">
        <f t="shared" si="0"/>
        <v>87.945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20000</v>
      </c>
      <c r="C11" s="23">
        <v>17589</v>
      </c>
      <c r="D11" s="12">
        <f t="shared" si="0"/>
        <v>87.945</v>
      </c>
      <c r="E11" s="3"/>
      <c r="F11" s="17"/>
      <c r="G11" s="17"/>
    </row>
    <row r="12" spans="1:7" ht="12.75">
      <c r="A12" s="22" t="s">
        <v>14</v>
      </c>
      <c r="B12" s="23">
        <v>43000</v>
      </c>
      <c r="C12" s="23">
        <v>597.39</v>
      </c>
      <c r="D12" s="12">
        <f t="shared" si="0"/>
        <v>1.3892790697674418</v>
      </c>
      <c r="E12" s="3"/>
      <c r="F12" s="17"/>
      <c r="G12" s="17"/>
    </row>
    <row r="13" spans="1:7" ht="12.75">
      <c r="A13" s="22" t="s">
        <v>0</v>
      </c>
      <c r="B13" s="23">
        <v>107000</v>
      </c>
      <c r="C13" s="23">
        <v>6645.92</v>
      </c>
      <c r="D13" s="12">
        <f t="shared" si="0"/>
        <v>6.211140186915888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200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110000</v>
      </c>
      <c r="C15" s="23">
        <v>97009.51</v>
      </c>
      <c r="D15" s="12">
        <f>C15/B15*100</f>
        <v>88.19046363636363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372000</v>
      </c>
      <c r="C17" s="23">
        <v>226937.25</v>
      </c>
      <c r="D17" s="12">
        <f t="shared" si="0"/>
        <v>61.004637096774196</v>
      </c>
      <c r="E17" s="6"/>
      <c r="F17" s="17"/>
      <c r="G17" s="17"/>
    </row>
    <row r="18" spans="1:7" s="19" customFormat="1" ht="12.75">
      <c r="A18" s="22" t="s">
        <v>53</v>
      </c>
      <c r="B18" s="23">
        <v>3000</v>
      </c>
      <c r="C18" s="23">
        <v>3600</v>
      </c>
      <c r="D18" s="12">
        <f t="shared" si="0"/>
        <v>120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337048.59</v>
      </c>
      <c r="C22" s="23">
        <v>87000</v>
      </c>
      <c r="D22" s="12">
        <f t="shared" si="0"/>
        <v>25.812302018530918</v>
      </c>
      <c r="E22" s="6"/>
      <c r="F22" s="17"/>
      <c r="G22" s="17"/>
    </row>
    <row r="23" spans="1:7" s="19" customFormat="1" ht="12.75">
      <c r="A23" s="20" t="s">
        <v>17</v>
      </c>
      <c r="B23" s="23">
        <f>B25+B26+B27+B28+B29</f>
        <v>4449860</v>
      </c>
      <c r="C23" s="23">
        <f>C25+C26+C27+C28+C29</f>
        <v>1571905.22</v>
      </c>
      <c r="D23" s="12">
        <f t="shared" si="0"/>
        <v>35.32482415177107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1707800</v>
      </c>
      <c r="C25" s="23">
        <v>1380500</v>
      </c>
      <c r="D25" s="12">
        <f t="shared" si="0"/>
        <v>80.83499238786743</v>
      </c>
      <c r="E25" s="6"/>
      <c r="F25" s="17"/>
      <c r="G25" s="17"/>
    </row>
    <row r="26" spans="1:7" s="19" customFormat="1" ht="12.75">
      <c r="A26" s="22" t="s">
        <v>19</v>
      </c>
      <c r="B26" s="23">
        <v>2691282</v>
      </c>
      <c r="C26" s="23">
        <v>140627.22</v>
      </c>
      <c r="D26" s="12">
        <f t="shared" si="0"/>
        <v>5.225287428073313</v>
      </c>
      <c r="E26" s="6"/>
      <c r="F26" s="17"/>
      <c r="G26" s="17"/>
    </row>
    <row r="27" spans="1:7" s="19" customFormat="1" ht="12.75">
      <c r="A27" s="22" t="s">
        <v>61</v>
      </c>
      <c r="B27" s="23"/>
      <c r="C27" s="23">
        <v>0</v>
      </c>
      <c r="D27" s="12" t="e">
        <f t="shared" si="0"/>
        <v>#DIV/0!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12.75">
      <c r="A29" s="22" t="s">
        <v>88</v>
      </c>
      <c r="B29" s="23">
        <v>50778</v>
      </c>
      <c r="C29" s="23">
        <v>50778</v>
      </c>
      <c r="D29" s="12">
        <f t="shared" si="0"/>
        <v>100</v>
      </c>
      <c r="E29" s="6"/>
      <c r="F29" s="17"/>
      <c r="G29" s="17"/>
    </row>
    <row r="30" spans="1:7" s="19" customFormat="1" ht="25.5">
      <c r="A30" s="27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2.5" customHeight="1">
      <c r="A31" s="2" t="s">
        <v>20</v>
      </c>
      <c r="B31" s="4">
        <f>B33+B34+B35+B37+B38+B39+B41+B40+B36</f>
        <v>5536708.59</v>
      </c>
      <c r="C31" s="4">
        <f>C33+C34+C35+C37+C38+C39+C41+C40+C36</f>
        <v>1619851.62</v>
      </c>
      <c r="D31" s="3">
        <f t="shared" si="0"/>
        <v>29.256580758569417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2.5" customHeight="1">
      <c r="A33" s="7" t="s">
        <v>21</v>
      </c>
      <c r="B33" s="21">
        <v>1249378</v>
      </c>
      <c r="C33" s="21">
        <v>875626.3</v>
      </c>
      <c r="D33" s="3">
        <f t="shared" si="0"/>
        <v>70.08497828519472</v>
      </c>
      <c r="E33" s="6" t="s">
        <v>8</v>
      </c>
      <c r="F33" s="17"/>
      <c r="G33" s="17"/>
    </row>
    <row r="34" spans="1:7" ht="22.5" customHeight="1">
      <c r="A34" s="7" t="s">
        <v>22</v>
      </c>
      <c r="B34" s="21">
        <v>102500</v>
      </c>
      <c r="C34" s="21">
        <v>72479.62</v>
      </c>
      <c r="D34" s="3">
        <f t="shared" si="0"/>
        <v>70.71182439024389</v>
      </c>
      <c r="E34" s="6" t="s">
        <v>8</v>
      </c>
      <c r="F34" s="17"/>
      <c r="G34" s="17"/>
    </row>
    <row r="35" spans="1:7" ht="22.5" customHeight="1">
      <c r="A35" s="28" t="s">
        <v>23</v>
      </c>
      <c r="B35" s="21">
        <v>3000</v>
      </c>
      <c r="C35" s="21">
        <v>1405</v>
      </c>
      <c r="D35" s="3">
        <f t="shared" si="0"/>
        <v>46.833333333333336</v>
      </c>
      <c r="E35" s="6" t="s">
        <v>8</v>
      </c>
      <c r="F35" s="17"/>
      <c r="G35" s="17"/>
    </row>
    <row r="36" spans="1:7" ht="22.5" customHeight="1">
      <c r="A36" s="28" t="s">
        <v>51</v>
      </c>
      <c r="B36" s="21">
        <v>336290</v>
      </c>
      <c r="C36" s="21">
        <v>124646</v>
      </c>
      <c r="D36" s="3"/>
      <c r="E36" s="6" t="s">
        <v>8</v>
      </c>
      <c r="F36" s="17"/>
      <c r="G36" s="17"/>
    </row>
    <row r="37" spans="1:7" ht="22.5" customHeight="1">
      <c r="A37" s="28" t="s">
        <v>24</v>
      </c>
      <c r="B37" s="21">
        <v>3205414.59</v>
      </c>
      <c r="C37" s="21">
        <v>148864.69</v>
      </c>
      <c r="D37" s="3">
        <f t="shared" si="0"/>
        <v>4.644163362343715</v>
      </c>
      <c r="E37" s="6" t="s">
        <v>8</v>
      </c>
      <c r="F37" s="17"/>
      <c r="G37" s="17"/>
    </row>
    <row r="38" spans="1:7" ht="22.5" customHeight="1">
      <c r="A38" s="28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2.5" customHeight="1">
      <c r="A39" s="28" t="s">
        <v>58</v>
      </c>
      <c r="B39" s="21">
        <v>628626</v>
      </c>
      <c r="C39" s="21">
        <v>387330.01</v>
      </c>
      <c r="D39" s="3">
        <f t="shared" si="0"/>
        <v>61.615334077814154</v>
      </c>
      <c r="E39" s="6" t="s">
        <v>8</v>
      </c>
      <c r="F39" s="17"/>
      <c r="G39" s="17"/>
    </row>
    <row r="40" spans="1:7" ht="22.5" customHeight="1">
      <c r="A40" s="28" t="s">
        <v>26</v>
      </c>
      <c r="B40" s="21">
        <v>0</v>
      </c>
      <c r="C40" s="21">
        <v>0</v>
      </c>
      <c r="D40" s="3" t="e">
        <f>C40/B40*100</f>
        <v>#DIV/0!</v>
      </c>
      <c r="E40" s="6" t="s">
        <v>8</v>
      </c>
      <c r="F40" s="17"/>
      <c r="G40" s="17"/>
    </row>
    <row r="41" spans="1:7" ht="22.5" customHeight="1">
      <c r="A41" s="28" t="s">
        <v>59</v>
      </c>
      <c r="B41" s="21">
        <v>11500</v>
      </c>
      <c r="C41" s="21">
        <v>9500</v>
      </c>
      <c r="D41" s="3">
        <f t="shared" si="0"/>
        <v>82.6086956521739</v>
      </c>
      <c r="E41" s="6" t="s">
        <v>8</v>
      </c>
      <c r="F41" s="17"/>
      <c r="G41" s="17"/>
    </row>
    <row r="42" spans="1:7" ht="22.5" customHeight="1">
      <c r="A42" s="28" t="s">
        <v>27</v>
      </c>
      <c r="B42" s="21">
        <f>B31</f>
        <v>5536708.59</v>
      </c>
      <c r="C42" s="21">
        <f>C31</f>
        <v>1619851.62</v>
      </c>
      <c r="D42" s="3">
        <f t="shared" si="0"/>
        <v>29.256580758569417</v>
      </c>
      <c r="E42" s="6" t="s">
        <v>8</v>
      </c>
      <c r="F42" s="17"/>
      <c r="G42" s="17"/>
    </row>
    <row r="43" spans="1:7" ht="12.75">
      <c r="A43" s="22" t="s">
        <v>10</v>
      </c>
      <c r="B43" s="24"/>
      <c r="C43" s="24"/>
      <c r="D43" s="3"/>
      <c r="E43" s="24"/>
      <c r="F43" s="17"/>
      <c r="G43" s="17"/>
    </row>
    <row r="44" spans="1:7" ht="12.75">
      <c r="A44" s="5" t="s">
        <v>28</v>
      </c>
      <c r="B44" s="4">
        <f>B42-B45</f>
        <v>5536708.59</v>
      </c>
      <c r="C44" s="4">
        <f>C42-C45</f>
        <v>1619851.62</v>
      </c>
      <c r="D44" s="6">
        <f t="shared" si="0"/>
        <v>29.256580758569417</v>
      </c>
      <c r="E44" s="3"/>
      <c r="F44" s="17"/>
      <c r="G44" s="17"/>
    </row>
    <row r="45" spans="1:7" ht="12.75">
      <c r="A45" s="5" t="s">
        <v>54</v>
      </c>
      <c r="B45" s="4"/>
      <c r="C45" s="4"/>
      <c r="D45" s="6" t="e">
        <f t="shared" si="0"/>
        <v>#DIV/0!</v>
      </c>
      <c r="E45" s="3"/>
      <c r="F45" s="17"/>
      <c r="G45" s="17"/>
    </row>
    <row r="46" spans="1:7" ht="48" customHeight="1">
      <c r="A46" s="5" t="s">
        <v>64</v>
      </c>
      <c r="B46" s="21">
        <f>B5-B31</f>
        <v>-90000</v>
      </c>
      <c r="C46" s="21">
        <f>C5-C31</f>
        <v>397031.52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29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0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0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48" customHeight="1">
      <c r="A55" s="22" t="s">
        <v>37</v>
      </c>
      <c r="B55" s="23">
        <v>0</v>
      </c>
      <c r="C55" s="29">
        <v>0</v>
      </c>
      <c r="D55" s="6">
        <v>0</v>
      </c>
      <c r="E55" s="6" t="s">
        <v>36</v>
      </c>
      <c r="F55" s="17"/>
      <c r="G55" s="17"/>
    </row>
    <row r="56" spans="1:7" ht="22.5" customHeight="1">
      <c r="A56" s="22" t="s">
        <v>38</v>
      </c>
      <c r="B56" s="23">
        <v>0</v>
      </c>
      <c r="C56" s="29">
        <v>0</v>
      </c>
      <c r="D56" s="6">
        <v>0</v>
      </c>
      <c r="E56" s="6" t="s">
        <v>39</v>
      </c>
      <c r="F56" s="17"/>
      <c r="G56" s="17"/>
    </row>
    <row r="57" spans="1:7" ht="36" customHeight="1">
      <c r="A57" s="22" t="s">
        <v>40</v>
      </c>
      <c r="B57" s="23">
        <v>0</v>
      </c>
      <c r="C57" s="29">
        <v>0</v>
      </c>
      <c r="D57" s="6">
        <v>0</v>
      </c>
      <c r="E57" s="6" t="s">
        <v>41</v>
      </c>
      <c r="F57" s="17"/>
      <c r="G57" s="17"/>
    </row>
    <row r="58" spans="1:7" ht="48" customHeight="1">
      <c r="A58" s="22" t="s">
        <v>42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23.25" customHeight="1">
      <c r="A59" s="22" t="s">
        <v>43</v>
      </c>
      <c r="B59" s="23">
        <v>0</v>
      </c>
      <c r="C59" s="29">
        <v>0</v>
      </c>
      <c r="D59" s="6">
        <v>0</v>
      </c>
      <c r="E59" s="6" t="s">
        <v>44</v>
      </c>
      <c r="F59" s="17"/>
      <c r="G59" s="17"/>
    </row>
    <row r="60" spans="1:7" ht="36" customHeight="1">
      <c r="A60" s="22" t="s">
        <v>45</v>
      </c>
      <c r="B60" s="23">
        <v>0</v>
      </c>
      <c r="C60" s="29">
        <v>0</v>
      </c>
      <c r="D60" s="6">
        <v>0</v>
      </c>
      <c r="E60" s="6" t="s">
        <v>46</v>
      </c>
      <c r="F60" s="17"/>
      <c r="G60" s="17"/>
    </row>
    <row r="61" spans="1:7" ht="40.5" customHeight="1">
      <c r="A61" s="22" t="s">
        <v>47</v>
      </c>
      <c r="B61" s="23">
        <v>0</v>
      </c>
      <c r="C61" s="29">
        <v>0</v>
      </c>
      <c r="D61" s="6">
        <v>0</v>
      </c>
      <c r="E61" s="6" t="s">
        <v>48</v>
      </c>
      <c r="F61" s="17"/>
      <c r="G61" s="17"/>
    </row>
    <row r="62" spans="1:7" ht="24" customHeight="1">
      <c r="A62" s="22" t="s">
        <v>49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12.75">
      <c r="A63" s="31"/>
      <c r="B63" s="32"/>
      <c r="C63" s="33"/>
      <c r="D63" s="34"/>
      <c r="E63" s="34"/>
      <c r="F63" s="17"/>
      <c r="G63" s="17"/>
    </row>
    <row r="64" spans="1:7" ht="12.75">
      <c r="A64" s="45" t="s">
        <v>68</v>
      </c>
      <c r="B64" s="54" t="s">
        <v>80</v>
      </c>
      <c r="C64" s="54"/>
      <c r="D64" s="54"/>
      <c r="E64" s="34"/>
      <c r="F64" s="17"/>
      <c r="G64" s="17"/>
    </row>
    <row r="65" spans="1:7" ht="12.75">
      <c r="A65" s="35"/>
      <c r="B65" s="32"/>
      <c r="C65" s="33"/>
      <c r="D65" s="34"/>
      <c r="E65" s="34"/>
      <c r="F65" s="17"/>
      <c r="G65" s="17"/>
    </row>
    <row r="66" spans="1:7" ht="12.75">
      <c r="A66" s="45" t="s">
        <v>81</v>
      </c>
      <c r="B66" s="54" t="s">
        <v>70</v>
      </c>
      <c r="C66" s="54"/>
      <c r="D66" s="5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7"/>
      <c r="C71" s="37"/>
      <c r="D71" s="34"/>
      <c r="E71" s="34"/>
      <c r="F71" s="17"/>
      <c r="G71" s="17"/>
    </row>
    <row r="72" spans="1:7" ht="12.75">
      <c r="A72" s="36"/>
      <c r="B72" s="37"/>
      <c r="C72" s="37"/>
      <c r="D72" s="37"/>
      <c r="E72" s="37"/>
      <c r="F72" s="17"/>
      <c r="G72" s="17"/>
    </row>
    <row r="73" spans="1:7" ht="12.75">
      <c r="A73" s="38"/>
      <c r="B73" s="39"/>
      <c r="C73" s="39"/>
      <c r="D73" s="39"/>
      <c r="E73" s="39"/>
      <c r="F73" s="17"/>
      <c r="G73" s="17"/>
    </row>
    <row r="74" spans="1:7" ht="12.75">
      <c r="A74" s="40"/>
      <c r="B74" s="17"/>
      <c r="C74" s="17"/>
      <c r="D74" s="17"/>
      <c r="E74" s="17"/>
      <c r="F74" s="17"/>
      <c r="G74" s="17"/>
    </row>
    <row r="75" spans="1:4" ht="12.75">
      <c r="A75" s="51"/>
      <c r="B75" s="52"/>
      <c r="C75" s="52"/>
      <c r="D75" s="52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8" right="0" top="0.15748031496062992" bottom="0" header="0.16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101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B6+B24+B32</f>
        <v>34633095.53</v>
      </c>
      <c r="C5" s="4">
        <f>C6+C24+C32</f>
        <v>5058857.57</v>
      </c>
      <c r="D5" s="3">
        <f aca="true" t="shared" si="0" ref="D5:D47">C5/B5*100</f>
        <v>14.607003770765736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B8+B9+B12+B13+B17+B18+B14+B16+B19+B20+B23+B22+B15</f>
        <v>1116040.35</v>
      </c>
      <c r="C6" s="21">
        <f>C8+C9+C12+C13+C17+C18+C14+C16+C19+C20+C23+C22+C15+C21</f>
        <v>640979.98</v>
      </c>
      <c r="D6" s="3">
        <f t="shared" si="0"/>
        <v>57.433405521583516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40500</v>
      </c>
      <c r="C8" s="23">
        <v>27677.7</v>
      </c>
      <c r="D8" s="12">
        <f t="shared" si="0"/>
        <v>68.34</v>
      </c>
      <c r="E8" s="12"/>
      <c r="F8" s="25"/>
      <c r="G8" s="17"/>
    </row>
    <row r="9" spans="1:7" ht="12.75">
      <c r="A9" s="22" t="s">
        <v>12</v>
      </c>
      <c r="B9" s="23">
        <f>B11</f>
        <v>0</v>
      </c>
      <c r="C9" s="23">
        <v>0</v>
      </c>
      <c r="D9" s="12" t="e">
        <f t="shared" si="0"/>
        <v>#DIV/0!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124000</v>
      </c>
      <c r="C12" s="23">
        <v>-1318.55</v>
      </c>
      <c r="D12" s="12">
        <f t="shared" si="0"/>
        <v>-1.0633467741935485</v>
      </c>
      <c r="E12" s="3"/>
      <c r="F12" s="17"/>
      <c r="G12" s="17"/>
    </row>
    <row r="13" spans="1:7" ht="12.75">
      <c r="A13" s="22" t="s">
        <v>0</v>
      </c>
      <c r="B13" s="23">
        <v>219000</v>
      </c>
      <c r="C13" s="23">
        <v>21947.18</v>
      </c>
      <c r="D13" s="12">
        <f t="shared" si="0"/>
        <v>10.021543378995435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600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310000</v>
      </c>
      <c r="C15" s="23">
        <v>268797.12</v>
      </c>
      <c r="D15" s="12">
        <f>C15/B15*100</f>
        <v>86.70874838709676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262000</v>
      </c>
      <c r="C17" s="23">
        <v>155166.93</v>
      </c>
      <c r="D17" s="12">
        <f t="shared" si="0"/>
        <v>59.22401908396946</v>
      </c>
      <c r="E17" s="6"/>
      <c r="F17" s="17"/>
      <c r="G17" s="17"/>
    </row>
    <row r="18" spans="1:7" s="19" customFormat="1" ht="12.75">
      <c r="A18" s="22" t="s">
        <v>53</v>
      </c>
      <c r="B18" s="23">
        <v>8000</v>
      </c>
      <c r="C18" s="23">
        <v>9603</v>
      </c>
      <c r="D18" s="12">
        <f t="shared" si="0"/>
        <v>120.0375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25.5">
      <c r="A21" s="22" t="s">
        <v>78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41633.03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152540.35</v>
      </c>
      <c r="C23" s="23">
        <v>116873.57</v>
      </c>
      <c r="D23" s="12">
        <f t="shared" si="0"/>
        <v>76.61813415270123</v>
      </c>
      <c r="E23" s="6"/>
      <c r="F23" s="17"/>
      <c r="G23" s="17"/>
    </row>
    <row r="24" spans="1:7" s="19" customFormat="1" ht="12.75">
      <c r="A24" s="20" t="s">
        <v>17</v>
      </c>
      <c r="B24" s="23">
        <f>B26+B27+B29+B30+B28+B31</f>
        <v>33517055.18</v>
      </c>
      <c r="C24" s="23">
        <f>C26+C27+C29+C30+C31</f>
        <v>4417877.59</v>
      </c>
      <c r="D24" s="12">
        <f t="shared" si="0"/>
        <v>13.18098372984807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2265400</v>
      </c>
      <c r="C26" s="23">
        <v>1923400</v>
      </c>
      <c r="D26" s="12">
        <f t="shared" si="0"/>
        <v>84.90332833053765</v>
      </c>
      <c r="E26" s="6"/>
      <c r="F26" s="17"/>
      <c r="G26" s="17"/>
    </row>
    <row r="27" spans="1:7" s="19" customFormat="1" ht="12.75">
      <c r="A27" s="22" t="s">
        <v>19</v>
      </c>
      <c r="B27" s="23">
        <v>29789429.4</v>
      </c>
      <c r="C27" s="23">
        <v>2322867.59</v>
      </c>
      <c r="D27" s="12">
        <f t="shared" si="0"/>
        <v>7.79762364296914</v>
      </c>
      <c r="E27" s="6"/>
      <c r="F27" s="17"/>
      <c r="G27" s="17"/>
    </row>
    <row r="28" spans="1:7" s="19" customFormat="1" ht="12.75" hidden="1">
      <c r="A28" s="22"/>
      <c r="B28" s="23"/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12.75">
      <c r="A29" s="22" t="s">
        <v>61</v>
      </c>
      <c r="B29" s="23">
        <v>1290615.78</v>
      </c>
      <c r="C29" s="23"/>
      <c r="D29" s="12">
        <f t="shared" si="0"/>
        <v>0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12.75">
      <c r="A31" s="22" t="s">
        <v>88</v>
      </c>
      <c r="B31" s="23">
        <v>171610</v>
      </c>
      <c r="C31" s="23">
        <v>171610</v>
      </c>
      <c r="D31" s="12">
        <f t="shared" si="0"/>
        <v>100</v>
      </c>
      <c r="E31" s="6"/>
      <c r="F31" s="17"/>
      <c r="G31" s="17"/>
    </row>
    <row r="32" spans="1:7" s="19" customFormat="1" ht="25.5">
      <c r="A32" s="27" t="s">
        <v>1</v>
      </c>
      <c r="B32" s="21">
        <v>0</v>
      </c>
      <c r="C32" s="21">
        <v>0</v>
      </c>
      <c r="D32" s="3" t="e">
        <f t="shared" si="0"/>
        <v>#DIV/0!</v>
      </c>
      <c r="E32" s="6"/>
      <c r="F32" s="17"/>
      <c r="G32" s="17"/>
    </row>
    <row r="33" spans="1:7" ht="25.5">
      <c r="A33" s="2" t="s">
        <v>20</v>
      </c>
      <c r="B33" s="4">
        <f>B35+B36+B37+B39+B40+B41+B43+B42+B38</f>
        <v>34633095.529999994</v>
      </c>
      <c r="C33" s="4">
        <f>C35+C36+C37+C39+C40+C41+C43+C42+C38</f>
        <v>5085334.59</v>
      </c>
      <c r="D33" s="3">
        <f t="shared" si="0"/>
        <v>14.683453824088478</v>
      </c>
      <c r="E33" s="6" t="s">
        <v>8</v>
      </c>
      <c r="F33" s="17"/>
      <c r="G33" s="17"/>
    </row>
    <row r="34" spans="1:7" ht="12.75">
      <c r="A34" s="5" t="s">
        <v>10</v>
      </c>
      <c r="B34" s="21"/>
      <c r="C34" s="21"/>
      <c r="D34" s="3"/>
      <c r="E34" s="6"/>
      <c r="F34" s="17"/>
      <c r="G34" s="17"/>
    </row>
    <row r="35" spans="1:7" ht="25.5">
      <c r="A35" s="7" t="s">
        <v>21</v>
      </c>
      <c r="B35" s="21">
        <v>1684764.88</v>
      </c>
      <c r="C35" s="21">
        <v>1194069.65</v>
      </c>
      <c r="D35" s="3">
        <f t="shared" si="0"/>
        <v>70.8745572854059</v>
      </c>
      <c r="E35" s="6" t="s">
        <v>8</v>
      </c>
      <c r="F35" s="17"/>
      <c r="G35" s="17"/>
    </row>
    <row r="36" spans="1:7" ht="25.5">
      <c r="A36" s="7" t="s">
        <v>22</v>
      </c>
      <c r="B36" s="21">
        <v>102500</v>
      </c>
      <c r="C36" s="21">
        <v>69562.59</v>
      </c>
      <c r="D36" s="3">
        <f t="shared" si="0"/>
        <v>67.86594146341463</v>
      </c>
      <c r="E36" s="6" t="s">
        <v>8</v>
      </c>
      <c r="F36" s="17"/>
      <c r="G36" s="17"/>
    </row>
    <row r="37" spans="1:7" ht="25.5">
      <c r="A37" s="28" t="s">
        <v>23</v>
      </c>
      <c r="B37" s="21">
        <v>3000</v>
      </c>
      <c r="C37" s="21">
        <v>400</v>
      </c>
      <c r="D37" s="3">
        <f t="shared" si="0"/>
        <v>13.333333333333334</v>
      </c>
      <c r="E37" s="6" t="s">
        <v>8</v>
      </c>
      <c r="F37" s="17"/>
      <c r="G37" s="17"/>
    </row>
    <row r="38" spans="1:7" ht="25.5">
      <c r="A38" s="28" t="s">
        <v>51</v>
      </c>
      <c r="B38" s="21">
        <v>1742763.55</v>
      </c>
      <c r="C38" s="21">
        <v>1664125.45</v>
      </c>
      <c r="D38" s="3">
        <f t="shared" si="0"/>
        <v>95.48773555655326</v>
      </c>
      <c r="E38" s="6" t="s">
        <v>8</v>
      </c>
      <c r="F38" s="17"/>
      <c r="G38" s="17"/>
    </row>
    <row r="39" spans="1:7" ht="25.5">
      <c r="A39" s="28" t="s">
        <v>24</v>
      </c>
      <c r="B39" s="21">
        <v>4936932.61</v>
      </c>
      <c r="C39" s="21">
        <v>1939369.61</v>
      </c>
      <c r="D39" s="3">
        <f t="shared" si="0"/>
        <v>39.28288601857176</v>
      </c>
      <c r="E39" s="6" t="s">
        <v>8</v>
      </c>
      <c r="F39" s="17"/>
      <c r="G39" s="17"/>
    </row>
    <row r="40" spans="1:7" ht="12.75">
      <c r="A40" s="28" t="s">
        <v>25</v>
      </c>
      <c r="B40" s="21">
        <v>0</v>
      </c>
      <c r="C40" s="21">
        <v>0</v>
      </c>
      <c r="D40" s="3" t="e">
        <f t="shared" si="0"/>
        <v>#DIV/0!</v>
      </c>
      <c r="E40" s="24"/>
      <c r="F40" s="17"/>
      <c r="G40" s="17"/>
    </row>
    <row r="41" spans="1:7" ht="25.5">
      <c r="A41" s="28" t="s">
        <v>58</v>
      </c>
      <c r="B41" s="21">
        <v>26143134.49</v>
      </c>
      <c r="C41" s="21">
        <v>205307.29</v>
      </c>
      <c r="D41" s="3">
        <f t="shared" si="0"/>
        <v>0.7853201003059982</v>
      </c>
      <c r="E41" s="6" t="s">
        <v>8</v>
      </c>
      <c r="F41" s="17"/>
      <c r="G41" s="17"/>
    </row>
    <row r="42" spans="1:7" ht="25.5">
      <c r="A42" s="28" t="s">
        <v>26</v>
      </c>
      <c r="B42" s="21">
        <v>0</v>
      </c>
      <c r="C42" s="21">
        <v>0</v>
      </c>
      <c r="D42" s="3" t="e">
        <f>C42/B42*100</f>
        <v>#DIV/0!</v>
      </c>
      <c r="E42" s="6" t="s">
        <v>8</v>
      </c>
      <c r="F42" s="17"/>
      <c r="G42" s="17"/>
    </row>
    <row r="43" spans="1:7" ht="25.5">
      <c r="A43" s="28" t="s">
        <v>59</v>
      </c>
      <c r="B43" s="21">
        <v>20000</v>
      </c>
      <c r="C43" s="21">
        <v>12500</v>
      </c>
      <c r="D43" s="3">
        <f t="shared" si="0"/>
        <v>62.5</v>
      </c>
      <c r="E43" s="6" t="s">
        <v>8</v>
      </c>
      <c r="F43" s="17"/>
      <c r="G43" s="17"/>
    </row>
    <row r="44" spans="1:7" ht="25.5">
      <c r="A44" s="28" t="s">
        <v>27</v>
      </c>
      <c r="B44" s="21">
        <f>B33</f>
        <v>34633095.529999994</v>
      </c>
      <c r="C44" s="21">
        <f>C33</f>
        <v>5085334.59</v>
      </c>
      <c r="D44" s="3">
        <f t="shared" si="0"/>
        <v>14.683453824088478</v>
      </c>
      <c r="E44" s="6" t="s">
        <v>8</v>
      </c>
      <c r="F44" s="17"/>
      <c r="G44" s="17"/>
    </row>
    <row r="45" spans="1:7" ht="12.75">
      <c r="A45" s="22" t="s">
        <v>10</v>
      </c>
      <c r="B45" s="23" t="s">
        <v>50</v>
      </c>
      <c r="C45" s="23"/>
      <c r="D45" s="3"/>
      <c r="E45" s="24"/>
      <c r="F45" s="17"/>
      <c r="G45" s="17"/>
    </row>
    <row r="46" spans="1:7" ht="12.75">
      <c r="A46" s="5" t="s">
        <v>28</v>
      </c>
      <c r="B46" s="4">
        <f>B44-B47</f>
        <v>34533095.529999994</v>
      </c>
      <c r="C46" s="4">
        <f>C44-C47</f>
        <v>5085334.59</v>
      </c>
      <c r="D46" s="6">
        <f t="shared" si="0"/>
        <v>14.72597377081996</v>
      </c>
      <c r="E46" s="3"/>
      <c r="F46" s="17"/>
      <c r="G46" s="17"/>
    </row>
    <row r="47" spans="1:7" ht="12.75">
      <c r="A47" s="5" t="s">
        <v>54</v>
      </c>
      <c r="B47" s="21">
        <v>100000</v>
      </c>
      <c r="C47" s="4">
        <v>0</v>
      </c>
      <c r="D47" s="6">
        <f t="shared" si="0"/>
        <v>0</v>
      </c>
      <c r="E47" s="3"/>
      <c r="F47" s="17"/>
      <c r="G47" s="17"/>
    </row>
    <row r="48" spans="1:7" ht="51">
      <c r="A48" s="5" t="s">
        <v>64</v>
      </c>
      <c r="B48" s="21">
        <f>B5-B33</f>
        <v>0</v>
      </c>
      <c r="C48" s="21">
        <f>C5-C33</f>
        <v>-26477.019999999553</v>
      </c>
      <c r="D48" s="3">
        <v>0</v>
      </c>
      <c r="E48" s="6" t="s">
        <v>36</v>
      </c>
      <c r="F48" s="17"/>
      <c r="G48" s="17"/>
    </row>
    <row r="49" spans="1:7" ht="12.75">
      <c r="A49" s="5" t="s">
        <v>29</v>
      </c>
      <c r="B49" s="21">
        <v>0</v>
      </c>
      <c r="C49" s="21">
        <v>0</v>
      </c>
      <c r="D49" s="3">
        <v>0</v>
      </c>
      <c r="E49" s="6"/>
      <c r="F49" s="17"/>
      <c r="G49" s="17"/>
    </row>
    <row r="50" spans="1:7" s="19" customFormat="1" ht="12.75">
      <c r="A50" s="5" t="s">
        <v>30</v>
      </c>
      <c r="B50" s="21">
        <v>0</v>
      </c>
      <c r="C50" s="21">
        <v>0</v>
      </c>
      <c r="D50" s="6">
        <v>0</v>
      </c>
      <c r="E50" s="3"/>
      <c r="F50" s="18"/>
      <c r="G50" s="18"/>
    </row>
    <row r="51" spans="1:7" ht="12.75">
      <c r="A51" s="22" t="s">
        <v>31</v>
      </c>
      <c r="B51" s="23">
        <v>0</v>
      </c>
      <c r="C51" s="23">
        <v>0</v>
      </c>
      <c r="D51" s="6">
        <v>0</v>
      </c>
      <c r="E51" s="12"/>
      <c r="F51" s="17"/>
      <c r="G51" s="17"/>
    </row>
    <row r="52" spans="1:7" ht="25.5">
      <c r="A52" s="22" t="s">
        <v>32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33</v>
      </c>
      <c r="B53" s="23">
        <v>0</v>
      </c>
      <c r="C53" s="29">
        <v>0</v>
      </c>
      <c r="D53" s="6">
        <v>0</v>
      </c>
      <c r="E53" s="24"/>
      <c r="F53" s="17"/>
      <c r="G53" s="17"/>
    </row>
    <row r="54" spans="1:7" ht="12.75">
      <c r="A54" s="22" t="s">
        <v>10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12.75">
      <c r="A55" s="22" t="s">
        <v>34</v>
      </c>
      <c r="B55" s="21">
        <v>0</v>
      </c>
      <c r="C55" s="30">
        <v>0</v>
      </c>
      <c r="D55" s="6">
        <v>0</v>
      </c>
      <c r="E55" s="24"/>
      <c r="F55" s="17"/>
      <c r="G55" s="17"/>
    </row>
    <row r="56" spans="1:7" ht="12.75">
      <c r="A56" s="22" t="s">
        <v>35</v>
      </c>
      <c r="B56" s="21">
        <v>0</v>
      </c>
      <c r="C56" s="30">
        <v>0</v>
      </c>
      <c r="D56" s="6">
        <v>0</v>
      </c>
      <c r="E56" s="12"/>
      <c r="F56" s="17"/>
      <c r="G56" s="17"/>
    </row>
    <row r="57" spans="1:7" ht="51">
      <c r="A57" s="22" t="s">
        <v>37</v>
      </c>
      <c r="B57" s="23">
        <v>0</v>
      </c>
      <c r="C57" s="29">
        <v>0</v>
      </c>
      <c r="D57" s="6">
        <v>0</v>
      </c>
      <c r="E57" s="6" t="s">
        <v>36</v>
      </c>
      <c r="F57" s="17"/>
      <c r="G57" s="17"/>
    </row>
    <row r="58" spans="1:7" ht="25.5">
      <c r="A58" s="22" t="s">
        <v>38</v>
      </c>
      <c r="B58" s="23">
        <v>0</v>
      </c>
      <c r="C58" s="29">
        <v>0</v>
      </c>
      <c r="D58" s="6">
        <v>0</v>
      </c>
      <c r="E58" s="6" t="s">
        <v>39</v>
      </c>
      <c r="F58" s="17"/>
      <c r="G58" s="17"/>
    </row>
    <row r="59" spans="1:7" ht="38.25">
      <c r="A59" s="22" t="s">
        <v>40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51">
      <c r="A60" s="22" t="s">
        <v>42</v>
      </c>
      <c r="B60" s="23">
        <v>0</v>
      </c>
      <c r="C60" s="29">
        <v>0</v>
      </c>
      <c r="D60" s="6">
        <v>0</v>
      </c>
      <c r="E60" s="6" t="s">
        <v>41</v>
      </c>
      <c r="F60" s="17"/>
      <c r="G60" s="17"/>
    </row>
    <row r="61" spans="1:7" ht="29.25" customHeight="1">
      <c r="A61" s="22" t="s">
        <v>43</v>
      </c>
      <c r="B61" s="23">
        <v>0</v>
      </c>
      <c r="C61" s="29">
        <v>0</v>
      </c>
      <c r="D61" s="6">
        <v>0</v>
      </c>
      <c r="E61" s="6" t="s">
        <v>44</v>
      </c>
      <c r="F61" s="17"/>
      <c r="G61" s="17"/>
    </row>
    <row r="62" spans="1:7" ht="38.25">
      <c r="A62" s="22" t="s">
        <v>45</v>
      </c>
      <c r="B62" s="23">
        <v>0</v>
      </c>
      <c r="C62" s="29">
        <v>0</v>
      </c>
      <c r="D62" s="6">
        <v>0</v>
      </c>
      <c r="E62" s="6" t="s">
        <v>46</v>
      </c>
      <c r="F62" s="17"/>
      <c r="G62" s="17"/>
    </row>
    <row r="63" spans="1:7" ht="39.75" customHeight="1">
      <c r="A63" s="22" t="s">
        <v>47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25.5">
      <c r="A64" s="22" t="s">
        <v>49</v>
      </c>
      <c r="B64" s="23">
        <v>0</v>
      </c>
      <c r="C64" s="29">
        <v>0</v>
      </c>
      <c r="D64" s="6">
        <v>0</v>
      </c>
      <c r="E64" s="6" t="s">
        <v>48</v>
      </c>
      <c r="F64" s="17"/>
      <c r="G64" s="17"/>
    </row>
    <row r="65" spans="1:7" ht="12.75">
      <c r="A65" s="31"/>
      <c r="B65" s="32"/>
      <c r="C65" s="33"/>
      <c r="D65" s="34"/>
      <c r="E65" s="34"/>
      <c r="F65" s="17"/>
      <c r="G65" s="17"/>
    </row>
    <row r="66" spans="1:7" ht="12.75">
      <c r="A66" s="45" t="s">
        <v>68</v>
      </c>
      <c r="B66" s="54" t="s">
        <v>80</v>
      </c>
      <c r="C66" s="54"/>
      <c r="D66" s="54"/>
      <c r="E66" s="34"/>
      <c r="F66" s="17"/>
      <c r="G66" s="17"/>
    </row>
    <row r="67" spans="1:7" ht="12.75">
      <c r="A67" s="35"/>
      <c r="B67" s="32"/>
      <c r="C67" s="33"/>
      <c r="D67" s="34"/>
      <c r="E67" s="34"/>
      <c r="F67" s="17"/>
      <c r="G67" s="17"/>
    </row>
    <row r="68" spans="1:7" ht="12.75">
      <c r="A68" s="45" t="s">
        <v>81</v>
      </c>
      <c r="B68" s="54" t="s">
        <v>70</v>
      </c>
      <c r="C68" s="54"/>
      <c r="D68" s="5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1"/>
      <c r="B70" s="32"/>
      <c r="C70" s="33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4"/>
      <c r="C72" s="34"/>
      <c r="D72" s="34"/>
      <c r="E72" s="34"/>
      <c r="F72" s="17"/>
      <c r="G72" s="17"/>
    </row>
    <row r="73" spans="1:7" ht="12.75">
      <c r="A73" s="36"/>
      <c r="B73" s="37"/>
      <c r="C73" s="37"/>
      <c r="D73" s="34"/>
      <c r="E73" s="34"/>
      <c r="F73" s="17"/>
      <c r="G73" s="17"/>
    </row>
    <row r="74" spans="1:7" ht="12.75">
      <c r="A74" s="36"/>
      <c r="B74" s="37"/>
      <c r="C74" s="37"/>
      <c r="D74" s="37"/>
      <c r="E74" s="37"/>
      <c r="F74" s="17"/>
      <c r="G74" s="17"/>
    </row>
    <row r="75" spans="1:7" ht="12.75">
      <c r="A75" s="38"/>
      <c r="B75" s="39"/>
      <c r="C75" s="39"/>
      <c r="D75" s="39"/>
      <c r="E75" s="39"/>
      <c r="F75" s="17"/>
      <c r="G75" s="17"/>
    </row>
    <row r="76" spans="1:7" ht="12.75">
      <c r="A76" s="40"/>
      <c r="B76" s="17"/>
      <c r="C76" s="17"/>
      <c r="D76" s="17"/>
      <c r="E76" s="17"/>
      <c r="F76" s="17"/>
      <c r="G76" s="17"/>
    </row>
    <row r="77" spans="1:4" ht="12.75">
      <c r="A77" s="51"/>
      <c r="B77" s="52"/>
      <c r="C77" s="52"/>
      <c r="D77" s="52"/>
    </row>
  </sheetData>
  <sheetProtection/>
  <mergeCells count="5">
    <mergeCell ref="A77:D77"/>
    <mergeCell ref="A2:E2"/>
    <mergeCell ref="A1:E1"/>
    <mergeCell ref="B66:D66"/>
    <mergeCell ref="B68:D68"/>
  </mergeCells>
  <printOptions/>
  <pageMargins left="0.97" right="0" top="0.15748031496062992" bottom="0" header="0.16" footer="0.17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44">
      <selection activeCell="C46" sqref="C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94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4">
        <f>B6+B23+B30</f>
        <v>5762249.73</v>
      </c>
      <c r="C5" s="4">
        <f>C6+C23+C30</f>
        <v>5556054.09</v>
      </c>
      <c r="D5" s="3">
        <f aca="true" t="shared" si="0" ref="D5:D45">C5/B5*100</f>
        <v>96.42161222332166</v>
      </c>
      <c r="E5" s="3" t="s">
        <v>8</v>
      </c>
      <c r="F5" s="17"/>
      <c r="G5" s="18"/>
    </row>
    <row r="6" spans="1:7" ht="12.75" customHeight="1">
      <c r="A6" s="20" t="s">
        <v>9</v>
      </c>
      <c r="B6" s="21">
        <f>B8+B9+B12+B13+B17+B18+B14+B16+B19+B20+B22+B21+B15</f>
        <v>701736.73</v>
      </c>
      <c r="C6" s="21">
        <f>C8+C9+C12+C13+C17+C18+C14+C16+C19+C20+C22+C21+C15</f>
        <v>553373.1000000001</v>
      </c>
      <c r="D6" s="3">
        <f t="shared" si="0"/>
        <v>78.85765078877944</v>
      </c>
      <c r="E6" s="6"/>
      <c r="F6" s="17"/>
      <c r="G6" s="17"/>
    </row>
    <row r="7" spans="1:7" ht="12.75" customHeight="1">
      <c r="A7" s="22" t="s">
        <v>10</v>
      </c>
      <c r="B7" s="23"/>
      <c r="C7" s="23"/>
      <c r="D7" s="12"/>
      <c r="E7" s="24"/>
      <c r="F7" s="17"/>
      <c r="G7" s="17"/>
    </row>
    <row r="8" spans="1:7" ht="12.75" customHeight="1">
      <c r="A8" s="22" t="s">
        <v>11</v>
      </c>
      <c r="B8" s="23">
        <v>37500</v>
      </c>
      <c r="C8" s="23">
        <v>29083.82</v>
      </c>
      <c r="D8" s="12">
        <f t="shared" si="0"/>
        <v>77.55685333333334</v>
      </c>
      <c r="E8" s="12"/>
      <c r="F8" s="25"/>
      <c r="G8" s="17"/>
    </row>
    <row r="9" spans="1:7" ht="12.75" customHeight="1">
      <c r="A9" s="22" t="s">
        <v>12</v>
      </c>
      <c r="B9" s="23">
        <f>B11</f>
        <v>30000</v>
      </c>
      <c r="C9" s="23">
        <f>C11</f>
        <v>61172.1</v>
      </c>
      <c r="D9" s="12">
        <f t="shared" si="0"/>
        <v>203.907</v>
      </c>
      <c r="E9" s="12"/>
      <c r="F9" s="17"/>
      <c r="G9" s="17"/>
    </row>
    <row r="10" spans="1:7" ht="12.75" customHeight="1">
      <c r="A10" s="22" t="s">
        <v>10</v>
      </c>
      <c r="B10" s="23"/>
      <c r="C10" s="23"/>
      <c r="D10" s="12"/>
      <c r="E10" s="12"/>
      <c r="F10" s="17"/>
      <c r="G10" s="17"/>
    </row>
    <row r="11" spans="1:7" ht="12.75" customHeight="1">
      <c r="A11" s="10" t="s">
        <v>13</v>
      </c>
      <c r="B11" s="23">
        <v>30000</v>
      </c>
      <c r="C11" s="23">
        <v>61172.1</v>
      </c>
      <c r="D11" s="12">
        <f t="shared" si="0"/>
        <v>203.907</v>
      </c>
      <c r="E11" s="3"/>
      <c r="F11" s="17"/>
      <c r="G11" s="17"/>
    </row>
    <row r="12" spans="1:7" ht="12.75" customHeight="1">
      <c r="A12" s="22" t="s">
        <v>14</v>
      </c>
      <c r="B12" s="23">
        <v>38000</v>
      </c>
      <c r="C12" s="23">
        <v>270.45</v>
      </c>
      <c r="D12" s="12">
        <f t="shared" si="0"/>
        <v>0.7117105263157895</v>
      </c>
      <c r="E12" s="3"/>
      <c r="F12" s="17"/>
      <c r="G12" s="17"/>
    </row>
    <row r="13" spans="1:7" ht="12.75" customHeight="1">
      <c r="A13" s="22" t="s">
        <v>0</v>
      </c>
      <c r="B13" s="23">
        <v>132000</v>
      </c>
      <c r="C13" s="23">
        <v>7201.02</v>
      </c>
      <c r="D13" s="12">
        <f t="shared" si="0"/>
        <v>5.455318181818182</v>
      </c>
      <c r="E13" s="3"/>
      <c r="F13" s="17"/>
      <c r="G13" s="17"/>
    </row>
    <row r="14" spans="1:7" s="19" customFormat="1" ht="12" customHeight="1">
      <c r="A14" s="22" t="s">
        <v>16</v>
      </c>
      <c r="B14" s="23">
        <v>0</v>
      </c>
      <c r="C14" s="23">
        <v>200</v>
      </c>
      <c r="D14" s="12" t="e">
        <f>C14/B14*100</f>
        <v>#DIV/0!</v>
      </c>
      <c r="E14" s="6"/>
      <c r="F14" s="17"/>
      <c r="G14" s="17"/>
    </row>
    <row r="15" spans="1:7" s="19" customFormat="1" ht="12" customHeight="1">
      <c r="A15" s="22" t="s">
        <v>65</v>
      </c>
      <c r="B15" s="23">
        <v>110000</v>
      </c>
      <c r="C15" s="23">
        <v>94988.48</v>
      </c>
      <c r="D15" s="12">
        <f>C15/B15*100</f>
        <v>86.35316363636363</v>
      </c>
      <c r="E15" s="6"/>
      <c r="F15" s="17"/>
      <c r="G15" s="17"/>
    </row>
    <row r="16" spans="1:7" ht="12.75" customHeight="1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 customHeight="1">
      <c r="A17" s="22" t="s">
        <v>15</v>
      </c>
      <c r="B17" s="23">
        <v>56000</v>
      </c>
      <c r="C17" s="23">
        <v>55014.58</v>
      </c>
      <c r="D17" s="12">
        <f t="shared" si="0"/>
        <v>98.24032142857143</v>
      </c>
      <c r="E17" s="6"/>
      <c r="F17" s="17"/>
      <c r="G17" s="17"/>
    </row>
    <row r="18" spans="1:7" s="19" customFormat="1" ht="12" customHeight="1">
      <c r="A18" s="22" t="s">
        <v>53</v>
      </c>
      <c r="B18" s="23">
        <v>20000</v>
      </c>
      <c r="C18" s="23">
        <v>14032.44</v>
      </c>
      <c r="D18" s="12">
        <f t="shared" si="0"/>
        <v>70.16220000000001</v>
      </c>
      <c r="E18" s="6"/>
      <c r="F18" s="17"/>
      <c r="G18" s="17"/>
    </row>
    <row r="19" spans="1:7" s="19" customFormat="1" ht="12" customHeight="1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" customHeight="1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" customHeight="1">
      <c r="A21" s="22" t="s">
        <v>63</v>
      </c>
      <c r="B21" s="23">
        <v>0</v>
      </c>
      <c r="C21" s="23">
        <v>12610.21</v>
      </c>
      <c r="D21" s="12" t="e">
        <f t="shared" si="0"/>
        <v>#DIV/0!</v>
      </c>
      <c r="E21" s="6"/>
      <c r="F21" s="17"/>
      <c r="G21" s="17"/>
    </row>
    <row r="22" spans="1:7" s="19" customFormat="1" ht="12" customHeight="1">
      <c r="A22" s="22" t="s">
        <v>60</v>
      </c>
      <c r="B22" s="23">
        <v>278236.73</v>
      </c>
      <c r="C22" s="23">
        <v>278800</v>
      </c>
      <c r="D22" s="12">
        <f t="shared" si="0"/>
        <v>100.20244271847214</v>
      </c>
      <c r="E22" s="6"/>
      <c r="F22" s="17"/>
      <c r="G22" s="17"/>
    </row>
    <row r="23" spans="1:7" s="19" customFormat="1" ht="12" customHeight="1">
      <c r="A23" s="20" t="s">
        <v>17</v>
      </c>
      <c r="B23" s="23">
        <f>B25+B26+B27+B28+B29</f>
        <v>5060513</v>
      </c>
      <c r="C23" s="23">
        <f>C25+C26+C27+C28+C29</f>
        <v>5002680.99</v>
      </c>
      <c r="D23" s="12">
        <f t="shared" si="0"/>
        <v>98.85719076307086</v>
      </c>
      <c r="E23" s="6"/>
      <c r="F23" s="17"/>
      <c r="G23" s="17"/>
    </row>
    <row r="24" spans="1:7" s="19" customFormat="1" ht="12" customHeight="1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" customHeight="1">
      <c r="A25" s="22" t="s">
        <v>18</v>
      </c>
      <c r="B25" s="23">
        <v>1421900</v>
      </c>
      <c r="C25" s="23">
        <v>1421900</v>
      </c>
      <c r="D25" s="12">
        <f t="shared" si="0"/>
        <v>100</v>
      </c>
      <c r="E25" s="6"/>
      <c r="F25" s="17"/>
      <c r="G25" s="17"/>
    </row>
    <row r="26" spans="1:7" s="19" customFormat="1" ht="12" customHeight="1">
      <c r="A26" s="22" t="s">
        <v>19</v>
      </c>
      <c r="B26" s="23">
        <v>3587835</v>
      </c>
      <c r="C26" s="23">
        <v>3530002.99</v>
      </c>
      <c r="D26" s="12">
        <f t="shared" si="0"/>
        <v>98.38810842750573</v>
      </c>
      <c r="E26" s="6"/>
      <c r="F26" s="17"/>
      <c r="G26" s="17"/>
    </row>
    <row r="27" spans="1:7" s="19" customFormat="1" ht="12" customHeight="1">
      <c r="A27" s="22" t="s">
        <v>61</v>
      </c>
      <c r="B27" s="23">
        <v>0</v>
      </c>
      <c r="C27" s="23">
        <v>0</v>
      </c>
      <c r="D27" s="12" t="e">
        <f t="shared" si="0"/>
        <v>#DIV/0!</v>
      </c>
      <c r="E27" s="6"/>
      <c r="F27" s="17"/>
      <c r="G27" s="17"/>
    </row>
    <row r="28" spans="1:7" s="19" customFormat="1" ht="12" customHeight="1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12" customHeight="1">
      <c r="A29" s="22" t="s">
        <v>88</v>
      </c>
      <c r="B29" s="23">
        <v>50778</v>
      </c>
      <c r="C29" s="23">
        <v>50778</v>
      </c>
      <c r="D29" s="12">
        <f t="shared" si="0"/>
        <v>100</v>
      </c>
      <c r="E29" s="6"/>
      <c r="F29" s="17"/>
      <c r="G29" s="17"/>
    </row>
    <row r="30" spans="1:7" s="19" customFormat="1" ht="25.5">
      <c r="A30" s="27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30" customHeight="1">
      <c r="A31" s="2" t="s">
        <v>20</v>
      </c>
      <c r="B31" s="4">
        <f>B33+B34+B35+B37+B38+B39+B41+B40+B36</f>
        <v>6358949.7299999995</v>
      </c>
      <c r="C31" s="4">
        <f>C33+C34+C35+C37+C38+C39+C41+C40+C36</f>
        <v>5796221.1899999995</v>
      </c>
      <c r="D31" s="3">
        <f t="shared" si="0"/>
        <v>91.1506056205291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1050094.16</v>
      </c>
      <c r="C33" s="21">
        <v>769459.63</v>
      </c>
      <c r="D33" s="3">
        <f t="shared" si="0"/>
        <v>73.27529847418636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102500</v>
      </c>
      <c r="C34" s="21">
        <v>72726.99</v>
      </c>
      <c r="D34" s="3">
        <f t="shared" si="0"/>
        <v>70.95316097560976</v>
      </c>
      <c r="E34" s="6" t="s">
        <v>8</v>
      </c>
      <c r="F34" s="17"/>
      <c r="G34" s="17"/>
    </row>
    <row r="35" spans="1:7" ht="23.25" customHeight="1">
      <c r="A35" s="28" t="s">
        <v>23</v>
      </c>
      <c r="B35" s="21">
        <v>3000</v>
      </c>
      <c r="C35" s="21">
        <v>3000</v>
      </c>
      <c r="D35" s="3">
        <f t="shared" si="0"/>
        <v>100</v>
      </c>
      <c r="E35" s="6" t="s">
        <v>8</v>
      </c>
      <c r="F35" s="17"/>
      <c r="G35" s="17"/>
    </row>
    <row r="36" spans="1:7" ht="24" customHeight="1">
      <c r="A36" s="28" t="s">
        <v>51</v>
      </c>
      <c r="B36" s="21">
        <v>3899966.34</v>
      </c>
      <c r="C36" s="21">
        <v>3858831.34</v>
      </c>
      <c r="D36" s="3">
        <f t="shared" si="0"/>
        <v>98.94524730692932</v>
      </c>
      <c r="E36" s="6" t="s">
        <v>8</v>
      </c>
      <c r="F36" s="17"/>
      <c r="G36" s="17"/>
    </row>
    <row r="37" spans="1:7" ht="23.25" customHeight="1">
      <c r="A37" s="28" t="s">
        <v>24</v>
      </c>
      <c r="B37" s="21">
        <v>703969.39</v>
      </c>
      <c r="C37" s="21">
        <v>609117.42</v>
      </c>
      <c r="D37" s="3">
        <f t="shared" si="0"/>
        <v>86.52612296111342</v>
      </c>
      <c r="E37" s="6" t="s">
        <v>8</v>
      </c>
      <c r="F37" s="17"/>
      <c r="G37" s="17"/>
    </row>
    <row r="38" spans="1:7" ht="12.75">
      <c r="A38" s="28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3.25" customHeight="1">
      <c r="A39" s="28" t="s">
        <v>58</v>
      </c>
      <c r="B39" s="21">
        <v>579419.84</v>
      </c>
      <c r="C39" s="21">
        <v>463085.81</v>
      </c>
      <c r="D39" s="3">
        <f t="shared" si="0"/>
        <v>79.92232540742823</v>
      </c>
      <c r="E39" s="6" t="s">
        <v>8</v>
      </c>
      <c r="F39" s="17"/>
      <c r="G39" s="17"/>
    </row>
    <row r="40" spans="1:7" ht="23.25" customHeight="1">
      <c r="A40" s="28" t="s">
        <v>26</v>
      </c>
      <c r="B40" s="21">
        <v>0</v>
      </c>
      <c r="C40" s="21">
        <v>0</v>
      </c>
      <c r="D40" s="3" t="e">
        <f>C40/B40*100</f>
        <v>#DIV/0!</v>
      </c>
      <c r="E40" s="6" t="s">
        <v>8</v>
      </c>
      <c r="F40" s="17"/>
      <c r="G40" s="17"/>
    </row>
    <row r="41" spans="1:7" ht="23.25" customHeight="1">
      <c r="A41" s="28" t="s">
        <v>59</v>
      </c>
      <c r="B41" s="21">
        <v>20000</v>
      </c>
      <c r="C41" s="21">
        <v>20000</v>
      </c>
      <c r="D41" s="3">
        <f t="shared" si="0"/>
        <v>100</v>
      </c>
      <c r="E41" s="6" t="s">
        <v>8</v>
      </c>
      <c r="F41" s="17"/>
      <c r="G41" s="17"/>
    </row>
    <row r="42" spans="1:7" ht="23.25" customHeight="1">
      <c r="A42" s="28" t="s">
        <v>27</v>
      </c>
      <c r="B42" s="21">
        <f>B31</f>
        <v>6358949.7299999995</v>
      </c>
      <c r="C42" s="21">
        <f>C31</f>
        <v>5796221.1899999995</v>
      </c>
      <c r="D42" s="3">
        <f t="shared" si="0"/>
        <v>91.1506056205291</v>
      </c>
      <c r="E42" s="6" t="s">
        <v>8</v>
      </c>
      <c r="F42" s="17"/>
      <c r="G42" s="17"/>
    </row>
    <row r="43" spans="1:7" ht="12.75">
      <c r="A43" s="22" t="s">
        <v>10</v>
      </c>
      <c r="B43" s="23"/>
      <c r="C43" s="23"/>
      <c r="D43" s="3"/>
      <c r="E43" s="24"/>
      <c r="F43" s="17"/>
      <c r="G43" s="17"/>
    </row>
    <row r="44" spans="1:7" ht="12" customHeight="1">
      <c r="A44" s="5" t="s">
        <v>28</v>
      </c>
      <c r="B44" s="4">
        <f>B42-B45</f>
        <v>6358949.7299999995</v>
      </c>
      <c r="C44" s="4">
        <f>C42-C45</f>
        <v>5796221.1899999995</v>
      </c>
      <c r="D44" s="6">
        <f t="shared" si="0"/>
        <v>91.1506056205291</v>
      </c>
      <c r="E44" s="3"/>
      <c r="F44" s="17"/>
      <c r="G44" s="17"/>
    </row>
    <row r="45" spans="1:7" ht="12" customHeight="1">
      <c r="A45" s="5" t="s">
        <v>54</v>
      </c>
      <c r="B45" s="4"/>
      <c r="C45" s="4">
        <v>0</v>
      </c>
      <c r="D45" s="6" t="e">
        <f t="shared" si="0"/>
        <v>#DIV/0!</v>
      </c>
      <c r="E45" s="3"/>
      <c r="F45" s="17"/>
      <c r="G45" s="17"/>
    </row>
    <row r="46" spans="1:7" ht="50.25" customHeight="1">
      <c r="A46" s="5" t="s">
        <v>64</v>
      </c>
      <c r="B46" s="21">
        <f>B5-B31</f>
        <v>-596699.9999999991</v>
      </c>
      <c r="C46" s="21">
        <f>C5-C31</f>
        <v>-240167.09999999963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3">
        <v>0</v>
      </c>
      <c r="E47" s="6"/>
      <c r="F47" s="17"/>
      <c r="G47" s="17"/>
    </row>
    <row r="48" spans="1:7" s="19" customFormat="1" ht="12.75">
      <c r="A48" s="5" t="s">
        <v>30</v>
      </c>
      <c r="B48" s="4">
        <v>0</v>
      </c>
      <c r="C48" s="4">
        <v>0</v>
      </c>
      <c r="D48" s="3">
        <v>0</v>
      </c>
      <c r="E48" s="3"/>
      <c r="F48" s="18"/>
      <c r="G48" s="18"/>
    </row>
    <row r="49" spans="1:7" ht="12.75">
      <c r="A49" s="22" t="s">
        <v>31</v>
      </c>
      <c r="B49" s="26">
        <v>0</v>
      </c>
      <c r="C49" s="26">
        <v>0</v>
      </c>
      <c r="D49" s="3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29">
        <v>0</v>
      </c>
      <c r="D50" s="3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29">
        <v>0</v>
      </c>
      <c r="D51" s="3">
        <v>0</v>
      </c>
      <c r="E51" s="24"/>
      <c r="F51" s="17"/>
      <c r="G51" s="17"/>
    </row>
    <row r="52" spans="1:7" ht="12.75">
      <c r="A52" s="22" t="s">
        <v>10</v>
      </c>
      <c r="B52" s="4">
        <v>0</v>
      </c>
      <c r="C52" s="44">
        <v>0</v>
      </c>
      <c r="D52" s="3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0">
        <v>0</v>
      </c>
      <c r="D53" s="3">
        <v>0</v>
      </c>
      <c r="E53" s="24"/>
      <c r="F53" s="17"/>
      <c r="G53" s="17"/>
    </row>
    <row r="54" spans="1:7" ht="12.75">
      <c r="A54" s="22" t="s">
        <v>35</v>
      </c>
      <c r="B54" s="4">
        <v>0</v>
      </c>
      <c r="C54" s="44">
        <v>0</v>
      </c>
      <c r="D54" s="3">
        <v>0</v>
      </c>
      <c r="E54" s="12"/>
      <c r="F54" s="17"/>
      <c r="G54" s="17"/>
    </row>
    <row r="55" spans="1:7" ht="48.75" customHeight="1">
      <c r="A55" s="22" t="s">
        <v>37</v>
      </c>
      <c r="B55" s="21">
        <v>0</v>
      </c>
      <c r="C55" s="30">
        <v>0</v>
      </c>
      <c r="D55" s="6">
        <v>0</v>
      </c>
      <c r="E55" s="6" t="s">
        <v>36</v>
      </c>
      <c r="F55" s="17"/>
      <c r="G55" s="17"/>
    </row>
    <row r="56" spans="1:7" ht="24" customHeight="1">
      <c r="A56" s="22" t="s">
        <v>38</v>
      </c>
      <c r="B56" s="21">
        <v>0</v>
      </c>
      <c r="C56" s="30">
        <v>0</v>
      </c>
      <c r="D56" s="6">
        <v>0</v>
      </c>
      <c r="E56" s="6" t="s">
        <v>39</v>
      </c>
      <c r="F56" s="17"/>
      <c r="G56" s="17"/>
    </row>
    <row r="57" spans="1:7" ht="33.75" customHeight="1">
      <c r="A57" s="22" t="s">
        <v>40</v>
      </c>
      <c r="B57" s="21">
        <v>0</v>
      </c>
      <c r="C57" s="30">
        <v>0</v>
      </c>
      <c r="D57" s="6">
        <v>0</v>
      </c>
      <c r="E57" s="6" t="s">
        <v>41</v>
      </c>
      <c r="F57" s="17"/>
      <c r="G57" s="17"/>
    </row>
    <row r="58" spans="1:7" ht="48" customHeight="1">
      <c r="A58" s="22" t="s">
        <v>42</v>
      </c>
      <c r="B58" s="21">
        <v>0</v>
      </c>
      <c r="C58" s="30">
        <v>0</v>
      </c>
      <c r="D58" s="6">
        <v>0</v>
      </c>
      <c r="E58" s="6" t="s">
        <v>41</v>
      </c>
      <c r="F58" s="17"/>
      <c r="G58" s="17"/>
    </row>
    <row r="59" spans="1:7" ht="27.75" customHeight="1">
      <c r="A59" s="22" t="s">
        <v>43</v>
      </c>
      <c r="B59" s="21">
        <v>0</v>
      </c>
      <c r="C59" s="30">
        <v>0</v>
      </c>
      <c r="D59" s="6">
        <v>0</v>
      </c>
      <c r="E59" s="6" t="s">
        <v>44</v>
      </c>
      <c r="F59" s="17"/>
      <c r="G59" s="17"/>
    </row>
    <row r="60" spans="1:7" ht="34.5" customHeight="1">
      <c r="A60" s="22" t="s">
        <v>45</v>
      </c>
      <c r="B60" s="21">
        <v>0</v>
      </c>
      <c r="C60" s="30">
        <v>0</v>
      </c>
      <c r="D60" s="6">
        <v>0</v>
      </c>
      <c r="E60" s="6" t="s">
        <v>46</v>
      </c>
      <c r="F60" s="17"/>
      <c r="G60" s="17"/>
    </row>
    <row r="61" spans="1:7" ht="37.5" customHeight="1">
      <c r="A61" s="22" t="s">
        <v>47</v>
      </c>
      <c r="B61" s="21">
        <v>0</v>
      </c>
      <c r="C61" s="30">
        <v>0</v>
      </c>
      <c r="D61" s="6">
        <v>0</v>
      </c>
      <c r="E61" s="6" t="s">
        <v>48</v>
      </c>
      <c r="F61" s="17"/>
      <c r="G61" s="17"/>
    </row>
    <row r="62" spans="1:7" ht="26.25" customHeight="1">
      <c r="A62" s="22" t="s">
        <v>49</v>
      </c>
      <c r="B62" s="21">
        <v>0</v>
      </c>
      <c r="C62" s="30">
        <v>0</v>
      </c>
      <c r="D62" s="6">
        <v>0</v>
      </c>
      <c r="E62" s="6" t="s">
        <v>48</v>
      </c>
      <c r="F62" s="17"/>
      <c r="G62" s="17"/>
    </row>
    <row r="63" spans="1:7" ht="12.75">
      <c r="A63" s="31"/>
      <c r="B63" s="32"/>
      <c r="C63" s="33"/>
      <c r="D63" s="34"/>
      <c r="E63" s="34"/>
      <c r="F63" s="17"/>
      <c r="G63" s="17"/>
    </row>
    <row r="64" spans="1:7" ht="12.75">
      <c r="A64" s="45" t="s">
        <v>68</v>
      </c>
      <c r="B64" s="54" t="s">
        <v>80</v>
      </c>
      <c r="C64" s="54"/>
      <c r="D64" s="54"/>
      <c r="E64" s="34"/>
      <c r="F64" s="17"/>
      <c r="G64" s="17"/>
    </row>
    <row r="65" spans="1:7" ht="12.75">
      <c r="A65" s="35"/>
      <c r="B65" s="32"/>
      <c r="C65" s="33"/>
      <c r="D65" s="34"/>
      <c r="E65" s="34"/>
      <c r="F65" s="17"/>
      <c r="G65" s="17"/>
    </row>
    <row r="66" spans="1:7" ht="12.75">
      <c r="A66" s="45" t="s">
        <v>81</v>
      </c>
      <c r="B66" s="54" t="s">
        <v>70</v>
      </c>
      <c r="C66" s="54"/>
      <c r="D66" s="5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7"/>
      <c r="C71" s="37"/>
      <c r="D71" s="34"/>
      <c r="E71" s="34"/>
      <c r="F71" s="17"/>
      <c r="G71" s="17"/>
    </row>
    <row r="72" spans="1:7" ht="12.75">
      <c r="A72" s="36"/>
      <c r="B72" s="37"/>
      <c r="C72" s="37"/>
      <c r="D72" s="37"/>
      <c r="E72" s="37"/>
      <c r="F72" s="17"/>
      <c r="G72" s="17"/>
    </row>
    <row r="73" spans="1:7" ht="12.75">
      <c r="A73" s="38"/>
      <c r="B73" s="39"/>
      <c r="C73" s="39"/>
      <c r="D73" s="39"/>
      <c r="E73" s="39"/>
      <c r="F73" s="17"/>
      <c r="G73" s="17"/>
    </row>
    <row r="74" spans="1:7" ht="12.75">
      <c r="A74" s="40"/>
      <c r="B74" s="17"/>
      <c r="C74" s="17"/>
      <c r="D74" s="17"/>
      <c r="E74" s="17"/>
      <c r="F74" s="17"/>
      <c r="G74" s="17"/>
    </row>
    <row r="75" spans="1:4" ht="12.75">
      <c r="A75" s="51"/>
      <c r="B75" s="52"/>
      <c r="C75" s="52"/>
      <c r="D75" s="52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9" right="0" top="0.15748031496062992" bottom="0" header="0.16" footer="0.17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1">
      <selection activeCell="C47" sqref="C47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95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B6+B24+B7+B31</f>
        <v>5835666.4</v>
      </c>
      <c r="C5" s="4">
        <f>C6+C24+C7+C31</f>
        <v>3348488.7800000003</v>
      </c>
      <c r="D5" s="3">
        <f aca="true" t="shared" si="0" ref="D5:D46">C5/B5*100</f>
        <v>57.379715536857965</v>
      </c>
      <c r="E5" s="3" t="s">
        <v>8</v>
      </c>
      <c r="F5" s="17"/>
      <c r="G5" s="18"/>
    </row>
    <row r="6" spans="1:7" ht="12.75">
      <c r="A6" s="20" t="s">
        <v>9</v>
      </c>
      <c r="B6" s="21">
        <f>B8+B11+B12+B13+B14+B15+B16+B17+B18+B19+B20+B22+B23</f>
        <v>803488.4</v>
      </c>
      <c r="C6" s="21">
        <f>C8+C11+C12+C13+C14+C15+C16+C17+C18+C19+C20+C22+C23+C21</f>
        <v>672490.54</v>
      </c>
      <c r="D6" s="3">
        <f t="shared" si="0"/>
        <v>83.69635952429432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97500</v>
      </c>
      <c r="C8" s="23">
        <v>133635.12</v>
      </c>
      <c r="D8" s="12">
        <f t="shared" si="0"/>
        <v>137.06166153846152</v>
      </c>
      <c r="E8" s="12"/>
      <c r="F8" s="25"/>
      <c r="G8" s="17"/>
    </row>
    <row r="9" spans="1:7" ht="12.75">
      <c r="A9" s="22" t="s">
        <v>12</v>
      </c>
      <c r="B9" s="23">
        <f>B11</f>
        <v>50000</v>
      </c>
      <c r="C9" s="23">
        <f>C11</f>
        <v>164984.23</v>
      </c>
      <c r="D9" s="12"/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50000</v>
      </c>
      <c r="C11" s="23">
        <v>164984.23</v>
      </c>
      <c r="D11" s="12"/>
      <c r="E11" s="3"/>
      <c r="F11" s="17"/>
      <c r="G11" s="17"/>
    </row>
    <row r="12" spans="1:7" ht="12.75">
      <c r="A12" s="22" t="s">
        <v>14</v>
      </c>
      <c r="B12" s="23">
        <v>10000</v>
      </c>
      <c r="C12" s="23">
        <v>-761.24</v>
      </c>
      <c r="D12" s="12">
        <f t="shared" si="0"/>
        <v>-7.6124</v>
      </c>
      <c r="E12" s="3"/>
      <c r="F12" s="17"/>
      <c r="G12" s="17"/>
    </row>
    <row r="13" spans="1:7" ht="12.75">
      <c r="A13" s="22" t="s">
        <v>0</v>
      </c>
      <c r="B13" s="23">
        <v>163000</v>
      </c>
      <c r="C13" s="23">
        <v>12316.34</v>
      </c>
      <c r="D13" s="12">
        <f t="shared" si="0"/>
        <v>7.556036809815951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1300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180000</v>
      </c>
      <c r="C15" s="23">
        <v>153598.36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62000</v>
      </c>
      <c r="C17" s="23">
        <v>50417.73</v>
      </c>
      <c r="D17" s="12">
        <f t="shared" si="0"/>
        <v>81.31891935483871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77</v>
      </c>
      <c r="B21" s="23"/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240988.4</v>
      </c>
      <c r="C23" s="23">
        <v>157000</v>
      </c>
      <c r="D23" s="12">
        <f t="shared" si="0"/>
        <v>65.14836398764422</v>
      </c>
      <c r="E23" s="6"/>
      <c r="F23" s="17"/>
      <c r="G23" s="17"/>
    </row>
    <row r="24" spans="1:7" s="19" customFormat="1" ht="12.75">
      <c r="A24" s="20" t="s">
        <v>17</v>
      </c>
      <c r="B24" s="23">
        <f>B26+B27+B28+B29+B30</f>
        <v>5032178</v>
      </c>
      <c r="C24" s="23">
        <f>C26+C27+C28+C29+C30</f>
        <v>2675998.24</v>
      </c>
      <c r="D24" s="12">
        <f t="shared" si="0"/>
        <v>53.17773417395013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1142200</v>
      </c>
      <c r="C26" s="23">
        <v>776177.73</v>
      </c>
      <c r="D26" s="12">
        <f t="shared" si="0"/>
        <v>67.95462528453861</v>
      </c>
      <c r="E26" s="6"/>
      <c r="F26" s="17"/>
      <c r="G26" s="17"/>
    </row>
    <row r="27" spans="1:7" s="19" customFormat="1" ht="12.75">
      <c r="A27" s="22" t="s">
        <v>19</v>
      </c>
      <c r="B27" s="23">
        <v>3839200</v>
      </c>
      <c r="C27" s="23">
        <v>1849042.51</v>
      </c>
      <c r="D27" s="12">
        <f t="shared" si="0"/>
        <v>48.162182485934565</v>
      </c>
      <c r="E27" s="6"/>
      <c r="F27" s="17"/>
      <c r="G27" s="17"/>
    </row>
    <row r="28" spans="1:7" s="19" customFormat="1" ht="12.75">
      <c r="A28" s="22" t="s">
        <v>61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12.75">
      <c r="A30" s="22" t="s">
        <v>82</v>
      </c>
      <c r="B30" s="23">
        <v>50778</v>
      </c>
      <c r="C30" s="23">
        <v>50778</v>
      </c>
      <c r="D30" s="12">
        <f t="shared" si="0"/>
        <v>100</v>
      </c>
      <c r="E30" s="6"/>
      <c r="F30" s="17"/>
      <c r="G30" s="17"/>
    </row>
    <row r="31" spans="1:7" s="19" customFormat="1" ht="25.5">
      <c r="A31" s="27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4" customHeight="1">
      <c r="A32" s="2" t="s">
        <v>20</v>
      </c>
      <c r="B32" s="4">
        <f>B34+B35+B36+B38+B39+B40+B42+B41+B37</f>
        <v>6875857.4</v>
      </c>
      <c r="C32" s="4">
        <f>C34+C35+C36+C38+C39+C40+C42+C41+C37</f>
        <v>3236342.5</v>
      </c>
      <c r="D32" s="3">
        <f t="shared" si="0"/>
        <v>47.06820272334327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3.25" customHeight="1">
      <c r="A34" s="7" t="s">
        <v>21</v>
      </c>
      <c r="B34" s="21">
        <v>1261034.34</v>
      </c>
      <c r="C34" s="21">
        <v>745430.78</v>
      </c>
      <c r="D34" s="3">
        <f t="shared" si="0"/>
        <v>59.112647162328656</v>
      </c>
      <c r="E34" s="6" t="s">
        <v>8</v>
      </c>
      <c r="F34" s="17"/>
      <c r="G34" s="17"/>
    </row>
    <row r="35" spans="1:7" ht="23.25" customHeight="1">
      <c r="A35" s="7" t="s">
        <v>22</v>
      </c>
      <c r="B35" s="21">
        <v>102500</v>
      </c>
      <c r="C35" s="21">
        <v>71554.51</v>
      </c>
      <c r="D35" s="3">
        <f t="shared" si="0"/>
        <v>69.80927804878048</v>
      </c>
      <c r="E35" s="6" t="s">
        <v>8</v>
      </c>
      <c r="F35" s="17"/>
      <c r="G35" s="17"/>
    </row>
    <row r="36" spans="1:7" ht="23.25" customHeight="1">
      <c r="A36" s="28" t="s">
        <v>23</v>
      </c>
      <c r="B36" s="21">
        <v>3000</v>
      </c>
      <c r="C36" s="21">
        <v>1010</v>
      </c>
      <c r="D36" s="3">
        <f t="shared" si="0"/>
        <v>33.666666666666664</v>
      </c>
      <c r="E36" s="6" t="s">
        <v>8</v>
      </c>
      <c r="F36" s="17"/>
      <c r="G36" s="17"/>
    </row>
    <row r="37" spans="1:7" ht="24" customHeight="1">
      <c r="A37" s="28" t="s">
        <v>51</v>
      </c>
      <c r="B37" s="21">
        <v>1316274</v>
      </c>
      <c r="C37" s="21">
        <v>1255472.87</v>
      </c>
      <c r="D37" s="3"/>
      <c r="E37" s="6" t="s">
        <v>8</v>
      </c>
      <c r="F37" s="17"/>
      <c r="G37" s="17"/>
    </row>
    <row r="38" spans="1:7" ht="24" customHeight="1">
      <c r="A38" s="28" t="s">
        <v>24</v>
      </c>
      <c r="B38" s="21">
        <v>4080935.06</v>
      </c>
      <c r="C38" s="21">
        <v>1102317.34</v>
      </c>
      <c r="D38" s="3">
        <f t="shared" si="0"/>
        <v>27.0113913549999</v>
      </c>
      <c r="E38" s="6" t="s">
        <v>8</v>
      </c>
      <c r="F38" s="17"/>
      <c r="G38" s="17"/>
    </row>
    <row r="39" spans="1:7" ht="12.75">
      <c r="A39" s="28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3.25" customHeight="1">
      <c r="A40" s="28" t="s">
        <v>58</v>
      </c>
      <c r="B40" s="21">
        <v>101114</v>
      </c>
      <c r="C40" s="21">
        <v>49557</v>
      </c>
      <c r="D40" s="3">
        <f t="shared" si="0"/>
        <v>49.01101726763851</v>
      </c>
      <c r="E40" s="6" t="s">
        <v>8</v>
      </c>
      <c r="F40" s="17"/>
      <c r="G40" s="17"/>
    </row>
    <row r="41" spans="1:7" ht="23.25" customHeight="1">
      <c r="A41" s="28" t="s">
        <v>26</v>
      </c>
      <c r="B41" s="21">
        <v>0</v>
      </c>
      <c r="C41" s="21">
        <v>0</v>
      </c>
      <c r="D41" s="3"/>
      <c r="E41" s="6" t="s">
        <v>8</v>
      </c>
      <c r="F41" s="17"/>
      <c r="G41" s="17"/>
    </row>
    <row r="42" spans="1:7" ht="23.25" customHeight="1">
      <c r="A42" s="28" t="s">
        <v>59</v>
      </c>
      <c r="B42" s="21">
        <v>11000</v>
      </c>
      <c r="C42" s="21">
        <v>11000</v>
      </c>
      <c r="D42" s="3">
        <f t="shared" si="0"/>
        <v>100</v>
      </c>
      <c r="E42" s="6" t="s">
        <v>8</v>
      </c>
      <c r="F42" s="17"/>
      <c r="G42" s="17"/>
    </row>
    <row r="43" spans="1:7" ht="23.25" customHeight="1">
      <c r="A43" s="28" t="s">
        <v>27</v>
      </c>
      <c r="B43" s="21">
        <f>B32</f>
        <v>6875857.4</v>
      </c>
      <c r="C43" s="21">
        <f>C32</f>
        <v>3236342.5</v>
      </c>
      <c r="D43" s="3">
        <f t="shared" si="0"/>
        <v>47.06820272334327</v>
      </c>
      <c r="E43" s="6" t="s">
        <v>8</v>
      </c>
      <c r="F43" s="17"/>
      <c r="G43" s="17"/>
    </row>
    <row r="44" spans="1:7" ht="12.75">
      <c r="A44" s="22" t="s">
        <v>10</v>
      </c>
      <c r="B44" s="23"/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6872702.4</v>
      </c>
      <c r="C45" s="4">
        <f>C43-C46</f>
        <v>3233187.5</v>
      </c>
      <c r="D45" s="6">
        <f t="shared" si="0"/>
        <v>47.043903719736214</v>
      </c>
      <c r="E45" s="3"/>
      <c r="F45" s="17"/>
      <c r="G45" s="17"/>
    </row>
    <row r="46" spans="1:7" ht="12.75">
      <c r="A46" s="5" t="s">
        <v>54</v>
      </c>
      <c r="B46" s="4">
        <v>3155</v>
      </c>
      <c r="C46" s="4">
        <v>3155</v>
      </c>
      <c r="D46" s="6">
        <f t="shared" si="0"/>
        <v>100</v>
      </c>
      <c r="E46" s="3"/>
      <c r="F46" s="17"/>
      <c r="G46" s="17"/>
    </row>
    <row r="47" spans="1:7" ht="48.75" customHeight="1">
      <c r="A47" s="5" t="s">
        <v>64</v>
      </c>
      <c r="B47" s="21">
        <f>B5-B32</f>
        <v>-1040191</v>
      </c>
      <c r="C47" s="21">
        <f>C5-C32</f>
        <v>112146.28000000026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4" customHeight="1">
      <c r="A51" s="22" t="s">
        <v>32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0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0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0">
        <v>0</v>
      </c>
      <c r="D55" s="6">
        <v>0</v>
      </c>
      <c r="E55" s="12"/>
      <c r="F55" s="17"/>
      <c r="G55" s="17"/>
    </row>
    <row r="56" spans="1:7" ht="48" customHeight="1">
      <c r="A56" s="22" t="s">
        <v>37</v>
      </c>
      <c r="B56" s="23">
        <v>0</v>
      </c>
      <c r="C56" s="29">
        <v>0</v>
      </c>
      <c r="D56" s="6">
        <v>0</v>
      </c>
      <c r="E56" s="6" t="s">
        <v>36</v>
      </c>
      <c r="F56" s="17"/>
      <c r="G56" s="17"/>
    </row>
    <row r="57" spans="1:7" ht="22.5" customHeight="1">
      <c r="A57" s="22" t="s">
        <v>38</v>
      </c>
      <c r="B57" s="23">
        <v>0</v>
      </c>
      <c r="C57" s="29">
        <v>0</v>
      </c>
      <c r="D57" s="6">
        <v>0</v>
      </c>
      <c r="E57" s="6" t="s">
        <v>39</v>
      </c>
      <c r="F57" s="17"/>
      <c r="G57" s="17"/>
    </row>
    <row r="58" spans="1:7" ht="37.5" customHeight="1">
      <c r="A58" s="22" t="s">
        <v>40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50.25" customHeight="1">
      <c r="A59" s="22" t="s">
        <v>42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27" customHeight="1">
      <c r="A60" s="22" t="s">
        <v>43</v>
      </c>
      <c r="B60" s="23">
        <v>0</v>
      </c>
      <c r="C60" s="29">
        <v>0</v>
      </c>
      <c r="D60" s="6">
        <v>0</v>
      </c>
      <c r="E60" s="6" t="s">
        <v>44</v>
      </c>
      <c r="F60" s="17"/>
      <c r="G60" s="17"/>
    </row>
    <row r="61" spans="1:7" ht="34.5" customHeight="1">
      <c r="A61" s="22" t="s">
        <v>45</v>
      </c>
      <c r="B61" s="23">
        <v>0</v>
      </c>
      <c r="C61" s="29">
        <v>0</v>
      </c>
      <c r="D61" s="6">
        <v>0</v>
      </c>
      <c r="E61" s="6" t="s">
        <v>46</v>
      </c>
      <c r="F61" s="17"/>
      <c r="G61" s="17"/>
    </row>
    <row r="62" spans="1:7" ht="42" customHeight="1">
      <c r="A62" s="22" t="s">
        <v>47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23.25" customHeight="1">
      <c r="A63" s="22" t="s">
        <v>49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12.75">
      <c r="A64" s="31"/>
      <c r="B64" s="32"/>
      <c r="C64" s="33"/>
      <c r="D64" s="34"/>
      <c r="E64" s="34"/>
      <c r="F64" s="17"/>
      <c r="G64" s="17"/>
    </row>
    <row r="65" spans="1:7" ht="12.75">
      <c r="A65" s="45" t="s">
        <v>68</v>
      </c>
      <c r="B65" s="54" t="s">
        <v>80</v>
      </c>
      <c r="C65" s="54"/>
      <c r="D65" s="54"/>
      <c r="E65" s="34"/>
      <c r="F65" s="17"/>
      <c r="G65" s="17"/>
    </row>
    <row r="66" spans="1:7" ht="12.75">
      <c r="A66" s="35"/>
      <c r="B66" s="32"/>
      <c r="C66" s="33"/>
      <c r="D66" s="34"/>
      <c r="E66" s="34"/>
      <c r="F66" s="17"/>
      <c r="G66" s="17"/>
    </row>
    <row r="67" spans="1:7" ht="12.75">
      <c r="A67" s="45" t="s">
        <v>81</v>
      </c>
      <c r="B67" s="54" t="s">
        <v>70</v>
      </c>
      <c r="C67" s="54"/>
      <c r="D67" s="5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7"/>
      <c r="C72" s="37"/>
      <c r="D72" s="34"/>
      <c r="E72" s="34"/>
      <c r="F72" s="17"/>
      <c r="G72" s="17"/>
    </row>
    <row r="73" spans="1:7" ht="12.75">
      <c r="A73" s="36"/>
      <c r="B73" s="37"/>
      <c r="C73" s="37"/>
      <c r="D73" s="37"/>
      <c r="E73" s="37"/>
      <c r="F73" s="17"/>
      <c r="G73" s="17"/>
    </row>
    <row r="74" spans="1:7" ht="12.75">
      <c r="A74" s="38"/>
      <c r="B74" s="39"/>
      <c r="C74" s="39"/>
      <c r="D74" s="39"/>
      <c r="E74" s="39"/>
      <c r="F74" s="17"/>
      <c r="G74" s="17"/>
    </row>
    <row r="75" spans="1:7" ht="12.75">
      <c r="A75" s="40"/>
      <c r="B75" s="17"/>
      <c r="C75" s="17"/>
      <c r="D75" s="17"/>
      <c r="E75" s="17"/>
      <c r="F75" s="17"/>
      <c r="G75" s="17"/>
    </row>
    <row r="76" spans="1:4" ht="12.75">
      <c r="A76" s="51"/>
      <c r="B76" s="52"/>
      <c r="C76" s="52"/>
      <c r="D76" s="52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0.99" right="0" top="0.15748031496062992" bottom="0" header="0.16" footer="0.17"/>
  <pageSetup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SheetLayoutView="100" zoomScalePageLayoutView="0" workbookViewId="0" topLeftCell="A1">
      <selection activeCell="C52" sqref="C52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96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" customHeight="1">
      <c r="A5" s="2" t="s">
        <v>7</v>
      </c>
      <c r="B5" s="4">
        <f>B6+B27+B35</f>
        <v>55438896.42</v>
      </c>
      <c r="C5" s="4">
        <f>C6+C27+C35</f>
        <v>26383521.07</v>
      </c>
      <c r="D5" s="3">
        <f aca="true" t="shared" si="0" ref="D5:D51">C5/B5*100</f>
        <v>47.590271043854955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B8+B9+B12+B13+B17+B18+B15+B16+B19+B20+B26+B25+B14+B24+B23+B22</f>
        <v>6825480</v>
      </c>
      <c r="C6" s="21">
        <f>C8+C9+C12+C13+C17+C18+C15+C16+C19+C20+C26+C25+C14+C21+C22+C24</f>
        <v>4115560.2500000005</v>
      </c>
      <c r="D6" s="3">
        <f t="shared" si="0"/>
        <v>60.29700841552537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1617000</v>
      </c>
      <c r="C8" s="23">
        <v>1191875.95</v>
      </c>
      <c r="D8" s="12">
        <f t="shared" si="0"/>
        <v>73.70908781694496</v>
      </c>
      <c r="E8" s="12"/>
      <c r="F8" s="25"/>
      <c r="G8" s="17"/>
    </row>
    <row r="9" spans="1:7" ht="12.75">
      <c r="A9" s="22" t="s">
        <v>12</v>
      </c>
      <c r="B9" s="23">
        <f>B11</f>
        <v>3000</v>
      </c>
      <c r="C9" s="23">
        <f>C11</f>
        <v>3811.52</v>
      </c>
      <c r="D9" s="12">
        <f t="shared" si="0"/>
        <v>127.05066666666667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3000</v>
      </c>
      <c r="C11" s="23">
        <v>3811.52</v>
      </c>
      <c r="D11" s="12">
        <f t="shared" si="0"/>
        <v>127.05066666666667</v>
      </c>
      <c r="E11" s="3"/>
      <c r="F11" s="17"/>
      <c r="G11" s="17"/>
    </row>
    <row r="12" spans="1:7" ht="12.75">
      <c r="A12" s="22" t="s">
        <v>14</v>
      </c>
      <c r="B12" s="23">
        <v>1314000</v>
      </c>
      <c r="C12" s="23">
        <v>161711.03</v>
      </c>
      <c r="D12" s="12">
        <f t="shared" si="0"/>
        <v>12.306775494672754</v>
      </c>
      <c r="E12" s="3"/>
      <c r="F12" s="17"/>
      <c r="G12" s="17"/>
    </row>
    <row r="13" spans="1:7" ht="12.75">
      <c r="A13" s="22" t="s">
        <v>0</v>
      </c>
      <c r="B13" s="23">
        <v>682000</v>
      </c>
      <c r="C13" s="23">
        <v>213356.57</v>
      </c>
      <c r="D13" s="12">
        <f t="shared" si="0"/>
        <v>31.283954545454545</v>
      </c>
      <c r="E13" s="3"/>
      <c r="F13" s="17"/>
      <c r="G13" s="17"/>
    </row>
    <row r="14" spans="1:7" ht="12.75">
      <c r="A14" s="22" t="s">
        <v>65</v>
      </c>
      <c r="B14" s="23">
        <v>800000</v>
      </c>
      <c r="C14" s="23">
        <v>632582.75</v>
      </c>
      <c r="D14" s="12">
        <f t="shared" si="0"/>
        <v>79.07284375</v>
      </c>
      <c r="E14" s="3"/>
      <c r="F14" s="17"/>
      <c r="G14" s="17"/>
    </row>
    <row r="15" spans="1:7" s="19" customFormat="1" ht="12.75">
      <c r="A15" s="22" t="s">
        <v>16</v>
      </c>
      <c r="B15" s="23">
        <v>0</v>
      </c>
      <c r="C15" s="23">
        <v>0</v>
      </c>
      <c r="D15" s="12" t="e">
        <f>C15/B15*100</f>
        <v>#DIV/0!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904000</v>
      </c>
      <c r="C17" s="23">
        <v>706352.25</v>
      </c>
      <c r="D17" s="12">
        <f t="shared" si="0"/>
        <v>78.13631084070796</v>
      </c>
      <c r="E17" s="6"/>
      <c r="F17" s="17"/>
      <c r="G17" s="17"/>
    </row>
    <row r="18" spans="1:7" s="19" customFormat="1" ht="12.75">
      <c r="A18" s="22" t="s">
        <v>53</v>
      </c>
      <c r="B18" s="23">
        <v>330000</v>
      </c>
      <c r="C18" s="23">
        <v>169480.91</v>
      </c>
      <c r="D18" s="12">
        <f t="shared" si="0"/>
        <v>51.35785151515152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>C20/B20*100</f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>C19/B19*100</f>
        <v>#DIV/0!</v>
      </c>
      <c r="E20" s="6"/>
      <c r="F20" s="17"/>
      <c r="G20" s="17"/>
    </row>
    <row r="21" spans="1:7" s="19" customFormat="1" ht="12.75">
      <c r="A21" s="22" t="s">
        <v>72</v>
      </c>
      <c r="B21" s="23">
        <v>0</v>
      </c>
      <c r="C21" s="23">
        <v>4598.94</v>
      </c>
      <c r="D21" s="12"/>
      <c r="E21" s="6"/>
      <c r="F21" s="17"/>
      <c r="G21" s="17"/>
    </row>
    <row r="22" spans="1:7" s="19" customFormat="1" ht="12.75">
      <c r="A22" s="22" t="s">
        <v>71</v>
      </c>
      <c r="B22" s="23">
        <v>400000</v>
      </c>
      <c r="C22" s="23">
        <v>344765.69</v>
      </c>
      <c r="D22" s="12"/>
      <c r="E22" s="6"/>
      <c r="F22" s="17"/>
      <c r="G22" s="17"/>
    </row>
    <row r="23" spans="1:7" s="19" customFormat="1" ht="25.5">
      <c r="A23" s="22" t="s">
        <v>66</v>
      </c>
      <c r="B23" s="23">
        <v>0</v>
      </c>
      <c r="C23" s="23">
        <v>0</v>
      </c>
      <c r="D23" s="12"/>
      <c r="E23" s="6"/>
      <c r="F23" s="17"/>
      <c r="G23" s="17"/>
    </row>
    <row r="24" spans="1:7" s="19" customFormat="1" ht="12.75">
      <c r="A24" s="22" t="s">
        <v>73</v>
      </c>
      <c r="B24" s="23">
        <v>0</v>
      </c>
      <c r="C24" s="23"/>
      <c r="D24" s="12"/>
      <c r="E24" s="6"/>
      <c r="F24" s="17"/>
      <c r="G24" s="17"/>
    </row>
    <row r="25" spans="1:7" s="19" customFormat="1" ht="12" customHeight="1">
      <c r="A25" s="22" t="s">
        <v>63</v>
      </c>
      <c r="B25" s="23">
        <v>120000</v>
      </c>
      <c r="C25" s="23">
        <v>179074.64</v>
      </c>
      <c r="D25" s="12" t="e">
        <f>C20/B20*100</f>
        <v>#DIV/0!</v>
      </c>
      <c r="E25" s="6"/>
      <c r="F25" s="17"/>
      <c r="G25" s="17"/>
    </row>
    <row r="26" spans="1:7" s="19" customFormat="1" ht="12.75">
      <c r="A26" s="22" t="s">
        <v>60</v>
      </c>
      <c r="B26" s="23">
        <v>655480</v>
      </c>
      <c r="C26" s="23">
        <v>507950</v>
      </c>
      <c r="D26" s="12"/>
      <c r="E26" s="6"/>
      <c r="F26" s="17"/>
      <c r="G26" s="17"/>
    </row>
    <row r="27" spans="1:7" s="19" customFormat="1" ht="12.75">
      <c r="A27" s="20" t="s">
        <v>17</v>
      </c>
      <c r="B27" s="23">
        <f>B29+B30+B32+B33+B31+B34</f>
        <v>48613416.42</v>
      </c>
      <c r="C27" s="23">
        <f>C29+C30+C32+C33+C34</f>
        <v>22267960.82</v>
      </c>
      <c r="D27" s="12">
        <f t="shared" si="0"/>
        <v>45.806204253603454</v>
      </c>
      <c r="E27" s="6"/>
      <c r="F27" s="17"/>
      <c r="G27" s="17"/>
    </row>
    <row r="28" spans="1:7" s="19" customFormat="1" ht="12.75">
      <c r="A28" s="22" t="s">
        <v>10</v>
      </c>
      <c r="B28" s="23"/>
      <c r="C28" s="23"/>
      <c r="D28" s="12"/>
      <c r="E28" s="6"/>
      <c r="F28" s="17"/>
      <c r="G28" s="17"/>
    </row>
    <row r="29" spans="1:7" s="19" customFormat="1" ht="12.75">
      <c r="A29" s="22" t="s">
        <v>18</v>
      </c>
      <c r="B29" s="23">
        <v>8935000</v>
      </c>
      <c r="C29" s="23">
        <v>7050700</v>
      </c>
      <c r="D29" s="12">
        <f t="shared" si="0"/>
        <v>78.91102406267487</v>
      </c>
      <c r="E29" s="6"/>
      <c r="F29" s="17"/>
      <c r="G29" s="17"/>
    </row>
    <row r="30" spans="1:7" s="19" customFormat="1" ht="12.75">
      <c r="A30" s="22" t="s">
        <v>19</v>
      </c>
      <c r="B30" s="23">
        <v>39549518.42</v>
      </c>
      <c r="C30" s="23">
        <v>15088162.82</v>
      </c>
      <c r="D30" s="12">
        <f t="shared" si="0"/>
        <v>38.15005447037249</v>
      </c>
      <c r="E30" s="6"/>
      <c r="F30" s="17"/>
      <c r="G30" s="17"/>
    </row>
    <row r="31" spans="1:7" s="19" customFormat="1" ht="12.75" hidden="1">
      <c r="A31" s="22"/>
      <c r="B31" s="23"/>
      <c r="C31" s="23"/>
      <c r="D31" s="12"/>
      <c r="E31" s="6"/>
      <c r="F31" s="17"/>
      <c r="G31" s="17"/>
    </row>
    <row r="32" spans="1:7" s="19" customFormat="1" ht="12.75">
      <c r="A32" s="22" t="s">
        <v>61</v>
      </c>
      <c r="B32" s="23"/>
      <c r="C32" s="23">
        <v>200</v>
      </c>
      <c r="D32" s="12" t="e">
        <f t="shared" si="0"/>
        <v>#DIV/0!</v>
      </c>
      <c r="E32" s="6"/>
      <c r="F32" s="17"/>
      <c r="G32" s="17"/>
    </row>
    <row r="33" spans="1:7" s="19" customFormat="1" ht="25.5">
      <c r="A33" s="22" t="s">
        <v>62</v>
      </c>
      <c r="B33" s="23"/>
      <c r="C33" s="23"/>
      <c r="D33" s="12" t="e">
        <f t="shared" si="0"/>
        <v>#DIV/0!</v>
      </c>
      <c r="E33" s="6"/>
      <c r="F33" s="17"/>
      <c r="G33" s="17"/>
    </row>
    <row r="34" spans="1:7" s="19" customFormat="1" ht="12.75">
      <c r="A34" s="22" t="s">
        <v>82</v>
      </c>
      <c r="B34" s="23">
        <v>128898</v>
      </c>
      <c r="C34" s="23">
        <v>128898</v>
      </c>
      <c r="D34" s="12"/>
      <c r="E34" s="6"/>
      <c r="F34" s="17"/>
      <c r="G34" s="17"/>
    </row>
    <row r="35" spans="1:7" s="19" customFormat="1" ht="25.5">
      <c r="A35" s="27" t="s">
        <v>1</v>
      </c>
      <c r="B35" s="21">
        <v>0</v>
      </c>
      <c r="C35" s="21">
        <v>0</v>
      </c>
      <c r="D35" s="3" t="e">
        <f t="shared" si="0"/>
        <v>#DIV/0!</v>
      </c>
      <c r="E35" s="6"/>
      <c r="F35" s="17"/>
      <c r="G35" s="17"/>
    </row>
    <row r="36" spans="1:7" ht="25.5">
      <c r="A36" s="2" t="s">
        <v>20</v>
      </c>
      <c r="B36" s="4">
        <f>B38+B39+B40+B42+B43+B44+B46+B45+B41+B47</f>
        <v>55814495.42</v>
      </c>
      <c r="C36" s="4">
        <f>C38+C39+C40+C42+C43+C44+C46+C45+C41+C47</f>
        <v>24527820.380000003</v>
      </c>
      <c r="D36" s="3">
        <f t="shared" si="0"/>
        <v>43.945251489653266</v>
      </c>
      <c r="E36" s="6" t="s">
        <v>8</v>
      </c>
      <c r="F36" s="17"/>
      <c r="G36" s="17"/>
    </row>
    <row r="37" spans="1:7" ht="12.75">
      <c r="A37" s="5" t="s">
        <v>10</v>
      </c>
      <c r="B37" s="21"/>
      <c r="C37" s="21"/>
      <c r="D37" s="3"/>
      <c r="E37" s="6"/>
      <c r="F37" s="17"/>
      <c r="G37" s="17"/>
    </row>
    <row r="38" spans="1:7" ht="24" customHeight="1">
      <c r="A38" s="7" t="s">
        <v>21</v>
      </c>
      <c r="B38" s="21">
        <v>4001448</v>
      </c>
      <c r="C38" s="21">
        <v>2616312.69</v>
      </c>
      <c r="D38" s="3">
        <f t="shared" si="0"/>
        <v>65.38414818835582</v>
      </c>
      <c r="E38" s="6" t="s">
        <v>8</v>
      </c>
      <c r="F38" s="17"/>
      <c r="G38" s="17"/>
    </row>
    <row r="39" spans="1:7" ht="24" customHeight="1">
      <c r="A39" s="7" t="s">
        <v>22</v>
      </c>
      <c r="B39" s="21">
        <v>220400</v>
      </c>
      <c r="C39" s="21">
        <v>190357.75</v>
      </c>
      <c r="D39" s="3">
        <f t="shared" si="0"/>
        <v>86.36921506352088</v>
      </c>
      <c r="E39" s="6" t="s">
        <v>8</v>
      </c>
      <c r="F39" s="17"/>
      <c r="G39" s="17"/>
    </row>
    <row r="40" spans="1:7" ht="24" customHeight="1">
      <c r="A40" s="28" t="s">
        <v>23</v>
      </c>
      <c r="B40" s="21">
        <v>345800</v>
      </c>
      <c r="C40" s="21">
        <v>190834.38</v>
      </c>
      <c r="D40" s="3">
        <f t="shared" si="0"/>
        <v>55.18634470792365</v>
      </c>
      <c r="E40" s="6" t="s">
        <v>8</v>
      </c>
      <c r="F40" s="17"/>
      <c r="G40" s="17"/>
    </row>
    <row r="41" spans="1:7" ht="24" customHeight="1">
      <c r="A41" s="28" t="s">
        <v>51</v>
      </c>
      <c r="B41" s="21">
        <v>7509013.84</v>
      </c>
      <c r="C41" s="21">
        <v>6930967.39</v>
      </c>
      <c r="D41" s="3">
        <f t="shared" si="0"/>
        <v>92.30196584642331</v>
      </c>
      <c r="E41" s="6" t="s">
        <v>8</v>
      </c>
      <c r="F41" s="17"/>
      <c r="G41" s="17"/>
    </row>
    <row r="42" spans="1:7" ht="24" customHeight="1">
      <c r="A42" s="28" t="s">
        <v>24</v>
      </c>
      <c r="B42" s="21">
        <v>41207833.58</v>
      </c>
      <c r="C42" s="21">
        <v>13533932.5</v>
      </c>
      <c r="D42" s="3">
        <f t="shared" si="0"/>
        <v>32.84310608983002</v>
      </c>
      <c r="E42" s="6" t="s">
        <v>8</v>
      </c>
      <c r="F42" s="17"/>
      <c r="G42" s="17"/>
    </row>
    <row r="43" spans="1:7" ht="12.75">
      <c r="A43" s="28" t="s">
        <v>25</v>
      </c>
      <c r="B43" s="21">
        <v>0</v>
      </c>
      <c r="C43" s="21">
        <v>0</v>
      </c>
      <c r="D43" s="3" t="e">
        <f t="shared" si="0"/>
        <v>#DIV/0!</v>
      </c>
      <c r="E43" s="24"/>
      <c r="F43" s="17"/>
      <c r="G43" s="17"/>
    </row>
    <row r="44" spans="1:7" ht="27.75" customHeight="1">
      <c r="A44" s="28" t="s">
        <v>58</v>
      </c>
      <c r="B44" s="21">
        <v>2500000</v>
      </c>
      <c r="C44" s="21">
        <v>1041666.67</v>
      </c>
      <c r="D44" s="3">
        <f t="shared" si="0"/>
        <v>41.6666668</v>
      </c>
      <c r="E44" s="6" t="s">
        <v>8</v>
      </c>
      <c r="F44" s="17"/>
      <c r="G44" s="17"/>
    </row>
    <row r="45" spans="1:7" ht="26.25" customHeight="1">
      <c r="A45" s="28" t="s">
        <v>26</v>
      </c>
      <c r="B45" s="21">
        <v>0</v>
      </c>
      <c r="C45" s="21">
        <v>0</v>
      </c>
      <c r="D45" s="3" t="e">
        <f>C45/B45*100</f>
        <v>#DIV/0!</v>
      </c>
      <c r="E45" s="6" t="s">
        <v>8</v>
      </c>
      <c r="F45" s="17"/>
      <c r="G45" s="17"/>
    </row>
    <row r="46" spans="1:7" ht="27" customHeight="1">
      <c r="A46" s="28" t="s">
        <v>59</v>
      </c>
      <c r="B46" s="21">
        <v>30000</v>
      </c>
      <c r="C46" s="21">
        <v>23749</v>
      </c>
      <c r="D46" s="3">
        <f t="shared" si="0"/>
        <v>79.16333333333333</v>
      </c>
      <c r="E46" s="6" t="s">
        <v>8</v>
      </c>
      <c r="F46" s="17"/>
      <c r="G46" s="17"/>
    </row>
    <row r="47" spans="1:7" ht="23.25" customHeight="1">
      <c r="A47" s="28" t="s">
        <v>74</v>
      </c>
      <c r="B47" s="21">
        <v>0</v>
      </c>
      <c r="C47" s="21">
        <v>0</v>
      </c>
      <c r="D47" s="3" t="e">
        <f t="shared" si="0"/>
        <v>#DIV/0!</v>
      </c>
      <c r="E47" s="6"/>
      <c r="F47" s="17"/>
      <c r="G47" s="17"/>
    </row>
    <row r="48" spans="1:7" ht="26.25" customHeight="1">
      <c r="A48" s="28" t="s">
        <v>27</v>
      </c>
      <c r="B48" s="21">
        <f>B36</f>
        <v>55814495.42</v>
      </c>
      <c r="C48" s="21">
        <f>C36</f>
        <v>24527820.380000003</v>
      </c>
      <c r="D48" s="3">
        <f t="shared" si="0"/>
        <v>43.945251489653266</v>
      </c>
      <c r="E48" s="6" t="s">
        <v>8</v>
      </c>
      <c r="F48" s="17"/>
      <c r="G48" s="17"/>
    </row>
    <row r="49" spans="1:7" ht="12.75">
      <c r="A49" s="22" t="s">
        <v>10</v>
      </c>
      <c r="B49" s="23"/>
      <c r="C49" s="23"/>
      <c r="D49" s="3"/>
      <c r="E49" s="24"/>
      <c r="F49" s="17"/>
      <c r="G49" s="17"/>
    </row>
    <row r="50" spans="1:7" ht="12.75">
      <c r="A50" s="5" t="s">
        <v>28</v>
      </c>
      <c r="B50" s="4">
        <f>B48-B51</f>
        <v>34450906.42</v>
      </c>
      <c r="C50" s="4">
        <f>C48-C51</f>
        <v>17452873.290000003</v>
      </c>
      <c r="D50" s="6">
        <f t="shared" si="0"/>
        <v>50.660128001357826</v>
      </c>
      <c r="E50" s="3"/>
      <c r="F50" s="17"/>
      <c r="G50" s="17"/>
    </row>
    <row r="51" spans="1:7" ht="12.75">
      <c r="A51" s="5" t="s">
        <v>54</v>
      </c>
      <c r="B51" s="4">
        <v>21363589</v>
      </c>
      <c r="C51" s="4">
        <v>7074947.09</v>
      </c>
      <c r="D51" s="6">
        <f t="shared" si="0"/>
        <v>33.11684703352044</v>
      </c>
      <c r="E51" s="3"/>
      <c r="F51" s="17"/>
      <c r="G51" s="17"/>
    </row>
    <row r="52" spans="1:7" ht="51">
      <c r="A52" s="5" t="s">
        <v>64</v>
      </c>
      <c r="B52" s="21">
        <f>B5-B36</f>
        <v>-375599</v>
      </c>
      <c r="C52" s="21">
        <f>C5-C36</f>
        <v>1855700.6899999976</v>
      </c>
      <c r="D52" s="3">
        <v>0</v>
      </c>
      <c r="E52" s="6" t="s">
        <v>36</v>
      </c>
      <c r="F52" s="17"/>
      <c r="G52" s="17"/>
    </row>
    <row r="53" spans="1:7" ht="12.75">
      <c r="A53" s="5" t="s">
        <v>29</v>
      </c>
      <c r="B53" s="21">
        <v>0</v>
      </c>
      <c r="C53" s="21">
        <v>0</v>
      </c>
      <c r="D53" s="6">
        <v>0</v>
      </c>
      <c r="E53" s="6"/>
      <c r="F53" s="17"/>
      <c r="G53" s="17"/>
    </row>
    <row r="54" spans="1:7" s="19" customFormat="1" ht="12.75">
      <c r="A54" s="5" t="s">
        <v>30</v>
      </c>
      <c r="B54" s="21">
        <v>0</v>
      </c>
      <c r="C54" s="21">
        <v>0</v>
      </c>
      <c r="D54" s="6">
        <v>0</v>
      </c>
      <c r="E54" s="3"/>
      <c r="F54" s="18"/>
      <c r="G54" s="18"/>
    </row>
    <row r="55" spans="1:7" ht="12.75">
      <c r="A55" s="22" t="s">
        <v>31</v>
      </c>
      <c r="B55" s="23">
        <v>0</v>
      </c>
      <c r="C55" s="23">
        <v>0</v>
      </c>
      <c r="D55" s="6">
        <v>0</v>
      </c>
      <c r="E55" s="12"/>
      <c r="F55" s="17"/>
      <c r="G55" s="17"/>
    </row>
    <row r="56" spans="1:7" ht="25.5">
      <c r="A56" s="22" t="s">
        <v>32</v>
      </c>
      <c r="B56" s="23">
        <v>0</v>
      </c>
      <c r="C56" s="29">
        <v>0</v>
      </c>
      <c r="D56" s="6">
        <v>0</v>
      </c>
      <c r="E56" s="24"/>
      <c r="F56" s="17"/>
      <c r="G56" s="17"/>
    </row>
    <row r="57" spans="1:7" ht="12.75">
      <c r="A57" s="22" t="s">
        <v>33</v>
      </c>
      <c r="B57" s="23">
        <v>0</v>
      </c>
      <c r="C57" s="29">
        <v>0</v>
      </c>
      <c r="D57" s="6">
        <v>0</v>
      </c>
      <c r="E57" s="24"/>
      <c r="F57" s="17"/>
      <c r="G57" s="17"/>
    </row>
    <row r="58" spans="1:7" ht="12.75">
      <c r="A58" s="22" t="s">
        <v>10</v>
      </c>
      <c r="B58" s="21">
        <v>0</v>
      </c>
      <c r="C58" s="30">
        <v>0</v>
      </c>
      <c r="D58" s="6">
        <v>0</v>
      </c>
      <c r="E58" s="12"/>
      <c r="F58" s="17"/>
      <c r="G58" s="17"/>
    </row>
    <row r="59" spans="1:7" ht="12.75">
      <c r="A59" s="22" t="s">
        <v>34</v>
      </c>
      <c r="B59" s="21">
        <v>0</v>
      </c>
      <c r="C59" s="30">
        <v>0</v>
      </c>
      <c r="D59" s="6">
        <v>0</v>
      </c>
      <c r="E59" s="24"/>
      <c r="F59" s="17"/>
      <c r="G59" s="17"/>
    </row>
    <row r="60" spans="1:7" ht="12.75">
      <c r="A60" s="22" t="s">
        <v>35</v>
      </c>
      <c r="B60" s="21">
        <v>0</v>
      </c>
      <c r="C60" s="30">
        <v>0</v>
      </c>
      <c r="D60" s="6">
        <v>0</v>
      </c>
      <c r="E60" s="12"/>
      <c r="F60" s="17"/>
      <c r="G60" s="17"/>
    </row>
    <row r="61" spans="1:7" ht="53.25" customHeight="1">
      <c r="A61" s="22" t="s">
        <v>37</v>
      </c>
      <c r="B61" s="23">
        <v>0</v>
      </c>
      <c r="C61" s="29">
        <v>0</v>
      </c>
      <c r="D61" s="6">
        <v>0</v>
      </c>
      <c r="E61" s="6" t="s">
        <v>36</v>
      </c>
      <c r="F61" s="17"/>
      <c r="G61" s="17"/>
    </row>
    <row r="62" spans="1:7" ht="25.5">
      <c r="A62" s="22" t="s">
        <v>38</v>
      </c>
      <c r="B62" s="23">
        <v>0</v>
      </c>
      <c r="C62" s="29">
        <v>0</v>
      </c>
      <c r="D62" s="6">
        <v>0</v>
      </c>
      <c r="E62" s="6" t="s">
        <v>39</v>
      </c>
      <c r="F62" s="17"/>
      <c r="G62" s="17"/>
    </row>
    <row r="63" spans="1:7" ht="34.5" customHeight="1">
      <c r="A63" s="22" t="s">
        <v>40</v>
      </c>
      <c r="B63" s="23">
        <v>0</v>
      </c>
      <c r="C63" s="29">
        <v>0</v>
      </c>
      <c r="D63" s="6">
        <v>0</v>
      </c>
      <c r="E63" s="6" t="s">
        <v>41</v>
      </c>
      <c r="F63" s="17"/>
      <c r="G63" s="17"/>
    </row>
    <row r="64" spans="1:7" ht="48" customHeight="1">
      <c r="A64" s="22" t="s">
        <v>42</v>
      </c>
      <c r="B64" s="23">
        <v>0</v>
      </c>
      <c r="C64" s="29">
        <v>0</v>
      </c>
      <c r="D64" s="6">
        <v>0</v>
      </c>
      <c r="E64" s="6" t="s">
        <v>41</v>
      </c>
      <c r="F64" s="17"/>
      <c r="G64" s="17"/>
    </row>
    <row r="65" spans="1:7" ht="24.75" customHeight="1">
      <c r="A65" s="22" t="s">
        <v>43</v>
      </c>
      <c r="B65" s="23">
        <v>0</v>
      </c>
      <c r="C65" s="29">
        <v>0</v>
      </c>
      <c r="D65" s="6">
        <v>0</v>
      </c>
      <c r="E65" s="6" t="s">
        <v>44</v>
      </c>
      <c r="F65" s="17"/>
      <c r="G65" s="17"/>
    </row>
    <row r="66" spans="1:7" ht="35.25" customHeight="1">
      <c r="A66" s="22" t="s">
        <v>45</v>
      </c>
      <c r="B66" s="23">
        <v>0</v>
      </c>
      <c r="C66" s="29">
        <v>0</v>
      </c>
      <c r="D66" s="6">
        <v>0</v>
      </c>
      <c r="E66" s="6" t="s">
        <v>46</v>
      </c>
      <c r="F66" s="17"/>
      <c r="G66" s="17"/>
    </row>
    <row r="67" spans="1:7" ht="40.5" customHeight="1">
      <c r="A67" s="22" t="s">
        <v>47</v>
      </c>
      <c r="B67" s="23">
        <v>0</v>
      </c>
      <c r="C67" s="29">
        <v>0</v>
      </c>
      <c r="D67" s="6">
        <v>0</v>
      </c>
      <c r="E67" s="6" t="s">
        <v>48</v>
      </c>
      <c r="F67" s="17"/>
      <c r="G67" s="17"/>
    </row>
    <row r="68" spans="1:7" ht="22.5" customHeight="1">
      <c r="A68" s="22" t="s">
        <v>49</v>
      </c>
      <c r="B68" s="23">
        <v>0</v>
      </c>
      <c r="C68" s="29">
        <v>0</v>
      </c>
      <c r="D68" s="6">
        <v>0</v>
      </c>
      <c r="E68" s="6" t="s">
        <v>48</v>
      </c>
      <c r="F68" s="17"/>
      <c r="G68" s="17"/>
    </row>
    <row r="69" spans="1:7" ht="22.5" customHeight="1">
      <c r="A69" s="46"/>
      <c r="B69" s="47"/>
      <c r="C69" s="48"/>
      <c r="D69" s="49"/>
      <c r="E69" s="49"/>
      <c r="F69" s="17"/>
      <c r="G69" s="17"/>
    </row>
    <row r="70" spans="1:7" ht="12.75">
      <c r="A70" s="45" t="s">
        <v>68</v>
      </c>
      <c r="B70" s="54" t="s">
        <v>80</v>
      </c>
      <c r="C70" s="54"/>
      <c r="D70" s="54"/>
      <c r="E70" s="34"/>
      <c r="F70" s="17"/>
      <c r="G70" s="17"/>
    </row>
    <row r="71" spans="1:7" ht="12.75">
      <c r="A71" s="35"/>
      <c r="B71" s="32"/>
      <c r="C71" s="33"/>
      <c r="D71" s="34"/>
      <c r="E71" s="34"/>
      <c r="F71" s="17"/>
      <c r="G71" s="17"/>
    </row>
    <row r="72" spans="1:7" ht="12.75">
      <c r="A72" s="45" t="s">
        <v>81</v>
      </c>
      <c r="B72" s="54" t="s">
        <v>70</v>
      </c>
      <c r="C72" s="54"/>
      <c r="D72" s="54"/>
      <c r="E72" s="34"/>
      <c r="F72" s="17"/>
      <c r="G72" s="17"/>
    </row>
    <row r="73" spans="1:7" ht="12.75">
      <c r="A73" s="35"/>
      <c r="B73" s="32"/>
      <c r="C73" s="33"/>
      <c r="D73" s="34"/>
      <c r="E73" s="34"/>
      <c r="F73" s="17"/>
      <c r="G73" s="17"/>
    </row>
    <row r="74" spans="1:7" ht="12.75">
      <c r="A74" s="31"/>
      <c r="B74" s="32"/>
      <c r="C74" s="33"/>
      <c r="D74" s="34"/>
      <c r="E74" s="34"/>
      <c r="F74" s="17"/>
      <c r="G74" s="17"/>
    </row>
    <row r="75" spans="1:7" ht="12.75">
      <c r="A75" s="31"/>
      <c r="B75" s="32"/>
      <c r="C75" s="33"/>
      <c r="D75" s="34"/>
      <c r="E75" s="34"/>
      <c r="F75" s="17"/>
      <c r="G75" s="17"/>
    </row>
    <row r="76" spans="1:7" ht="12.75">
      <c r="A76" s="36"/>
      <c r="B76" s="34"/>
      <c r="C76" s="34"/>
      <c r="D76" s="34"/>
      <c r="E76" s="34"/>
      <c r="F76" s="17"/>
      <c r="G76" s="17"/>
    </row>
    <row r="77" spans="1:7" ht="12.75">
      <c r="A77" s="36"/>
      <c r="B77" s="34"/>
      <c r="C77" s="34"/>
      <c r="D77" s="34"/>
      <c r="E77" s="34"/>
      <c r="F77" s="17"/>
      <c r="G77" s="17"/>
    </row>
    <row r="78" spans="1:7" ht="12.75">
      <c r="A78" s="36"/>
      <c r="B78" s="37"/>
      <c r="C78" s="37"/>
      <c r="D78" s="34"/>
      <c r="E78" s="34"/>
      <c r="F78" s="17"/>
      <c r="G78" s="17"/>
    </row>
    <row r="79" spans="1:7" ht="12.75">
      <c r="A79" s="36"/>
      <c r="B79" s="37"/>
      <c r="C79" s="37"/>
      <c r="D79" s="37"/>
      <c r="E79" s="37"/>
      <c r="F79" s="17"/>
      <c r="G79" s="17"/>
    </row>
    <row r="80" spans="1:7" ht="12.75">
      <c r="A80" s="38"/>
      <c r="B80" s="39"/>
      <c r="C80" s="39"/>
      <c r="D80" s="39"/>
      <c r="E80" s="39"/>
      <c r="F80" s="17"/>
      <c r="G80" s="17"/>
    </row>
    <row r="81" spans="1:7" ht="12.75">
      <c r="A81" s="40"/>
      <c r="B81" s="17"/>
      <c r="C81" s="17"/>
      <c r="D81" s="17"/>
      <c r="E81" s="17"/>
      <c r="F81" s="17"/>
      <c r="G81" s="17"/>
    </row>
    <row r="82" spans="1:4" ht="12.75">
      <c r="A82" s="51"/>
      <c r="B82" s="52"/>
      <c r="C82" s="52"/>
      <c r="D82" s="52"/>
    </row>
  </sheetData>
  <sheetProtection/>
  <mergeCells count="5">
    <mergeCell ref="A82:D82"/>
    <mergeCell ref="A2:E2"/>
    <mergeCell ref="A1:E1"/>
    <mergeCell ref="B70:D70"/>
    <mergeCell ref="B72:D72"/>
  </mergeCells>
  <printOptions/>
  <pageMargins left="0.99" right="0" top="0.15748031496062992" bottom="0" header="0.16" footer="0.17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SheetLayoutView="100" zoomScalePageLayoutView="0" workbookViewId="0" topLeftCell="A34">
      <selection activeCell="C46" sqref="C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97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.75" customHeight="1">
      <c r="A5" s="2" t="s">
        <v>7</v>
      </c>
      <c r="B5" s="4">
        <f>B6+B25+B32</f>
        <v>3648265.3</v>
      </c>
      <c r="C5" s="4">
        <f>C6+C25+C32</f>
        <v>1832118.46</v>
      </c>
      <c r="D5" s="3">
        <f aca="true" t="shared" si="0" ref="D5:D47">C5/B5*100</f>
        <v>50.21889334638027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B8+B9+B12+B13+B17+B18+B14+B16+B19+B20+B24+B23+B15</f>
        <v>627743.3</v>
      </c>
      <c r="C6" s="21">
        <f>C8+C9+C12+C13+C17+C18+C14+C16+C19+C20+C24+C23+C15+C21+C22</f>
        <v>453022.64</v>
      </c>
      <c r="D6" s="3">
        <f t="shared" si="0"/>
        <v>72.16686183667751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15900</v>
      </c>
      <c r="C8" s="23">
        <v>21404.18</v>
      </c>
      <c r="D8" s="12">
        <f t="shared" si="0"/>
        <v>134.61748427672958</v>
      </c>
      <c r="E8" s="12"/>
      <c r="F8" s="25"/>
      <c r="G8" s="17"/>
    </row>
    <row r="9" spans="1:7" ht="12.75">
      <c r="A9" s="22" t="s">
        <v>12</v>
      </c>
      <c r="B9" s="23">
        <v>0</v>
      </c>
      <c r="C9" s="23">
        <f>C11</f>
        <v>1800</v>
      </c>
      <c r="D9" s="12" t="e">
        <f t="shared" si="0"/>
        <v>#DIV/0!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0</v>
      </c>
      <c r="C11" s="23">
        <v>1800</v>
      </c>
      <c r="D11" s="12"/>
      <c r="E11" s="3"/>
      <c r="F11" s="17"/>
      <c r="G11" s="17"/>
    </row>
    <row r="12" spans="1:7" ht="12.75">
      <c r="A12" s="22" t="s">
        <v>14</v>
      </c>
      <c r="B12" s="23">
        <v>16000</v>
      </c>
      <c r="C12" s="23">
        <v>-14.58</v>
      </c>
      <c r="D12" s="12">
        <f t="shared" si="0"/>
        <v>-0.091125</v>
      </c>
      <c r="E12" s="3"/>
      <c r="F12" s="17"/>
      <c r="G12" s="17"/>
    </row>
    <row r="13" spans="1:7" ht="12.75">
      <c r="A13" s="22" t="s">
        <v>0</v>
      </c>
      <c r="B13" s="23">
        <v>101000</v>
      </c>
      <c r="C13" s="23">
        <v>3774.27</v>
      </c>
      <c r="D13" s="12">
        <f t="shared" si="0"/>
        <v>3.73690099009901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400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210000</v>
      </c>
      <c r="C15" s="23">
        <v>179871.76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6" customHeight="1">
      <c r="A17" s="22" t="s">
        <v>15</v>
      </c>
      <c r="B17" s="23">
        <v>207000</v>
      </c>
      <c r="C17" s="23">
        <v>217768.71</v>
      </c>
      <c r="D17" s="12">
        <f t="shared" si="0"/>
        <v>105.20227536231883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75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79</v>
      </c>
      <c r="B22" s="23"/>
      <c r="C22" s="23">
        <v>0</v>
      </c>
      <c r="D22" s="12"/>
      <c r="E22" s="6"/>
      <c r="F22" s="17"/>
      <c r="G22" s="17"/>
    </row>
    <row r="23" spans="1:7" s="19" customFormat="1" ht="12.75">
      <c r="A23" s="22" t="s">
        <v>63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60</v>
      </c>
      <c r="B24" s="23">
        <v>77843.3</v>
      </c>
      <c r="C24" s="23">
        <v>28018.3</v>
      </c>
      <c r="D24" s="12">
        <f t="shared" si="0"/>
        <v>35.99320686558766</v>
      </c>
      <c r="E24" s="6"/>
      <c r="F24" s="17"/>
      <c r="G24" s="17"/>
    </row>
    <row r="25" spans="1:7" s="19" customFormat="1" ht="12.75">
      <c r="A25" s="20" t="s">
        <v>17</v>
      </c>
      <c r="B25" s="23">
        <f>B27+B28+B29+B30+B31</f>
        <v>3020522</v>
      </c>
      <c r="C25" s="23">
        <f>C27+C28+C29+C30+C31</f>
        <v>1379095.82</v>
      </c>
      <c r="D25" s="12">
        <f t="shared" si="0"/>
        <v>45.65753270461199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1255600</v>
      </c>
      <c r="C27" s="23">
        <v>923118</v>
      </c>
      <c r="D27" s="12">
        <f t="shared" si="0"/>
        <v>73.52007008601466</v>
      </c>
      <c r="E27" s="6"/>
      <c r="F27" s="17"/>
      <c r="G27" s="17"/>
    </row>
    <row r="28" spans="1:7" s="19" customFormat="1" ht="12.75">
      <c r="A28" s="22" t="s">
        <v>19</v>
      </c>
      <c r="B28" s="23">
        <v>1714144</v>
      </c>
      <c r="C28" s="23">
        <v>405199.82</v>
      </c>
      <c r="D28" s="12">
        <f t="shared" si="0"/>
        <v>23.638610291784122</v>
      </c>
      <c r="E28" s="6"/>
      <c r="F28" s="17"/>
      <c r="G28" s="17"/>
    </row>
    <row r="29" spans="1:7" s="19" customFormat="1" ht="12.75">
      <c r="A29" s="22" t="s">
        <v>61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12.75">
      <c r="A31" s="22" t="s">
        <v>82</v>
      </c>
      <c r="B31" s="23">
        <v>50778</v>
      </c>
      <c r="C31" s="23">
        <v>50778</v>
      </c>
      <c r="D31" s="12">
        <f t="shared" si="0"/>
        <v>100</v>
      </c>
      <c r="E31" s="6"/>
      <c r="F31" s="17"/>
      <c r="G31" s="17"/>
    </row>
    <row r="32" spans="1:7" s="19" customFormat="1" ht="24" customHeight="1">
      <c r="A32" s="27" t="s">
        <v>1</v>
      </c>
      <c r="B32" s="21">
        <v>0</v>
      </c>
      <c r="C32" s="21">
        <v>0</v>
      </c>
      <c r="D32" s="3" t="e">
        <f t="shared" si="0"/>
        <v>#DIV/0!</v>
      </c>
      <c r="E32" s="6"/>
      <c r="F32" s="17"/>
      <c r="G32" s="17"/>
    </row>
    <row r="33" spans="1:7" ht="24" customHeight="1">
      <c r="A33" s="2" t="s">
        <v>20</v>
      </c>
      <c r="B33" s="4">
        <f>B35+B36+B37+B39+B40+B41+B43+B42+B38</f>
        <v>3786686.3</v>
      </c>
      <c r="C33" s="4">
        <f>C35+C36+C37+C39+C40+C41+C43+C42+C38</f>
        <v>1531093.46</v>
      </c>
      <c r="D33" s="3">
        <f t="shared" si="0"/>
        <v>40.43359651946875</v>
      </c>
      <c r="E33" s="6" t="s">
        <v>8</v>
      </c>
      <c r="F33" s="17"/>
      <c r="G33" s="17"/>
    </row>
    <row r="34" spans="1:7" ht="12.75">
      <c r="A34" s="5" t="s">
        <v>10</v>
      </c>
      <c r="B34" s="21"/>
      <c r="C34" s="21"/>
      <c r="D34" s="3"/>
      <c r="E34" s="6"/>
      <c r="F34" s="17"/>
      <c r="G34" s="17"/>
    </row>
    <row r="35" spans="1:7" ht="22.5" customHeight="1">
      <c r="A35" s="7" t="s">
        <v>21</v>
      </c>
      <c r="B35" s="21">
        <v>1045678</v>
      </c>
      <c r="C35" s="21">
        <v>688824.39</v>
      </c>
      <c r="D35" s="3">
        <f t="shared" si="0"/>
        <v>65.8734706094993</v>
      </c>
      <c r="E35" s="6" t="s">
        <v>8</v>
      </c>
      <c r="F35" s="17"/>
      <c r="G35" s="17"/>
    </row>
    <row r="36" spans="1:7" ht="22.5" customHeight="1">
      <c r="A36" s="7" t="s">
        <v>22</v>
      </c>
      <c r="B36" s="21">
        <v>102500</v>
      </c>
      <c r="C36" s="21">
        <v>66580.82</v>
      </c>
      <c r="D36" s="3">
        <f t="shared" si="0"/>
        <v>64.95689756097562</v>
      </c>
      <c r="E36" s="6" t="s">
        <v>8</v>
      </c>
      <c r="F36" s="17"/>
      <c r="G36" s="17"/>
    </row>
    <row r="37" spans="1:7" ht="22.5" customHeight="1">
      <c r="A37" s="28" t="s">
        <v>23</v>
      </c>
      <c r="B37" s="21">
        <v>20000</v>
      </c>
      <c r="C37" s="21">
        <v>18300</v>
      </c>
      <c r="D37" s="3">
        <f t="shared" si="0"/>
        <v>91.5</v>
      </c>
      <c r="E37" s="6" t="s">
        <v>8</v>
      </c>
      <c r="F37" s="17"/>
      <c r="G37" s="17"/>
    </row>
    <row r="38" spans="1:7" ht="24.75" customHeight="1">
      <c r="A38" s="28" t="s">
        <v>51</v>
      </c>
      <c r="B38" s="21">
        <v>658320</v>
      </c>
      <c r="C38" s="21">
        <v>605483</v>
      </c>
      <c r="D38" s="3"/>
      <c r="E38" s="6" t="s">
        <v>8</v>
      </c>
      <c r="F38" s="17"/>
      <c r="G38" s="17"/>
    </row>
    <row r="39" spans="1:7" ht="24" customHeight="1">
      <c r="A39" s="28" t="s">
        <v>24</v>
      </c>
      <c r="B39" s="21">
        <v>1681188.3</v>
      </c>
      <c r="C39" s="21">
        <v>59459.95</v>
      </c>
      <c r="D39" s="3">
        <f t="shared" si="0"/>
        <v>3.5367810970371374</v>
      </c>
      <c r="E39" s="6" t="s">
        <v>8</v>
      </c>
      <c r="F39" s="17"/>
      <c r="G39" s="17"/>
    </row>
    <row r="40" spans="1:7" ht="12.75">
      <c r="A40" s="28" t="s">
        <v>25</v>
      </c>
      <c r="B40" s="21">
        <v>0</v>
      </c>
      <c r="C40" s="21">
        <v>0</v>
      </c>
      <c r="D40" s="3" t="e">
        <f t="shared" si="0"/>
        <v>#DIV/0!</v>
      </c>
      <c r="E40" s="24"/>
      <c r="F40" s="17"/>
      <c r="G40" s="17"/>
    </row>
    <row r="41" spans="1:7" ht="23.25" customHeight="1">
      <c r="A41" s="28" t="s">
        <v>58</v>
      </c>
      <c r="B41" s="21">
        <v>259000</v>
      </c>
      <c r="C41" s="21">
        <v>80945.3</v>
      </c>
      <c r="D41" s="3">
        <f t="shared" si="0"/>
        <v>31.253011583011585</v>
      </c>
      <c r="E41" s="6" t="s">
        <v>8</v>
      </c>
      <c r="F41" s="17"/>
      <c r="G41" s="17"/>
    </row>
    <row r="42" spans="1:7" ht="23.25" customHeight="1">
      <c r="A42" s="28" t="s">
        <v>26</v>
      </c>
      <c r="B42" s="21">
        <v>0</v>
      </c>
      <c r="C42" s="21">
        <v>0</v>
      </c>
      <c r="D42" s="3" t="e">
        <f>C42/B42*100</f>
        <v>#DIV/0!</v>
      </c>
      <c r="E42" s="6" t="s">
        <v>8</v>
      </c>
      <c r="F42" s="17"/>
      <c r="G42" s="17"/>
    </row>
    <row r="43" spans="1:7" ht="23.25" customHeight="1">
      <c r="A43" s="28" t="s">
        <v>59</v>
      </c>
      <c r="B43" s="21">
        <v>20000</v>
      </c>
      <c r="C43" s="21">
        <v>11500</v>
      </c>
      <c r="D43" s="3">
        <f t="shared" si="0"/>
        <v>57.49999999999999</v>
      </c>
      <c r="E43" s="6" t="s">
        <v>8</v>
      </c>
      <c r="F43" s="17"/>
      <c r="G43" s="17"/>
    </row>
    <row r="44" spans="1:7" ht="23.25" customHeight="1">
      <c r="A44" s="28" t="s">
        <v>27</v>
      </c>
      <c r="B44" s="21">
        <f>B33</f>
        <v>3786686.3</v>
      </c>
      <c r="C44" s="21">
        <f>C33</f>
        <v>1531093.46</v>
      </c>
      <c r="D44" s="3">
        <f t="shared" si="0"/>
        <v>40.43359651946875</v>
      </c>
      <c r="E44" s="6" t="s">
        <v>8</v>
      </c>
      <c r="F44" s="17"/>
      <c r="G44" s="17"/>
    </row>
    <row r="45" spans="1:7" ht="12.75">
      <c r="A45" s="22" t="s">
        <v>10</v>
      </c>
      <c r="B45" s="23"/>
      <c r="C45" s="23"/>
      <c r="D45" s="3"/>
      <c r="E45" s="24"/>
      <c r="F45" s="17"/>
      <c r="G45" s="17"/>
    </row>
    <row r="46" spans="1:7" ht="12.75">
      <c r="A46" s="5" t="s">
        <v>28</v>
      </c>
      <c r="B46" s="4">
        <f>B44-B47</f>
        <v>3766686.3</v>
      </c>
      <c r="C46" s="4">
        <f>C44-C47</f>
        <v>1512793.46</v>
      </c>
      <c r="D46" s="6">
        <f t="shared" si="0"/>
        <v>40.162448887766416</v>
      </c>
      <c r="E46" s="3"/>
      <c r="F46" s="17"/>
      <c r="G46" s="17"/>
    </row>
    <row r="47" spans="1:7" ht="12.75">
      <c r="A47" s="5" t="s">
        <v>54</v>
      </c>
      <c r="B47" s="4">
        <v>20000</v>
      </c>
      <c r="C47" s="4">
        <v>18300</v>
      </c>
      <c r="D47" s="6">
        <f t="shared" si="0"/>
        <v>91.5</v>
      </c>
      <c r="E47" s="3"/>
      <c r="F47" s="17"/>
      <c r="G47" s="17"/>
    </row>
    <row r="48" spans="1:7" ht="49.5" customHeight="1">
      <c r="A48" s="5" t="s">
        <v>64</v>
      </c>
      <c r="B48" s="21">
        <f>B5-B33</f>
        <v>-138421</v>
      </c>
      <c r="C48" s="21">
        <f>C5-C33</f>
        <v>301025</v>
      </c>
      <c r="D48" s="3">
        <v>0</v>
      </c>
      <c r="E48" s="6" t="s">
        <v>36</v>
      </c>
      <c r="F48" s="17"/>
      <c r="G48" s="17"/>
    </row>
    <row r="49" spans="1:7" ht="12.75">
      <c r="A49" s="5" t="s">
        <v>29</v>
      </c>
      <c r="B49" s="21">
        <v>0</v>
      </c>
      <c r="C49" s="21">
        <v>0</v>
      </c>
      <c r="D49" s="6">
        <v>0</v>
      </c>
      <c r="E49" s="6"/>
      <c r="F49" s="17"/>
      <c r="G49" s="17"/>
    </row>
    <row r="50" spans="1:7" s="19" customFormat="1" ht="12.75">
      <c r="A50" s="5" t="s">
        <v>30</v>
      </c>
      <c r="B50" s="21">
        <v>0</v>
      </c>
      <c r="C50" s="21">
        <v>0</v>
      </c>
      <c r="D50" s="6">
        <v>0</v>
      </c>
      <c r="E50" s="3"/>
      <c r="F50" s="18"/>
      <c r="G50" s="18"/>
    </row>
    <row r="51" spans="1:7" ht="12.75">
      <c r="A51" s="22" t="s">
        <v>31</v>
      </c>
      <c r="B51" s="23">
        <v>0</v>
      </c>
      <c r="C51" s="23">
        <v>0</v>
      </c>
      <c r="D51" s="6">
        <v>0</v>
      </c>
      <c r="E51" s="12"/>
      <c r="F51" s="17"/>
      <c r="G51" s="17"/>
    </row>
    <row r="52" spans="1:7" ht="25.5">
      <c r="A52" s="22" t="s">
        <v>32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33</v>
      </c>
      <c r="B53" s="23">
        <v>0</v>
      </c>
      <c r="C53" s="29">
        <v>0</v>
      </c>
      <c r="D53" s="6">
        <v>0</v>
      </c>
      <c r="E53" s="24"/>
      <c r="F53" s="17"/>
      <c r="G53" s="17"/>
    </row>
    <row r="54" spans="1:7" ht="12.75">
      <c r="A54" s="22" t="s">
        <v>10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12.75">
      <c r="A55" s="22" t="s">
        <v>34</v>
      </c>
      <c r="B55" s="21">
        <v>0</v>
      </c>
      <c r="C55" s="30">
        <v>0</v>
      </c>
      <c r="D55" s="6">
        <v>0</v>
      </c>
      <c r="E55" s="24"/>
      <c r="F55" s="17"/>
      <c r="G55" s="17"/>
    </row>
    <row r="56" spans="1:7" ht="12.75">
      <c r="A56" s="22" t="s">
        <v>35</v>
      </c>
      <c r="B56" s="21">
        <v>0</v>
      </c>
      <c r="C56" s="30">
        <v>0</v>
      </c>
      <c r="D56" s="6">
        <v>0</v>
      </c>
      <c r="E56" s="12"/>
      <c r="F56" s="17"/>
      <c r="G56" s="17"/>
    </row>
    <row r="57" spans="1:7" ht="48" customHeight="1">
      <c r="A57" s="22" t="s">
        <v>37</v>
      </c>
      <c r="B57" s="23">
        <v>0</v>
      </c>
      <c r="C57" s="29">
        <v>0</v>
      </c>
      <c r="D57" s="6">
        <v>0</v>
      </c>
      <c r="E57" s="6" t="s">
        <v>36</v>
      </c>
      <c r="F57" s="17"/>
      <c r="G57" s="17"/>
    </row>
    <row r="58" spans="1:7" ht="25.5">
      <c r="A58" s="22" t="s">
        <v>38</v>
      </c>
      <c r="B58" s="23">
        <v>0</v>
      </c>
      <c r="C58" s="29">
        <v>0</v>
      </c>
      <c r="D58" s="6">
        <v>0</v>
      </c>
      <c r="E58" s="6" t="s">
        <v>39</v>
      </c>
      <c r="F58" s="17"/>
      <c r="G58" s="17"/>
    </row>
    <row r="59" spans="1:7" ht="38.25">
      <c r="A59" s="22" t="s">
        <v>40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49.5" customHeight="1">
      <c r="A60" s="22" t="s">
        <v>42</v>
      </c>
      <c r="B60" s="23">
        <v>0</v>
      </c>
      <c r="C60" s="29">
        <v>0</v>
      </c>
      <c r="D60" s="6">
        <v>0</v>
      </c>
      <c r="E60" s="6" t="s">
        <v>41</v>
      </c>
      <c r="F60" s="17"/>
      <c r="G60" s="17"/>
    </row>
    <row r="61" spans="1:7" ht="24.75" customHeight="1">
      <c r="A61" s="22" t="s">
        <v>43</v>
      </c>
      <c r="B61" s="23">
        <v>0</v>
      </c>
      <c r="C61" s="29">
        <v>0</v>
      </c>
      <c r="D61" s="6">
        <v>0</v>
      </c>
      <c r="E61" s="6" t="s">
        <v>44</v>
      </c>
      <c r="F61" s="17"/>
      <c r="G61" s="17"/>
    </row>
    <row r="62" spans="1:7" ht="33.75" customHeight="1">
      <c r="A62" s="22" t="s">
        <v>45</v>
      </c>
      <c r="B62" s="23">
        <v>0</v>
      </c>
      <c r="C62" s="29">
        <v>0</v>
      </c>
      <c r="D62" s="6">
        <v>0</v>
      </c>
      <c r="E62" s="6" t="s">
        <v>46</v>
      </c>
      <c r="F62" s="17"/>
      <c r="G62" s="17"/>
    </row>
    <row r="63" spans="1:7" ht="34.5" customHeight="1">
      <c r="A63" s="22" t="s">
        <v>47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22.5" customHeight="1">
      <c r="A64" s="22" t="s">
        <v>49</v>
      </c>
      <c r="B64" s="23">
        <v>0</v>
      </c>
      <c r="C64" s="29">
        <v>0</v>
      </c>
      <c r="D64" s="6">
        <v>0</v>
      </c>
      <c r="E64" s="6" t="s">
        <v>48</v>
      </c>
      <c r="F64" s="17"/>
      <c r="G64" s="17"/>
    </row>
    <row r="65" spans="1:7" ht="13.5" customHeight="1">
      <c r="A65" s="46"/>
      <c r="B65" s="47"/>
      <c r="C65" s="48"/>
      <c r="D65" s="49"/>
      <c r="E65" s="49"/>
      <c r="F65" s="17"/>
      <c r="G65" s="17"/>
    </row>
    <row r="66" spans="1:7" ht="12.75">
      <c r="A66" s="45" t="s">
        <v>68</v>
      </c>
      <c r="B66" s="54" t="s">
        <v>80</v>
      </c>
      <c r="C66" s="54"/>
      <c r="D66" s="54"/>
      <c r="E66" s="34"/>
      <c r="F66" s="17"/>
      <c r="G66" s="17"/>
    </row>
    <row r="67" spans="1:7" ht="12.75">
      <c r="A67" s="35"/>
      <c r="B67" s="32"/>
      <c r="C67" s="33"/>
      <c r="D67" s="34"/>
      <c r="E67" s="34"/>
      <c r="F67" s="17"/>
      <c r="G67" s="17"/>
    </row>
    <row r="68" spans="1:7" ht="12.75">
      <c r="A68" s="45" t="s">
        <v>81</v>
      </c>
      <c r="B68" s="54" t="s">
        <v>70</v>
      </c>
      <c r="C68" s="54"/>
      <c r="D68" s="54"/>
      <c r="E68" s="34"/>
      <c r="F68" s="17"/>
      <c r="G68" s="17"/>
    </row>
    <row r="69" spans="1:7" ht="12.75">
      <c r="A69" s="35"/>
      <c r="B69" s="32"/>
      <c r="C69" s="33"/>
      <c r="D69" s="34"/>
      <c r="E69" s="34"/>
      <c r="F69" s="17"/>
      <c r="G69" s="17"/>
    </row>
    <row r="70" spans="1:7" ht="12.75">
      <c r="A70" s="31"/>
      <c r="B70" s="32"/>
      <c r="C70" s="33"/>
      <c r="D70" s="34"/>
      <c r="E70" s="34"/>
      <c r="F70" s="17"/>
      <c r="G70" s="17"/>
    </row>
    <row r="71" spans="1:7" ht="12.75">
      <c r="A71" s="31"/>
      <c r="B71" s="32"/>
      <c r="C71" s="33"/>
      <c r="D71" s="34"/>
      <c r="E71" s="34"/>
      <c r="F71" s="17"/>
      <c r="G71" s="17"/>
    </row>
    <row r="72" spans="1:7" ht="12.75">
      <c r="A72" s="36"/>
      <c r="B72" s="34"/>
      <c r="C72" s="34"/>
      <c r="D72" s="34"/>
      <c r="E72" s="34"/>
      <c r="F72" s="17"/>
      <c r="G72" s="17"/>
    </row>
    <row r="73" spans="1:7" ht="12.75">
      <c r="A73" s="36"/>
      <c r="B73" s="34"/>
      <c r="C73" s="34"/>
      <c r="D73" s="34"/>
      <c r="E73" s="34"/>
      <c r="F73" s="17"/>
      <c r="G73" s="17"/>
    </row>
    <row r="74" spans="1:7" ht="12.75">
      <c r="A74" s="36"/>
      <c r="B74" s="37"/>
      <c r="C74" s="37"/>
      <c r="D74" s="34"/>
      <c r="E74" s="34"/>
      <c r="F74" s="17"/>
      <c r="G74" s="17"/>
    </row>
    <row r="75" spans="1:7" ht="12.75">
      <c r="A75" s="36"/>
      <c r="B75" s="37"/>
      <c r="C75" s="37"/>
      <c r="D75" s="37"/>
      <c r="E75" s="37"/>
      <c r="F75" s="17"/>
      <c r="G75" s="17"/>
    </row>
    <row r="76" spans="1:7" ht="12.75">
      <c r="A76" s="38"/>
      <c r="B76" s="39"/>
      <c r="C76" s="39"/>
      <c r="D76" s="39"/>
      <c r="E76" s="39"/>
      <c r="F76" s="17"/>
      <c r="G76" s="17"/>
    </row>
    <row r="77" spans="1:7" ht="12.75">
      <c r="A77" s="40"/>
      <c r="B77" s="17"/>
      <c r="C77" s="17"/>
      <c r="D77" s="17"/>
      <c r="E77" s="17"/>
      <c r="F77" s="17"/>
      <c r="G77" s="17"/>
    </row>
    <row r="78" spans="1:4" ht="12.75">
      <c r="A78" s="51"/>
      <c r="B78" s="52"/>
      <c r="C78" s="52"/>
      <c r="D78" s="52"/>
    </row>
  </sheetData>
  <sheetProtection/>
  <mergeCells count="5">
    <mergeCell ref="A78:D78"/>
    <mergeCell ref="A2:E2"/>
    <mergeCell ref="A1:E1"/>
    <mergeCell ref="B66:D66"/>
    <mergeCell ref="B68:D68"/>
  </mergeCells>
  <printOptions/>
  <pageMargins left="0.98" right="0" top="0.15748031496062992" bottom="0" header="0.16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User</cp:lastModifiedBy>
  <cp:lastPrinted>2021-10-11T07:20:40Z</cp:lastPrinted>
  <dcterms:created xsi:type="dcterms:W3CDTF">2008-11-10T05:44:55Z</dcterms:created>
  <dcterms:modified xsi:type="dcterms:W3CDTF">2021-10-11T07:29:37Z</dcterms:modified>
  <cp:category/>
  <cp:version/>
  <cp:contentType/>
  <cp:contentStatus/>
</cp:coreProperties>
</file>