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<sst xmlns="http://schemas.openxmlformats.org/spreadsheetml/2006/main" count="39" uniqueCount="38">
  <si>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</si>
  <si>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</si>
  <si>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</si>
  <si>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</si>
  <si>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</si>
  <si>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</si>
  <si>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</si>
  <si>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</si>
  <si>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</si>
  <si>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</si>
  <si>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</si>
  <si>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</si>
  <si>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</si>
  <si>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</si>
  <si>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</si>
  <si>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</si>
  <si>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</si>
  <si>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</si>
  <si>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</si>
  <si>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</si>
  <si>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</si>
  <si>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</si>
  <si>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</si>
  <si>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</si>
  <si>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</si>
  <si>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</si>
  <si>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</si>
  <si>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</si>
  <si>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</si>
  <si>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</si>
  <si>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</si>
  <si>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</si>
  <si>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</si>
  <si>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Утверждено на 2021 год</t>
  </si>
  <si>
    <t>БЮДЖЕТА ШУМЕРЛИНСКОГО РАЙОНА на 01.07.2021г.</t>
  </si>
  <si>
    <t>Исполнено на 01.07.2021г.</t>
  </si>
  <si>
    <t>Исполнено на 01.07.2020г.</t>
  </si>
  <si>
    <t>% исполн. на 01.07.2021г./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01.07.2020г.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</si>
</sst>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3" borderId="12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10">
      <selection activeCell="D14" sqref="D14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34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9" customHeight="1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30</v>
      </c>
      <c r="B5" s="35" t="s">
        <v>33</v>
      </c>
      <c r="C5" s="35" t="s">
        <v>35</v>
      </c>
      <c r="D5" s="35" t="s">
        <v>31</v>
      </c>
      <c r="E5" s="35" t="s">
        <v>36</v>
      </c>
      <c r="F5" s="37" t="s">
        <v>37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26" t="s">
        <v>4</v>
      </c>
      <c r="B7" s="32">
        <f>B9+B31+B23</f>
        <v>297543.3</v>
      </c>
      <c r="C7" s="32">
        <f>C9+C31+C23</f>
        <v>127541.3</v>
      </c>
      <c r="D7" s="22">
        <f>(C7/B7)*100</f>
        <v>42.86478640251688</v>
      </c>
      <c r="E7" s="32">
        <f>E8+E31</f>
        <v>96312</v>
      </c>
      <c r="F7" s="21">
        <f>C7/E7*100</f>
        <v>132.42513913115707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33">
        <f>B9+B23</f>
        <v>40200.3</v>
      </c>
      <c r="C8" s="33">
        <f>C9+C23</f>
        <v>15900.7</v>
      </c>
      <c r="D8" s="22">
        <f>(C8/B8)*100</f>
        <v>39.55368492274933</v>
      </c>
      <c r="E8" s="33">
        <f>E9+E23</f>
        <v>12950.7</v>
      </c>
      <c r="F8" s="21">
        <f>C8/E8*100</f>
        <v>122.77869149930119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4">
        <f>SUM(B11:B22)</f>
        <v>30316.2</v>
      </c>
      <c r="C9" s="24">
        <f>SUM(C11:C22)</f>
        <v>13560.400000000001</v>
      </c>
      <c r="D9" s="22">
        <f>(C9/B9)*100</f>
        <v>44.72988039398078</v>
      </c>
      <c r="E9" s="24">
        <f>SUM(E11:E22)</f>
        <v>10909.1</v>
      </c>
      <c r="F9" s="21">
        <f>C9/E9*100</f>
        <v>124.3035630803641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14751.8</v>
      </c>
      <c r="C11" s="22">
        <v>7127</v>
      </c>
      <c r="D11" s="22">
        <f aca="true" t="shared" si="0" ref="D11:D21">(C11/B11)*100</f>
        <v>48.31274827478681</v>
      </c>
      <c r="E11" s="22">
        <v>6240</v>
      </c>
      <c r="F11" s="23">
        <f aca="true" t="shared" si="1" ref="F11:F16">C11/E11*100</f>
        <v>114.21474358974359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9348.6</v>
      </c>
      <c r="C12" s="22">
        <v>3760.6</v>
      </c>
      <c r="D12" s="22">
        <f t="shared" si="0"/>
        <v>40.22634405151573</v>
      </c>
      <c r="E12" s="22">
        <v>3155.4</v>
      </c>
      <c r="F12" s="23">
        <f t="shared" si="1"/>
        <v>119.1798187234582</v>
      </c>
      <c r="G12" s="6"/>
      <c r="H12" s="13"/>
      <c r="I12" s="6"/>
      <c r="J12" s="6"/>
      <c r="P12" s="8"/>
      <c r="Q12" s="8"/>
    </row>
    <row r="13" spans="1:17" ht="33.75" customHeight="1">
      <c r="A13" s="1" t="s">
        <v>29</v>
      </c>
      <c r="B13" s="22">
        <v>1490</v>
      </c>
      <c r="C13" s="22">
        <v>1052.6</v>
      </c>
      <c r="D13" s="22">
        <f>(C13/B13)*100</f>
        <v>70.64429530201342</v>
      </c>
      <c r="E13" s="22">
        <v>147.6</v>
      </c>
      <c r="F13" s="23">
        <f t="shared" si="1"/>
        <v>713.1436314363143</v>
      </c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0</v>
      </c>
      <c r="C14" s="23">
        <v>205.8</v>
      </c>
      <c r="D14" s="22"/>
      <c r="E14" s="27">
        <v>315.9</v>
      </c>
      <c r="F14" s="23">
        <f t="shared" si="1"/>
        <v>65.14719848053183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121.6</v>
      </c>
      <c r="C15" s="22">
        <v>158.5</v>
      </c>
      <c r="D15" s="22">
        <f t="shared" si="0"/>
        <v>130.3453947368421</v>
      </c>
      <c r="E15" s="27">
        <v>172.9</v>
      </c>
      <c r="F15" s="23">
        <f t="shared" si="1"/>
        <v>91.6714864083285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135.7</v>
      </c>
      <c r="C16" s="22">
        <v>415</v>
      </c>
      <c r="D16" s="22">
        <f t="shared" si="0"/>
        <v>305.8216654384672</v>
      </c>
      <c r="E16" s="27">
        <v>70.9</v>
      </c>
      <c r="F16" s="23">
        <f t="shared" si="1"/>
        <v>585.3314527503526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935</v>
      </c>
      <c r="C17" s="22">
        <v>211.6</v>
      </c>
      <c r="D17" s="22">
        <f>(C17/B17)*100</f>
        <v>22.63101604278075</v>
      </c>
      <c r="E17" s="27">
        <v>111.2</v>
      </c>
      <c r="F17" s="23">
        <f aca="true" t="shared" si="2" ref="F17:F23">C17/E17*100</f>
        <v>190.28776978417267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763.2</v>
      </c>
      <c r="C18" s="22">
        <v>94.2</v>
      </c>
      <c r="D18" s="22">
        <f>(C18/B18)*100</f>
        <v>12.342767295597485</v>
      </c>
      <c r="E18" s="27">
        <v>109.5</v>
      </c>
      <c r="F18" s="23">
        <f t="shared" si="2"/>
        <v>86.02739726027397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2300</v>
      </c>
      <c r="C19" s="22">
        <v>281.3</v>
      </c>
      <c r="D19" s="22">
        <f>(C19/B19)*100</f>
        <v>12.230434782608695</v>
      </c>
      <c r="E19" s="27">
        <v>301.7</v>
      </c>
      <c r="F19" s="23">
        <f>C19/E19*100</f>
        <v>93.2383162081538</v>
      </c>
      <c r="G19" s="6"/>
      <c r="H19" s="6"/>
      <c r="I19" s="6"/>
      <c r="J19" s="6"/>
      <c r="K19" s="6"/>
      <c r="L19" s="6"/>
    </row>
    <row r="20" spans="1:12" ht="21" customHeight="1">
      <c r="A20" s="1" t="s">
        <v>32</v>
      </c>
      <c r="B20" s="22">
        <v>104.2</v>
      </c>
      <c r="C20" s="22">
        <v>112.6</v>
      </c>
      <c r="D20" s="22">
        <f>(C20/B20)*100</f>
        <v>108.06142034548944</v>
      </c>
      <c r="E20" s="27">
        <v>45.9</v>
      </c>
      <c r="F20" s="23">
        <f>C20/E20*100</f>
        <v>245.31590413943354</v>
      </c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366.1</v>
      </c>
      <c r="C21" s="22">
        <v>141.2</v>
      </c>
      <c r="D21" s="22">
        <f t="shared" si="0"/>
        <v>38.56869707730128</v>
      </c>
      <c r="E21" s="27">
        <v>238.1</v>
      </c>
      <c r="F21" s="23">
        <f>C21/E21*100</f>
        <v>59.30281394372112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7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4">
        <f>B25+B26+B27+B28+B29+B30</f>
        <v>9884.1</v>
      </c>
      <c r="C23" s="24">
        <f>C25+C26+C27+C28+C29+C30</f>
        <v>2340.3</v>
      </c>
      <c r="D23" s="22">
        <f>(C23/B23)*100</f>
        <v>23.677421313017877</v>
      </c>
      <c r="E23" s="24">
        <f>E25+E26+E27+E28+E29+E30</f>
        <v>2041.6</v>
      </c>
      <c r="F23" s="23">
        <f t="shared" si="2"/>
        <v>114.63068181818184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7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4099.4</v>
      </c>
      <c r="C25" s="22">
        <v>1314</v>
      </c>
      <c r="D25" s="22">
        <f>(C25/B25)*100</f>
        <v>32.053471239693614</v>
      </c>
      <c r="E25" s="28">
        <v>817.6</v>
      </c>
      <c r="F25" s="23">
        <f aca="true" t="shared" si="3" ref="F25:F35">C25/E25*100</f>
        <v>160.71428571428572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472.5</v>
      </c>
      <c r="C26" s="22">
        <v>260.2</v>
      </c>
      <c r="D26" s="22">
        <f>(C26/B26)*100</f>
        <v>55.06878306878307</v>
      </c>
      <c r="E26" s="27">
        <v>339.9</v>
      </c>
      <c r="F26" s="23">
        <f t="shared" si="3"/>
        <v>76.55192703736392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445</v>
      </c>
      <c r="C27" s="22">
        <v>181.5</v>
      </c>
      <c r="D27" s="22">
        <f>(C27/B27)*100</f>
        <v>40.78651685393259</v>
      </c>
      <c r="E27" s="27">
        <v>165.4</v>
      </c>
      <c r="F27" s="23">
        <f>C27/E27*100</f>
        <v>109.73397823458282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4651.6</v>
      </c>
      <c r="C28" s="25">
        <v>339.2</v>
      </c>
      <c r="D28" s="22">
        <f>(C28/B28)*100</f>
        <v>7.292114541233123</v>
      </c>
      <c r="E28" s="28">
        <v>413.8</v>
      </c>
      <c r="F28" s="23">
        <f t="shared" si="3"/>
        <v>81.9719671338811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215.6</v>
      </c>
      <c r="C29" s="25">
        <v>233.4</v>
      </c>
      <c r="D29" s="22">
        <f>(C29/B29)*100</f>
        <v>108.25602968460113</v>
      </c>
      <c r="E29" s="28">
        <v>304.9</v>
      </c>
      <c r="F29" s="23">
        <f t="shared" si="3"/>
        <v>76.54968842243359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5">
        <v>12</v>
      </c>
      <c r="D30" s="22"/>
      <c r="E30" s="28">
        <v>0</v>
      </c>
      <c r="F30" s="23"/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4">
        <f>B32+B34+B35</f>
        <v>257343.00000000003</v>
      </c>
      <c r="C31" s="24">
        <f>C32+C34+C35</f>
        <v>111640.6</v>
      </c>
      <c r="D31" s="22">
        <f>(C31/B31)*100</f>
        <v>43.38202321415387</v>
      </c>
      <c r="E31" s="31">
        <f>E32+E34+E35</f>
        <v>83361.3</v>
      </c>
      <c r="F31" s="23">
        <f t="shared" si="3"/>
        <v>133.92377518104922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4">
        <v>258099.2</v>
      </c>
      <c r="C32" s="30">
        <v>113772.8</v>
      </c>
      <c r="D32" s="22">
        <f>(C32/B32)*100</f>
        <v>44.08103550882762</v>
      </c>
      <c r="E32" s="29">
        <v>95589.5</v>
      </c>
      <c r="F32" s="23">
        <f t="shared" si="3"/>
        <v>119.02227755140471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51255.7</v>
      </c>
      <c r="C33" s="25">
        <v>25612.8</v>
      </c>
      <c r="D33" s="22">
        <f>(C33/B33)*100</f>
        <v>49.97063741203417</v>
      </c>
      <c r="E33" s="28">
        <v>24928.8</v>
      </c>
      <c r="F33" s="23">
        <f t="shared" si="3"/>
        <v>102.74381438336381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3335.7</v>
      </c>
      <c r="C34" s="25">
        <v>1959.7</v>
      </c>
      <c r="D34" s="22">
        <f>(C34/B34)*100</f>
        <v>58.749288005516085</v>
      </c>
      <c r="E34" s="28">
        <v>1118.6</v>
      </c>
      <c r="F34" s="23">
        <f t="shared" si="3"/>
        <v>175.19220454139105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-4091.9</v>
      </c>
      <c r="C35" s="25">
        <v>-4091.9</v>
      </c>
      <c r="D35" s="22"/>
      <c r="E35" s="28">
        <v>-13346.8</v>
      </c>
      <c r="F35" s="23">
        <f t="shared" si="3"/>
        <v>30.658285132016665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4">
        <v>364797.4</v>
      </c>
      <c r="C36" s="24">
        <v>131663.3</v>
      </c>
      <c r="D36" s="22">
        <f>(C36/B36)*100</f>
        <v>36.092170613058094</v>
      </c>
      <c r="E36" s="24">
        <v>113332.1</v>
      </c>
      <c r="F36" s="23">
        <f>C36/E36*100</f>
        <v>116.17476425478745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24">
        <v>-10204.1</v>
      </c>
      <c r="C37" s="24">
        <f>C7-C36</f>
        <v>-4121.999999999985</v>
      </c>
      <c r="D37" s="24"/>
      <c r="E37" s="24">
        <f>E7-E36</f>
        <v>-17020.100000000006</v>
      </c>
      <c r="F37" s="24"/>
      <c r="G37" s="6"/>
      <c r="H37" s="6"/>
      <c r="I37" s="6"/>
      <c r="J37" s="6"/>
      <c r="K37" s="6"/>
      <c r="L37" s="6"/>
    </row>
    <row r="38" spans="1:5" ht="24" customHeight="1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2021-07-06T14:57:55Z</cp:lastPrinted>
  <dcterms:created xsi:type="dcterms:W3CDTF">2001-12-07T07:47:07Z</dcterms:created>
  <dcterms:modified xsi:type="dcterms:W3CDTF">2021-07-19T09:53:35Z</dcterms:modified>
  <cp:category/>
  <cp:version/>
  <cp:contentType/>
  <cp:contentStatus/>
  <cp:revision>1</cp:revision>
</cp:coreProperties>
</file>