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20" windowWidth="20730" windowHeight="10920"/>
  </bookViews>
  <sheets>
    <sheet name="тарифы на тепловую энергию" sheetId="5" r:id="rId1"/>
  </sheets>
  <definedNames>
    <definedName name="_xlnm._FilterDatabase" localSheetId="0" hidden="1">'тарифы на тепловую энергию'!$A$7:$R$7</definedName>
    <definedName name="_xlnm.Print_Titles" localSheetId="0">'тарифы на тепловую энергию'!$4:$5</definedName>
    <definedName name="_xlnm.Print_Area" localSheetId="0">'тарифы на тепловую энергию'!$A$1:$G$93</definedName>
  </definedNames>
  <calcPr calcId="145621"/>
</workbook>
</file>

<file path=xl/calcChain.xml><?xml version="1.0" encoding="utf-8"?>
<calcChain xmlns="http://schemas.openxmlformats.org/spreadsheetml/2006/main">
  <c r="G44" i="5" l="1"/>
  <c r="D88" i="5" l="1"/>
  <c r="G7" i="5" l="1"/>
  <c r="D28" i="5"/>
  <c r="D87" i="5" l="1"/>
  <c r="D91" i="5"/>
  <c r="E90" i="5"/>
  <c r="D90" i="5"/>
  <c r="D86" i="5"/>
  <c r="D85" i="5"/>
  <c r="D84" i="5"/>
  <c r="D82" i="5"/>
  <c r="D81" i="5"/>
  <c r="D80" i="5"/>
  <c r="D79" i="5"/>
  <c r="D78" i="5"/>
  <c r="D77" i="5"/>
  <c r="D76" i="5"/>
  <c r="D75" i="5"/>
  <c r="D72" i="5"/>
  <c r="D71" i="5"/>
  <c r="D70" i="5"/>
  <c r="D69" i="5"/>
  <c r="D67" i="5"/>
  <c r="D66" i="5"/>
  <c r="D65" i="5"/>
  <c r="D63" i="5"/>
  <c r="D61" i="5"/>
  <c r="D60" i="5"/>
  <c r="D58" i="5"/>
  <c r="D56" i="5"/>
  <c r="D54" i="5"/>
  <c r="D53" i="5"/>
  <c r="D51" i="5"/>
  <c r="D50" i="5"/>
  <c r="D48" i="5"/>
  <c r="D47" i="5"/>
  <c r="D46" i="5"/>
  <c r="D45" i="5"/>
  <c r="D44" i="5"/>
  <c r="D43" i="5"/>
  <c r="D42" i="5"/>
  <c r="D40" i="5"/>
  <c r="D38" i="5"/>
  <c r="D36" i="5"/>
  <c r="D34" i="5"/>
  <c r="D32" i="5"/>
  <c r="D31" i="5"/>
  <c r="D30" i="5"/>
  <c r="D26" i="5"/>
  <c r="D24" i="5"/>
  <c r="D22" i="5"/>
  <c r="D21" i="5"/>
  <c r="E20" i="5"/>
  <c r="D20" i="5"/>
  <c r="D18" i="5"/>
  <c r="D17" i="5"/>
  <c r="D15" i="5"/>
  <c r="D14" i="5"/>
  <c r="D13" i="5"/>
  <c r="D12" i="5"/>
  <c r="E11" i="5"/>
  <c r="D11" i="5"/>
  <c r="D9" i="5"/>
  <c r="D7" i="5"/>
  <c r="F34" i="5" l="1"/>
  <c r="G34" i="5"/>
  <c r="F87" i="5" l="1"/>
  <c r="F82" i="5"/>
  <c r="F47" i="5"/>
  <c r="G91" i="5"/>
  <c r="G90" i="5"/>
  <c r="G28" i="5"/>
  <c r="G87" i="5"/>
  <c r="G86" i="5"/>
  <c r="G85" i="5"/>
  <c r="G84" i="5"/>
  <c r="G82" i="5"/>
  <c r="G80" i="5"/>
  <c r="G79" i="5"/>
  <c r="G78" i="5"/>
  <c r="G77" i="5"/>
  <c r="G76" i="5"/>
  <c r="G75" i="5"/>
  <c r="G72" i="5"/>
  <c r="G71" i="5"/>
  <c r="G70" i="5"/>
  <c r="G69" i="5"/>
  <c r="G63" i="5"/>
  <c r="G61" i="5"/>
  <c r="G60" i="5"/>
  <c r="G58" i="5"/>
  <c r="G56" i="5"/>
  <c r="G54" i="5"/>
  <c r="G53" i="5"/>
  <c r="G51" i="5"/>
  <c r="G50" i="5"/>
  <c r="G48" i="5"/>
  <c r="G47" i="5"/>
  <c r="G46" i="5"/>
  <c r="G45" i="5"/>
  <c r="G43" i="5"/>
  <c r="G42" i="5"/>
  <c r="G40" i="5"/>
  <c r="G38" i="5"/>
  <c r="G36" i="5"/>
  <c r="G32" i="5"/>
  <c r="G31" i="5"/>
  <c r="G30" i="5"/>
  <c r="G26" i="5"/>
  <c r="G24" i="5"/>
  <c r="G22" i="5"/>
  <c r="G21" i="5"/>
  <c r="G20" i="5"/>
  <c r="G18" i="5"/>
  <c r="G17" i="5"/>
  <c r="G15" i="5"/>
  <c r="G14" i="5"/>
  <c r="G13" i="5"/>
  <c r="G12" i="5"/>
  <c r="G11" i="5"/>
  <c r="G9" i="5"/>
  <c r="F91" i="5" l="1"/>
  <c r="F90" i="5"/>
  <c r="F28" i="5"/>
  <c r="F86" i="5"/>
  <c r="F85" i="5"/>
  <c r="F84" i="5"/>
  <c r="F81" i="5"/>
  <c r="F80" i="5"/>
  <c r="F79" i="5"/>
  <c r="F78" i="5"/>
  <c r="F77" i="5"/>
  <c r="F76" i="5"/>
  <c r="F75" i="5"/>
  <c r="F72" i="5"/>
  <c r="F71" i="5"/>
  <c r="F70" i="5"/>
  <c r="F69" i="5"/>
  <c r="F67" i="5"/>
  <c r="F66" i="5"/>
  <c r="F65" i="5"/>
  <c r="F63" i="5"/>
  <c r="F61" i="5"/>
  <c r="F60" i="5"/>
  <c r="F58" i="5"/>
  <c r="F56" i="5"/>
  <c r="F54" i="5"/>
  <c r="F53" i="5"/>
  <c r="F51" i="5"/>
  <c r="F50" i="5"/>
  <c r="F48" i="5"/>
  <c r="F46" i="5"/>
  <c r="F45" i="5"/>
  <c r="F44" i="5"/>
  <c r="F43" i="5"/>
  <c r="F42" i="5"/>
  <c r="F40" i="5"/>
  <c r="F38" i="5"/>
  <c r="F36" i="5"/>
  <c r="F32" i="5"/>
  <c r="F31" i="5"/>
  <c r="F30" i="5"/>
  <c r="F26" i="5"/>
  <c r="F24" i="5"/>
  <c r="F22" i="5"/>
  <c r="F21" i="5"/>
  <c r="F20" i="5"/>
  <c r="F18" i="5"/>
  <c r="F17" i="5"/>
  <c r="F15" i="5"/>
  <c r="F14" i="5"/>
  <c r="F13" i="5"/>
  <c r="F12" i="5"/>
  <c r="F11" i="5"/>
  <c r="F9" i="5"/>
  <c r="F7" i="5"/>
</calcChain>
</file>

<file path=xl/sharedStrings.xml><?xml version="1.0" encoding="utf-8"?>
<sst xmlns="http://schemas.openxmlformats.org/spreadsheetml/2006/main" count="137" uniqueCount="122">
  <si>
    <t>№ п/п</t>
  </si>
  <si>
    <t>МУП "ОП ЖКХ" Порецкого района</t>
  </si>
  <si>
    <t>ООО "Теплоком"</t>
  </si>
  <si>
    <t>МУП ЖКУ Шоршельского СП</t>
  </si>
  <si>
    <t>МУП ЖКУ Красноармейского района</t>
  </si>
  <si>
    <t>ООО "ТеплоСфера"</t>
  </si>
  <si>
    <t>ООО "Стройэнергосервис"</t>
  </si>
  <si>
    <t>МУП "Алатырское ПОК и ТС"</t>
  </si>
  <si>
    <t>МУП "ЖКХ "Ишлейское"</t>
  </si>
  <si>
    <t>МУП "ЖКХ "Моргаушское"</t>
  </si>
  <si>
    <t>ООО "Март" ул. Ленина</t>
  </si>
  <si>
    <t>ПАО "Ростелеком" Чебоксары</t>
  </si>
  <si>
    <t>АО "Газпром газораспределение Чебоксары" (Санаторий "Волга")</t>
  </si>
  <si>
    <t>ООО "СтройТехМонтаж"</t>
  </si>
  <si>
    <t>БУ "Ибресинский ПНИ"</t>
  </si>
  <si>
    <t xml:space="preserve">БУ ЧР "Калининский ПНИ" </t>
  </si>
  <si>
    <t>МУП ЖКХ "Атлашевское"</t>
  </si>
  <si>
    <t>ООО "УК "Жилище"</t>
  </si>
  <si>
    <t>ООО "Коммунальный сервис"</t>
  </si>
  <si>
    <t>МУП "ДЕЗ ЖКХ Ибресинского района"</t>
  </si>
  <si>
    <t>ООО "ТеплоКомфорт"</t>
  </si>
  <si>
    <t>МУП ЖКУ Мариинско-Посадского района</t>
  </si>
  <si>
    <t>МУП ЖКУ Цивильского ГП</t>
  </si>
  <si>
    <t>ООО "Коммунальник"</t>
  </si>
  <si>
    <t>ООО "СУОР"</t>
  </si>
  <si>
    <t>ФКУ Исправительная колония № 5</t>
  </si>
  <si>
    <t>ГУП ЧР "Чувашгаз" Козловка</t>
  </si>
  <si>
    <t>МУП "ЖКХ Козловского района"</t>
  </si>
  <si>
    <t>ООО "ЭК Котельная"</t>
  </si>
  <si>
    <t xml:space="preserve">МУП Урмарского района "Урмарытеплосеть" </t>
  </si>
  <si>
    <t>ОАО "Коммунальник"</t>
  </si>
  <si>
    <t>Ядринское МПП ЖКХ</t>
  </si>
  <si>
    <t>ГУП ЧР "Чувашгаз" Ядрин</t>
  </si>
  <si>
    <t>ГУП ЧР "Чувашгаз" Алатырь</t>
  </si>
  <si>
    <t>УК ЖКХ МО г. Канаш</t>
  </si>
  <si>
    <t>ООО УК "Сельский комфорт"</t>
  </si>
  <si>
    <t xml:space="preserve">АО "Санаторий "Чувашия" </t>
  </si>
  <si>
    <t xml:space="preserve">АО "Чебоксарское производственное объединение имени В.И.Чапаева"  </t>
  </si>
  <si>
    <t>ООО "КлиматСфера"</t>
  </si>
  <si>
    <t>МУП "Теплосеть" МО г. Чебоксары - столицы Чувашской Республики</t>
  </si>
  <si>
    <t>ПАО "Ростелеком" Шумерля</t>
  </si>
  <si>
    <t>МП МТС "Красночетайскагропромснаб"</t>
  </si>
  <si>
    <t>МУП "Юманайское ЖКХ"</t>
  </si>
  <si>
    <t>МУП "Тепло плюс"</t>
  </si>
  <si>
    <t>МУП "ЖКХ "Вурман-Сюктерское"</t>
  </si>
  <si>
    <t>Алатырский район</t>
  </si>
  <si>
    <t>Вурнарский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</si>
  <si>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</si>
  <si>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</si>
  <si>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</si>
  <si>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</si>
  <si>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</si>
  <si>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</si>
  <si>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</si>
  <si>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Аликовский район</t>
  </si>
  <si>
    <t>Цивильский район</t>
  </si>
  <si>
    <t>Чебоксарский район</t>
  </si>
  <si>
    <t>Шемуршинский район</t>
  </si>
  <si>
    <t>Ядринский район</t>
  </si>
  <si>
    <t>Яльчикский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</si>
  <si>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</si>
  <si>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</si>
  <si>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</si>
  <si>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</si>
  <si>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</si>
  <si>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Красночетайский район</t>
  </si>
  <si>
    <t>Шумерлинский район</t>
  </si>
  <si>
    <t>ГУП ЧР "Чувашгаз" Шумерля от источника тепловой энергиии ул.Щербакова</t>
  </si>
  <si>
    <t xml:space="preserve">ГУП ЧР "Чувашгаз" Шумерля </t>
  </si>
  <si>
    <t>ОАО "Коммунальник" по ул. Ленина</t>
  </si>
  <si>
    <t>МУП "ЖКХ Катрасьское"</t>
  </si>
  <si>
    <t>Янтиковский район</t>
  </si>
  <si>
    <t>ООО "Март" Кольцово, Янгорчино</t>
  </si>
  <si>
    <t>ПАО "Т Плюс" по собственным сетям</t>
  </si>
  <si>
    <t>по сетям МУП КС, РусГидро, Энергосервис</t>
  </si>
  <si>
    <t>ПАО "Т Плюс"  по сетям МУП Теплосеть, ООО Коммунальные технологии</t>
  </si>
  <si>
    <t>ПАО "Т Плюс"  по сетям ООО "ЭнергоСистемы"</t>
  </si>
  <si>
    <t>ПАО "Т Плюс"  по сетям АО "Хлебопродукт"</t>
  </si>
  <si>
    <t>Наименование регулируемой организации</t>
  </si>
  <si>
    <t>руб. за 1 Гкал с учетом НДС</t>
  </si>
  <si>
    <t>МУП "ЖКХ Алатырского района"</t>
  </si>
  <si>
    <t>ООО "ТеплоКомфорт" Техникум</t>
  </si>
  <si>
    <t>4.1</t>
  </si>
  <si>
    <t>4.2</t>
  </si>
  <si>
    <t>5.1</t>
  </si>
  <si>
    <t>5.2</t>
  </si>
  <si>
    <t>Ибресинский район</t>
  </si>
  <si>
    <t>9.1</t>
  </si>
  <si>
    <t>9.2</t>
  </si>
  <si>
    <t>9.3</t>
  </si>
  <si>
    <t>9.4</t>
  </si>
  <si>
    <t>9.5</t>
  </si>
  <si>
    <t>МУП «Шумерлинское предприятие тепловодоснабжения и водоотведения»</t>
  </si>
  <si>
    <t>ОАО "Чебоксарский электротехнический завод"</t>
  </si>
  <si>
    <t>28.1</t>
  </si>
  <si>
    <t>28.2</t>
  </si>
  <si>
    <t>34.1</t>
  </si>
  <si>
    <t>34.2</t>
  </si>
  <si>
    <t>34.3</t>
  </si>
  <si>
    <t>34.4</t>
  </si>
  <si>
    <t>34.5</t>
  </si>
  <si>
    <t>34.6</t>
  </si>
  <si>
    <t>36.1</t>
  </si>
  <si>
    <t>36.2</t>
  </si>
  <si>
    <t>Тарифы на 31.12.2020</t>
  </si>
  <si>
    <t>Изменение тарифа с 01.01.2021 к 31.12.2020, в %</t>
  </si>
  <si>
    <t>Изменение тарифа с 01.07.2021 к 31.12.2020, в %</t>
  </si>
  <si>
    <t>Тарифы с 01.01.2021 по  30.06.2021</t>
  </si>
  <si>
    <t>Тарифы с 01.07.2021 по 31.12.2021</t>
  </si>
  <si>
    <t>Тарифы на тепловую энергию на 2021 год для населения Чувашской Республики</t>
  </si>
  <si>
    <t xml:space="preserve"> - </t>
  </si>
  <si>
    <t>Не подлежат регулированию в соответствии с частью 1 статьи 23.4 Федерального закона 
от 27 июля 2010 г. № 190-ФЗ 
"О теплоснабжении" и определяются соглашением сторон</t>
  </si>
  <si>
    <t>34.7</t>
  </si>
  <si>
    <t>ПАО "Т Плюс" для потребителей г. Чебоксары от источников тепловой энергии, эксплуатируемых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</si>
  <si>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>34.8</t>
  </si>
  <si>
    <t>ПАО "Т Плюс" для потребителей г. Чебоксары от котельной 2-К, эксплуатируемой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</si>
  <si>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>1927,57**</t>
  </si>
  <si>
    <t>1993,10**</t>
  </si>
  <si>
    <t>1957,25 *</t>
  </si>
  <si>
    <t>1958,08 *</t>
  </si>
  <si>
    <t>** - для потребителей, расположенных на территории г. Шумерля Чувашской Республики, получающих тепловую энергию от источников тепловой энергии, расположенных по адресам: Котельная № 3, поселок Лесной; Котельная № 10, ул. Котовского, 55А; Котельная № 14, ул. Чкалова, 61А, г. Шумерля</t>
  </si>
  <si>
    <t>* - со дня вступления в силу постановления по 31 декабря 2021 г.;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</si>
</sst>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2" fontId="3" fillId="0" borderId="3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3" fillId="0" borderId="14" xfId="1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93"/>
  <sheetViews>
    <sheetView tabSelected="1" view="pageBreakPreview" zoomScale="110" zoomScaleNormal="110" zoomScaleSheetLayoutView="110" workbookViewId="0">
      <pane ySplit="5" topLeftCell="A27" activePane="bottomLeft" state="frozen"/>
      <selection pane="bottomLeft" activeCell="K38" sqref="K38"/>
    </sheetView>
  </sheetViews>
  <sheetFormatPr defaultRowHeight="15" x14ac:dyDescent="0.25"/>
  <cols>
    <col min="1" max="1" width="8.7109375" style="1" customWidth="1"/>
    <col min="2" max="2" width="44.140625" style="1" customWidth="1"/>
    <col min="3" max="3" width="12.140625" style="1" customWidth="1"/>
    <col min="4" max="4" width="12" style="1" customWidth="1"/>
    <col min="5" max="5" width="29" style="1" customWidth="1"/>
    <col min="6" max="6" width="13" style="1" customWidth="1"/>
    <col min="7" max="7" width="12.85546875" style="1" customWidth="1"/>
    <col min="8" max="16384" width="9.140625" style="1"/>
  </cols>
  <sheetData>
    <row r="1" spans="1:18" x14ac:dyDescent="0.25">
      <c r="A1" s="28" t="s">
        <v>109</v>
      </c>
      <c r="B1" s="28"/>
      <c r="C1" s="28"/>
      <c r="D1" s="28"/>
      <c r="E1" s="28"/>
      <c r="F1" s="28"/>
      <c r="G1" s="28"/>
    </row>
    <row r="2" spans="1:18" x14ac:dyDescent="0.25">
      <c r="A2" s="10"/>
      <c r="B2" s="10"/>
      <c r="C2" s="10"/>
      <c r="D2" s="10"/>
      <c r="E2" s="10"/>
      <c r="F2" s="10"/>
      <c r="G2" s="10"/>
    </row>
    <row r="3" spans="1:18" ht="15.75" thickBot="1" x14ac:dyDescent="0.3">
      <c r="F3" s="33" t="s">
        <v>79</v>
      </c>
      <c r="G3" s="33"/>
    </row>
    <row r="4" spans="1:18" ht="30" customHeight="1" x14ac:dyDescent="0.25">
      <c r="A4" s="31" t="s">
        <v>0</v>
      </c>
      <c r="B4" s="29" t="s">
        <v>78</v>
      </c>
      <c r="C4" s="29" t="s">
        <v>104</v>
      </c>
      <c r="D4" s="29" t="s">
        <v>107</v>
      </c>
      <c r="E4" s="29" t="s">
        <v>108</v>
      </c>
      <c r="F4" s="29" t="s">
        <v>105</v>
      </c>
      <c r="G4" s="34" t="s">
        <v>106</v>
      </c>
    </row>
    <row r="5" spans="1:18" ht="42.75" customHeight="1" x14ac:dyDescent="0.25">
      <c r="A5" s="32"/>
      <c r="B5" s="30"/>
      <c r="C5" s="30"/>
      <c r="D5" s="30"/>
      <c r="E5" s="30"/>
      <c r="F5" s="30"/>
      <c r="G5" s="35"/>
    </row>
    <row r="6" spans="1:18" s="7" customFormat="1" ht="15" customHeight="1" x14ac:dyDescent="0.25">
      <c r="A6" s="20" t="s">
        <v>45</v>
      </c>
      <c r="B6" s="21"/>
      <c r="C6" s="21"/>
      <c r="D6" s="21"/>
      <c r="E6" s="21"/>
      <c r="F6" s="21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customHeight="1" x14ac:dyDescent="0.25">
      <c r="A7" s="5">
        <v>1</v>
      </c>
      <c r="B7" s="11" t="s">
        <v>80</v>
      </c>
      <c r="C7" s="2">
        <v>1715.29</v>
      </c>
      <c r="D7" s="2">
        <f>C7</f>
        <v>1715.29</v>
      </c>
      <c r="E7" s="2">
        <v>1740.15</v>
      </c>
      <c r="F7" s="2">
        <f>D7/C7*100</f>
        <v>100</v>
      </c>
      <c r="G7" s="8">
        <f>E7/C7*100</f>
        <v>101.44931760810125</v>
      </c>
    </row>
    <row r="8" spans="1:18" s="7" customFormat="1" ht="15" customHeight="1" x14ac:dyDescent="0.25">
      <c r="A8" s="20" t="s">
        <v>54</v>
      </c>
      <c r="B8" s="21"/>
      <c r="C8" s="21"/>
      <c r="D8" s="21"/>
      <c r="E8" s="21"/>
      <c r="F8" s="21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5">
        <v>2</v>
      </c>
      <c r="B9" s="11" t="s">
        <v>17</v>
      </c>
      <c r="C9" s="2">
        <v>1774.97</v>
      </c>
      <c r="D9" s="2">
        <f>C9</f>
        <v>1774.97</v>
      </c>
      <c r="E9" s="2">
        <v>1834.48</v>
      </c>
      <c r="F9" s="2">
        <f>D9/C9*100</f>
        <v>100</v>
      </c>
      <c r="G9" s="8">
        <f>E9/C9*100</f>
        <v>103.35273272224319</v>
      </c>
    </row>
    <row r="10" spans="1:18" s="7" customFormat="1" ht="15" customHeight="1" x14ac:dyDescent="0.25">
      <c r="A10" s="20" t="s">
        <v>46</v>
      </c>
      <c r="B10" s="21"/>
      <c r="C10" s="21"/>
      <c r="D10" s="21"/>
      <c r="E10" s="21"/>
      <c r="F10" s="21"/>
      <c r="G10" s="2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5">
        <v>3</v>
      </c>
      <c r="B11" s="9" t="s">
        <v>15</v>
      </c>
      <c r="C11" s="2">
        <v>1735.23</v>
      </c>
      <c r="D11" s="2">
        <f>C11</f>
        <v>1735.23</v>
      </c>
      <c r="E11" s="2">
        <f>1809.19</f>
        <v>1809.19</v>
      </c>
      <c r="F11" s="2">
        <f t="shared" ref="F11:F15" si="0">D11/C11*100</f>
        <v>100</v>
      </c>
      <c r="G11" s="8">
        <f>E11/C11*100</f>
        <v>104.26225918177994</v>
      </c>
    </row>
    <row r="12" spans="1:18" x14ac:dyDescent="0.25">
      <c r="A12" s="14" t="s">
        <v>82</v>
      </c>
      <c r="B12" s="9" t="s">
        <v>20</v>
      </c>
      <c r="C12" s="2">
        <v>1771.2</v>
      </c>
      <c r="D12" s="2">
        <f>C12</f>
        <v>1771.2</v>
      </c>
      <c r="E12" s="2">
        <v>1800.8</v>
      </c>
      <c r="F12" s="2">
        <f t="shared" si="0"/>
        <v>100</v>
      </c>
      <c r="G12" s="8">
        <f>E12/C12*100</f>
        <v>101.67118337850044</v>
      </c>
    </row>
    <row r="13" spans="1:18" x14ac:dyDescent="0.25">
      <c r="A13" s="14" t="s">
        <v>83</v>
      </c>
      <c r="B13" s="9" t="s">
        <v>81</v>
      </c>
      <c r="C13" s="2">
        <v>1380.32</v>
      </c>
      <c r="D13" s="2">
        <f>C13</f>
        <v>1380.32</v>
      </c>
      <c r="E13" s="2">
        <v>1418.42</v>
      </c>
      <c r="F13" s="2">
        <f t="shared" si="0"/>
        <v>100</v>
      </c>
      <c r="G13" s="8">
        <f>E13/C13*100</f>
        <v>102.76022951199724</v>
      </c>
    </row>
    <row r="14" spans="1:18" x14ac:dyDescent="0.25">
      <c r="A14" s="14" t="s">
        <v>84</v>
      </c>
      <c r="B14" s="9" t="s">
        <v>10</v>
      </c>
      <c r="C14" s="2">
        <v>1805.43</v>
      </c>
      <c r="D14" s="2">
        <f>C14</f>
        <v>1805.43</v>
      </c>
      <c r="E14" s="2">
        <v>1859.6</v>
      </c>
      <c r="F14" s="2">
        <f t="shared" si="0"/>
        <v>100</v>
      </c>
      <c r="G14" s="8">
        <f>E14/C14*100</f>
        <v>103.00039325811579</v>
      </c>
    </row>
    <row r="15" spans="1:18" x14ac:dyDescent="0.25">
      <c r="A15" s="14" t="s">
        <v>85</v>
      </c>
      <c r="B15" s="9" t="s">
        <v>72</v>
      </c>
      <c r="C15" s="2">
        <v>1368.44</v>
      </c>
      <c r="D15" s="2">
        <f>C15</f>
        <v>1368.44</v>
      </c>
      <c r="E15" s="2">
        <v>1407.34</v>
      </c>
      <c r="F15" s="2">
        <f t="shared" si="0"/>
        <v>100</v>
      </c>
      <c r="G15" s="8">
        <f>E15/C15*100</f>
        <v>102.84265294788224</v>
      </c>
    </row>
    <row r="16" spans="1:18" s="7" customFormat="1" ht="15" customHeight="1" x14ac:dyDescent="0.25">
      <c r="A16" s="20" t="s">
        <v>86</v>
      </c>
      <c r="B16" s="21"/>
      <c r="C16" s="21"/>
      <c r="D16" s="21"/>
      <c r="E16" s="21"/>
      <c r="F16" s="21"/>
      <c r="G16" s="2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5">
        <v>6</v>
      </c>
      <c r="B17" s="9" t="s">
        <v>19</v>
      </c>
      <c r="C17" s="2">
        <v>1739.59</v>
      </c>
      <c r="D17" s="2">
        <f>C17</f>
        <v>1739.59</v>
      </c>
      <c r="E17" s="2">
        <v>1788.15</v>
      </c>
      <c r="F17" s="2">
        <f t="shared" ref="F17:F18" si="1">D17/C17*100</f>
        <v>100</v>
      </c>
      <c r="G17" s="8">
        <f>E17/C17*100</f>
        <v>102.79146235607242</v>
      </c>
    </row>
    <row r="18" spans="1:18" x14ac:dyDescent="0.25">
      <c r="A18" s="5">
        <v>7</v>
      </c>
      <c r="B18" s="9" t="s">
        <v>14</v>
      </c>
      <c r="C18" s="2">
        <v>1504.73</v>
      </c>
      <c r="D18" s="2">
        <f>C18</f>
        <v>1504.73</v>
      </c>
      <c r="E18" s="2">
        <v>1542.59</v>
      </c>
      <c r="F18" s="2">
        <f t="shared" si="1"/>
        <v>100</v>
      </c>
      <c r="G18" s="8">
        <f>E18/C18*100</f>
        <v>102.51606600519693</v>
      </c>
    </row>
    <row r="19" spans="1:18" s="7" customFormat="1" ht="15" customHeight="1" x14ac:dyDescent="0.25">
      <c r="A19" s="20" t="s">
        <v>47</v>
      </c>
      <c r="B19" s="21"/>
      <c r="C19" s="21"/>
      <c r="D19" s="21"/>
      <c r="E19" s="21"/>
      <c r="F19" s="21"/>
      <c r="G19" s="2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6.5" customHeight="1" x14ac:dyDescent="0.25">
      <c r="A20" s="5">
        <v>8</v>
      </c>
      <c r="B20" s="9" t="s">
        <v>25</v>
      </c>
      <c r="C20" s="2">
        <v>1808.35</v>
      </c>
      <c r="D20" s="2">
        <f>C20</f>
        <v>1808.35</v>
      </c>
      <c r="E20" s="2">
        <f>1867.54</f>
        <v>1867.54</v>
      </c>
      <c r="F20" s="2">
        <f t="shared" ref="F20:F22" si="2">D20/C20*100</f>
        <v>100</v>
      </c>
      <c r="G20" s="8">
        <f>E20/C20*100</f>
        <v>103.27314955622529</v>
      </c>
    </row>
    <row r="21" spans="1:18" x14ac:dyDescent="0.25">
      <c r="A21" s="14" t="s">
        <v>87</v>
      </c>
      <c r="B21" s="9" t="s">
        <v>26</v>
      </c>
      <c r="C21" s="2">
        <v>1808.94</v>
      </c>
      <c r="D21" s="2">
        <f>C21</f>
        <v>1808.94</v>
      </c>
      <c r="E21" s="2">
        <v>1900.63</v>
      </c>
      <c r="F21" s="2">
        <f t="shared" si="2"/>
        <v>100</v>
      </c>
      <c r="G21" s="8">
        <f>E21/C21*100</f>
        <v>105.06871427465809</v>
      </c>
    </row>
    <row r="22" spans="1:18" x14ac:dyDescent="0.25">
      <c r="A22" s="5">
        <v>10</v>
      </c>
      <c r="B22" s="9" t="s">
        <v>27</v>
      </c>
      <c r="C22" s="2">
        <v>1884.69</v>
      </c>
      <c r="D22" s="2">
        <f>C22</f>
        <v>1884.69</v>
      </c>
      <c r="E22" s="2">
        <v>1982.73</v>
      </c>
      <c r="F22" s="2">
        <f t="shared" si="2"/>
        <v>100</v>
      </c>
      <c r="G22" s="8">
        <f>E22/C22*100</f>
        <v>105.20191649555099</v>
      </c>
    </row>
    <row r="23" spans="1:18" s="7" customFormat="1" x14ac:dyDescent="0.25">
      <c r="A23" s="20" t="s">
        <v>48</v>
      </c>
      <c r="B23" s="21"/>
      <c r="C23" s="21"/>
      <c r="D23" s="21"/>
      <c r="E23" s="21"/>
      <c r="F23" s="21"/>
      <c r="G23" s="2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5">
        <v>11</v>
      </c>
      <c r="B24" s="9" t="s">
        <v>18</v>
      </c>
      <c r="C24" s="2">
        <v>1517.21</v>
      </c>
      <c r="D24" s="2">
        <f>C24</f>
        <v>1517.21</v>
      </c>
      <c r="E24" s="2">
        <v>1554.16</v>
      </c>
      <c r="F24" s="2">
        <f>D24/C24*100</f>
        <v>100</v>
      </c>
      <c r="G24" s="8">
        <f>E24/C24*100</f>
        <v>102.4353912774105</v>
      </c>
    </row>
    <row r="25" spans="1:18" s="7" customFormat="1" ht="15" customHeight="1" x14ac:dyDescent="0.25">
      <c r="A25" s="20" t="s">
        <v>49</v>
      </c>
      <c r="B25" s="21"/>
      <c r="C25" s="21"/>
      <c r="D25" s="21"/>
      <c r="E25" s="21"/>
      <c r="F25" s="21"/>
      <c r="G25" s="2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5">
        <v>12</v>
      </c>
      <c r="B26" s="9" t="s">
        <v>4</v>
      </c>
      <c r="C26" s="2">
        <v>1592.12</v>
      </c>
      <c r="D26" s="2">
        <f>C26</f>
        <v>1592.12</v>
      </c>
      <c r="E26" s="2">
        <v>1631.95</v>
      </c>
      <c r="F26" s="2">
        <f>D26/C26*100</f>
        <v>100</v>
      </c>
      <c r="G26" s="8">
        <f>E26/C26*100</f>
        <v>102.50169585207148</v>
      </c>
    </row>
    <row r="27" spans="1:18" s="7" customFormat="1" x14ac:dyDescent="0.25">
      <c r="A27" s="20" t="s">
        <v>65</v>
      </c>
      <c r="B27" s="21"/>
      <c r="C27" s="21"/>
      <c r="D27" s="21"/>
      <c r="E27" s="21"/>
      <c r="F27" s="21"/>
      <c r="G27" s="2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26.25" customHeight="1" x14ac:dyDescent="0.25">
      <c r="A28" s="5">
        <v>13</v>
      </c>
      <c r="B28" s="9" t="s">
        <v>41</v>
      </c>
      <c r="C28" s="2">
        <v>1612.41</v>
      </c>
      <c r="D28" s="2">
        <f>C28</f>
        <v>1612.41</v>
      </c>
      <c r="E28" s="2">
        <v>1650.15</v>
      </c>
      <c r="F28" s="2">
        <f>D28/C28*100</f>
        <v>100</v>
      </c>
      <c r="G28" s="8">
        <f>E28/C28*100</f>
        <v>102.34059575418163</v>
      </c>
    </row>
    <row r="29" spans="1:18" s="7" customFormat="1" x14ac:dyDescent="0.25">
      <c r="A29" s="20" t="s">
        <v>50</v>
      </c>
      <c r="B29" s="21"/>
      <c r="C29" s="21"/>
      <c r="D29" s="21"/>
      <c r="E29" s="21"/>
      <c r="F29" s="21"/>
      <c r="G29" s="2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5">
        <v>14</v>
      </c>
      <c r="B30" s="9" t="s">
        <v>28</v>
      </c>
      <c r="C30" s="2">
        <v>1750.73</v>
      </c>
      <c r="D30" s="2">
        <f>C30</f>
        <v>1750.73</v>
      </c>
      <c r="E30" s="2">
        <v>1797.92</v>
      </c>
      <c r="F30" s="2">
        <f t="shared" ref="F30:F32" si="3">D30/C30*100</f>
        <v>100</v>
      </c>
      <c r="G30" s="8">
        <f>E30/C30*100</f>
        <v>102.69544704209102</v>
      </c>
    </row>
    <row r="31" spans="1:18" x14ac:dyDescent="0.25">
      <c r="A31" s="5">
        <v>15</v>
      </c>
      <c r="B31" s="9" t="s">
        <v>21</v>
      </c>
      <c r="C31" s="2">
        <v>1810.66</v>
      </c>
      <c r="D31" s="2">
        <f>C31</f>
        <v>1810.66</v>
      </c>
      <c r="E31" s="2">
        <v>1856.93</v>
      </c>
      <c r="F31" s="2">
        <f t="shared" si="3"/>
        <v>100</v>
      </c>
      <c r="G31" s="8">
        <f>E31/C31*100</f>
        <v>102.55542177990347</v>
      </c>
    </row>
    <row r="32" spans="1:18" x14ac:dyDescent="0.25">
      <c r="A32" s="5">
        <v>16</v>
      </c>
      <c r="B32" s="9" t="s">
        <v>3</v>
      </c>
      <c r="C32" s="2">
        <v>1832.32</v>
      </c>
      <c r="D32" s="2">
        <f>C32</f>
        <v>1832.32</v>
      </c>
      <c r="E32" s="2">
        <v>1884.68</v>
      </c>
      <c r="F32" s="2">
        <f t="shared" si="3"/>
        <v>100</v>
      </c>
      <c r="G32" s="8">
        <f>E32/C32*100</f>
        <v>102.85757946210271</v>
      </c>
    </row>
    <row r="33" spans="1:18" s="7" customFormat="1" x14ac:dyDescent="0.25">
      <c r="A33" s="20" t="s">
        <v>51</v>
      </c>
      <c r="B33" s="21"/>
      <c r="C33" s="21"/>
      <c r="D33" s="21"/>
      <c r="E33" s="21"/>
      <c r="F33" s="21"/>
      <c r="G33" s="2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5">
        <v>17</v>
      </c>
      <c r="B34" s="9" t="s">
        <v>9</v>
      </c>
      <c r="C34" s="2">
        <v>1705.16</v>
      </c>
      <c r="D34" s="2">
        <f>C34</f>
        <v>1705.16</v>
      </c>
      <c r="E34" s="2">
        <v>1740.09</v>
      </c>
      <c r="F34" s="2">
        <f>D34/C34*100</f>
        <v>100</v>
      </c>
      <c r="G34" s="8">
        <f>E34/C34*100</f>
        <v>102.04848811841703</v>
      </c>
    </row>
    <row r="35" spans="1:18" s="7" customFormat="1" x14ac:dyDescent="0.25">
      <c r="A35" s="20" t="s">
        <v>52</v>
      </c>
      <c r="B35" s="21"/>
      <c r="C35" s="21"/>
      <c r="D35" s="21"/>
      <c r="E35" s="21"/>
      <c r="F35" s="21"/>
      <c r="G35" s="2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5">
      <c r="A36" s="5">
        <v>18</v>
      </c>
      <c r="B36" s="9" t="s">
        <v>1</v>
      </c>
      <c r="C36" s="2">
        <v>1738.11</v>
      </c>
      <c r="D36" s="2">
        <f>C36</f>
        <v>1738.11</v>
      </c>
      <c r="E36" s="2">
        <v>1771.74</v>
      </c>
      <c r="F36" s="2">
        <f>D36/C36*100</f>
        <v>100</v>
      </c>
      <c r="G36" s="8">
        <f>E36/C36*100</f>
        <v>101.93486027926886</v>
      </c>
    </row>
    <row r="37" spans="1:18" s="7" customFormat="1" ht="15" customHeight="1" x14ac:dyDescent="0.25">
      <c r="A37" s="20" t="s">
        <v>53</v>
      </c>
      <c r="B37" s="21"/>
      <c r="C37" s="21"/>
      <c r="D37" s="21"/>
      <c r="E37" s="21"/>
      <c r="F37" s="21"/>
      <c r="G37" s="2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5">
      <c r="A38" s="5">
        <v>19</v>
      </c>
      <c r="B38" s="9" t="s">
        <v>29</v>
      </c>
      <c r="C38" s="2">
        <v>1865.04</v>
      </c>
      <c r="D38" s="2">
        <f>C38</f>
        <v>1865.04</v>
      </c>
      <c r="E38" s="2">
        <v>1957.53</v>
      </c>
      <c r="F38" s="2">
        <f>D38/C38*100</f>
        <v>100</v>
      </c>
      <c r="G38" s="8">
        <f>E38/C38*100</f>
        <v>104.95914296744306</v>
      </c>
    </row>
    <row r="39" spans="1:18" s="7" customFormat="1" x14ac:dyDescent="0.25">
      <c r="A39" s="20" t="s">
        <v>55</v>
      </c>
      <c r="B39" s="21"/>
      <c r="C39" s="21"/>
      <c r="D39" s="21"/>
      <c r="E39" s="21"/>
      <c r="F39" s="21"/>
      <c r="G39" s="2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5">
        <v>20</v>
      </c>
      <c r="B40" s="9" t="s">
        <v>22</v>
      </c>
      <c r="C40" s="2">
        <v>1805.48</v>
      </c>
      <c r="D40" s="2">
        <f>C40</f>
        <v>1805.48</v>
      </c>
      <c r="E40" s="2">
        <v>1826.82</v>
      </c>
      <c r="F40" s="2">
        <f>D40/C40*100</f>
        <v>100</v>
      </c>
      <c r="G40" s="8">
        <f>E40/C40*100</f>
        <v>101.18195715266853</v>
      </c>
    </row>
    <row r="41" spans="1:18" s="7" customFormat="1" x14ac:dyDescent="0.25">
      <c r="A41" s="20" t="s">
        <v>56</v>
      </c>
      <c r="B41" s="21"/>
      <c r="C41" s="21"/>
      <c r="D41" s="21"/>
      <c r="E41" s="21"/>
      <c r="F41" s="21"/>
      <c r="G41" s="2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30" x14ac:dyDescent="0.25">
      <c r="A42" s="5">
        <v>21</v>
      </c>
      <c r="B42" s="9" t="s">
        <v>12</v>
      </c>
      <c r="C42" s="2">
        <v>1568.24</v>
      </c>
      <c r="D42" s="2">
        <f t="shared" ref="D42:D48" si="4">C42</f>
        <v>1568.24</v>
      </c>
      <c r="E42" s="2">
        <v>1585.31</v>
      </c>
      <c r="F42" s="2">
        <f t="shared" ref="F42:F48" si="5">D42/C42*100</f>
        <v>100</v>
      </c>
      <c r="G42" s="8">
        <f t="shared" ref="G42:G48" si="6">E42/C42*100</f>
        <v>101.08848135489465</v>
      </c>
    </row>
    <row r="43" spans="1:18" x14ac:dyDescent="0.25">
      <c r="A43" s="5">
        <v>22</v>
      </c>
      <c r="B43" s="9" t="s">
        <v>5</v>
      </c>
      <c r="C43" s="2">
        <v>1713.76</v>
      </c>
      <c r="D43" s="2">
        <f t="shared" si="4"/>
        <v>1713.76</v>
      </c>
      <c r="E43" s="2">
        <v>1770.32</v>
      </c>
      <c r="F43" s="2">
        <f t="shared" si="5"/>
        <v>100</v>
      </c>
      <c r="G43" s="8">
        <f t="shared" si="6"/>
        <v>103.30034543926804</v>
      </c>
    </row>
    <row r="44" spans="1:18" x14ac:dyDescent="0.25">
      <c r="A44" s="5">
        <v>23</v>
      </c>
      <c r="B44" s="9" t="s">
        <v>2</v>
      </c>
      <c r="C44" s="2">
        <v>1732.79</v>
      </c>
      <c r="D44" s="2">
        <f t="shared" si="4"/>
        <v>1732.79</v>
      </c>
      <c r="E44" s="2">
        <v>1783.89</v>
      </c>
      <c r="F44" s="2">
        <f t="shared" si="5"/>
        <v>100</v>
      </c>
      <c r="G44" s="8">
        <f>E44/C44*100</f>
        <v>102.94900132156812</v>
      </c>
    </row>
    <row r="45" spans="1:18" x14ac:dyDescent="0.25">
      <c r="A45" s="5">
        <v>24</v>
      </c>
      <c r="B45" s="9" t="s">
        <v>8</v>
      </c>
      <c r="C45" s="2">
        <v>1718.95</v>
      </c>
      <c r="D45" s="2">
        <f t="shared" si="4"/>
        <v>1718.95</v>
      </c>
      <c r="E45" s="2">
        <v>1760.32</v>
      </c>
      <c r="F45" s="2">
        <f t="shared" si="5"/>
        <v>100</v>
      </c>
      <c r="G45" s="8">
        <f t="shared" si="6"/>
        <v>102.40670176561272</v>
      </c>
    </row>
    <row r="46" spans="1:18" x14ac:dyDescent="0.25">
      <c r="A46" s="5">
        <v>25</v>
      </c>
      <c r="B46" s="9" t="s">
        <v>16</v>
      </c>
      <c r="C46" s="2">
        <v>1766.01</v>
      </c>
      <c r="D46" s="2">
        <f t="shared" si="4"/>
        <v>1766.01</v>
      </c>
      <c r="E46" s="2">
        <v>1797.99</v>
      </c>
      <c r="F46" s="2">
        <f t="shared" si="5"/>
        <v>100</v>
      </c>
      <c r="G46" s="8">
        <f t="shared" si="6"/>
        <v>101.81086177314964</v>
      </c>
    </row>
    <row r="47" spans="1:18" x14ac:dyDescent="0.25">
      <c r="A47" s="5">
        <v>26</v>
      </c>
      <c r="B47" s="9" t="s">
        <v>70</v>
      </c>
      <c r="C47" s="2">
        <v>1716.49</v>
      </c>
      <c r="D47" s="2">
        <f t="shared" si="4"/>
        <v>1716.49</v>
      </c>
      <c r="E47" s="2">
        <v>1752.27</v>
      </c>
      <c r="F47" s="2">
        <f t="shared" si="5"/>
        <v>100</v>
      </c>
      <c r="G47" s="8">
        <f t="shared" si="6"/>
        <v>102.08448636461615</v>
      </c>
    </row>
    <row r="48" spans="1:18" ht="15" customHeight="1" x14ac:dyDescent="0.25">
      <c r="A48" s="5">
        <v>27</v>
      </c>
      <c r="B48" s="9" t="s">
        <v>44</v>
      </c>
      <c r="C48" s="2">
        <v>1479.51</v>
      </c>
      <c r="D48" s="2">
        <f t="shared" si="4"/>
        <v>1479.51</v>
      </c>
      <c r="E48" s="2">
        <v>1559.25</v>
      </c>
      <c r="F48" s="2">
        <f t="shared" si="5"/>
        <v>100</v>
      </c>
      <c r="G48" s="8">
        <f t="shared" si="6"/>
        <v>105.3896222397956</v>
      </c>
    </row>
    <row r="49" spans="1:18" s="7" customFormat="1" x14ac:dyDescent="0.25">
      <c r="A49" s="20" t="s">
        <v>57</v>
      </c>
      <c r="B49" s="21"/>
      <c r="C49" s="21"/>
      <c r="D49" s="21"/>
      <c r="E49" s="21"/>
      <c r="F49" s="21"/>
      <c r="G49" s="2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s="7" customFormat="1" x14ac:dyDescent="0.25">
      <c r="A50" s="14" t="s">
        <v>94</v>
      </c>
      <c r="B50" s="9" t="s">
        <v>30</v>
      </c>
      <c r="C50" s="2">
        <v>1838.71</v>
      </c>
      <c r="D50" s="2">
        <f>C50</f>
        <v>1838.71</v>
      </c>
      <c r="E50" s="2">
        <v>1894.12</v>
      </c>
      <c r="F50" s="2">
        <f t="shared" ref="F50:F51" si="7">D50/C50*100</f>
        <v>100</v>
      </c>
      <c r="G50" s="8">
        <f>E50/C50*100</f>
        <v>103.01352578710072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4" t="s">
        <v>95</v>
      </c>
      <c r="B51" s="9" t="s">
        <v>69</v>
      </c>
      <c r="C51" s="2">
        <v>1742.62</v>
      </c>
      <c r="D51" s="2">
        <f>C51</f>
        <v>1742.62</v>
      </c>
      <c r="E51" s="2">
        <v>1801.23</v>
      </c>
      <c r="F51" s="2">
        <f t="shared" si="7"/>
        <v>100</v>
      </c>
      <c r="G51" s="8">
        <f>E51/C51*100</f>
        <v>103.36332648540704</v>
      </c>
    </row>
    <row r="52" spans="1:18" s="7" customFormat="1" x14ac:dyDescent="0.25">
      <c r="A52" s="20" t="s">
        <v>58</v>
      </c>
      <c r="B52" s="21"/>
      <c r="C52" s="21"/>
      <c r="D52" s="21"/>
      <c r="E52" s="21"/>
      <c r="F52" s="21"/>
      <c r="G52" s="2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5">
        <v>29</v>
      </c>
      <c r="B53" s="9" t="s">
        <v>31</v>
      </c>
      <c r="C53" s="2">
        <v>1947.24</v>
      </c>
      <c r="D53" s="2">
        <f>C53</f>
        <v>1947.24</v>
      </c>
      <c r="E53" s="2">
        <v>2002.46</v>
      </c>
      <c r="F53" s="2">
        <f t="shared" ref="F53:F54" si="8">D53/C53*100</f>
        <v>100</v>
      </c>
      <c r="G53" s="8">
        <f>E53/C53*100</f>
        <v>102.83580863170437</v>
      </c>
    </row>
    <row r="54" spans="1:18" x14ac:dyDescent="0.25">
      <c r="A54" s="14" t="s">
        <v>88</v>
      </c>
      <c r="B54" s="9" t="s">
        <v>32</v>
      </c>
      <c r="C54" s="2">
        <v>1813.68</v>
      </c>
      <c r="D54" s="2">
        <f>C54</f>
        <v>1813.68</v>
      </c>
      <c r="E54" s="2">
        <v>1849.57</v>
      </c>
      <c r="F54" s="2">
        <f t="shared" si="8"/>
        <v>100</v>
      </c>
      <c r="G54" s="8">
        <f>E54/C54*100</f>
        <v>101.97884963168806</v>
      </c>
    </row>
    <row r="55" spans="1:18" s="7" customFormat="1" x14ac:dyDescent="0.25">
      <c r="A55" s="20" t="s">
        <v>59</v>
      </c>
      <c r="B55" s="21"/>
      <c r="C55" s="21"/>
      <c r="D55" s="21"/>
      <c r="E55" s="21"/>
      <c r="F55" s="21"/>
      <c r="G55" s="2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 s="5">
        <v>30</v>
      </c>
      <c r="B56" s="9" t="s">
        <v>6</v>
      </c>
      <c r="C56" s="2">
        <v>1874.52</v>
      </c>
      <c r="D56" s="2">
        <f>C56</f>
        <v>1874.52</v>
      </c>
      <c r="E56" s="2">
        <v>1929.06</v>
      </c>
      <c r="F56" s="2">
        <f>D56/C56*100</f>
        <v>100</v>
      </c>
      <c r="G56" s="8">
        <f>E56/C56*100</f>
        <v>102.90954484347994</v>
      </c>
    </row>
    <row r="57" spans="1:18" s="7" customFormat="1" x14ac:dyDescent="0.25">
      <c r="A57" s="20" t="s">
        <v>71</v>
      </c>
      <c r="B57" s="21"/>
      <c r="C57" s="21"/>
      <c r="D57" s="21"/>
      <c r="E57" s="21"/>
      <c r="F57" s="21"/>
      <c r="G57" s="22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5">
        <v>31</v>
      </c>
      <c r="B58" s="9" t="s">
        <v>23</v>
      </c>
      <c r="C58" s="2">
        <v>1815.85</v>
      </c>
      <c r="D58" s="2">
        <f>C58</f>
        <v>1815.85</v>
      </c>
      <c r="E58" s="2">
        <v>1878.53</v>
      </c>
      <c r="F58" s="2">
        <f>D58/C58*100</f>
        <v>100</v>
      </c>
      <c r="G58" s="8">
        <f>E58/C58*100</f>
        <v>103.45182696808656</v>
      </c>
    </row>
    <row r="59" spans="1:18" s="7" customFormat="1" x14ac:dyDescent="0.25">
      <c r="A59" s="20" t="s">
        <v>60</v>
      </c>
      <c r="B59" s="21"/>
      <c r="C59" s="21"/>
      <c r="D59" s="21"/>
      <c r="E59" s="21"/>
      <c r="F59" s="21"/>
      <c r="G59" s="2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5">
        <v>32</v>
      </c>
      <c r="B60" s="9" t="s">
        <v>7</v>
      </c>
      <c r="C60" s="2">
        <v>1969.8</v>
      </c>
      <c r="D60" s="2">
        <f>C60</f>
        <v>1969.8</v>
      </c>
      <c r="E60" s="2">
        <v>2033.46</v>
      </c>
      <c r="F60" s="2">
        <f t="shared" ref="F60:F61" si="9">D60/C60*100</f>
        <v>100</v>
      </c>
      <c r="G60" s="8">
        <f>E60/C60*100</f>
        <v>103.23180018275968</v>
      </c>
    </row>
    <row r="61" spans="1:18" x14ac:dyDescent="0.25">
      <c r="A61" s="14" t="s">
        <v>89</v>
      </c>
      <c r="B61" s="9" t="s">
        <v>33</v>
      </c>
      <c r="C61" s="2">
        <v>1664.94</v>
      </c>
      <c r="D61" s="2">
        <f>C61</f>
        <v>1664.94</v>
      </c>
      <c r="E61" s="2">
        <v>1721.32</v>
      </c>
      <c r="F61" s="2">
        <f t="shared" si="9"/>
        <v>100</v>
      </c>
      <c r="G61" s="8">
        <f>E61/C61*100</f>
        <v>103.38630821531105</v>
      </c>
    </row>
    <row r="62" spans="1:18" s="7" customFormat="1" x14ac:dyDescent="0.25">
      <c r="A62" s="20" t="s">
        <v>61</v>
      </c>
      <c r="B62" s="21"/>
      <c r="C62" s="21"/>
      <c r="D62" s="21"/>
      <c r="E62" s="21"/>
      <c r="F62" s="21"/>
      <c r="G62" s="2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s="7" customFormat="1" x14ac:dyDescent="0.25">
      <c r="A63" s="5">
        <v>33</v>
      </c>
      <c r="B63" s="9" t="s">
        <v>34</v>
      </c>
      <c r="C63" s="2">
        <v>1808.38</v>
      </c>
      <c r="D63" s="2">
        <f>C63</f>
        <v>1808.38</v>
      </c>
      <c r="E63" s="2">
        <v>1810.24</v>
      </c>
      <c r="F63" s="2">
        <f>D63/C63*100</f>
        <v>100</v>
      </c>
      <c r="G63" s="8">
        <f>E63/C63*100</f>
        <v>100.10285448854776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7" customFormat="1" ht="15" customHeight="1" x14ac:dyDescent="0.25">
      <c r="A64" s="20" t="s">
        <v>62</v>
      </c>
      <c r="B64" s="21"/>
      <c r="C64" s="21"/>
      <c r="D64" s="21"/>
      <c r="E64" s="21"/>
      <c r="F64" s="21"/>
      <c r="G64" s="2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02" customHeight="1" x14ac:dyDescent="0.25">
      <c r="A65" s="14" t="s">
        <v>96</v>
      </c>
      <c r="B65" s="9" t="s">
        <v>73</v>
      </c>
      <c r="C65" s="2">
        <v>1151.92</v>
      </c>
      <c r="D65" s="2">
        <f>C65</f>
        <v>1151.92</v>
      </c>
      <c r="E65" s="2" t="s">
        <v>111</v>
      </c>
      <c r="F65" s="2">
        <f t="shared" ref="F65:F67" si="10">D65/C65*100</f>
        <v>100</v>
      </c>
      <c r="G65" s="8" t="s">
        <v>110</v>
      </c>
    </row>
    <row r="66" spans="1:18" ht="102.75" customHeight="1" x14ac:dyDescent="0.25">
      <c r="A66" s="14" t="s">
        <v>97</v>
      </c>
      <c r="B66" s="9" t="s">
        <v>74</v>
      </c>
      <c r="C66" s="2">
        <v>1563.64</v>
      </c>
      <c r="D66" s="2">
        <f>C66</f>
        <v>1563.64</v>
      </c>
      <c r="E66" s="2" t="s">
        <v>111</v>
      </c>
      <c r="F66" s="2">
        <f t="shared" si="10"/>
        <v>100</v>
      </c>
      <c r="G66" s="8" t="s">
        <v>110</v>
      </c>
    </row>
    <row r="67" spans="1:18" ht="102.75" customHeight="1" x14ac:dyDescent="0.25">
      <c r="A67" s="5">
        <v>35</v>
      </c>
      <c r="B67" s="9" t="s">
        <v>35</v>
      </c>
      <c r="C67" s="2">
        <v>1327.04</v>
      </c>
      <c r="D67" s="2">
        <f>C67</f>
        <v>1327.04</v>
      </c>
      <c r="E67" s="2" t="s">
        <v>111</v>
      </c>
      <c r="F67" s="2">
        <f t="shared" si="10"/>
        <v>100</v>
      </c>
      <c r="G67" s="8" t="s">
        <v>110</v>
      </c>
    </row>
    <row r="68" spans="1:18" s="7" customFormat="1" x14ac:dyDescent="0.25">
      <c r="A68" s="20" t="s">
        <v>63</v>
      </c>
      <c r="B68" s="21"/>
      <c r="C68" s="21"/>
      <c r="D68" s="21"/>
      <c r="E68" s="21"/>
      <c r="F68" s="21"/>
      <c r="G68" s="22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5">
      <c r="A69" s="14" t="s">
        <v>98</v>
      </c>
      <c r="B69" s="9" t="s">
        <v>73</v>
      </c>
      <c r="C69" s="2">
        <v>1151.92</v>
      </c>
      <c r="D69" s="2">
        <f t="shared" ref="D69:D82" si="11">C69</f>
        <v>1151.92</v>
      </c>
      <c r="E69" s="2">
        <v>1191.07</v>
      </c>
      <c r="F69" s="2">
        <f t="shared" ref="F69:F82" si="12">D69/C69*100</f>
        <v>100</v>
      </c>
      <c r="G69" s="8">
        <f t="shared" ref="G69:G80" si="13">E69/C69*100</f>
        <v>103.39867351899437</v>
      </c>
    </row>
    <row r="70" spans="1:18" ht="30" x14ac:dyDescent="0.25">
      <c r="A70" s="5" t="s">
        <v>99</v>
      </c>
      <c r="B70" s="9" t="s">
        <v>75</v>
      </c>
      <c r="C70" s="2">
        <v>1611.44</v>
      </c>
      <c r="D70" s="2">
        <f t="shared" si="11"/>
        <v>1611.44</v>
      </c>
      <c r="E70" s="2">
        <v>1666.36</v>
      </c>
      <c r="F70" s="3">
        <f t="shared" si="12"/>
        <v>100</v>
      </c>
      <c r="G70" s="8">
        <f t="shared" si="13"/>
        <v>103.40813185722087</v>
      </c>
    </row>
    <row r="71" spans="1:18" ht="30" x14ac:dyDescent="0.25">
      <c r="A71" s="5" t="s">
        <v>100</v>
      </c>
      <c r="B71" s="9" t="s">
        <v>76</v>
      </c>
      <c r="C71" s="2">
        <v>1274.7</v>
      </c>
      <c r="D71" s="2">
        <f t="shared" si="11"/>
        <v>1274.7</v>
      </c>
      <c r="E71" s="2">
        <v>1319.56</v>
      </c>
      <c r="F71" s="3">
        <f t="shared" si="12"/>
        <v>100</v>
      </c>
      <c r="G71" s="8">
        <f t="shared" si="13"/>
        <v>103.51925943359221</v>
      </c>
    </row>
    <row r="72" spans="1:18" ht="21" customHeight="1" x14ac:dyDescent="0.25">
      <c r="A72" s="5" t="s">
        <v>101</v>
      </c>
      <c r="B72" s="9" t="s">
        <v>77</v>
      </c>
      <c r="C72" s="2">
        <v>1353.96</v>
      </c>
      <c r="D72" s="2">
        <f t="shared" si="11"/>
        <v>1353.96</v>
      </c>
      <c r="E72" s="2">
        <v>1372.68</v>
      </c>
      <c r="F72" s="3">
        <f t="shared" si="12"/>
        <v>100</v>
      </c>
      <c r="G72" s="8">
        <f t="shared" si="13"/>
        <v>101.38261100771071</v>
      </c>
    </row>
    <row r="73" spans="1:18" ht="135" x14ac:dyDescent="0.25">
      <c r="A73" s="5" t="s">
        <v>112</v>
      </c>
      <c r="B73" s="9" t="s">
        <v>113</v>
      </c>
      <c r="C73" s="2" t="s">
        <v>110</v>
      </c>
      <c r="D73" s="2" t="s">
        <v>110</v>
      </c>
      <c r="E73" s="2" t="s">
        <v>118</v>
      </c>
      <c r="F73" s="2" t="s">
        <v>110</v>
      </c>
      <c r="G73" s="2" t="s">
        <v>110</v>
      </c>
    </row>
    <row r="74" spans="1:18" ht="135" x14ac:dyDescent="0.25">
      <c r="A74" s="5" t="s">
        <v>114</v>
      </c>
      <c r="B74" s="9" t="s">
        <v>115</v>
      </c>
      <c r="C74" s="2" t="s">
        <v>110</v>
      </c>
      <c r="D74" s="2" t="s">
        <v>110</v>
      </c>
      <c r="E74" s="2" t="s">
        <v>119</v>
      </c>
      <c r="F74" s="2" t="s">
        <v>110</v>
      </c>
      <c r="G74" s="2" t="s">
        <v>110</v>
      </c>
    </row>
    <row r="75" spans="1:18" x14ac:dyDescent="0.25">
      <c r="A75" s="5" t="s">
        <v>102</v>
      </c>
      <c r="B75" s="9" t="s">
        <v>11</v>
      </c>
      <c r="C75" s="2">
        <v>1858.58</v>
      </c>
      <c r="D75" s="2">
        <f t="shared" si="11"/>
        <v>1858.58</v>
      </c>
      <c r="E75" s="2">
        <v>1909.18</v>
      </c>
      <c r="F75" s="2">
        <f t="shared" si="12"/>
        <v>100</v>
      </c>
      <c r="G75" s="8">
        <f t="shared" si="13"/>
        <v>102.72250858182052</v>
      </c>
    </row>
    <row r="76" spans="1:18" x14ac:dyDescent="0.25">
      <c r="A76" s="5">
        <v>37</v>
      </c>
      <c r="B76" s="9" t="s">
        <v>36</v>
      </c>
      <c r="C76" s="2">
        <v>2236.08</v>
      </c>
      <c r="D76" s="2">
        <f t="shared" si="11"/>
        <v>2236.08</v>
      </c>
      <c r="E76" s="2">
        <v>2356.09</v>
      </c>
      <c r="F76" s="2">
        <f t="shared" si="12"/>
        <v>100</v>
      </c>
      <c r="G76" s="8">
        <f t="shared" si="13"/>
        <v>105.36698150334516</v>
      </c>
    </row>
    <row r="77" spans="1:18" ht="29.25" customHeight="1" x14ac:dyDescent="0.25">
      <c r="A77" s="5">
        <v>38</v>
      </c>
      <c r="B77" s="9" t="s">
        <v>37</v>
      </c>
      <c r="C77" s="2">
        <v>1222.8</v>
      </c>
      <c r="D77" s="2">
        <f t="shared" si="11"/>
        <v>1222.8</v>
      </c>
      <c r="E77" s="2">
        <v>1264.3</v>
      </c>
      <c r="F77" s="2">
        <f t="shared" si="12"/>
        <v>100</v>
      </c>
      <c r="G77" s="8">
        <f t="shared" si="13"/>
        <v>103.39385017991496</v>
      </c>
    </row>
    <row r="78" spans="1:18" x14ac:dyDescent="0.25">
      <c r="A78" s="5">
        <v>39</v>
      </c>
      <c r="B78" s="9" t="s">
        <v>24</v>
      </c>
      <c r="C78" s="2">
        <v>1423.8</v>
      </c>
      <c r="D78" s="2">
        <f t="shared" si="11"/>
        <v>1423.8</v>
      </c>
      <c r="E78" s="2">
        <v>1456.79</v>
      </c>
      <c r="F78" s="2">
        <f t="shared" si="12"/>
        <v>100</v>
      </c>
      <c r="G78" s="8">
        <f t="shared" si="13"/>
        <v>102.31703890995927</v>
      </c>
    </row>
    <row r="79" spans="1:18" x14ac:dyDescent="0.25">
      <c r="A79" s="5">
        <v>40</v>
      </c>
      <c r="B79" s="9" t="s">
        <v>13</v>
      </c>
      <c r="C79" s="2">
        <v>1472.62</v>
      </c>
      <c r="D79" s="2">
        <f t="shared" si="11"/>
        <v>1472.62</v>
      </c>
      <c r="E79" s="2">
        <v>1510.03</v>
      </c>
      <c r="F79" s="2">
        <f t="shared" si="12"/>
        <v>100</v>
      </c>
      <c r="G79" s="8">
        <f t="shared" si="13"/>
        <v>102.54037022449785</v>
      </c>
    </row>
    <row r="80" spans="1:18" x14ac:dyDescent="0.25">
      <c r="A80" s="5">
        <v>41</v>
      </c>
      <c r="B80" s="9" t="s">
        <v>38</v>
      </c>
      <c r="C80" s="2">
        <v>1838.39</v>
      </c>
      <c r="D80" s="2">
        <f t="shared" si="11"/>
        <v>1838.39</v>
      </c>
      <c r="E80" s="2">
        <v>1857.32</v>
      </c>
      <c r="F80" s="2">
        <f t="shared" si="12"/>
        <v>100</v>
      </c>
      <c r="G80" s="8">
        <f t="shared" si="13"/>
        <v>101.02970533999857</v>
      </c>
    </row>
    <row r="81" spans="1:18" ht="30" x14ac:dyDescent="0.25">
      <c r="A81" s="16">
        <v>42</v>
      </c>
      <c r="B81" s="17" t="s">
        <v>39</v>
      </c>
      <c r="C81" s="2">
        <v>1893.91</v>
      </c>
      <c r="D81" s="2">
        <f t="shared" si="11"/>
        <v>1893.91</v>
      </c>
      <c r="E81" s="2" t="s">
        <v>110</v>
      </c>
      <c r="F81" s="2">
        <f t="shared" si="12"/>
        <v>100</v>
      </c>
      <c r="G81" s="8" t="s">
        <v>110</v>
      </c>
    </row>
    <row r="82" spans="1:18" ht="22.5" customHeight="1" x14ac:dyDescent="0.25">
      <c r="A82" s="5">
        <v>43</v>
      </c>
      <c r="B82" s="9" t="s">
        <v>93</v>
      </c>
      <c r="C82" s="2">
        <v>1755.66</v>
      </c>
      <c r="D82" s="2">
        <f t="shared" si="11"/>
        <v>1755.66</v>
      </c>
      <c r="E82" s="2">
        <v>1807.98</v>
      </c>
      <c r="F82" s="2">
        <f t="shared" si="12"/>
        <v>100</v>
      </c>
      <c r="G82" s="8">
        <f>E82/C82*100</f>
        <v>102.98007586890401</v>
      </c>
    </row>
    <row r="83" spans="1:18" s="7" customFormat="1" x14ac:dyDescent="0.25">
      <c r="A83" s="20" t="s">
        <v>64</v>
      </c>
      <c r="B83" s="21"/>
      <c r="C83" s="21"/>
      <c r="D83" s="21"/>
      <c r="E83" s="21"/>
      <c r="F83" s="21"/>
      <c r="G83" s="22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30" x14ac:dyDescent="0.25">
      <c r="A84" s="14" t="s">
        <v>90</v>
      </c>
      <c r="B84" s="9" t="s">
        <v>67</v>
      </c>
      <c r="C84" s="2">
        <v>1650.6</v>
      </c>
      <c r="D84" s="2">
        <f>C84</f>
        <v>1650.6</v>
      </c>
      <c r="E84" s="2">
        <v>1734.32</v>
      </c>
      <c r="F84" s="2">
        <f t="shared" ref="F84:F87" si="14">D84/C84*100</f>
        <v>100</v>
      </c>
      <c r="G84" s="8">
        <f t="shared" ref="G84:G91" si="15">E84/C84*100</f>
        <v>105.07209499575912</v>
      </c>
    </row>
    <row r="85" spans="1:18" x14ac:dyDescent="0.25">
      <c r="A85" s="14" t="s">
        <v>91</v>
      </c>
      <c r="B85" s="9" t="s">
        <v>68</v>
      </c>
      <c r="C85" s="2">
        <v>1958.96</v>
      </c>
      <c r="D85" s="2">
        <f>C85</f>
        <v>1958.96</v>
      </c>
      <c r="E85" s="2">
        <v>2054.1</v>
      </c>
      <c r="F85" s="2">
        <f t="shared" si="14"/>
        <v>100</v>
      </c>
      <c r="G85" s="8">
        <f t="shared" si="15"/>
        <v>104.85665863519418</v>
      </c>
    </row>
    <row r="86" spans="1:18" x14ac:dyDescent="0.25">
      <c r="A86" s="5" t="s">
        <v>103</v>
      </c>
      <c r="B86" s="9" t="s">
        <v>40</v>
      </c>
      <c r="C86" s="2">
        <v>1554.66</v>
      </c>
      <c r="D86" s="2">
        <f>C86</f>
        <v>1554.66</v>
      </c>
      <c r="E86" s="2">
        <v>1602.42</v>
      </c>
      <c r="F86" s="2">
        <f t="shared" si="14"/>
        <v>100</v>
      </c>
      <c r="G86" s="8">
        <f t="shared" si="15"/>
        <v>103.07205433985567</v>
      </c>
    </row>
    <row r="87" spans="1:18" ht="13.5" customHeight="1" x14ac:dyDescent="0.25">
      <c r="A87" s="23">
        <v>44</v>
      </c>
      <c r="B87" s="25" t="s">
        <v>92</v>
      </c>
      <c r="C87" s="2">
        <v>1979.75</v>
      </c>
      <c r="D87" s="2">
        <f>C87</f>
        <v>1979.75</v>
      </c>
      <c r="E87" s="2">
        <v>2046.88</v>
      </c>
      <c r="F87" s="2">
        <f t="shared" si="14"/>
        <v>100</v>
      </c>
      <c r="G87" s="8">
        <f t="shared" si="15"/>
        <v>103.39083217577978</v>
      </c>
    </row>
    <row r="88" spans="1:18" x14ac:dyDescent="0.25">
      <c r="A88" s="24"/>
      <c r="B88" s="26"/>
      <c r="C88" s="2" t="s">
        <v>116</v>
      </c>
      <c r="D88" s="2" t="str">
        <f>C88</f>
        <v>1927,57**</v>
      </c>
      <c r="E88" s="2" t="s">
        <v>117</v>
      </c>
      <c r="F88" s="2">
        <v>100</v>
      </c>
      <c r="G88" s="8">
        <v>101.08</v>
      </c>
    </row>
    <row r="89" spans="1:18" s="7" customFormat="1" ht="15" customHeight="1" x14ac:dyDescent="0.25">
      <c r="A89" s="20" t="s">
        <v>66</v>
      </c>
      <c r="B89" s="21"/>
      <c r="C89" s="21"/>
      <c r="D89" s="21"/>
      <c r="E89" s="21"/>
      <c r="F89" s="21"/>
      <c r="G89" s="22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5">
      <c r="A90" s="5">
        <v>45</v>
      </c>
      <c r="B90" s="9" t="s">
        <v>42</v>
      </c>
      <c r="C90" s="2">
        <v>1743.78</v>
      </c>
      <c r="D90" s="2">
        <f>C90</f>
        <v>1743.78</v>
      </c>
      <c r="E90" s="2">
        <f>1787.33</f>
        <v>1787.33</v>
      </c>
      <c r="F90" s="2">
        <f t="shared" ref="F90:F91" si="16">D90/C90*100</f>
        <v>100</v>
      </c>
      <c r="G90" s="8">
        <f t="shared" si="15"/>
        <v>102.49744807257797</v>
      </c>
    </row>
    <row r="91" spans="1:18" ht="15.75" thickBot="1" x14ac:dyDescent="0.3">
      <c r="A91" s="12">
        <v>46</v>
      </c>
      <c r="B91" s="13" t="s">
        <v>43</v>
      </c>
      <c r="C91" s="4">
        <v>1741.97</v>
      </c>
      <c r="D91" s="4">
        <f>C91</f>
        <v>1741.97</v>
      </c>
      <c r="E91" s="4">
        <v>1785.02</v>
      </c>
      <c r="F91" s="4">
        <f t="shared" si="16"/>
        <v>100</v>
      </c>
      <c r="G91" s="18">
        <f t="shared" si="15"/>
        <v>102.47133991974604</v>
      </c>
    </row>
    <row r="92" spans="1:18" x14ac:dyDescent="0.25">
      <c r="A92" s="27" t="s">
        <v>121</v>
      </c>
      <c r="B92" s="27"/>
      <c r="C92" s="27"/>
      <c r="D92" s="27"/>
      <c r="E92" s="27"/>
      <c r="F92" s="27"/>
      <c r="G92" s="19"/>
    </row>
    <row r="93" spans="1:18" s="15" customFormat="1" ht="26.25" customHeight="1" x14ac:dyDescent="0.2">
      <c r="A93" s="27" t="s">
        <v>120</v>
      </c>
      <c r="B93" s="27"/>
      <c r="C93" s="27"/>
      <c r="D93" s="27"/>
      <c r="E93" s="27"/>
      <c r="F93" s="27"/>
      <c r="G93" s="27"/>
    </row>
  </sheetData>
  <mergeCells count="37">
    <mergeCell ref="A93:G93"/>
    <mergeCell ref="A6:G6"/>
    <mergeCell ref="A8:G8"/>
    <mergeCell ref="A1:G1"/>
    <mergeCell ref="F4:F5"/>
    <mergeCell ref="A4:A5"/>
    <mergeCell ref="B4:B5"/>
    <mergeCell ref="C4:C5"/>
    <mergeCell ref="D4:D5"/>
    <mergeCell ref="F3:G3"/>
    <mergeCell ref="E4:E5"/>
    <mergeCell ref="G4:G5"/>
    <mergeCell ref="A10:G10"/>
    <mergeCell ref="A23:G23"/>
    <mergeCell ref="A19:G19"/>
    <mergeCell ref="A16:G16"/>
    <mergeCell ref="A37:G37"/>
    <mergeCell ref="A35:G35"/>
    <mergeCell ref="A33:G33"/>
    <mergeCell ref="A29:G29"/>
    <mergeCell ref="A25:G25"/>
    <mergeCell ref="A27:G27"/>
    <mergeCell ref="A89:G89"/>
    <mergeCell ref="A87:A88"/>
    <mergeCell ref="B87:B88"/>
    <mergeCell ref="A92:F92"/>
    <mergeCell ref="A41:G41"/>
    <mergeCell ref="A59:G59"/>
    <mergeCell ref="A83:G83"/>
    <mergeCell ref="A68:G68"/>
    <mergeCell ref="A64:G64"/>
    <mergeCell ref="A62:G62"/>
    <mergeCell ref="A39:G39"/>
    <mergeCell ref="A57:G57"/>
    <mergeCell ref="A55:G55"/>
    <mergeCell ref="A52:G52"/>
    <mergeCell ref="A49:G49"/>
  </mergeCells>
  <pageMargins left="0.70866141732283472" right="0.31496062992125984" top="0.74803149606299213" bottom="0.78740157480314965" header="0.31496062992125984" footer="0.31496062992125984"/>
  <pageSetup paperSize="9" scale="66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 на тепловую энергию</vt:lpstr>
      <vt:lpstr>'тарифы на тепловую энергию'!Заголовки_для_печати</vt:lpstr>
      <vt:lpstr>'тарифы на тепловую энергию'!Область_печати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Иванова О.В.</cp:lastModifiedBy>
  <cp:lastPrinted>2021-10-07T12:43:39Z</cp:lastPrinted>
  <dcterms:created xsi:type="dcterms:W3CDTF">2018-11-14T06:02:57Z</dcterms:created>
  <dcterms:modified xsi:type="dcterms:W3CDTF">2021-10-07T12:44:01Z</dcterms:modified>
</cp:coreProperties>
</file>