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оперативка!$A$2:$AF$50</definedName>
  </definedNames>
  <calcPr calcId="152511"/>
</workbook>
</file>

<file path=xl/calcChain.xml><?xml version="1.0" encoding="utf-8"?>
<calcChain xmlns="http://schemas.openxmlformats.org/spreadsheetml/2006/main">
  <c r="AF16" i="1" l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5" i="1"/>
  <c r="C19" i="1"/>
  <c r="C27" i="1" s="1"/>
  <c r="C23" i="1"/>
  <c r="O27" i="1"/>
  <c r="N27" i="1"/>
  <c r="M27" i="1"/>
  <c r="L27" i="1"/>
  <c r="K27" i="1"/>
  <c r="J27" i="1"/>
  <c r="I27" i="1"/>
  <c r="H27" i="1"/>
  <c r="G27" i="1"/>
  <c r="F27" i="1"/>
  <c r="E27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F20" i="1"/>
  <c r="M12" i="1" l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L12" i="1"/>
  <c r="K12" i="1"/>
  <c r="J12" i="1"/>
  <c r="I12" i="1"/>
  <c r="H12" i="1"/>
  <c r="G12" i="1"/>
  <c r="F12" i="1"/>
  <c r="E12" i="1"/>
  <c r="C14" i="1" l="1"/>
  <c r="C18" i="1"/>
  <c r="C22" i="1"/>
  <c r="H26" i="1"/>
  <c r="C26" i="1" l="1"/>
  <c r="C10" i="1"/>
  <c r="L30" i="1" l="1"/>
  <c r="C28" i="1"/>
  <c r="C29" i="1"/>
  <c r="C30" i="1" s="1"/>
  <c r="AF25" i="1" l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F25" i="1" l="1"/>
  <c r="E25" i="1"/>
  <c r="C21" i="1"/>
  <c r="C20" i="1"/>
  <c r="C17" i="1"/>
  <c r="C16" i="1"/>
  <c r="C13" i="1"/>
  <c r="C11" i="1"/>
  <c r="C12" i="1" s="1"/>
  <c r="C25" i="1" l="1"/>
  <c r="C24" i="1"/>
  <c r="C36" i="1"/>
  <c r="T35" i="1" l="1"/>
  <c r="B45" i="1"/>
  <c r="B35" i="1"/>
  <c r="D36" i="1" l="1"/>
  <c r="D49" i="1"/>
  <c r="B44" i="1"/>
  <c r="B40" i="1"/>
  <c r="X48" i="1" l="1"/>
  <c r="V48" i="1"/>
  <c r="T48" i="1"/>
  <c r="R48" i="1"/>
  <c r="P48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F40" i="1"/>
  <c r="AF48" i="1" s="1"/>
  <c r="AE40" i="1"/>
  <c r="AE48" i="1" s="1"/>
  <c r="AD40" i="1"/>
  <c r="AD48" i="1" s="1"/>
  <c r="AC40" i="1"/>
  <c r="AC48" i="1" s="1"/>
  <c r="AB40" i="1"/>
  <c r="AB48" i="1" s="1"/>
  <c r="AA40" i="1"/>
  <c r="AA48" i="1" s="1"/>
  <c r="Z40" i="1"/>
  <c r="Z48" i="1" s="1"/>
  <c r="Y40" i="1"/>
  <c r="X40" i="1"/>
  <c r="W40" i="1"/>
  <c r="W48" i="1" s="1"/>
  <c r="V40" i="1"/>
  <c r="U40" i="1"/>
  <c r="U48" i="1" s="1"/>
  <c r="T40" i="1"/>
  <c r="S40" i="1"/>
  <c r="S48" i="1" s="1"/>
  <c r="R40" i="1"/>
  <c r="Q40" i="1"/>
  <c r="Q48" i="1" s="1"/>
  <c r="P40" i="1"/>
  <c r="O40" i="1"/>
  <c r="O48" i="1" s="1"/>
  <c r="N40" i="1"/>
  <c r="N48" i="1" s="1"/>
  <c r="M40" i="1"/>
  <c r="M48" i="1" s="1"/>
  <c r="L40" i="1"/>
  <c r="L48" i="1" s="1"/>
  <c r="K40" i="1"/>
  <c r="K48" i="1" s="1"/>
  <c r="J40" i="1"/>
  <c r="J48" i="1" s="1"/>
  <c r="I40" i="1"/>
  <c r="I48" i="1" s="1"/>
  <c r="H40" i="1"/>
  <c r="H48" i="1" s="1"/>
  <c r="G40" i="1"/>
  <c r="G48" i="1" s="1"/>
  <c r="F40" i="1"/>
  <c r="E40" i="1"/>
  <c r="E48" i="1" l="1"/>
  <c r="Y48" i="1"/>
  <c r="F48" i="1"/>
  <c r="C51" i="1"/>
  <c r="D51" i="1" s="1"/>
  <c r="C34" i="1"/>
  <c r="C38" i="1"/>
  <c r="AF35" i="1"/>
  <c r="AE35" i="1"/>
  <c r="AD35" i="1"/>
  <c r="AC35" i="1"/>
  <c r="AB35" i="1"/>
  <c r="AA35" i="1"/>
  <c r="Y35" i="1"/>
  <c r="X35" i="1"/>
  <c r="W35" i="1"/>
  <c r="V35" i="1"/>
  <c r="U35" i="1"/>
  <c r="S35" i="1"/>
  <c r="R35" i="1"/>
  <c r="Q35" i="1"/>
  <c r="P35" i="1"/>
  <c r="O35" i="1"/>
  <c r="N35" i="1"/>
  <c r="M35" i="1"/>
  <c r="J35" i="1"/>
  <c r="G35" i="1"/>
  <c r="F35" i="1"/>
  <c r="E35" i="1"/>
  <c r="C33" i="1"/>
  <c r="D33" i="1" s="1"/>
  <c r="AD32" i="1"/>
  <c r="AA32" i="1"/>
  <c r="U32" i="1"/>
  <c r="S32" i="1"/>
  <c r="R32" i="1"/>
  <c r="Q32" i="1"/>
  <c r="O32" i="1"/>
  <c r="N32" i="1"/>
  <c r="M32" i="1"/>
  <c r="K32" i="1"/>
  <c r="J32" i="1"/>
  <c r="H32" i="1"/>
  <c r="G32" i="1"/>
  <c r="F32" i="1"/>
  <c r="E32" i="1"/>
  <c r="C53" i="1"/>
  <c r="D53" i="1" s="1"/>
  <c r="C52" i="1"/>
  <c r="D52" i="1" s="1"/>
  <c r="C9" i="1"/>
  <c r="C31" i="1"/>
  <c r="D31" i="1" s="1"/>
  <c r="C42" i="1"/>
  <c r="C45" i="1" s="1"/>
  <c r="D34" i="1" l="1"/>
  <c r="C35" i="1"/>
  <c r="D35" i="1" s="1"/>
  <c r="D38" i="1"/>
  <c r="C41" i="1"/>
  <c r="C40" i="1"/>
  <c r="D42" i="1"/>
  <c r="C44" i="1"/>
  <c r="D44" i="1" s="1"/>
  <c r="C32" i="1"/>
  <c r="D32" i="1" s="1"/>
  <c r="D9" i="1"/>
  <c r="C48" i="1" l="1"/>
  <c r="C54" i="1"/>
  <c r="D54" i="1" s="1"/>
  <c r="C50" i="1" l="1"/>
  <c r="D50" i="1" s="1"/>
  <c r="D48" i="1"/>
  <c r="B58" i="1"/>
  <c r="B69" i="1"/>
  <c r="F97" i="1" l="1"/>
  <c r="G97" i="1"/>
  <c r="H97" i="1"/>
  <c r="I97" i="1"/>
  <c r="J97" i="1"/>
  <c r="L97" i="1"/>
  <c r="M97" i="1"/>
  <c r="N97" i="1"/>
  <c r="O97" i="1"/>
  <c r="P97" i="1"/>
  <c r="Q97" i="1"/>
  <c r="T97" i="1"/>
  <c r="U97" i="1"/>
  <c r="V97" i="1"/>
  <c r="W97" i="1"/>
  <c r="X97" i="1"/>
  <c r="Y97" i="1"/>
  <c r="Z97" i="1"/>
  <c r="AB97" i="1"/>
  <c r="AF97" i="1"/>
  <c r="E97" i="1"/>
  <c r="C98" i="1" l="1"/>
  <c r="D99" i="1"/>
  <c r="C101" i="1"/>
  <c r="D101" i="1" s="1"/>
  <c r="D102" i="1"/>
  <c r="D103" i="1"/>
  <c r="C104" i="1"/>
  <c r="D104" i="1" s="1"/>
  <c r="D106" i="1"/>
  <c r="D113" i="1"/>
  <c r="B114" i="1"/>
  <c r="C114" i="1"/>
  <c r="E114" i="1"/>
  <c r="F114" i="1"/>
  <c r="G114" i="1"/>
  <c r="H114" i="1"/>
  <c r="I114" i="1"/>
  <c r="J114" i="1"/>
  <c r="L114" i="1"/>
  <c r="M114" i="1"/>
  <c r="N114" i="1"/>
  <c r="O114" i="1"/>
  <c r="P114" i="1"/>
  <c r="Q114" i="1"/>
  <c r="T114" i="1"/>
  <c r="U114" i="1"/>
  <c r="V114" i="1"/>
  <c r="W114" i="1"/>
  <c r="X114" i="1"/>
  <c r="Y114" i="1"/>
  <c r="Z114" i="1"/>
  <c r="AB114" i="1"/>
  <c r="AF114" i="1"/>
  <c r="B115" i="1"/>
  <c r="C115" i="1"/>
  <c r="E115" i="1"/>
  <c r="F115" i="1"/>
  <c r="G115" i="1"/>
  <c r="H115" i="1"/>
  <c r="I115" i="1"/>
  <c r="J115" i="1"/>
  <c r="L115" i="1"/>
  <c r="M115" i="1"/>
  <c r="N115" i="1"/>
  <c r="O115" i="1"/>
  <c r="P115" i="1"/>
  <c r="Q115" i="1"/>
  <c r="T115" i="1"/>
  <c r="U115" i="1"/>
  <c r="V115" i="1"/>
  <c r="W115" i="1"/>
  <c r="X115" i="1"/>
  <c r="Y115" i="1"/>
  <c r="Z115" i="1"/>
  <c r="AB115" i="1"/>
  <c r="AF115" i="1"/>
  <c r="C116" i="1"/>
  <c r="D116" i="1" s="1"/>
  <c r="C117" i="1"/>
  <c r="D117" i="1" s="1"/>
  <c r="C118" i="1"/>
  <c r="D118" i="1" s="1"/>
  <c r="C119" i="1"/>
  <c r="D119" i="1" s="1"/>
  <c r="C120" i="1"/>
  <c r="C121" i="1" s="1"/>
  <c r="B121" i="1"/>
  <c r="E121" i="1"/>
  <c r="F121" i="1"/>
  <c r="G121" i="1"/>
  <c r="H121" i="1"/>
  <c r="I121" i="1"/>
  <c r="J121" i="1"/>
  <c r="L121" i="1"/>
  <c r="M121" i="1"/>
  <c r="N121" i="1"/>
  <c r="O121" i="1"/>
  <c r="P121" i="1"/>
  <c r="Q121" i="1"/>
  <c r="T121" i="1"/>
  <c r="U121" i="1"/>
  <c r="V121" i="1"/>
  <c r="W121" i="1"/>
  <c r="X121" i="1"/>
  <c r="Y121" i="1"/>
  <c r="Z121" i="1"/>
  <c r="AB121" i="1"/>
  <c r="AF121" i="1"/>
  <c r="C122" i="1"/>
  <c r="D122" i="1" s="1"/>
  <c r="C123" i="1"/>
  <c r="D123" i="1" s="1"/>
  <c r="C124" i="1"/>
  <c r="D124" i="1" s="1"/>
  <c r="C125" i="1"/>
  <c r="D125" i="1" s="1"/>
  <c r="D126" i="1"/>
  <c r="C127" i="1"/>
  <c r="D127" i="1" s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T128" i="1"/>
  <c r="U128" i="1"/>
  <c r="V128" i="1"/>
  <c r="W128" i="1"/>
  <c r="X128" i="1"/>
  <c r="Y128" i="1"/>
  <c r="Z128" i="1"/>
  <c r="AB128" i="1"/>
  <c r="AF128" i="1"/>
  <c r="C129" i="1"/>
  <c r="D129" i="1" s="1"/>
  <c r="C130" i="1"/>
  <c r="D130" i="1" s="1"/>
  <c r="C131" i="1"/>
  <c r="D131" i="1" s="1"/>
  <c r="C132" i="1"/>
  <c r="D132" i="1" s="1"/>
  <c r="B133" i="1"/>
  <c r="E133" i="1"/>
  <c r="F133" i="1"/>
  <c r="G133" i="1"/>
  <c r="H133" i="1"/>
  <c r="I133" i="1"/>
  <c r="J133" i="1"/>
  <c r="L133" i="1"/>
  <c r="M133" i="1"/>
  <c r="N133" i="1"/>
  <c r="O133" i="1"/>
  <c r="P133" i="1"/>
  <c r="Q133" i="1"/>
  <c r="T133" i="1"/>
  <c r="U133" i="1"/>
  <c r="V133" i="1"/>
  <c r="W133" i="1"/>
  <c r="X133" i="1"/>
  <c r="Y133" i="1"/>
  <c r="Z133" i="1"/>
  <c r="AB133" i="1"/>
  <c r="AF133" i="1"/>
  <c r="B134" i="1"/>
  <c r="E134" i="1"/>
  <c r="F134" i="1"/>
  <c r="G134" i="1"/>
  <c r="H134" i="1"/>
  <c r="I134" i="1"/>
  <c r="J134" i="1"/>
  <c r="L134" i="1"/>
  <c r="M134" i="1"/>
  <c r="N134" i="1"/>
  <c r="O134" i="1"/>
  <c r="P134" i="1"/>
  <c r="Q134" i="1"/>
  <c r="T134" i="1"/>
  <c r="U134" i="1"/>
  <c r="V134" i="1"/>
  <c r="W134" i="1"/>
  <c r="X134" i="1"/>
  <c r="Y134" i="1"/>
  <c r="Z134" i="1"/>
  <c r="AB134" i="1"/>
  <c r="AF134" i="1"/>
  <c r="B135" i="1"/>
  <c r="F135" i="1"/>
  <c r="G135" i="1"/>
  <c r="H135" i="1"/>
  <c r="I135" i="1"/>
  <c r="J135" i="1"/>
  <c r="L135" i="1"/>
  <c r="M135" i="1"/>
  <c r="N135" i="1"/>
  <c r="P135" i="1"/>
  <c r="Q135" i="1"/>
  <c r="U135" i="1"/>
  <c r="V135" i="1"/>
  <c r="W135" i="1"/>
  <c r="X135" i="1"/>
  <c r="AB135" i="1"/>
  <c r="AF135" i="1"/>
  <c r="B136" i="1"/>
  <c r="E136" i="1"/>
  <c r="F136" i="1"/>
  <c r="G136" i="1"/>
  <c r="H136" i="1"/>
  <c r="I136" i="1"/>
  <c r="J136" i="1"/>
  <c r="L136" i="1"/>
  <c r="M136" i="1"/>
  <c r="N136" i="1"/>
  <c r="O136" i="1"/>
  <c r="P136" i="1"/>
  <c r="Q136" i="1"/>
  <c r="T136" i="1"/>
  <c r="U136" i="1"/>
  <c r="V136" i="1"/>
  <c r="W136" i="1"/>
  <c r="X136" i="1"/>
  <c r="Y136" i="1"/>
  <c r="Z136" i="1"/>
  <c r="AB136" i="1"/>
  <c r="AF136" i="1"/>
  <c r="B137" i="1"/>
  <c r="E137" i="1"/>
  <c r="I137" i="1"/>
  <c r="T137" i="1"/>
  <c r="U137" i="1"/>
  <c r="X137" i="1"/>
  <c r="Z137" i="1"/>
  <c r="C138" i="1"/>
  <c r="C139" i="1"/>
  <c r="H140" i="1"/>
  <c r="N140" i="1"/>
  <c r="Q140" i="1"/>
  <c r="U140" i="1"/>
  <c r="W140" i="1"/>
  <c r="AB140" i="1"/>
  <c r="C141" i="1"/>
  <c r="D141" i="1" s="1"/>
  <c r="C142" i="1"/>
  <c r="D142" i="1" s="1"/>
  <c r="C145" i="1"/>
  <c r="C147" i="1"/>
  <c r="C148" i="1" s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V148" i="1"/>
  <c r="W148" i="1"/>
  <c r="X148" i="1"/>
  <c r="Y148" i="1"/>
  <c r="Z148" i="1"/>
  <c r="AB148" i="1"/>
  <c r="AF148" i="1"/>
  <c r="B149" i="1"/>
  <c r="E149" i="1"/>
  <c r="F149" i="1"/>
  <c r="G149" i="1"/>
  <c r="H149" i="1"/>
  <c r="I149" i="1"/>
  <c r="J149" i="1"/>
  <c r="L149" i="1"/>
  <c r="M149" i="1"/>
  <c r="N149" i="1"/>
  <c r="O149" i="1"/>
  <c r="P149" i="1"/>
  <c r="Q149" i="1"/>
  <c r="T149" i="1"/>
  <c r="U149" i="1"/>
  <c r="V149" i="1"/>
  <c r="W149" i="1"/>
  <c r="X149" i="1"/>
  <c r="Y149" i="1"/>
  <c r="Z149" i="1"/>
  <c r="AB149" i="1"/>
  <c r="AF149" i="1"/>
  <c r="D150" i="1"/>
  <c r="C151" i="1"/>
  <c r="B152" i="1"/>
  <c r="E152" i="1"/>
  <c r="F152" i="1"/>
  <c r="G152" i="1"/>
  <c r="H152" i="1"/>
  <c r="I152" i="1"/>
  <c r="J152" i="1"/>
  <c r="L152" i="1"/>
  <c r="M152" i="1"/>
  <c r="N152" i="1"/>
  <c r="O152" i="1"/>
  <c r="P152" i="1"/>
  <c r="Q152" i="1"/>
  <c r="T152" i="1"/>
  <c r="U152" i="1"/>
  <c r="V152" i="1"/>
  <c r="W152" i="1"/>
  <c r="X152" i="1"/>
  <c r="Y152" i="1"/>
  <c r="Z152" i="1"/>
  <c r="AB152" i="1"/>
  <c r="AF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V153" i="1"/>
  <c r="W153" i="1"/>
  <c r="X153" i="1"/>
  <c r="Y153" i="1"/>
  <c r="Z153" i="1"/>
  <c r="AB153" i="1"/>
  <c r="AF153" i="1"/>
  <c r="C154" i="1"/>
  <c r="C155" i="1"/>
  <c r="C157" i="1"/>
  <c r="B158" i="1"/>
  <c r="E158" i="1"/>
  <c r="F158" i="1"/>
  <c r="G158" i="1"/>
  <c r="H158" i="1"/>
  <c r="I158" i="1"/>
  <c r="J158" i="1"/>
  <c r="L158" i="1"/>
  <c r="M158" i="1"/>
  <c r="N158" i="1"/>
  <c r="O158" i="1"/>
  <c r="P158" i="1"/>
  <c r="Q158" i="1"/>
  <c r="U158" i="1"/>
  <c r="V158" i="1"/>
  <c r="W158" i="1"/>
  <c r="X158" i="1"/>
  <c r="Y158" i="1"/>
  <c r="Z158" i="1"/>
  <c r="AB158" i="1"/>
  <c r="AF158" i="1"/>
  <c r="D159" i="1"/>
  <c r="C160" i="1"/>
  <c r="D160" i="1" s="1"/>
  <c r="B161" i="1"/>
  <c r="E161" i="1"/>
  <c r="F161" i="1"/>
  <c r="G161" i="1"/>
  <c r="H161" i="1"/>
  <c r="I161" i="1"/>
  <c r="J161" i="1"/>
  <c r="L161" i="1"/>
  <c r="M161" i="1"/>
  <c r="N161" i="1"/>
  <c r="P161" i="1"/>
  <c r="Q161" i="1"/>
  <c r="U161" i="1"/>
  <c r="V161" i="1"/>
  <c r="W161" i="1"/>
  <c r="X161" i="1"/>
  <c r="Z161" i="1"/>
  <c r="AB161" i="1"/>
  <c r="AF161" i="1"/>
  <c r="B162" i="1"/>
  <c r="E162" i="1"/>
  <c r="F162" i="1"/>
  <c r="G162" i="1"/>
  <c r="H162" i="1"/>
  <c r="I162" i="1"/>
  <c r="J162" i="1"/>
  <c r="L162" i="1"/>
  <c r="M162" i="1"/>
  <c r="N162" i="1"/>
  <c r="O162" i="1"/>
  <c r="P162" i="1"/>
  <c r="Q162" i="1"/>
  <c r="U162" i="1"/>
  <c r="V162" i="1"/>
  <c r="W162" i="1"/>
  <c r="X162" i="1"/>
  <c r="Y162" i="1"/>
  <c r="Z162" i="1"/>
  <c r="AB162" i="1"/>
  <c r="AF162" i="1"/>
  <c r="C163" i="1"/>
  <c r="D163" i="1" s="1"/>
  <c r="C164" i="1"/>
  <c r="D164" i="1" s="1"/>
  <c r="B165" i="1"/>
  <c r="G165" i="1"/>
  <c r="M165" i="1"/>
  <c r="AF165" i="1"/>
  <c r="C166" i="1"/>
  <c r="D166" i="1" s="1"/>
  <c r="C167" i="1"/>
  <c r="D167" i="1" s="1"/>
  <c r="B168" i="1"/>
  <c r="H168" i="1"/>
  <c r="O168" i="1"/>
  <c r="U168" i="1"/>
  <c r="V168" i="1"/>
  <c r="Z168" i="1"/>
  <c r="C169" i="1"/>
  <c r="D169" i="1" s="1"/>
  <c r="C170" i="1"/>
  <c r="B171" i="1"/>
  <c r="N171" i="1"/>
  <c r="W171" i="1"/>
  <c r="X171" i="1"/>
  <c r="C172" i="1"/>
  <c r="D172" i="1" s="1"/>
  <c r="C173" i="1"/>
  <c r="D173" i="1" s="1"/>
  <c r="B174" i="1"/>
  <c r="E174" i="1"/>
  <c r="H174" i="1"/>
  <c r="I174" i="1"/>
  <c r="J174" i="1"/>
  <c r="L174" i="1"/>
  <c r="M174" i="1"/>
  <c r="N174" i="1"/>
  <c r="Q174" i="1"/>
  <c r="T174" i="1"/>
  <c r="V174" i="1"/>
  <c r="W174" i="1"/>
  <c r="X174" i="1"/>
  <c r="Y174" i="1"/>
  <c r="Z174" i="1"/>
  <c r="AB174" i="1"/>
  <c r="C175" i="1"/>
  <c r="C176" i="1"/>
  <c r="H177" i="1"/>
  <c r="I177" i="1"/>
  <c r="J177" i="1"/>
  <c r="L177" i="1"/>
  <c r="N177" i="1"/>
  <c r="T177" i="1"/>
  <c r="U177" i="1"/>
  <c r="Y177" i="1"/>
  <c r="AB177" i="1"/>
  <c r="C178" i="1"/>
  <c r="D178" i="1" s="1"/>
  <c r="C179" i="1"/>
  <c r="B180" i="1"/>
  <c r="T180" i="1"/>
  <c r="W180" i="1"/>
  <c r="C181" i="1"/>
  <c r="D181" i="1" s="1"/>
  <c r="C182" i="1"/>
  <c r="D182" i="1" s="1"/>
  <c r="B183" i="1"/>
  <c r="G183" i="1"/>
  <c r="M183" i="1"/>
  <c r="X183" i="1"/>
  <c r="C184" i="1"/>
  <c r="C185" i="1"/>
  <c r="B186" i="1"/>
  <c r="G186" i="1"/>
  <c r="J186" i="1"/>
  <c r="L186" i="1"/>
  <c r="M186" i="1"/>
  <c r="U186" i="1"/>
  <c r="X186" i="1"/>
  <c r="AB186" i="1"/>
  <c r="C187" i="1"/>
  <c r="D187" i="1" s="1"/>
  <c r="D188" i="1"/>
  <c r="D189" i="1"/>
  <c r="C190" i="1"/>
  <c r="C191" i="1" s="1"/>
  <c r="C192" i="1"/>
  <c r="D192" i="1" s="1"/>
  <c r="C194" i="1"/>
  <c r="C195" i="1" s="1"/>
  <c r="B195" i="1"/>
  <c r="E195" i="1"/>
  <c r="F195" i="1"/>
  <c r="G195" i="1"/>
  <c r="H195" i="1"/>
  <c r="I195" i="1"/>
  <c r="J195" i="1"/>
  <c r="L195" i="1"/>
  <c r="M195" i="1"/>
  <c r="N195" i="1"/>
  <c r="O195" i="1"/>
  <c r="P195" i="1"/>
  <c r="Q195" i="1"/>
  <c r="T195" i="1"/>
  <c r="U195" i="1"/>
  <c r="V195" i="1"/>
  <c r="W195" i="1"/>
  <c r="X195" i="1"/>
  <c r="Y195" i="1"/>
  <c r="Z195" i="1"/>
  <c r="AB195" i="1"/>
  <c r="AF195" i="1"/>
  <c r="C196" i="1"/>
  <c r="D196" i="1" s="1"/>
  <c r="C197" i="1"/>
  <c r="D197" i="1" s="1"/>
  <c r="C198" i="1"/>
  <c r="D198" i="1" s="1"/>
  <c r="C199" i="1"/>
  <c r="D199" i="1" s="1"/>
  <c r="C200" i="1"/>
  <c r="D200" i="1" s="1"/>
  <c r="E201" i="1"/>
  <c r="F201" i="1"/>
  <c r="G201" i="1"/>
  <c r="H201" i="1"/>
  <c r="I201" i="1"/>
  <c r="J201" i="1"/>
  <c r="L201" i="1"/>
  <c r="M201" i="1"/>
  <c r="N201" i="1"/>
  <c r="O201" i="1"/>
  <c r="P201" i="1"/>
  <c r="Q201" i="1"/>
  <c r="T201" i="1"/>
  <c r="U201" i="1"/>
  <c r="V201" i="1"/>
  <c r="W201" i="1"/>
  <c r="X201" i="1"/>
  <c r="Y201" i="1"/>
  <c r="Z201" i="1"/>
  <c r="AB201" i="1"/>
  <c r="AF201" i="1"/>
  <c r="C202" i="1"/>
  <c r="D202" i="1" s="1"/>
  <c r="C203" i="1"/>
  <c r="C206" i="1"/>
  <c r="D206" i="1" s="1"/>
  <c r="C207" i="1"/>
  <c r="D207" i="1" s="1"/>
  <c r="B208" i="1"/>
  <c r="B209" i="1"/>
  <c r="E209" i="1"/>
  <c r="F209" i="1"/>
  <c r="G209" i="1"/>
  <c r="H209" i="1"/>
  <c r="I209" i="1"/>
  <c r="J209" i="1"/>
  <c r="L209" i="1"/>
  <c r="M209" i="1"/>
  <c r="N209" i="1"/>
  <c r="O209" i="1"/>
  <c r="P209" i="1"/>
  <c r="Q209" i="1"/>
  <c r="T209" i="1"/>
  <c r="U209" i="1"/>
  <c r="V209" i="1"/>
  <c r="W209" i="1"/>
  <c r="X209" i="1"/>
  <c r="Y209" i="1"/>
  <c r="Z209" i="1"/>
  <c r="AB209" i="1"/>
  <c r="AF209" i="1"/>
  <c r="C210" i="1"/>
  <c r="D210" i="1" s="1"/>
  <c r="C211" i="1"/>
  <c r="D211" i="1" s="1"/>
  <c r="B212" i="1"/>
  <c r="B213" i="1"/>
  <c r="E213" i="1"/>
  <c r="F213" i="1"/>
  <c r="G213" i="1"/>
  <c r="H213" i="1"/>
  <c r="I213" i="1"/>
  <c r="J213" i="1"/>
  <c r="L213" i="1"/>
  <c r="M213" i="1"/>
  <c r="N213" i="1"/>
  <c r="O213" i="1"/>
  <c r="P213" i="1"/>
  <c r="Q213" i="1"/>
  <c r="T213" i="1"/>
  <c r="U213" i="1"/>
  <c r="V213" i="1"/>
  <c r="W213" i="1"/>
  <c r="X213" i="1"/>
  <c r="Y213" i="1"/>
  <c r="Z213" i="1"/>
  <c r="AB213" i="1"/>
  <c r="AF213" i="1"/>
  <c r="C214" i="1"/>
  <c r="D214" i="1" s="1"/>
  <c r="C215" i="1"/>
  <c r="D215" i="1" s="1"/>
  <c r="B216" i="1"/>
  <c r="B217" i="1"/>
  <c r="E217" i="1"/>
  <c r="F217" i="1"/>
  <c r="G217" i="1"/>
  <c r="H217" i="1"/>
  <c r="I217" i="1"/>
  <c r="J217" i="1"/>
  <c r="L217" i="1"/>
  <c r="M217" i="1"/>
  <c r="N217" i="1"/>
  <c r="O217" i="1"/>
  <c r="P217" i="1"/>
  <c r="Q217" i="1"/>
  <c r="T217" i="1"/>
  <c r="U217" i="1"/>
  <c r="V217" i="1"/>
  <c r="W217" i="1"/>
  <c r="X217" i="1"/>
  <c r="Y217" i="1"/>
  <c r="Z217" i="1"/>
  <c r="AB217" i="1"/>
  <c r="AF217" i="1"/>
  <c r="C218" i="1"/>
  <c r="C219" i="1" s="1"/>
  <c r="D219" i="1" s="1"/>
  <c r="C220" i="1"/>
  <c r="D220" i="1" s="1"/>
  <c r="B221" i="1"/>
  <c r="C222" i="1"/>
  <c r="E223" i="1"/>
  <c r="E225" i="1" s="1"/>
  <c r="F223" i="1"/>
  <c r="F225" i="1" s="1"/>
  <c r="G223" i="1"/>
  <c r="G225" i="1" s="1"/>
  <c r="H223" i="1"/>
  <c r="H225" i="1" s="1"/>
  <c r="I223" i="1"/>
  <c r="I225" i="1" s="1"/>
  <c r="J223" i="1"/>
  <c r="J225" i="1" s="1"/>
  <c r="L223" i="1"/>
  <c r="L225" i="1" s="1"/>
  <c r="M223" i="1"/>
  <c r="M225" i="1" s="1"/>
  <c r="N223" i="1"/>
  <c r="N225" i="1" s="1"/>
  <c r="O223" i="1"/>
  <c r="O225" i="1" s="1"/>
  <c r="P223" i="1"/>
  <c r="P225" i="1" s="1"/>
  <c r="Q223" i="1"/>
  <c r="Q225" i="1" s="1"/>
  <c r="T223" i="1"/>
  <c r="T225" i="1" s="1"/>
  <c r="U223" i="1"/>
  <c r="U225" i="1" s="1"/>
  <c r="V223" i="1"/>
  <c r="V225" i="1" s="1"/>
  <c r="W223" i="1"/>
  <c r="W225" i="1" s="1"/>
  <c r="X223" i="1"/>
  <c r="X225" i="1" s="1"/>
  <c r="Y223" i="1"/>
  <c r="Y225" i="1" s="1"/>
  <c r="Z223" i="1"/>
  <c r="Z225" i="1" s="1"/>
  <c r="AB223" i="1"/>
  <c r="AB225" i="1" s="1"/>
  <c r="AF223" i="1"/>
  <c r="AF225" i="1" s="1"/>
  <c r="C224" i="1"/>
  <c r="D224" i="1" s="1"/>
  <c r="C227" i="1"/>
  <c r="C228" i="1"/>
  <c r="C229" i="1"/>
  <c r="C230" i="1"/>
  <c r="C231" i="1"/>
  <c r="D218" i="1" l="1"/>
  <c r="C171" i="1"/>
  <c r="D171" i="1" s="1"/>
  <c r="D194" i="1"/>
  <c r="D190" i="1"/>
  <c r="D120" i="1"/>
  <c r="C208" i="1"/>
  <c r="D208" i="1" s="1"/>
  <c r="C204" i="1"/>
  <c r="D204" i="1" s="1"/>
  <c r="C133" i="1"/>
  <c r="D133" i="1" s="1"/>
  <c r="C212" i="1"/>
  <c r="D212" i="1" s="1"/>
  <c r="C153" i="1"/>
  <c r="D153" i="1" s="1"/>
  <c r="C221" i="1"/>
  <c r="D221" i="1" s="1"/>
  <c r="C180" i="1"/>
  <c r="D180" i="1" s="1"/>
  <c r="D170" i="1"/>
  <c r="C143" i="1"/>
  <c r="D143" i="1" s="1"/>
  <c r="C140" i="1"/>
  <c r="C128" i="1"/>
  <c r="B223" i="1"/>
  <c r="B225" i="1" s="1"/>
  <c r="C174" i="1"/>
  <c r="D174" i="1" s="1"/>
  <c r="C186" i="1"/>
  <c r="D186" i="1" s="1"/>
  <c r="D179" i="1"/>
  <c r="C177" i="1"/>
  <c r="C168" i="1"/>
  <c r="D168" i="1" s="1"/>
  <c r="C165" i="1"/>
  <c r="D165" i="1" s="1"/>
  <c r="C156" i="1"/>
  <c r="C158" i="1" s="1"/>
  <c r="C217" i="1"/>
  <c r="C216" i="1"/>
  <c r="D216" i="1" s="1"/>
  <c r="C213" i="1"/>
  <c r="C209" i="1"/>
  <c r="D203" i="1"/>
  <c r="C183" i="1"/>
  <c r="D183" i="1" s="1"/>
  <c r="D157" i="1"/>
  <c r="D151" i="1"/>
  <c r="C149" i="1"/>
  <c r="D147" i="1"/>
  <c r="C97" i="1"/>
  <c r="C162" i="1"/>
  <c r="D162" i="1" s="1"/>
  <c r="C161" i="1"/>
  <c r="C135" i="1"/>
  <c r="D135" i="1" s="1"/>
  <c r="C134" i="1"/>
  <c r="D134" i="1" s="1"/>
  <c r="C201" i="1"/>
  <c r="D201" i="1" s="1"/>
  <c r="C152" i="1"/>
  <c r="C137" i="1"/>
  <c r="D137" i="1" s="1"/>
  <c r="C136" i="1"/>
  <c r="D136" i="1" s="1"/>
  <c r="C74" i="1"/>
  <c r="C75" i="1"/>
  <c r="C223" i="1" l="1"/>
  <c r="D223" i="1" l="1"/>
  <c r="C225" i="1"/>
  <c r="D225" i="1" s="1"/>
  <c r="C73" i="1" l="1"/>
  <c r="C64" i="1" l="1"/>
  <c r="C65" i="1"/>
  <c r="C66" i="1"/>
  <c r="C67" i="1"/>
  <c r="C68" i="1"/>
  <c r="C70" i="1"/>
  <c r="C71" i="1"/>
  <c r="C72" i="1"/>
  <c r="C253" i="1" l="1"/>
  <c r="D93" i="1" l="1"/>
  <c r="D95" i="1"/>
  <c r="C247" i="1" l="1"/>
  <c r="E58" i="1" l="1"/>
  <c r="C245" i="1" l="1"/>
  <c r="C243" i="1"/>
  <c r="C242" i="1"/>
  <c r="C241" i="1"/>
  <c r="C240" i="1"/>
  <c r="C239" i="1"/>
  <c r="C94" i="1"/>
  <c r="D94" i="1" s="1"/>
  <c r="C92" i="1"/>
  <c r="D92" i="1" s="1"/>
  <c r="C91" i="1"/>
  <c r="D91" i="1" s="1"/>
  <c r="C90" i="1"/>
  <c r="D90" i="1" s="1"/>
  <c r="C89" i="1"/>
  <c r="D89" i="1" s="1"/>
  <c r="C88" i="1"/>
  <c r="C87" i="1"/>
  <c r="D87" i="1" s="1"/>
  <c r="C86" i="1"/>
  <c r="C85" i="1"/>
  <c r="C84" i="1"/>
  <c r="C83" i="1"/>
  <c r="C82" i="1"/>
  <c r="C81" i="1"/>
  <c r="C80" i="1"/>
  <c r="C79" i="1"/>
  <c r="C78" i="1"/>
  <c r="C77" i="1"/>
  <c r="C76" i="1"/>
  <c r="AF69" i="1"/>
  <c r="AB69" i="1"/>
  <c r="Z69" i="1"/>
  <c r="Y69" i="1"/>
  <c r="X69" i="1"/>
  <c r="W69" i="1"/>
  <c r="V69" i="1"/>
  <c r="U69" i="1"/>
  <c r="T69" i="1"/>
  <c r="Q69" i="1"/>
  <c r="P69" i="1"/>
  <c r="O69" i="1"/>
  <c r="N69" i="1"/>
  <c r="M69" i="1"/>
  <c r="L69" i="1"/>
  <c r="J69" i="1"/>
  <c r="I69" i="1"/>
  <c r="H69" i="1"/>
  <c r="G69" i="1"/>
  <c r="F69" i="1"/>
  <c r="E69" i="1"/>
  <c r="C69" i="1" s="1"/>
  <c r="C63" i="1"/>
  <c r="C62" i="1"/>
  <c r="C61" i="1"/>
  <c r="C60" i="1"/>
  <c r="C59" i="1"/>
  <c r="AF58" i="1"/>
  <c r="AB58" i="1"/>
  <c r="Y58" i="1"/>
  <c r="X58" i="1"/>
  <c r="W58" i="1"/>
  <c r="V58" i="1"/>
  <c r="U58" i="1"/>
  <c r="T58" i="1"/>
  <c r="Q58" i="1"/>
  <c r="P58" i="1"/>
  <c r="O58" i="1"/>
  <c r="N58" i="1"/>
  <c r="M58" i="1"/>
  <c r="L58" i="1"/>
  <c r="J58" i="1"/>
  <c r="I58" i="1"/>
  <c r="H58" i="1"/>
  <c r="G58" i="1"/>
  <c r="F58" i="1"/>
  <c r="C57" i="1"/>
  <c r="C56" i="1"/>
  <c r="C55" i="1"/>
  <c r="C58" i="1" l="1"/>
  <c r="D74" i="1"/>
  <c r="D77" i="1"/>
  <c r="D76" i="1"/>
  <c r="D80" i="1"/>
</calcChain>
</file>

<file path=xl/sharedStrings.xml><?xml version="1.0" encoding="utf-8"?>
<sst xmlns="http://schemas.openxmlformats.org/spreadsheetml/2006/main" count="271" uniqueCount="206">
  <si>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</si>
  <si>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</si>
  <si>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</si>
  <si>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</si>
  <si>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</si>
  <si>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</si>
  <si>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</si>
  <si>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</si>
  <si>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</si>
  <si>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</si>
  <si>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</si>
  <si>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</si>
  <si>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</si>
  <si>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</si>
  <si>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</si>
  <si>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</si>
  <si>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</si>
  <si>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</si>
  <si>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</si>
  <si>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</si>
  <si>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</si>
  <si>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</si>
  <si>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</si>
  <si>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</si>
  <si>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</si>
  <si>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</si>
  <si>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</si>
  <si>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</si>
  <si>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</si>
  <si>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</si>
  <si>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</si>
  <si>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</si>
  <si>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</si>
  <si>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</si>
  <si>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</si>
  <si>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</si>
  <si>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</si>
  <si>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</si>
  <si>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</si>
  <si>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</si>
  <si>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</si>
  <si>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</si>
  <si>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</si>
  <si>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</si>
  <si>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</si>
  <si>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</si>
  <si>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</si>
  <si>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</si>
  <si>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</si>
  <si>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</si>
  <si>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</si>
  <si>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</si>
  <si>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</si>
  <si>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</si>
  <si>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</si>
  <si>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</si>
  <si>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</si>
  <si>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</si>
  <si>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</si>
  <si>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</si>
  <si>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</si>
  <si>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</si>
  <si>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</si>
  <si>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</si>
  <si>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</si>
  <si>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</si>
  <si>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</si>
  <si>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</si>
  <si>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</si>
  <si>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</si>
  <si>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</si>
  <si>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</si>
  <si>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</si>
  <si>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</si>
  <si>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</si>
  <si>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</si>
  <si>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</si>
  <si>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</si>
  <si>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</si>
  <si>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</si>
  <si>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</si>
  <si>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</si>
  <si>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</si>
  <si>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</si>
  <si>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</si>
  <si>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</si>
  <si>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</si>
  <si>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</si>
  <si>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</si>
  <si>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</si>
  <si>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</si>
  <si>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</si>
  <si>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</si>
  <si>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</si>
  <si>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</si>
  <si>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</si>
  <si>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</si>
  <si>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</si>
  <si>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</si>
  <si>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</si>
  <si>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</si>
  <si>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</si>
  <si>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</si>
  <si>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</si>
  <si>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</si>
  <si>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</si>
  <si>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</si>
  <si>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</si>
  <si>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</si>
  <si>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</si>
  <si>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</si>
  <si>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</si>
  <si>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</si>
  <si>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</si>
  <si>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</si>
  <si>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</si>
  <si>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</si>
  <si>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</si>
  <si>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</si>
  <si>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</si>
  <si>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</si>
  <si>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</si>
  <si>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</si>
  <si>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</si>
  <si>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</si>
  <si>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</si>
  <si>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</si>
  <si>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</si>
  <si>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</si>
  <si>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</si>
  <si>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</si>
  <si>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</si>
  <si>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</si>
  <si>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</si>
  <si>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</si>
  <si>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</si>
  <si>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</si>
  <si>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</si>
  <si>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</si>
  <si>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</si>
  <si>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</si>
  <si>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</si>
  <si>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</si>
  <si>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</si>
  <si>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</si>
  <si>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</si>
  <si>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</si>
  <si>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</si>
  <si>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</si>
  <si>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</si>
  <si>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</si>
  <si>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</si>
  <si>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</si>
  <si>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</si>
  <si>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</si>
  <si>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</si>
  <si>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</si>
  <si>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</si>
  <si>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</si>
  <si>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</si>
  <si>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</si>
  <si>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</si>
  <si>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</si>
  <si>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</si>
  <si>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</si>
  <si>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</si>
  <si>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</si>
  <si>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</si>
  <si>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</si>
  <si>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</si>
  <si>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</si>
  <si>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</si>
  <si>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</si>
  <si>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</si>
  <si>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</si>
  <si>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</si>
  <si>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 xml:space="preserve">Скошено многолетних трав, га 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</si>
  <si>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</si>
  <si>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</si>
  <si>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</si>
  <si>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</si>
  <si>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</si>
  <si>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</si>
  <si>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</si>
  <si>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</si>
  <si>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</si>
  <si>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</si>
  <si>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</si>
  <si>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</si>
  <si>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</si>
  <si>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</si>
  <si>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</si>
  <si>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</si>
  <si>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</si>
  <si>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</si>
  <si>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</si>
  <si>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</si>
  <si>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>Скошего однолетних трав , га</t>
  </si>
  <si>
    <t>Укосная площадь многолетних трав, га (на 2021г. данные 4-сх)</t>
  </si>
  <si>
    <t xml:space="preserve">Скошено зерновых и зернобобовых культур, га </t>
  </si>
  <si>
    <t>в т.ч.пшеницы</t>
  </si>
  <si>
    <t>Уборочная площадь зерновых и зернобобовых культур, га</t>
  </si>
  <si>
    <t>ржи</t>
  </si>
  <si>
    <t>в % к уборочной площади</t>
  </si>
  <si>
    <t>овса</t>
  </si>
  <si>
    <t>Информация о сельскохозяйственных работах по состоянию на 30 июля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</si>
</sst>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P253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A2" sqref="A2:AF2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3.140625" style="2" customWidth="1"/>
    <col min="4" max="4" width="12.2851562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2" width="13.7109375" style="1" customWidth="1"/>
    <col min="33" max="35" width="9.140625" style="1"/>
    <col min="36" max="36" width="9.140625" style="1" customWidth="1"/>
    <col min="37" max="16384" width="9.140625" style="1"/>
  </cols>
  <sheetData>
    <row r="1" spans="1:32" ht="26.25" hidden="1" x14ac:dyDescent="0.4">
      <c r="A1" s="1"/>
      <c r="AF1" s="3"/>
    </row>
    <row r="2" spans="1:32" s="4" customFormat="1" ht="29.45" customHeight="1" thickBot="1" x14ac:dyDescent="0.3">
      <c r="A2" s="111" t="s">
        <v>205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 t="s">
        <v>2</v>
      </c>
      <c r="AC3" s="6"/>
      <c r="AD3" s="6"/>
      <c r="AE3" s="6"/>
      <c r="AF3" s="6"/>
    </row>
    <row r="4" spans="1:32" s="2" customFormat="1" ht="12" customHeight="1" x14ac:dyDescent="0.25">
      <c r="A4" s="112" t="s">
        <v>3</v>
      </c>
      <c r="B4" s="115" t="s">
        <v>149</v>
      </c>
      <c r="C4" s="118" t="s">
        <v>151</v>
      </c>
      <c r="D4" s="118" t="s">
        <v>150</v>
      </c>
      <c r="E4" s="121" t="s">
        <v>4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3"/>
    </row>
    <row r="5" spans="1:32" s="2" customFormat="1" ht="17.25" hidden="1" customHeight="1" x14ac:dyDescent="0.25">
      <c r="A5" s="113"/>
      <c r="B5" s="116"/>
      <c r="C5" s="119"/>
      <c r="D5" s="119"/>
      <c r="E5" s="124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6"/>
    </row>
    <row r="6" spans="1:32" s="2" customFormat="1" ht="17.45" customHeight="1" thickBot="1" x14ac:dyDescent="0.3">
      <c r="A6" s="113"/>
      <c r="B6" s="116"/>
      <c r="C6" s="119"/>
      <c r="D6" s="119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9"/>
    </row>
    <row r="7" spans="1:32" s="2" customFormat="1" ht="123" customHeight="1" x14ac:dyDescent="0.25">
      <c r="A7" s="113"/>
      <c r="B7" s="116"/>
      <c r="C7" s="119"/>
      <c r="D7" s="119"/>
      <c r="E7" s="109" t="s">
        <v>152</v>
      </c>
      <c r="F7" s="109" t="s">
        <v>153</v>
      </c>
      <c r="G7" s="109" t="s">
        <v>154</v>
      </c>
      <c r="H7" s="109" t="s">
        <v>155</v>
      </c>
      <c r="I7" s="109" t="s">
        <v>156</v>
      </c>
      <c r="J7" s="109" t="s">
        <v>157</v>
      </c>
      <c r="K7" s="109" t="s">
        <v>183</v>
      </c>
      <c r="L7" s="109" t="s">
        <v>182</v>
      </c>
      <c r="M7" s="109" t="s">
        <v>158</v>
      </c>
      <c r="N7" s="109" t="s">
        <v>159</v>
      </c>
      <c r="O7" s="109" t="s">
        <v>160</v>
      </c>
      <c r="P7" s="109" t="s">
        <v>161</v>
      </c>
      <c r="Q7" s="109" t="s">
        <v>162</v>
      </c>
      <c r="R7" s="109" t="s">
        <v>174</v>
      </c>
      <c r="S7" s="109" t="s">
        <v>175</v>
      </c>
      <c r="T7" s="109" t="s">
        <v>163</v>
      </c>
      <c r="U7" s="109" t="s">
        <v>164</v>
      </c>
      <c r="V7" s="109" t="s">
        <v>165</v>
      </c>
      <c r="W7" s="109" t="s">
        <v>166</v>
      </c>
      <c r="X7" s="109" t="s">
        <v>167</v>
      </c>
      <c r="Y7" s="109" t="s">
        <v>168</v>
      </c>
      <c r="Z7" s="109" t="s">
        <v>169</v>
      </c>
      <c r="AA7" s="109" t="s">
        <v>171</v>
      </c>
      <c r="AB7" s="109" t="s">
        <v>170</v>
      </c>
      <c r="AC7" s="109" t="s">
        <v>173</v>
      </c>
      <c r="AD7" s="109" t="s">
        <v>179</v>
      </c>
      <c r="AE7" s="109" t="s">
        <v>172</v>
      </c>
      <c r="AF7" s="109" t="s">
        <v>180</v>
      </c>
    </row>
    <row r="8" spans="1:32" s="2" customFormat="1" ht="24.75" customHeight="1" thickBot="1" x14ac:dyDescent="0.3">
      <c r="A8" s="114"/>
      <c r="B8" s="117"/>
      <c r="C8" s="120"/>
      <c r="D8" s="12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</row>
    <row r="9" spans="1:32" s="11" customFormat="1" ht="0.75" customHeight="1" x14ac:dyDescent="0.2">
      <c r="A9" s="94" t="s">
        <v>181</v>
      </c>
      <c r="B9" s="20">
        <v>1712</v>
      </c>
      <c r="C9" s="17">
        <f>E9+F9+G9+H9+I9+J9+L9+M9+N9+O9+P9+Q9+R9+S9+T9+U9+V9+W9+X9+Y9+Z9+AA9+AB9+AC9+AD9+AF9+K9</f>
        <v>2187</v>
      </c>
      <c r="D9" s="13">
        <f t="shared" ref="D9:D33" si="0">C9/B9</f>
        <v>1.2774532710280373</v>
      </c>
      <c r="E9" s="23">
        <v>736</v>
      </c>
      <c r="F9" s="23">
        <v>360</v>
      </c>
      <c r="G9" s="23">
        <v>200</v>
      </c>
      <c r="H9" s="23">
        <v>200</v>
      </c>
      <c r="I9" s="103">
        <v>0</v>
      </c>
      <c r="J9" s="23">
        <v>20</v>
      </c>
      <c r="K9" s="23">
        <v>70</v>
      </c>
      <c r="L9" s="23">
        <v>0</v>
      </c>
      <c r="M9" s="48">
        <v>50</v>
      </c>
      <c r="N9" s="48">
        <v>100</v>
      </c>
      <c r="O9" s="48">
        <v>40</v>
      </c>
      <c r="P9" s="48">
        <v>0</v>
      </c>
      <c r="Q9" s="101">
        <v>15</v>
      </c>
      <c r="R9" s="48">
        <v>200</v>
      </c>
      <c r="S9" s="101">
        <v>129</v>
      </c>
      <c r="T9" s="48">
        <v>0</v>
      </c>
      <c r="U9" s="48">
        <v>51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10</v>
      </c>
      <c r="AB9" s="49">
        <v>0</v>
      </c>
      <c r="AC9" s="49">
        <v>0</v>
      </c>
      <c r="AD9" s="49">
        <v>6</v>
      </c>
      <c r="AE9" s="49"/>
      <c r="AF9" s="49"/>
    </row>
    <row r="10" spans="1:32" s="11" customFormat="1" ht="41.25" hidden="1" customHeight="1" x14ac:dyDescent="0.2">
      <c r="A10" s="94" t="s">
        <v>201</v>
      </c>
      <c r="B10" s="20"/>
      <c r="C10" s="17">
        <f t="shared" ref="C10:C23" si="1">E10+F10+G10+H10+I10+J10+L10+M10+N10+O10+P10+Q10+R10+S10+T10+U10+V10+W10+X10+Y10+Z10+AA10+AB10+AC10+AD10+AF10</f>
        <v>5290.5999999999995</v>
      </c>
      <c r="D10" s="13"/>
      <c r="E10" s="23">
        <v>1630</v>
      </c>
      <c r="F10" s="23">
        <v>1126</v>
      </c>
      <c r="G10" s="23">
        <v>506</v>
      </c>
      <c r="H10" s="23">
        <v>709</v>
      </c>
      <c r="I10" s="103"/>
      <c r="J10" s="23">
        <v>70</v>
      </c>
      <c r="K10" s="23"/>
      <c r="L10" s="23">
        <v>90</v>
      </c>
      <c r="M10" s="48">
        <v>300</v>
      </c>
      <c r="N10" s="48">
        <v>188.9</v>
      </c>
      <c r="O10" s="48">
        <v>65</v>
      </c>
      <c r="P10" s="48">
        <v>57</v>
      </c>
      <c r="Q10" s="101">
        <v>55</v>
      </c>
      <c r="R10" s="48">
        <v>230</v>
      </c>
      <c r="S10" s="101">
        <v>200</v>
      </c>
      <c r="T10" s="48"/>
      <c r="U10" s="48">
        <v>51</v>
      </c>
      <c r="V10" s="49"/>
      <c r="W10" s="49"/>
      <c r="X10" s="49"/>
      <c r="Y10" s="49"/>
      <c r="Z10" s="49"/>
      <c r="AA10" s="49">
        <v>10</v>
      </c>
      <c r="AB10" s="49"/>
      <c r="AC10" s="49"/>
      <c r="AD10" s="49">
        <v>2.7</v>
      </c>
      <c r="AE10" s="49"/>
      <c r="AF10" s="49"/>
    </row>
    <row r="11" spans="1:32" s="11" customFormat="1" ht="40.5" customHeight="1" x14ac:dyDescent="0.2">
      <c r="A11" s="94" t="s">
        <v>199</v>
      </c>
      <c r="B11" s="20"/>
      <c r="C11" s="17">
        <f t="shared" si="1"/>
        <v>1499</v>
      </c>
      <c r="D11" s="13"/>
      <c r="E11" s="23">
        <f>E13+E14+E15</f>
        <v>764</v>
      </c>
      <c r="F11" s="23">
        <f t="shared" ref="F11:AF11" si="2">F13+F14+F15</f>
        <v>310</v>
      </c>
      <c r="G11" s="23">
        <f t="shared" si="2"/>
        <v>110</v>
      </c>
      <c r="H11" s="23">
        <f t="shared" si="2"/>
        <v>112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40</v>
      </c>
      <c r="N11" s="23">
        <f t="shared" si="2"/>
        <v>55</v>
      </c>
      <c r="O11" s="23">
        <f t="shared" si="2"/>
        <v>35</v>
      </c>
      <c r="P11" s="23">
        <f t="shared" si="2"/>
        <v>7</v>
      </c>
      <c r="Q11" s="23">
        <f t="shared" si="2"/>
        <v>15</v>
      </c>
      <c r="R11" s="23">
        <f t="shared" si="2"/>
        <v>0</v>
      </c>
      <c r="S11" s="23">
        <f t="shared" si="2"/>
        <v>0</v>
      </c>
      <c r="T11" s="23">
        <f t="shared" si="2"/>
        <v>0</v>
      </c>
      <c r="U11" s="23">
        <f t="shared" si="2"/>
        <v>51</v>
      </c>
      <c r="V11" s="23">
        <f t="shared" si="2"/>
        <v>0</v>
      </c>
      <c r="W11" s="23">
        <f t="shared" si="2"/>
        <v>0</v>
      </c>
      <c r="X11" s="23">
        <f t="shared" si="2"/>
        <v>0</v>
      </c>
      <c r="Y11" s="23">
        <f t="shared" si="2"/>
        <v>0</v>
      </c>
      <c r="Z11" s="23">
        <f t="shared" si="2"/>
        <v>0</v>
      </c>
      <c r="AA11" s="23">
        <f t="shared" si="2"/>
        <v>0</v>
      </c>
      <c r="AB11" s="23">
        <f t="shared" si="2"/>
        <v>0</v>
      </c>
      <c r="AC11" s="23">
        <f t="shared" si="2"/>
        <v>0</v>
      </c>
      <c r="AD11" s="23">
        <f t="shared" si="2"/>
        <v>0</v>
      </c>
      <c r="AE11" s="23">
        <f t="shared" si="2"/>
        <v>0</v>
      </c>
      <c r="AF11" s="23">
        <f t="shared" si="2"/>
        <v>0</v>
      </c>
    </row>
    <row r="12" spans="1:32" s="11" customFormat="1" ht="22.5" hidden="1" x14ac:dyDescent="0.2">
      <c r="A12" s="95" t="s">
        <v>203</v>
      </c>
      <c r="B12" s="20"/>
      <c r="C12" s="100">
        <f>C11/C10</f>
        <v>0.28333270328507165</v>
      </c>
      <c r="D12" s="13"/>
      <c r="E12" s="100">
        <f t="shared" ref="E12:AF12" si="3">E11/E10</f>
        <v>0.46871165644171781</v>
      </c>
      <c r="F12" s="100">
        <f t="shared" si="3"/>
        <v>0.27531083481349911</v>
      </c>
      <c r="G12" s="100">
        <f t="shared" si="3"/>
        <v>0.21739130434782608</v>
      </c>
      <c r="H12" s="100">
        <f t="shared" si="3"/>
        <v>0.15796897038081806</v>
      </c>
      <c r="I12" s="100" t="e">
        <f t="shared" si="3"/>
        <v>#DIV/0!</v>
      </c>
      <c r="J12" s="100">
        <f t="shared" si="3"/>
        <v>0</v>
      </c>
      <c r="K12" s="100" t="e">
        <f t="shared" si="3"/>
        <v>#DIV/0!</v>
      </c>
      <c r="L12" s="100">
        <f t="shared" si="3"/>
        <v>0</v>
      </c>
      <c r="M12" s="100">
        <f t="shared" si="3"/>
        <v>0.13333333333333333</v>
      </c>
      <c r="N12" s="100">
        <f t="shared" si="3"/>
        <v>0.29115934356802542</v>
      </c>
      <c r="O12" s="100">
        <f t="shared" si="3"/>
        <v>0.53846153846153844</v>
      </c>
      <c r="P12" s="100">
        <f t="shared" si="3"/>
        <v>0.12280701754385964</v>
      </c>
      <c r="Q12" s="100">
        <f t="shared" si="3"/>
        <v>0.27272727272727271</v>
      </c>
      <c r="R12" s="100">
        <f t="shared" si="3"/>
        <v>0</v>
      </c>
      <c r="S12" s="100">
        <f t="shared" si="3"/>
        <v>0</v>
      </c>
      <c r="T12" s="100" t="e">
        <f t="shared" si="3"/>
        <v>#DIV/0!</v>
      </c>
      <c r="U12" s="100">
        <f t="shared" si="3"/>
        <v>1</v>
      </c>
      <c r="V12" s="100" t="e">
        <f t="shared" si="3"/>
        <v>#DIV/0!</v>
      </c>
      <c r="W12" s="100" t="e">
        <f t="shared" si="3"/>
        <v>#DIV/0!</v>
      </c>
      <c r="X12" s="100" t="e">
        <f t="shared" si="3"/>
        <v>#DIV/0!</v>
      </c>
      <c r="Y12" s="100" t="e">
        <f t="shared" si="3"/>
        <v>#DIV/0!</v>
      </c>
      <c r="Z12" s="100" t="e">
        <f t="shared" si="3"/>
        <v>#DIV/0!</v>
      </c>
      <c r="AA12" s="100">
        <f t="shared" si="3"/>
        <v>0</v>
      </c>
      <c r="AB12" s="100" t="e">
        <f t="shared" si="3"/>
        <v>#DIV/0!</v>
      </c>
      <c r="AC12" s="100" t="e">
        <f t="shared" si="3"/>
        <v>#DIV/0!</v>
      </c>
      <c r="AD12" s="100">
        <f t="shared" si="3"/>
        <v>0</v>
      </c>
      <c r="AE12" s="100" t="e">
        <f t="shared" si="3"/>
        <v>#DIV/0!</v>
      </c>
      <c r="AF12" s="100" t="e">
        <f t="shared" si="3"/>
        <v>#DIV/0!</v>
      </c>
    </row>
    <row r="13" spans="1:32" s="11" customFormat="1" ht="33" customHeight="1" x14ac:dyDescent="0.2">
      <c r="A13" s="95" t="s">
        <v>200</v>
      </c>
      <c r="B13" s="20"/>
      <c r="C13" s="17">
        <f t="shared" si="1"/>
        <v>1332</v>
      </c>
      <c r="D13" s="13"/>
      <c r="E13" s="23">
        <v>739</v>
      </c>
      <c r="F13" s="23">
        <v>245</v>
      </c>
      <c r="G13" s="23">
        <v>110</v>
      </c>
      <c r="H13" s="23">
        <v>35</v>
      </c>
      <c r="I13" s="102"/>
      <c r="J13" s="23"/>
      <c r="K13" s="23"/>
      <c r="L13" s="23"/>
      <c r="M13" s="48">
        <v>40</v>
      </c>
      <c r="N13" s="48">
        <v>55</v>
      </c>
      <c r="O13" s="48">
        <v>35</v>
      </c>
      <c r="P13" s="48">
        <v>7</v>
      </c>
      <c r="Q13" s="101">
        <v>15</v>
      </c>
      <c r="R13" s="48"/>
      <c r="S13" s="101"/>
      <c r="T13" s="48"/>
      <c r="U13" s="48">
        <v>51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s="11" customFormat="1" ht="30.75" customHeight="1" x14ac:dyDescent="0.2">
      <c r="A14" s="95" t="s">
        <v>202</v>
      </c>
      <c r="B14" s="20"/>
      <c r="C14" s="17">
        <f t="shared" si="1"/>
        <v>77</v>
      </c>
      <c r="D14" s="13"/>
      <c r="E14" s="23"/>
      <c r="F14" s="23"/>
      <c r="G14" s="23"/>
      <c r="H14" s="23">
        <v>77</v>
      </c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s="11" customFormat="1" ht="30.75" customHeight="1" x14ac:dyDescent="0.2">
      <c r="A15" s="95" t="s">
        <v>204</v>
      </c>
      <c r="B15" s="20"/>
      <c r="C15" s="17">
        <f t="shared" si="1"/>
        <v>90</v>
      </c>
      <c r="D15" s="13"/>
      <c r="E15" s="23">
        <v>25</v>
      </c>
      <c r="F15" s="23">
        <v>65</v>
      </c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s="11" customFormat="1" ht="30.75" customHeight="1" x14ac:dyDescent="0.2">
      <c r="A16" s="94" t="s">
        <v>49</v>
      </c>
      <c r="B16" s="20"/>
      <c r="C16" s="17">
        <f t="shared" si="1"/>
        <v>1499</v>
      </c>
      <c r="D16" s="13"/>
      <c r="E16" s="23">
        <f>E17+E18+E19</f>
        <v>764</v>
      </c>
      <c r="F16" s="23">
        <f t="shared" ref="F16:AF16" si="4">F17+F18+F19</f>
        <v>310</v>
      </c>
      <c r="G16" s="23">
        <f t="shared" si="4"/>
        <v>110</v>
      </c>
      <c r="H16" s="23">
        <f t="shared" si="4"/>
        <v>112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40</v>
      </c>
      <c r="N16" s="23">
        <f t="shared" si="4"/>
        <v>55</v>
      </c>
      <c r="O16" s="23">
        <f t="shared" si="4"/>
        <v>35</v>
      </c>
      <c r="P16" s="23">
        <f t="shared" si="4"/>
        <v>7</v>
      </c>
      <c r="Q16" s="23">
        <f t="shared" si="4"/>
        <v>15</v>
      </c>
      <c r="R16" s="23">
        <f t="shared" si="4"/>
        <v>0</v>
      </c>
      <c r="S16" s="23">
        <f t="shared" si="4"/>
        <v>0</v>
      </c>
      <c r="T16" s="23">
        <f t="shared" si="4"/>
        <v>0</v>
      </c>
      <c r="U16" s="23">
        <f t="shared" si="4"/>
        <v>51</v>
      </c>
      <c r="V16" s="23">
        <f t="shared" si="4"/>
        <v>0</v>
      </c>
      <c r="W16" s="23">
        <f t="shared" si="4"/>
        <v>0</v>
      </c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 t="shared" si="4"/>
        <v>0</v>
      </c>
      <c r="AD16" s="23">
        <f t="shared" si="4"/>
        <v>0</v>
      </c>
      <c r="AE16" s="23">
        <f t="shared" si="4"/>
        <v>0</v>
      </c>
      <c r="AF16" s="23">
        <f t="shared" si="4"/>
        <v>0</v>
      </c>
    </row>
    <row r="17" spans="1:32" s="11" customFormat="1" ht="30.75" customHeight="1" x14ac:dyDescent="0.2">
      <c r="A17" s="95" t="s">
        <v>200</v>
      </c>
      <c r="B17" s="20"/>
      <c r="C17" s="17">
        <f t="shared" si="1"/>
        <v>1332</v>
      </c>
      <c r="D17" s="13"/>
      <c r="E17" s="23">
        <v>739</v>
      </c>
      <c r="F17" s="23">
        <v>245</v>
      </c>
      <c r="G17" s="23">
        <v>110</v>
      </c>
      <c r="H17" s="23">
        <v>35</v>
      </c>
      <c r="I17" s="102"/>
      <c r="J17" s="23"/>
      <c r="K17" s="23"/>
      <c r="L17" s="23"/>
      <c r="M17" s="48">
        <v>40</v>
      </c>
      <c r="N17" s="48">
        <v>55</v>
      </c>
      <c r="O17" s="48">
        <v>35</v>
      </c>
      <c r="P17" s="48">
        <v>7</v>
      </c>
      <c r="Q17" s="101">
        <v>15</v>
      </c>
      <c r="R17" s="48"/>
      <c r="S17" s="101"/>
      <c r="T17" s="48"/>
      <c r="U17" s="48">
        <v>51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s="11" customFormat="1" ht="30.75" customHeight="1" x14ac:dyDescent="0.2">
      <c r="A18" s="95" t="s">
        <v>202</v>
      </c>
      <c r="B18" s="20"/>
      <c r="C18" s="17">
        <f t="shared" si="1"/>
        <v>77</v>
      </c>
      <c r="D18" s="13"/>
      <c r="E18" s="23"/>
      <c r="F18" s="23"/>
      <c r="G18" s="23"/>
      <c r="H18" s="23">
        <v>77</v>
      </c>
      <c r="I18" s="102"/>
      <c r="J18" s="23"/>
      <c r="K18" s="23"/>
      <c r="L18" s="23"/>
      <c r="M18" s="48"/>
      <c r="N18" s="48"/>
      <c r="O18" s="48"/>
      <c r="P18" s="48"/>
      <c r="Q18" s="101"/>
      <c r="R18" s="48"/>
      <c r="S18" s="101"/>
      <c r="T18" s="48"/>
      <c r="U18" s="48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s="11" customFormat="1" ht="30.75" customHeight="1" x14ac:dyDescent="0.2">
      <c r="A19" s="95" t="s">
        <v>204</v>
      </c>
      <c r="B19" s="20"/>
      <c r="C19" s="17">
        <f t="shared" si="1"/>
        <v>90</v>
      </c>
      <c r="D19" s="13"/>
      <c r="E19" s="23">
        <v>25</v>
      </c>
      <c r="F19" s="23">
        <v>65</v>
      </c>
      <c r="G19" s="23"/>
      <c r="H19" s="23"/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s="11" customFormat="1" ht="36.75" customHeight="1" x14ac:dyDescent="0.2">
      <c r="A20" s="94" t="s">
        <v>146</v>
      </c>
      <c r="B20" s="20"/>
      <c r="C20" s="17">
        <f t="shared" si="1"/>
        <v>3179</v>
      </c>
      <c r="D20" s="13"/>
      <c r="E20" s="23">
        <f t="shared" ref="E20" si="5">E21+E22+E23</f>
        <v>1560</v>
      </c>
      <c r="F20" s="23">
        <f>F21+F22+F23</f>
        <v>660</v>
      </c>
      <c r="G20" s="23">
        <f t="shared" ref="G20:AF20" si="6">G21+G22+G23</f>
        <v>280</v>
      </c>
      <c r="H20" s="23">
        <f t="shared" si="6"/>
        <v>230</v>
      </c>
      <c r="I20" s="23">
        <f t="shared" si="6"/>
        <v>0</v>
      </c>
      <c r="J20" s="23">
        <f t="shared" si="6"/>
        <v>0</v>
      </c>
      <c r="K20" s="23">
        <f t="shared" si="6"/>
        <v>0</v>
      </c>
      <c r="L20" s="23">
        <f t="shared" si="6"/>
        <v>0</v>
      </c>
      <c r="M20" s="23">
        <f t="shared" si="6"/>
        <v>80</v>
      </c>
      <c r="N20" s="23">
        <f t="shared" si="6"/>
        <v>130</v>
      </c>
      <c r="O20" s="23">
        <f t="shared" si="6"/>
        <v>95</v>
      </c>
      <c r="P20" s="23">
        <f t="shared" si="6"/>
        <v>14</v>
      </c>
      <c r="Q20" s="23">
        <f t="shared" si="6"/>
        <v>30</v>
      </c>
      <c r="R20" s="23">
        <f t="shared" si="6"/>
        <v>0</v>
      </c>
      <c r="S20" s="23">
        <f t="shared" si="6"/>
        <v>0</v>
      </c>
      <c r="T20" s="23">
        <f t="shared" si="6"/>
        <v>0</v>
      </c>
      <c r="U20" s="23">
        <f t="shared" si="6"/>
        <v>100</v>
      </c>
      <c r="V20" s="23">
        <f t="shared" si="6"/>
        <v>0</v>
      </c>
      <c r="W20" s="23">
        <f t="shared" si="6"/>
        <v>0</v>
      </c>
      <c r="X20" s="23">
        <f t="shared" si="6"/>
        <v>0</v>
      </c>
      <c r="Y20" s="23">
        <f t="shared" si="6"/>
        <v>0</v>
      </c>
      <c r="Z20" s="23">
        <f t="shared" si="6"/>
        <v>0</v>
      </c>
      <c r="AA20" s="23">
        <f t="shared" si="6"/>
        <v>0</v>
      </c>
      <c r="AB20" s="23">
        <f t="shared" si="6"/>
        <v>0</v>
      </c>
      <c r="AC20" s="23">
        <f t="shared" si="6"/>
        <v>0</v>
      </c>
      <c r="AD20" s="23">
        <f t="shared" si="6"/>
        <v>0</v>
      </c>
      <c r="AE20" s="23">
        <f t="shared" si="6"/>
        <v>0</v>
      </c>
      <c r="AF20" s="23">
        <f t="shared" si="6"/>
        <v>0</v>
      </c>
    </row>
    <row r="21" spans="1:32" s="11" customFormat="1" ht="30.75" customHeight="1" x14ac:dyDescent="0.2">
      <c r="A21" s="95" t="s">
        <v>200</v>
      </c>
      <c r="B21" s="20"/>
      <c r="C21" s="17">
        <f t="shared" si="1"/>
        <v>2809</v>
      </c>
      <c r="D21" s="13"/>
      <c r="E21" s="23">
        <v>1500</v>
      </c>
      <c r="F21" s="23">
        <v>500</v>
      </c>
      <c r="G21" s="23">
        <v>280</v>
      </c>
      <c r="H21" s="23">
        <v>80</v>
      </c>
      <c r="I21" s="102"/>
      <c r="J21" s="23"/>
      <c r="K21" s="23"/>
      <c r="L21" s="23"/>
      <c r="M21" s="48">
        <v>80</v>
      </c>
      <c r="N21" s="48">
        <v>130</v>
      </c>
      <c r="O21" s="48">
        <v>95</v>
      </c>
      <c r="P21" s="48">
        <v>14</v>
      </c>
      <c r="Q21" s="101">
        <v>30</v>
      </c>
      <c r="R21" s="48"/>
      <c r="S21" s="101"/>
      <c r="T21" s="48"/>
      <c r="U21" s="48">
        <v>100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s="11" customFormat="1" ht="30.75" customHeight="1" x14ac:dyDescent="0.2">
      <c r="A22" s="95" t="s">
        <v>202</v>
      </c>
      <c r="B22" s="20"/>
      <c r="C22" s="17">
        <f t="shared" si="1"/>
        <v>150</v>
      </c>
      <c r="D22" s="13"/>
      <c r="E22" s="20"/>
      <c r="F22" s="20"/>
      <c r="G22" s="20"/>
      <c r="H22" s="20">
        <v>150</v>
      </c>
      <c r="I22" s="104"/>
      <c r="J22" s="20"/>
      <c r="K22" s="20"/>
      <c r="L22" s="20"/>
      <c r="M22" s="17"/>
      <c r="N22" s="17"/>
      <c r="O22" s="17"/>
      <c r="P22" s="17"/>
      <c r="Q22" s="105"/>
      <c r="R22" s="17"/>
      <c r="S22" s="105"/>
      <c r="T22" s="17"/>
      <c r="U22" s="17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s="11" customFormat="1" ht="30.75" customHeight="1" x14ac:dyDescent="0.2">
      <c r="A23" s="95" t="s">
        <v>204</v>
      </c>
      <c r="B23" s="20"/>
      <c r="C23" s="17">
        <f t="shared" si="1"/>
        <v>220</v>
      </c>
      <c r="D23" s="13"/>
      <c r="E23" s="20">
        <v>60</v>
      </c>
      <c r="F23" s="20">
        <v>160</v>
      </c>
      <c r="G23" s="20"/>
      <c r="H23" s="20"/>
      <c r="I23" s="104"/>
      <c r="J23" s="20"/>
      <c r="K23" s="20"/>
      <c r="L23" s="20"/>
      <c r="M23" s="17"/>
      <c r="N23" s="17"/>
      <c r="O23" s="17"/>
      <c r="P23" s="17"/>
      <c r="Q23" s="105"/>
      <c r="R23" s="17"/>
      <c r="S23" s="105"/>
      <c r="T23" s="17"/>
      <c r="U23" s="17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s="11" customFormat="1" ht="30.75" customHeight="1" x14ac:dyDescent="0.2">
      <c r="A24" s="94" t="s">
        <v>50</v>
      </c>
      <c r="B24" s="20"/>
      <c r="C24" s="17">
        <f>C20/C16*10</f>
        <v>21.207471647765175</v>
      </c>
      <c r="D24" s="13"/>
      <c r="E24" s="17">
        <f t="shared" ref="E24:AF24" si="7">E20/E16*10</f>
        <v>20.418848167539267</v>
      </c>
      <c r="F24" s="17">
        <f t="shared" si="7"/>
        <v>21.29032258064516</v>
      </c>
      <c r="G24" s="17">
        <f t="shared" si="7"/>
        <v>25.454545454545453</v>
      </c>
      <c r="H24" s="17">
        <f t="shared" si="7"/>
        <v>20.535714285714285</v>
      </c>
      <c r="I24" s="17" t="e">
        <f t="shared" si="7"/>
        <v>#DIV/0!</v>
      </c>
      <c r="J24" s="17" t="e">
        <f t="shared" si="7"/>
        <v>#DIV/0!</v>
      </c>
      <c r="K24" s="17" t="e">
        <f t="shared" si="7"/>
        <v>#DIV/0!</v>
      </c>
      <c r="L24" s="17" t="e">
        <f t="shared" si="7"/>
        <v>#DIV/0!</v>
      </c>
      <c r="M24" s="17">
        <f t="shared" si="7"/>
        <v>20</v>
      </c>
      <c r="N24" s="17">
        <f t="shared" si="7"/>
        <v>23.636363636363637</v>
      </c>
      <c r="O24" s="17">
        <f t="shared" si="7"/>
        <v>27.142857142857146</v>
      </c>
      <c r="P24" s="17">
        <f t="shared" si="7"/>
        <v>20</v>
      </c>
      <c r="Q24" s="17">
        <f t="shared" si="7"/>
        <v>20</v>
      </c>
      <c r="R24" s="17" t="e">
        <f t="shared" si="7"/>
        <v>#DIV/0!</v>
      </c>
      <c r="S24" s="17" t="e">
        <f t="shared" si="7"/>
        <v>#DIV/0!</v>
      </c>
      <c r="T24" s="17" t="e">
        <f t="shared" si="7"/>
        <v>#DIV/0!</v>
      </c>
      <c r="U24" s="17">
        <f t="shared" si="7"/>
        <v>19.6078431372549</v>
      </c>
      <c r="V24" s="17" t="e">
        <f t="shared" si="7"/>
        <v>#DIV/0!</v>
      </c>
      <c r="W24" s="17" t="e">
        <f t="shared" si="7"/>
        <v>#DIV/0!</v>
      </c>
      <c r="X24" s="17" t="e">
        <f t="shared" si="7"/>
        <v>#DIV/0!</v>
      </c>
      <c r="Y24" s="17" t="e">
        <f t="shared" si="7"/>
        <v>#DIV/0!</v>
      </c>
      <c r="Z24" s="17" t="e">
        <f t="shared" si="7"/>
        <v>#DIV/0!</v>
      </c>
      <c r="AA24" s="17" t="e">
        <f t="shared" si="7"/>
        <v>#DIV/0!</v>
      </c>
      <c r="AB24" s="17" t="e">
        <f t="shared" si="7"/>
        <v>#DIV/0!</v>
      </c>
      <c r="AC24" s="17" t="e">
        <f t="shared" si="7"/>
        <v>#DIV/0!</v>
      </c>
      <c r="AD24" s="17" t="e">
        <f t="shared" si="7"/>
        <v>#DIV/0!</v>
      </c>
      <c r="AE24" s="17" t="e">
        <f t="shared" si="7"/>
        <v>#DIV/0!</v>
      </c>
      <c r="AF24" s="17" t="e">
        <f t="shared" si="7"/>
        <v>#DIV/0!</v>
      </c>
    </row>
    <row r="25" spans="1:32" s="11" customFormat="1" ht="30.75" customHeight="1" x14ac:dyDescent="0.2">
      <c r="A25" s="95" t="s">
        <v>44</v>
      </c>
      <c r="B25" s="20"/>
      <c r="C25" s="17">
        <f>C21/C17*10</f>
        <v>21.088588588588589</v>
      </c>
      <c r="D25" s="13"/>
      <c r="E25" s="17">
        <f>E21/E17*10</f>
        <v>20.297699594046009</v>
      </c>
      <c r="F25" s="17">
        <f>F21/F17*10</f>
        <v>20.408163265306122</v>
      </c>
      <c r="G25" s="17">
        <f t="shared" ref="G25:AF25" si="8">G21/G17*10</f>
        <v>25.454545454545453</v>
      </c>
      <c r="H25" s="17">
        <f t="shared" si="8"/>
        <v>22.857142857142854</v>
      </c>
      <c r="I25" s="17" t="e">
        <f t="shared" si="8"/>
        <v>#DIV/0!</v>
      </c>
      <c r="J25" s="17" t="e">
        <f t="shared" si="8"/>
        <v>#DIV/0!</v>
      </c>
      <c r="K25" s="17" t="e">
        <f t="shared" si="8"/>
        <v>#DIV/0!</v>
      </c>
      <c r="L25" s="17" t="e">
        <f t="shared" si="8"/>
        <v>#DIV/0!</v>
      </c>
      <c r="M25" s="17">
        <f t="shared" si="8"/>
        <v>20</v>
      </c>
      <c r="N25" s="17">
        <f t="shared" si="8"/>
        <v>23.636363636363637</v>
      </c>
      <c r="O25" s="17">
        <f t="shared" si="8"/>
        <v>27.142857142857146</v>
      </c>
      <c r="P25" s="17">
        <f t="shared" si="8"/>
        <v>20</v>
      </c>
      <c r="Q25" s="17">
        <f t="shared" si="8"/>
        <v>20</v>
      </c>
      <c r="R25" s="17" t="e">
        <f t="shared" si="8"/>
        <v>#DIV/0!</v>
      </c>
      <c r="S25" s="17" t="e">
        <f t="shared" si="8"/>
        <v>#DIV/0!</v>
      </c>
      <c r="T25" s="17" t="e">
        <f t="shared" si="8"/>
        <v>#DIV/0!</v>
      </c>
      <c r="U25" s="17">
        <f t="shared" si="8"/>
        <v>19.6078431372549</v>
      </c>
      <c r="V25" s="17" t="e">
        <f t="shared" si="8"/>
        <v>#DIV/0!</v>
      </c>
      <c r="W25" s="17" t="e">
        <f t="shared" si="8"/>
        <v>#DIV/0!</v>
      </c>
      <c r="X25" s="17" t="e">
        <f t="shared" si="8"/>
        <v>#DIV/0!</v>
      </c>
      <c r="Y25" s="17" t="e">
        <f t="shared" si="8"/>
        <v>#DIV/0!</v>
      </c>
      <c r="Z25" s="17" t="e">
        <f t="shared" si="8"/>
        <v>#DIV/0!</v>
      </c>
      <c r="AA25" s="17" t="e">
        <f t="shared" si="8"/>
        <v>#DIV/0!</v>
      </c>
      <c r="AB25" s="17" t="e">
        <f t="shared" si="8"/>
        <v>#DIV/0!</v>
      </c>
      <c r="AC25" s="17" t="e">
        <f t="shared" si="8"/>
        <v>#DIV/0!</v>
      </c>
      <c r="AD25" s="17" t="e">
        <f t="shared" si="8"/>
        <v>#DIV/0!</v>
      </c>
      <c r="AE25" s="17" t="e">
        <f t="shared" si="8"/>
        <v>#DIV/0!</v>
      </c>
      <c r="AF25" s="17" t="e">
        <f t="shared" si="8"/>
        <v>#DIV/0!</v>
      </c>
    </row>
    <row r="26" spans="1:32" s="11" customFormat="1" ht="30.75" customHeight="1" x14ac:dyDescent="0.2">
      <c r="A26" s="95" t="s">
        <v>202</v>
      </c>
      <c r="B26" s="20"/>
      <c r="C26" s="17">
        <f>C22/C18*10</f>
        <v>19.480519480519479</v>
      </c>
      <c r="D26" s="13"/>
      <c r="E26" s="17"/>
      <c r="F26" s="17"/>
      <c r="G26" s="17"/>
      <c r="H26" s="17">
        <f>H22/H18*10</f>
        <v>19.480519480519479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11" customFormat="1" ht="30.75" customHeight="1" x14ac:dyDescent="0.2">
      <c r="A27" s="95" t="s">
        <v>204</v>
      </c>
      <c r="B27" s="20"/>
      <c r="C27" s="17">
        <f>C23/C19*10</f>
        <v>24.444444444444446</v>
      </c>
      <c r="D27" s="13"/>
      <c r="E27" s="17">
        <f t="shared" ref="E27:O27" si="9">E23/E19*10</f>
        <v>24</v>
      </c>
      <c r="F27" s="17">
        <f t="shared" si="9"/>
        <v>24.615384615384617</v>
      </c>
      <c r="G27" s="17" t="e">
        <f t="shared" si="9"/>
        <v>#DIV/0!</v>
      </c>
      <c r="H27" s="17" t="e">
        <f t="shared" si="9"/>
        <v>#DIV/0!</v>
      </c>
      <c r="I27" s="17" t="e">
        <f t="shared" si="9"/>
        <v>#DIV/0!</v>
      </c>
      <c r="J27" s="17" t="e">
        <f t="shared" si="9"/>
        <v>#DIV/0!</v>
      </c>
      <c r="K27" s="17" t="e">
        <f t="shared" si="9"/>
        <v>#DIV/0!</v>
      </c>
      <c r="L27" s="17" t="e">
        <f t="shared" si="9"/>
        <v>#DIV/0!</v>
      </c>
      <c r="M27" s="17" t="e">
        <f t="shared" si="9"/>
        <v>#DIV/0!</v>
      </c>
      <c r="N27" s="17" t="e">
        <f t="shared" si="9"/>
        <v>#DIV/0!</v>
      </c>
      <c r="O27" s="17" t="e">
        <f t="shared" si="9"/>
        <v>#DIV/0!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s="11" customFormat="1" ht="30.75" customHeight="1" x14ac:dyDescent="0.2">
      <c r="A28" s="97" t="s">
        <v>131</v>
      </c>
      <c r="B28" s="20"/>
      <c r="C28" s="17">
        <f t="shared" ref="C28" si="10">E28+F28+G28+H28+I28+J28+L28+M28+N28+O28+P28+Q28+R28+S28+T28+U28+V28+W28+X28+Y28+Z28+AA28+AB28+AC28+AD28+AF28</f>
        <v>2.5</v>
      </c>
      <c r="D28" s="13"/>
      <c r="E28" s="17"/>
      <c r="F28" s="17"/>
      <c r="G28" s="17"/>
      <c r="H28" s="17"/>
      <c r="I28" s="17"/>
      <c r="J28" s="17"/>
      <c r="K28" s="17"/>
      <c r="L28" s="17">
        <v>2.5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s="11" customFormat="1" ht="30.75" customHeight="1" x14ac:dyDescent="0.2">
      <c r="A29" s="94" t="s">
        <v>62</v>
      </c>
      <c r="B29" s="20"/>
      <c r="C29" s="17">
        <f t="shared" ref="C29" si="11">E29+F29+G29+H29+I29+J29+L29+M29+N29+O29+P29+Q29+R29+S29+T29+U29+V29+W29+X29+Y29+Z29+AA29+AB29+AC29+AD29+AF29</f>
        <v>0.5</v>
      </c>
      <c r="D29" s="13"/>
      <c r="E29" s="17"/>
      <c r="F29" s="17"/>
      <c r="G29" s="17"/>
      <c r="H29" s="17"/>
      <c r="I29" s="17"/>
      <c r="J29" s="17"/>
      <c r="K29" s="17"/>
      <c r="L29" s="17">
        <v>0.5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11" customFormat="1" ht="30.75" customHeight="1" x14ac:dyDescent="0.2">
      <c r="A30" s="94" t="s">
        <v>50</v>
      </c>
      <c r="B30" s="20"/>
      <c r="C30" s="17">
        <f>C29/C28*10</f>
        <v>2</v>
      </c>
      <c r="D30" s="13"/>
      <c r="E30" s="17"/>
      <c r="F30" s="17"/>
      <c r="G30" s="17"/>
      <c r="H30" s="17"/>
      <c r="I30" s="17"/>
      <c r="J30" s="17"/>
      <c r="K30" s="17"/>
      <c r="L30" s="17">
        <f>L29/L28*10</f>
        <v>2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s="11" customFormat="1" ht="28.5" customHeight="1" x14ac:dyDescent="0.2">
      <c r="A31" s="95" t="s">
        <v>196</v>
      </c>
      <c r="B31" s="20">
        <v>830</v>
      </c>
      <c r="C31" s="17">
        <f>E31+F31+G31+H31+I31+J31+L31+M31+N31+O31+P31+Q31+R31+S31+T31+U31+V31+W31+X31+Y31+Z31+AA31+AB31+AC31+AD31+AF31</f>
        <v>1430</v>
      </c>
      <c r="D31" s="13">
        <f t="shared" si="0"/>
        <v>1.7228915662650603</v>
      </c>
      <c r="E31" s="22">
        <v>600</v>
      </c>
      <c r="F31" s="22">
        <v>350</v>
      </c>
      <c r="G31" s="22">
        <v>120</v>
      </c>
      <c r="H31" s="22">
        <v>130</v>
      </c>
      <c r="I31" s="22">
        <v>0</v>
      </c>
      <c r="J31" s="22">
        <v>20</v>
      </c>
      <c r="K31" s="22">
        <v>0</v>
      </c>
      <c r="L31" s="22">
        <v>20</v>
      </c>
      <c r="M31" s="49">
        <v>50</v>
      </c>
      <c r="N31" s="49">
        <v>45</v>
      </c>
      <c r="O31" s="49">
        <v>10</v>
      </c>
      <c r="P31" s="49">
        <v>0</v>
      </c>
      <c r="Q31" s="49">
        <v>10</v>
      </c>
      <c r="R31" s="49">
        <v>30</v>
      </c>
      <c r="S31" s="49"/>
      <c r="T31" s="49"/>
      <c r="U31" s="49">
        <v>30</v>
      </c>
      <c r="V31" s="49"/>
      <c r="W31" s="49"/>
      <c r="X31" s="49"/>
      <c r="Y31" s="49"/>
      <c r="Z31" s="49"/>
      <c r="AA31" s="49">
        <v>10</v>
      </c>
      <c r="AB31" s="49"/>
      <c r="AC31" s="49"/>
      <c r="AD31" s="49">
        <v>5</v>
      </c>
      <c r="AE31" s="49"/>
      <c r="AF31" s="49"/>
    </row>
    <row r="32" spans="1:32" s="11" customFormat="1" ht="30" hidden="1" customHeight="1" x14ac:dyDescent="0.2">
      <c r="A32" s="95" t="s">
        <v>5</v>
      </c>
      <c r="B32" s="20">
        <v>0</v>
      </c>
      <c r="C32" s="17">
        <f>C31/C9*100</f>
        <v>65.386374028349337</v>
      </c>
      <c r="D32" s="13" t="e">
        <f t="shared" si="0"/>
        <v>#DIV/0!</v>
      </c>
      <c r="E32" s="17">
        <f t="shared" ref="E32:H32" si="12">E31/E9*100</f>
        <v>81.521739130434781</v>
      </c>
      <c r="F32" s="17">
        <f t="shared" si="12"/>
        <v>97.222222222222214</v>
      </c>
      <c r="G32" s="17">
        <f t="shared" si="12"/>
        <v>60</v>
      </c>
      <c r="H32" s="17">
        <f t="shared" si="12"/>
        <v>65</v>
      </c>
      <c r="I32" s="22"/>
      <c r="J32" s="17">
        <f t="shared" ref="J32:K32" si="13">J31/J9*100</f>
        <v>100</v>
      </c>
      <c r="K32" s="17">
        <f t="shared" si="13"/>
        <v>0</v>
      </c>
      <c r="L32" s="22"/>
      <c r="M32" s="17">
        <f>M31/M9*100</f>
        <v>100</v>
      </c>
      <c r="N32" s="17">
        <f t="shared" ref="N32:R32" si="14">N31/N9*100</f>
        <v>45</v>
      </c>
      <c r="O32" s="17">
        <f t="shared" si="14"/>
        <v>25</v>
      </c>
      <c r="P32" s="17"/>
      <c r="Q32" s="17">
        <f t="shared" si="14"/>
        <v>66.666666666666657</v>
      </c>
      <c r="R32" s="17">
        <f t="shared" si="14"/>
        <v>15</v>
      </c>
      <c r="S32" s="17">
        <f>S31/S9*100</f>
        <v>0</v>
      </c>
      <c r="T32" s="17"/>
      <c r="U32" s="17">
        <f t="shared" ref="U32:AD32" si="15">U31/U9*100</f>
        <v>58.82352941176471</v>
      </c>
      <c r="V32" s="17"/>
      <c r="W32" s="17"/>
      <c r="X32" s="17"/>
      <c r="Y32" s="17"/>
      <c r="Z32" s="17"/>
      <c r="AA32" s="17">
        <f t="shared" si="15"/>
        <v>100</v>
      </c>
      <c r="AB32" s="17"/>
      <c r="AC32" s="17"/>
      <c r="AD32" s="17">
        <f t="shared" si="15"/>
        <v>83.333333333333343</v>
      </c>
      <c r="AE32" s="17"/>
      <c r="AF32" s="17"/>
    </row>
    <row r="33" spans="1:36" s="11" customFormat="1" ht="30" customHeight="1" x14ac:dyDescent="0.2">
      <c r="A33" s="95" t="s">
        <v>198</v>
      </c>
      <c r="B33" s="20">
        <v>4030</v>
      </c>
      <c r="C33" s="17">
        <f>E33+F33+G33+H33+I33+J33+L33+M33+N33+O33+P33+Q33+R33+S33+T33+U33+V33+W33+X33+Y33+Z33+AA33+AB33+AC33+AD33+AF33</f>
        <v>3286.2</v>
      </c>
      <c r="D33" s="13">
        <f t="shared" si="0"/>
        <v>0.81543424317617863</v>
      </c>
      <c r="E33" s="17">
        <v>814</v>
      </c>
      <c r="F33" s="17">
        <v>871</v>
      </c>
      <c r="G33" s="17">
        <v>400</v>
      </c>
      <c r="H33" s="17"/>
      <c r="I33" s="22"/>
      <c r="J33" s="17"/>
      <c r="K33" s="17"/>
      <c r="L33" s="22"/>
      <c r="M33" s="17">
        <v>158</v>
      </c>
      <c r="N33" s="17">
        <v>10</v>
      </c>
      <c r="O33" s="17">
        <v>5</v>
      </c>
      <c r="P33" s="17">
        <v>110.14</v>
      </c>
      <c r="Q33" s="17">
        <v>322</v>
      </c>
      <c r="R33" s="17"/>
      <c r="S33" s="17">
        <v>62</v>
      </c>
      <c r="T33" s="17">
        <v>83</v>
      </c>
      <c r="U33" s="17">
        <v>0</v>
      </c>
      <c r="V33" s="17">
        <v>33</v>
      </c>
      <c r="W33" s="17">
        <v>55</v>
      </c>
      <c r="X33" s="17">
        <v>80.2</v>
      </c>
      <c r="Y33" s="17">
        <v>120</v>
      </c>
      <c r="Z33" s="17">
        <v>125</v>
      </c>
      <c r="AA33" s="17">
        <v>19</v>
      </c>
      <c r="AB33" s="17">
        <v>3.5</v>
      </c>
      <c r="AC33" s="17">
        <v>2.1</v>
      </c>
      <c r="AD33" s="17">
        <v>10</v>
      </c>
      <c r="AE33" s="17">
        <v>0.42</v>
      </c>
      <c r="AF33" s="17">
        <v>3.26</v>
      </c>
    </row>
    <row r="34" spans="1:36" s="11" customFormat="1" ht="30" customHeight="1" x14ac:dyDescent="0.2">
      <c r="A34" s="95" t="s">
        <v>176</v>
      </c>
      <c r="B34" s="20">
        <v>4034</v>
      </c>
      <c r="C34" s="17">
        <f>E34+F34+G34+H34+I34+J34+L34+M34+N34+O34+P34+Q34+R34+S34+T34+U34+V34+W34+X34+Y34+Z34+AA34+AB34+AC34+AD34+AF34</f>
        <v>3286.16</v>
      </c>
      <c r="D34" s="13">
        <f>C34/B34</f>
        <v>0.81461576598909269</v>
      </c>
      <c r="E34" s="22">
        <v>814</v>
      </c>
      <c r="F34" s="22">
        <v>871</v>
      </c>
      <c r="G34" s="22">
        <v>400</v>
      </c>
      <c r="H34" s="22">
        <v>0</v>
      </c>
      <c r="I34" s="22"/>
      <c r="J34" s="22"/>
      <c r="K34" s="22">
        <v>0</v>
      </c>
      <c r="L34" s="22">
        <v>0</v>
      </c>
      <c r="M34" s="22">
        <v>158</v>
      </c>
      <c r="N34" s="22">
        <v>10</v>
      </c>
      <c r="O34" s="22">
        <v>5</v>
      </c>
      <c r="P34" s="22">
        <v>110.1</v>
      </c>
      <c r="Q34" s="22">
        <v>322</v>
      </c>
      <c r="R34" s="22">
        <v>0</v>
      </c>
      <c r="S34" s="22">
        <v>62</v>
      </c>
      <c r="T34" s="22">
        <v>83</v>
      </c>
      <c r="U34" s="22">
        <v>0</v>
      </c>
      <c r="V34" s="49">
        <v>33</v>
      </c>
      <c r="W34" s="49">
        <v>55</v>
      </c>
      <c r="X34" s="49">
        <v>80.2</v>
      </c>
      <c r="Y34" s="49">
        <v>120</v>
      </c>
      <c r="Z34" s="49">
        <v>125</v>
      </c>
      <c r="AA34" s="49">
        <v>19</v>
      </c>
      <c r="AB34" s="49">
        <v>3.5</v>
      </c>
      <c r="AC34" s="49">
        <v>2.1</v>
      </c>
      <c r="AD34" s="22">
        <v>10</v>
      </c>
      <c r="AE34" s="49">
        <v>0.42</v>
      </c>
      <c r="AF34" s="49">
        <v>3.26</v>
      </c>
    </row>
    <row r="35" spans="1:36" s="11" customFormat="1" ht="30" customHeight="1" x14ac:dyDescent="0.2">
      <c r="A35" s="95" t="s">
        <v>82</v>
      </c>
      <c r="B35" s="100">
        <f>B34/B33</f>
        <v>1.0009925558312656</v>
      </c>
      <c r="C35" s="100">
        <f>C34/C33</f>
        <v>0.99998782788631246</v>
      </c>
      <c r="D35" s="13">
        <f>C35/B35</f>
        <v>0.99899626831478405</v>
      </c>
      <c r="E35" s="22">
        <f>E34/E33*100</f>
        <v>100</v>
      </c>
      <c r="F35" s="22">
        <f t="shared" ref="F35:G35" si="16">F34/F33*100</f>
        <v>100</v>
      </c>
      <c r="G35" s="22">
        <f t="shared" si="16"/>
        <v>100</v>
      </c>
      <c r="H35" s="22" t="s">
        <v>0</v>
      </c>
      <c r="I35" s="22"/>
      <c r="J35" s="22" t="e">
        <f t="shared" ref="J35" si="17">J34/J33*100</f>
        <v>#DIV/0!</v>
      </c>
      <c r="K35" s="22"/>
      <c r="L35" s="22"/>
      <c r="M35" s="22">
        <f t="shared" ref="M35" si="18">M34/M33*100</f>
        <v>100</v>
      </c>
      <c r="N35" s="22">
        <f t="shared" ref="N35" si="19">N34/N33*100</f>
        <v>100</v>
      </c>
      <c r="O35" s="22">
        <f t="shared" ref="O35" si="20">O34/O33*100</f>
        <v>100</v>
      </c>
      <c r="P35" s="22">
        <f t="shared" ref="P35" si="21">P34/P33*100</f>
        <v>99.963682585799887</v>
      </c>
      <c r="Q35" s="22">
        <f t="shared" ref="Q35" si="22">Q34/Q33*100</f>
        <v>100</v>
      </c>
      <c r="R35" s="22" t="e">
        <f t="shared" ref="R35" si="23">R34/R33*100</f>
        <v>#DIV/0!</v>
      </c>
      <c r="S35" s="22">
        <f t="shared" ref="S35:T35" si="24">S34/S33*100</f>
        <v>100</v>
      </c>
      <c r="T35" s="22">
        <f t="shared" si="24"/>
        <v>100</v>
      </c>
      <c r="U35" s="22" t="e">
        <f t="shared" ref="U35" si="25">U34/U33*100</f>
        <v>#DIV/0!</v>
      </c>
      <c r="V35" s="22">
        <f t="shared" ref="V35" si="26">V34/V33*100</f>
        <v>100</v>
      </c>
      <c r="W35" s="22">
        <f t="shared" ref="W35" si="27">W34/W33*100</f>
        <v>100</v>
      </c>
      <c r="X35" s="22">
        <f t="shared" ref="X35" si="28">X34/X33*100</f>
        <v>100</v>
      </c>
      <c r="Y35" s="22">
        <f t="shared" ref="Y35" si="29">Y34/Y33*100</f>
        <v>100</v>
      </c>
      <c r="Z35" s="22">
        <v>55</v>
      </c>
      <c r="AA35" s="22">
        <f t="shared" ref="AA35" si="30">AA34/AA33*100</f>
        <v>100</v>
      </c>
      <c r="AB35" s="22">
        <f t="shared" ref="AB35" si="31">AB34/AB33*100</f>
        <v>100</v>
      </c>
      <c r="AC35" s="22">
        <f t="shared" ref="AC35" si="32">AC34/AC33*100</f>
        <v>100</v>
      </c>
      <c r="AD35" s="22">
        <f t="shared" ref="AD35" si="33">AD34/AD33*100</f>
        <v>100</v>
      </c>
      <c r="AE35" s="22">
        <f t="shared" ref="AE35" si="34">AE34/AE33*100</f>
        <v>100</v>
      </c>
      <c r="AF35" s="22">
        <f t="shared" ref="AF35" si="35">AF34/AF33*100</f>
        <v>100</v>
      </c>
    </row>
    <row r="36" spans="1:36" s="11" customFormat="1" ht="30" customHeight="1" x14ac:dyDescent="0.2">
      <c r="A36" s="95" t="s">
        <v>197</v>
      </c>
      <c r="B36" s="20">
        <v>300</v>
      </c>
      <c r="C36" s="17">
        <f>E36+F36+G36+H36+I36+J36+L36+M36+N36+O36+P36+Q36+R36+S36+T36+U36+V36+W36+X36+Y36+Z36+AA36+AB36+AC36+AD36+AF36</f>
        <v>148</v>
      </c>
      <c r="D36" s="13">
        <f>C36/B36</f>
        <v>0.49333333333333335</v>
      </c>
      <c r="E36" s="22"/>
      <c r="F36" s="22">
        <v>137</v>
      </c>
      <c r="G36" s="22"/>
      <c r="H36" s="22"/>
      <c r="I36" s="22"/>
      <c r="J36" s="22"/>
      <c r="K36" s="22"/>
      <c r="L36" s="22"/>
      <c r="M36" s="22"/>
      <c r="N36" s="22"/>
      <c r="O36" s="22">
        <v>10</v>
      </c>
      <c r="P36" s="22"/>
      <c r="Q36" s="22"/>
      <c r="R36" s="22"/>
      <c r="S36" s="22"/>
      <c r="T36" s="22"/>
      <c r="U36" s="22"/>
      <c r="V36" s="22"/>
      <c r="W36" s="22">
        <v>1</v>
      </c>
      <c r="X36" s="22"/>
      <c r="Y36" s="22"/>
      <c r="Z36" s="22"/>
      <c r="AA36" s="22"/>
      <c r="AB36" s="22"/>
      <c r="AC36" s="22"/>
      <c r="AD36" s="22"/>
      <c r="AE36" s="22"/>
      <c r="AF36" s="22"/>
    </row>
    <row r="37" spans="1:36" s="11" customFormat="1" ht="30" customHeight="1" x14ac:dyDescent="0.2">
      <c r="A37" s="95" t="s">
        <v>177</v>
      </c>
      <c r="B37" s="20"/>
      <c r="C37" s="20"/>
      <c r="D37" s="1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 t="s">
        <v>0</v>
      </c>
      <c r="T37" s="22"/>
      <c r="U37" s="22"/>
      <c r="V37" s="49"/>
      <c r="W37" s="49"/>
      <c r="X37" s="49"/>
      <c r="Y37" s="49"/>
      <c r="Z37" s="49"/>
      <c r="AA37" s="49"/>
      <c r="AB37" s="49"/>
      <c r="AC37" s="49"/>
      <c r="AD37" s="22"/>
      <c r="AE37" s="49"/>
      <c r="AF37" s="49"/>
    </row>
    <row r="38" spans="1:36" s="11" customFormat="1" ht="30" customHeight="1" x14ac:dyDescent="0.2">
      <c r="A38" s="94" t="s">
        <v>87</v>
      </c>
      <c r="B38" s="20">
        <v>3200</v>
      </c>
      <c r="C38" s="17">
        <f>E38+F38+G38+H38+I38+J38+L38+M38+N38+O38+P38+Q38+R38+S38+T38+U38+V38+W38+X38+Y38+Z38+AA38+AB38+AC38+AD38+AF38</f>
        <v>3374</v>
      </c>
      <c r="D38" s="13">
        <f>C38/B38</f>
        <v>1.0543750000000001</v>
      </c>
      <c r="E38" s="22">
        <v>210</v>
      </c>
      <c r="F38" s="22">
        <v>700</v>
      </c>
      <c r="G38" s="22">
        <v>150</v>
      </c>
      <c r="H38" s="22">
        <v>0</v>
      </c>
      <c r="I38" s="22">
        <v>70</v>
      </c>
      <c r="J38" s="22">
        <v>45</v>
      </c>
      <c r="K38" s="22">
        <v>0</v>
      </c>
      <c r="L38" s="22">
        <v>0</v>
      </c>
      <c r="M38" s="22">
        <v>120</v>
      </c>
      <c r="N38" s="22">
        <v>50</v>
      </c>
      <c r="O38" s="22">
        <v>15</v>
      </c>
      <c r="P38" s="22">
        <v>600</v>
      </c>
      <c r="Q38" s="22">
        <v>550</v>
      </c>
      <c r="R38" s="22"/>
      <c r="S38" s="22">
        <v>35</v>
      </c>
      <c r="T38" s="22">
        <v>115</v>
      </c>
      <c r="U38" s="22"/>
      <c r="V38" s="49">
        <v>75</v>
      </c>
      <c r="W38" s="49">
        <v>138</v>
      </c>
      <c r="X38" s="49">
        <v>70</v>
      </c>
      <c r="Y38" s="49">
        <v>150</v>
      </c>
      <c r="Z38" s="49">
        <v>150</v>
      </c>
      <c r="AA38" s="49">
        <v>40</v>
      </c>
      <c r="AB38" s="49">
        <v>10</v>
      </c>
      <c r="AC38" s="49">
        <v>6</v>
      </c>
      <c r="AD38" s="22">
        <v>55</v>
      </c>
      <c r="AE38" s="49">
        <v>1</v>
      </c>
      <c r="AF38" s="49">
        <v>20</v>
      </c>
    </row>
    <row r="39" spans="1:36" s="11" customFormat="1" ht="0.75" customHeight="1" x14ac:dyDescent="0.2">
      <c r="A39" s="97" t="s">
        <v>189</v>
      </c>
      <c r="B39" s="20">
        <v>3149</v>
      </c>
      <c r="C39" s="99">
        <v>3368</v>
      </c>
      <c r="D39" s="1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49"/>
      <c r="W39" s="49"/>
      <c r="X39" s="49"/>
      <c r="Y39" s="49"/>
      <c r="Z39" s="49"/>
      <c r="AA39" s="49"/>
      <c r="AB39" s="49"/>
      <c r="AC39" s="49"/>
      <c r="AD39" s="22"/>
      <c r="AE39" s="49"/>
      <c r="AF39" s="49"/>
    </row>
    <row r="40" spans="1:36" s="11" customFormat="1" ht="30" hidden="1" customHeight="1" x14ac:dyDescent="0.2">
      <c r="A40" s="97" t="s">
        <v>190</v>
      </c>
      <c r="B40" s="17">
        <f>B38*0.45</f>
        <v>1440</v>
      </c>
      <c r="C40" s="17">
        <f>C38*0.45</f>
        <v>1518.3</v>
      </c>
      <c r="D40" s="13"/>
      <c r="E40" s="17">
        <f t="shared" ref="E40:AF40" si="36">E38*0.45</f>
        <v>94.5</v>
      </c>
      <c r="F40" s="17">
        <f t="shared" si="36"/>
        <v>315</v>
      </c>
      <c r="G40" s="17">
        <f t="shared" si="36"/>
        <v>67.5</v>
      </c>
      <c r="H40" s="17">
        <f t="shared" si="36"/>
        <v>0</v>
      </c>
      <c r="I40" s="17">
        <f t="shared" si="36"/>
        <v>31.5</v>
      </c>
      <c r="J40" s="17">
        <f t="shared" si="36"/>
        <v>20.25</v>
      </c>
      <c r="K40" s="17">
        <f t="shared" si="36"/>
        <v>0</v>
      </c>
      <c r="L40" s="17">
        <f t="shared" si="36"/>
        <v>0</v>
      </c>
      <c r="M40" s="17">
        <f t="shared" si="36"/>
        <v>54</v>
      </c>
      <c r="N40" s="17">
        <f t="shared" si="36"/>
        <v>22.5</v>
      </c>
      <c r="O40" s="17">
        <f t="shared" si="36"/>
        <v>6.75</v>
      </c>
      <c r="P40" s="17">
        <f t="shared" si="36"/>
        <v>270</v>
      </c>
      <c r="Q40" s="17">
        <f t="shared" si="36"/>
        <v>247.5</v>
      </c>
      <c r="R40" s="17">
        <f t="shared" si="36"/>
        <v>0</v>
      </c>
      <c r="S40" s="17">
        <f t="shared" si="36"/>
        <v>15.75</v>
      </c>
      <c r="T40" s="17">
        <f t="shared" si="36"/>
        <v>51.75</v>
      </c>
      <c r="U40" s="17">
        <f t="shared" si="36"/>
        <v>0</v>
      </c>
      <c r="V40" s="17">
        <f t="shared" si="36"/>
        <v>33.75</v>
      </c>
      <c r="W40" s="17">
        <f t="shared" si="36"/>
        <v>62.1</v>
      </c>
      <c r="X40" s="17">
        <f t="shared" si="36"/>
        <v>31.5</v>
      </c>
      <c r="Y40" s="17">
        <f t="shared" si="36"/>
        <v>67.5</v>
      </c>
      <c r="Z40" s="17">
        <f t="shared" si="36"/>
        <v>67.5</v>
      </c>
      <c r="AA40" s="17">
        <f t="shared" si="36"/>
        <v>18</v>
      </c>
      <c r="AB40" s="17">
        <f t="shared" si="36"/>
        <v>4.5</v>
      </c>
      <c r="AC40" s="17">
        <f t="shared" si="36"/>
        <v>2.7</v>
      </c>
      <c r="AD40" s="17">
        <f t="shared" si="36"/>
        <v>24.75</v>
      </c>
      <c r="AE40" s="17">
        <f t="shared" si="36"/>
        <v>0.45</v>
      </c>
      <c r="AF40" s="17">
        <f t="shared" si="36"/>
        <v>9</v>
      </c>
    </row>
    <row r="41" spans="1:36" s="11" customFormat="1" ht="30" customHeight="1" x14ac:dyDescent="0.2">
      <c r="A41" s="97" t="s">
        <v>191</v>
      </c>
      <c r="B41" s="20"/>
      <c r="C41" s="100">
        <f>C38/C39</f>
        <v>1.0017814726840855</v>
      </c>
      <c r="D41" s="1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49"/>
      <c r="W41" s="49"/>
      <c r="X41" s="49"/>
      <c r="Y41" s="49"/>
      <c r="Z41" s="49"/>
      <c r="AA41" s="49"/>
      <c r="AB41" s="49"/>
      <c r="AC41" s="49"/>
      <c r="AD41" s="22"/>
      <c r="AE41" s="49"/>
      <c r="AF41" s="49"/>
    </row>
    <row r="42" spans="1:36" s="11" customFormat="1" ht="29.25" customHeight="1" x14ac:dyDescent="0.2">
      <c r="A42" s="94" t="s">
        <v>91</v>
      </c>
      <c r="B42" s="20">
        <v>9500</v>
      </c>
      <c r="C42" s="20">
        <f t="shared" ref="C42:C53" si="37">SUM(E42:AF42)</f>
        <v>10450</v>
      </c>
      <c r="D42" s="13">
        <f>C42/B42</f>
        <v>1.1000000000000001</v>
      </c>
      <c r="E42" s="22">
        <v>5300</v>
      </c>
      <c r="F42" s="22">
        <v>3500</v>
      </c>
      <c r="G42" s="22">
        <v>1500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/>
      <c r="Q42" s="22"/>
      <c r="R42" s="22"/>
      <c r="S42" s="22"/>
      <c r="T42" s="22"/>
      <c r="U42" s="22"/>
      <c r="V42" s="49"/>
      <c r="W42" s="49"/>
      <c r="X42" s="49"/>
      <c r="Y42" s="49">
        <v>150</v>
      </c>
      <c r="Z42" s="49"/>
      <c r="AA42" s="49"/>
      <c r="AB42" s="49"/>
      <c r="AC42" s="49"/>
      <c r="AD42" s="22"/>
      <c r="AE42" s="49"/>
      <c r="AF42" s="49"/>
    </row>
    <row r="43" spans="1:36" s="11" customFormat="1" ht="30" hidden="1" customHeight="1" x14ac:dyDescent="0.2">
      <c r="A43" s="97" t="s">
        <v>192</v>
      </c>
      <c r="B43" s="20">
        <v>11021</v>
      </c>
      <c r="C43" s="93">
        <v>11786</v>
      </c>
      <c r="D43" s="1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9"/>
      <c r="W43" s="49"/>
      <c r="X43" s="49"/>
      <c r="Y43" s="49"/>
      <c r="Z43" s="49"/>
      <c r="AA43" s="49"/>
      <c r="AB43" s="49"/>
      <c r="AC43" s="49"/>
      <c r="AD43" s="22"/>
      <c r="AE43" s="49"/>
      <c r="AF43" s="49"/>
    </row>
    <row r="44" spans="1:36" s="11" customFormat="1" ht="30" hidden="1" customHeight="1" x14ac:dyDescent="0.2">
      <c r="A44" s="97" t="s">
        <v>193</v>
      </c>
      <c r="B44" s="20">
        <f>B42*0.3</f>
        <v>2850</v>
      </c>
      <c r="C44" s="20">
        <f>C42*0.3</f>
        <v>3135</v>
      </c>
      <c r="D44" s="13">
        <f>C44/B44</f>
        <v>1.1000000000000001</v>
      </c>
      <c r="E44" s="20">
        <f t="shared" ref="E44:AF44" si="38">E42*0.3</f>
        <v>1590</v>
      </c>
      <c r="F44" s="20">
        <f t="shared" si="38"/>
        <v>1050</v>
      </c>
      <c r="G44" s="20">
        <f t="shared" si="38"/>
        <v>450</v>
      </c>
      <c r="H44" s="20">
        <f t="shared" si="38"/>
        <v>0</v>
      </c>
      <c r="I44" s="20">
        <f t="shared" si="38"/>
        <v>0</v>
      </c>
      <c r="J44" s="20">
        <f t="shared" si="38"/>
        <v>0</v>
      </c>
      <c r="K44" s="20">
        <f t="shared" si="38"/>
        <v>0</v>
      </c>
      <c r="L44" s="20">
        <f t="shared" si="38"/>
        <v>0</v>
      </c>
      <c r="M44" s="20">
        <f t="shared" si="38"/>
        <v>0</v>
      </c>
      <c r="N44" s="20">
        <f t="shared" si="38"/>
        <v>0</v>
      </c>
      <c r="O44" s="20">
        <f t="shared" si="38"/>
        <v>0</v>
      </c>
      <c r="P44" s="20">
        <f t="shared" si="38"/>
        <v>0</v>
      </c>
      <c r="Q44" s="20">
        <f t="shared" si="38"/>
        <v>0</v>
      </c>
      <c r="R44" s="20">
        <f t="shared" si="38"/>
        <v>0</v>
      </c>
      <c r="S44" s="20">
        <f t="shared" si="38"/>
        <v>0</v>
      </c>
      <c r="T44" s="20">
        <f t="shared" si="38"/>
        <v>0</v>
      </c>
      <c r="U44" s="20">
        <f t="shared" si="38"/>
        <v>0</v>
      </c>
      <c r="V44" s="20">
        <f t="shared" si="38"/>
        <v>0</v>
      </c>
      <c r="W44" s="20">
        <f t="shared" si="38"/>
        <v>0</v>
      </c>
      <c r="X44" s="20">
        <f t="shared" si="38"/>
        <v>0</v>
      </c>
      <c r="Y44" s="20">
        <f t="shared" si="38"/>
        <v>45</v>
      </c>
      <c r="Z44" s="20">
        <f t="shared" si="38"/>
        <v>0</v>
      </c>
      <c r="AA44" s="20">
        <f t="shared" si="38"/>
        <v>0</v>
      </c>
      <c r="AB44" s="20">
        <f t="shared" si="38"/>
        <v>0</v>
      </c>
      <c r="AC44" s="20">
        <f t="shared" si="38"/>
        <v>0</v>
      </c>
      <c r="AD44" s="20">
        <f t="shared" si="38"/>
        <v>0</v>
      </c>
      <c r="AE44" s="20">
        <f t="shared" si="38"/>
        <v>0</v>
      </c>
      <c r="AF44" s="20">
        <f t="shared" si="38"/>
        <v>0</v>
      </c>
    </row>
    <row r="45" spans="1:36" s="11" customFormat="1" ht="30" customHeight="1" x14ac:dyDescent="0.2">
      <c r="A45" s="97" t="s">
        <v>191</v>
      </c>
      <c r="B45" s="100">
        <f>B42/B43</f>
        <v>0.86199074494147532</v>
      </c>
      <c r="C45" s="100">
        <f>C42/C43</f>
        <v>0.88664517223824879</v>
      </c>
      <c r="D45" s="1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49"/>
      <c r="W45" s="49"/>
      <c r="X45" s="49"/>
      <c r="Y45" s="49"/>
      <c r="Z45" s="49"/>
      <c r="AA45" s="49"/>
      <c r="AB45" s="49"/>
      <c r="AC45" s="49"/>
      <c r="AD45" s="22"/>
      <c r="AE45" s="49"/>
      <c r="AF45" s="49"/>
    </row>
    <row r="46" spans="1:36" s="11" customFormat="1" ht="30" customHeight="1" x14ac:dyDescent="0.2">
      <c r="A46" s="94" t="s">
        <v>92</v>
      </c>
      <c r="B46" s="20">
        <v>850</v>
      </c>
      <c r="C46" s="20"/>
      <c r="D46" s="1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9"/>
      <c r="W46" s="49"/>
      <c r="X46" s="49"/>
      <c r="Y46" s="49"/>
      <c r="Z46" s="49"/>
      <c r="AA46" s="49"/>
      <c r="AB46" s="49"/>
      <c r="AC46" s="49"/>
      <c r="AD46" s="22"/>
      <c r="AE46" s="49"/>
      <c r="AF46" s="49"/>
    </row>
    <row r="47" spans="1:36" s="11" customFormat="1" ht="30" customHeight="1" x14ac:dyDescent="0.2">
      <c r="A47" s="97" t="s">
        <v>188</v>
      </c>
      <c r="B47" s="20">
        <v>13797</v>
      </c>
      <c r="C47" s="20">
        <v>12628</v>
      </c>
      <c r="D47" s="1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49"/>
      <c r="W47" s="49"/>
      <c r="X47" s="49"/>
      <c r="Y47" s="49"/>
      <c r="Z47" s="49"/>
      <c r="AA47" s="49"/>
      <c r="AB47" s="49"/>
      <c r="AC47" s="49"/>
      <c r="AD47" s="22"/>
      <c r="AE47" s="49"/>
      <c r="AF47" s="49"/>
    </row>
    <row r="48" spans="1:36" s="11" customFormat="1" ht="29.25" customHeight="1" x14ac:dyDescent="0.2">
      <c r="A48" s="94" t="s">
        <v>178</v>
      </c>
      <c r="B48" s="20">
        <v>4452</v>
      </c>
      <c r="C48" s="20">
        <f>C40+C44</f>
        <v>4653.3</v>
      </c>
      <c r="D48" s="13">
        <f>C48/B48</f>
        <v>1.0452156334231806</v>
      </c>
      <c r="E48" s="20">
        <f t="shared" ref="E48:AF48" si="39">E40+E44</f>
        <v>1684.5</v>
      </c>
      <c r="F48" s="20">
        <f t="shared" si="39"/>
        <v>1365</v>
      </c>
      <c r="G48" s="20">
        <f t="shared" si="39"/>
        <v>517.5</v>
      </c>
      <c r="H48" s="20">
        <f t="shared" si="39"/>
        <v>0</v>
      </c>
      <c r="I48" s="20">
        <f t="shared" si="39"/>
        <v>31.5</v>
      </c>
      <c r="J48" s="20">
        <f t="shared" si="39"/>
        <v>20.25</v>
      </c>
      <c r="K48" s="20">
        <f t="shared" si="39"/>
        <v>0</v>
      </c>
      <c r="L48" s="20">
        <f t="shared" si="39"/>
        <v>0</v>
      </c>
      <c r="M48" s="20">
        <f t="shared" si="39"/>
        <v>54</v>
      </c>
      <c r="N48" s="20">
        <f t="shared" si="39"/>
        <v>22.5</v>
      </c>
      <c r="O48" s="20">
        <f t="shared" si="39"/>
        <v>6.75</v>
      </c>
      <c r="P48" s="20">
        <f t="shared" si="39"/>
        <v>270</v>
      </c>
      <c r="Q48" s="20">
        <f t="shared" si="39"/>
        <v>247.5</v>
      </c>
      <c r="R48" s="20">
        <f t="shared" si="39"/>
        <v>0</v>
      </c>
      <c r="S48" s="20">
        <f t="shared" si="39"/>
        <v>15.75</v>
      </c>
      <c r="T48" s="20">
        <f t="shared" si="39"/>
        <v>51.75</v>
      </c>
      <c r="U48" s="20">
        <f t="shared" si="39"/>
        <v>0</v>
      </c>
      <c r="V48" s="20">
        <f t="shared" si="39"/>
        <v>33.75</v>
      </c>
      <c r="W48" s="20">
        <f t="shared" si="39"/>
        <v>62.1</v>
      </c>
      <c r="X48" s="20">
        <f t="shared" si="39"/>
        <v>31.5</v>
      </c>
      <c r="Y48" s="20">
        <f t="shared" si="39"/>
        <v>112.5</v>
      </c>
      <c r="Z48" s="20">
        <f t="shared" si="39"/>
        <v>67.5</v>
      </c>
      <c r="AA48" s="20">
        <f t="shared" si="39"/>
        <v>18</v>
      </c>
      <c r="AB48" s="20">
        <f t="shared" si="39"/>
        <v>4.5</v>
      </c>
      <c r="AC48" s="20">
        <f t="shared" si="39"/>
        <v>2.7</v>
      </c>
      <c r="AD48" s="20">
        <f t="shared" si="39"/>
        <v>24.75</v>
      </c>
      <c r="AE48" s="20">
        <f t="shared" si="39"/>
        <v>0.45</v>
      </c>
      <c r="AF48" s="20">
        <f t="shared" si="39"/>
        <v>9</v>
      </c>
      <c r="AG48" s="20"/>
      <c r="AH48" s="20"/>
      <c r="AI48" s="20"/>
      <c r="AJ48" s="20"/>
    </row>
    <row r="49" spans="1:33" s="11" customFormat="1" ht="1.5" hidden="1" customHeight="1" x14ac:dyDescent="0.2">
      <c r="A49" s="95" t="s">
        <v>194</v>
      </c>
      <c r="B49" s="20">
        <v>2362</v>
      </c>
      <c r="C49" s="20">
        <v>2526</v>
      </c>
      <c r="D49" s="13">
        <f t="shared" ref="D49:D50" si="40">C49/B49</f>
        <v>1.0694326841659612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49"/>
      <c r="W49" s="49"/>
      <c r="X49" s="49"/>
      <c r="Y49" s="49"/>
      <c r="Z49" s="49"/>
      <c r="AA49" s="49"/>
      <c r="AB49" s="49"/>
      <c r="AC49" s="49"/>
      <c r="AD49" s="22"/>
      <c r="AE49" s="49"/>
      <c r="AF49" s="49"/>
    </row>
    <row r="50" spans="1:33" s="11" customFormat="1" ht="26.25" customHeight="1" x14ac:dyDescent="0.2">
      <c r="A50" s="98" t="s">
        <v>195</v>
      </c>
      <c r="B50" s="17">
        <v>18.8</v>
      </c>
      <c r="C50" s="17">
        <f>C48/C49*10</f>
        <v>18.421615201900238</v>
      </c>
      <c r="D50" s="13">
        <f t="shared" si="40"/>
        <v>0.97987314903724665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49"/>
      <c r="W50" s="49"/>
      <c r="X50" s="49"/>
      <c r="Y50" s="49"/>
      <c r="Z50" s="49"/>
      <c r="AA50" s="49"/>
      <c r="AB50" s="49"/>
      <c r="AC50" s="49"/>
      <c r="AD50" s="22"/>
      <c r="AE50" s="49"/>
      <c r="AF50" s="49"/>
    </row>
    <row r="51" spans="1:33" s="11" customFormat="1" ht="30" hidden="1" customHeight="1" x14ac:dyDescent="0.2">
      <c r="A51" s="94" t="s">
        <v>184</v>
      </c>
      <c r="B51" s="20"/>
      <c r="C51" s="17">
        <f>E51+F51+G51+H51+I51+J51+L51+M51+N51+O51+P51+Q51+R51+S51+T51+U51+V51+W51+X51+Y51+Z51+AA51+AB51+AC51+AD51+AF51</f>
        <v>16</v>
      </c>
      <c r="D51" s="13" t="e">
        <f t="shared" ref="D51:D54" si="41">C51/B51</f>
        <v>#DIV/0!</v>
      </c>
      <c r="E51" s="22">
        <v>4</v>
      </c>
      <c r="F51" s="22">
        <v>3</v>
      </c>
      <c r="G51" s="22">
        <v>2</v>
      </c>
      <c r="H51" s="22">
        <v>3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1</v>
      </c>
      <c r="O51" s="22">
        <v>1</v>
      </c>
      <c r="P51" s="22">
        <v>1</v>
      </c>
      <c r="Q51" s="22">
        <v>1</v>
      </c>
      <c r="R51" s="22">
        <v>0</v>
      </c>
      <c r="S51" s="22">
        <v>0</v>
      </c>
      <c r="T51" s="22">
        <v>0</v>
      </c>
      <c r="U51" s="22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22">
        <v>0</v>
      </c>
      <c r="AE51" s="49">
        <v>0</v>
      </c>
      <c r="AF51" s="49"/>
    </row>
    <row r="52" spans="1:33" s="11" customFormat="1" ht="3" hidden="1" customHeight="1" x14ac:dyDescent="0.2">
      <c r="A52" s="94" t="s">
        <v>185</v>
      </c>
      <c r="B52" s="20"/>
      <c r="C52" s="20">
        <f t="shared" si="37"/>
        <v>5</v>
      </c>
      <c r="D52" s="13" t="e">
        <f t="shared" si="41"/>
        <v>#DIV/0!</v>
      </c>
      <c r="E52" s="22">
        <v>2</v>
      </c>
      <c r="F52" s="22">
        <v>1</v>
      </c>
      <c r="G52" s="22">
        <v>0</v>
      </c>
      <c r="H52" s="22">
        <v>2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22">
        <v>0</v>
      </c>
      <c r="AE52" s="49">
        <v>0</v>
      </c>
      <c r="AF52" s="49"/>
    </row>
    <row r="53" spans="1:33" s="11" customFormat="1" ht="30" hidden="1" customHeight="1" x14ac:dyDescent="0.2">
      <c r="A53" s="94" t="s">
        <v>186</v>
      </c>
      <c r="B53" s="20"/>
      <c r="C53" s="20">
        <f t="shared" si="37"/>
        <v>3</v>
      </c>
      <c r="D53" s="13" t="e">
        <f t="shared" si="41"/>
        <v>#DIV/0!</v>
      </c>
      <c r="E53" s="22">
        <v>1</v>
      </c>
      <c r="F53" s="22">
        <v>1</v>
      </c>
      <c r="G53" s="22">
        <v>0</v>
      </c>
      <c r="H53" s="22">
        <v>1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22">
        <v>0</v>
      </c>
      <c r="AE53" s="49">
        <v>0</v>
      </c>
      <c r="AF53" s="49"/>
    </row>
    <row r="54" spans="1:33" s="11" customFormat="1" ht="30" hidden="1" customHeight="1" x14ac:dyDescent="0.2">
      <c r="A54" s="95" t="s">
        <v>187</v>
      </c>
      <c r="B54" s="20">
        <v>0</v>
      </c>
      <c r="C54" s="20">
        <f>SUM(E54:AF54)</f>
        <v>8</v>
      </c>
      <c r="D54" s="13" t="e">
        <f t="shared" si="41"/>
        <v>#DIV/0!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1</v>
      </c>
      <c r="K54" s="22">
        <v>1</v>
      </c>
      <c r="L54" s="22">
        <v>1</v>
      </c>
      <c r="M54" s="22">
        <v>1</v>
      </c>
      <c r="N54" s="22">
        <v>0</v>
      </c>
      <c r="O54" s="22">
        <v>0</v>
      </c>
      <c r="P54" s="22">
        <v>0</v>
      </c>
      <c r="Q54" s="22">
        <v>0</v>
      </c>
      <c r="R54" s="22">
        <v>1</v>
      </c>
      <c r="S54" s="22">
        <v>1</v>
      </c>
      <c r="T54" s="22">
        <v>0</v>
      </c>
      <c r="U54" s="22">
        <v>1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1</v>
      </c>
      <c r="AB54" s="49"/>
      <c r="AC54" s="49"/>
      <c r="AD54" s="22"/>
      <c r="AE54" s="49"/>
      <c r="AF54" s="49"/>
    </row>
    <row r="55" spans="1:33" s="2" customFormat="1" ht="30" hidden="1" customHeight="1" x14ac:dyDescent="0.25">
      <c r="A55" s="10" t="s">
        <v>120</v>
      </c>
      <c r="B55" s="20">
        <v>214447</v>
      </c>
      <c r="C55" s="20">
        <f>SUM(E55:AF55)</f>
        <v>185988.6</v>
      </c>
      <c r="D55" s="13"/>
      <c r="E55" s="9">
        <v>8532</v>
      </c>
      <c r="F55" s="9">
        <v>6006</v>
      </c>
      <c r="G55" s="9">
        <v>13990</v>
      </c>
      <c r="H55" s="9">
        <v>11277.6</v>
      </c>
      <c r="I55" s="90">
        <v>5725</v>
      </c>
      <c r="J55" s="9">
        <v>11939</v>
      </c>
      <c r="K55" s="9"/>
      <c r="L55" s="9">
        <v>8497</v>
      </c>
      <c r="M55" s="9">
        <v>10048</v>
      </c>
      <c r="N55" s="9">
        <v>10249</v>
      </c>
      <c r="O55" s="9">
        <v>3000</v>
      </c>
      <c r="P55" s="9">
        <v>6210</v>
      </c>
      <c r="Q55" s="9">
        <v>7930</v>
      </c>
      <c r="R55" s="9"/>
      <c r="S55" s="9"/>
      <c r="T55" s="9">
        <v>9997</v>
      </c>
      <c r="U55" s="9">
        <v>10907</v>
      </c>
      <c r="V55" s="90">
        <v>12107</v>
      </c>
      <c r="W55" s="9">
        <v>9823</v>
      </c>
      <c r="X55" s="9">
        <v>7715</v>
      </c>
      <c r="Y55" s="9">
        <v>2158</v>
      </c>
      <c r="Z55" s="90">
        <v>6364</v>
      </c>
      <c r="AA55" s="90"/>
      <c r="AB55" s="9">
        <v>13864</v>
      </c>
      <c r="AC55" s="9"/>
      <c r="AD55" s="9"/>
      <c r="AE55" s="9"/>
      <c r="AF55" s="9">
        <v>9650</v>
      </c>
      <c r="AG55" s="18"/>
    </row>
    <row r="56" spans="1:33" s="2" customFormat="1" ht="30" hidden="1" customHeight="1" x14ac:dyDescent="0.25">
      <c r="A56" s="27" t="s">
        <v>118</v>
      </c>
      <c r="B56" s="20">
        <v>94</v>
      </c>
      <c r="C56" s="20">
        <f>SUM(E56:AF56)</f>
        <v>0</v>
      </c>
      <c r="D56" s="13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8"/>
    </row>
    <row r="57" spans="1:33" s="2" customFormat="1" ht="30" hidden="1" customHeight="1" x14ac:dyDescent="0.25">
      <c r="A57" s="15" t="s">
        <v>147</v>
      </c>
      <c r="B57" s="20"/>
      <c r="C57" s="20">
        <f>SUM(E57:AF57)</f>
        <v>6024</v>
      </c>
      <c r="D57" s="13"/>
      <c r="E57" s="9"/>
      <c r="F57" s="9">
        <v>720</v>
      </c>
      <c r="G57" s="9"/>
      <c r="H57" s="9"/>
      <c r="I57" s="9"/>
      <c r="J57" s="9"/>
      <c r="K57" s="9"/>
      <c r="L57" s="9">
        <v>525</v>
      </c>
      <c r="M57" s="9">
        <v>568</v>
      </c>
      <c r="N57" s="9"/>
      <c r="O57" s="9">
        <v>20</v>
      </c>
      <c r="P57" s="9"/>
      <c r="Q57" s="9"/>
      <c r="R57" s="9"/>
      <c r="S57" s="9"/>
      <c r="T57" s="9">
        <v>747</v>
      </c>
      <c r="U57" s="9"/>
      <c r="V57" s="9"/>
      <c r="W57" s="9"/>
      <c r="X57" s="9">
        <v>250</v>
      </c>
      <c r="Y57" s="9">
        <v>612</v>
      </c>
      <c r="Z57" s="9"/>
      <c r="AA57" s="9"/>
      <c r="AB57" s="9">
        <v>2392</v>
      </c>
      <c r="AC57" s="9"/>
      <c r="AD57" s="9"/>
      <c r="AE57" s="9"/>
      <c r="AF57" s="9">
        <v>190</v>
      </c>
      <c r="AG57" s="18"/>
    </row>
    <row r="58" spans="1:33" s="2" customFormat="1" ht="30" hidden="1" customHeight="1" x14ac:dyDescent="0.25">
      <c r="A58" s="16" t="s">
        <v>5</v>
      </c>
      <c r="B58" s="28">
        <f>B56/B55</f>
        <v>4.3833674520977209E-4</v>
      </c>
      <c r="C58" s="28">
        <f>C56/C55</f>
        <v>0</v>
      </c>
      <c r="D58" s="13"/>
      <c r="E58" s="30">
        <f>E56/E55</f>
        <v>0</v>
      </c>
      <c r="F58" s="30">
        <f t="shared" ref="F58:AF58" si="42">F56/F55</f>
        <v>0</v>
      </c>
      <c r="G58" s="30">
        <f t="shared" si="42"/>
        <v>0</v>
      </c>
      <c r="H58" s="30">
        <f t="shared" si="42"/>
        <v>0</v>
      </c>
      <c r="I58" s="30">
        <f t="shared" si="42"/>
        <v>0</v>
      </c>
      <c r="J58" s="30">
        <f t="shared" si="42"/>
        <v>0</v>
      </c>
      <c r="K58" s="30"/>
      <c r="L58" s="30">
        <f t="shared" si="42"/>
        <v>0</v>
      </c>
      <c r="M58" s="30">
        <f t="shared" si="42"/>
        <v>0</v>
      </c>
      <c r="N58" s="30">
        <f t="shared" si="42"/>
        <v>0</v>
      </c>
      <c r="O58" s="30">
        <f t="shared" si="42"/>
        <v>0</v>
      </c>
      <c r="P58" s="30">
        <f t="shared" si="42"/>
        <v>0</v>
      </c>
      <c r="Q58" s="30">
        <f t="shared" si="42"/>
        <v>0</v>
      </c>
      <c r="R58" s="30"/>
      <c r="S58" s="30"/>
      <c r="T58" s="30">
        <f t="shared" si="42"/>
        <v>0</v>
      </c>
      <c r="U58" s="30">
        <f t="shared" si="42"/>
        <v>0</v>
      </c>
      <c r="V58" s="30">
        <f t="shared" si="42"/>
        <v>0</v>
      </c>
      <c r="W58" s="30">
        <f t="shared" si="42"/>
        <v>0</v>
      </c>
      <c r="X58" s="30">
        <f t="shared" si="42"/>
        <v>0</v>
      </c>
      <c r="Y58" s="30">
        <f t="shared" si="42"/>
        <v>0</v>
      </c>
      <c r="Z58" s="30"/>
      <c r="AA58" s="30"/>
      <c r="AB58" s="30">
        <f t="shared" si="42"/>
        <v>0</v>
      </c>
      <c r="AC58" s="30"/>
      <c r="AD58" s="30"/>
      <c r="AE58" s="30"/>
      <c r="AF58" s="30">
        <f t="shared" si="42"/>
        <v>0</v>
      </c>
      <c r="AG58" s="19"/>
    </row>
    <row r="59" spans="1:33" s="2" customFormat="1" ht="30" hidden="1" customHeight="1" x14ac:dyDescent="0.25">
      <c r="A59" s="16" t="s">
        <v>119</v>
      </c>
      <c r="B59" s="20">
        <v>60</v>
      </c>
      <c r="C59" s="20">
        <f>SUM(E59:AF59)</f>
        <v>0</v>
      </c>
      <c r="D59" s="13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19"/>
    </row>
    <row r="60" spans="1:33" s="2" customFormat="1" ht="30" hidden="1" customHeight="1" x14ac:dyDescent="0.25">
      <c r="A60" s="16" t="s">
        <v>6</v>
      </c>
      <c r="B60" s="20">
        <v>30</v>
      </c>
      <c r="C60" s="20">
        <f>SUM(E60:AF60)</f>
        <v>0</v>
      </c>
      <c r="D60" s="1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9"/>
    </row>
    <row r="61" spans="1:33" s="2" customFormat="1" ht="30" hidden="1" customHeight="1" x14ac:dyDescent="0.25">
      <c r="A61" s="16" t="s">
        <v>7</v>
      </c>
      <c r="B61" s="20"/>
      <c r="C61" s="20">
        <f>SUM(E61:AF61)</f>
        <v>0</v>
      </c>
      <c r="D61" s="13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19"/>
    </row>
    <row r="62" spans="1:33" s="2" customFormat="1" ht="30" hidden="1" customHeight="1" x14ac:dyDescent="0.25">
      <c r="A62" s="16" t="s">
        <v>8</v>
      </c>
      <c r="B62" s="20"/>
      <c r="C62" s="20">
        <f>SUM(E62:AF62)</f>
        <v>0</v>
      </c>
      <c r="D62" s="13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19"/>
    </row>
    <row r="63" spans="1:33" s="2" customFormat="1" ht="30" hidden="1" customHeight="1" x14ac:dyDescent="0.25">
      <c r="A63" s="16" t="s">
        <v>9</v>
      </c>
      <c r="B63" s="20"/>
      <c r="C63" s="20">
        <f>SUM(E63:AF63)</f>
        <v>1762</v>
      </c>
      <c r="D63" s="13"/>
      <c r="E63" s="22">
        <v>15</v>
      </c>
      <c r="F63" s="22"/>
      <c r="G63" s="22">
        <v>205</v>
      </c>
      <c r="H63" s="22">
        <v>73</v>
      </c>
      <c r="I63" s="22">
        <v>55</v>
      </c>
      <c r="J63" s="22">
        <v>220</v>
      </c>
      <c r="K63" s="22"/>
      <c r="L63" s="22">
        <v>40</v>
      </c>
      <c r="M63" s="22">
        <v>97</v>
      </c>
      <c r="N63" s="22"/>
      <c r="O63" s="22"/>
      <c r="P63" s="22"/>
      <c r="Q63" s="22">
        <v>85</v>
      </c>
      <c r="R63" s="22"/>
      <c r="S63" s="22"/>
      <c r="T63" s="22">
        <v>200</v>
      </c>
      <c r="U63" s="22"/>
      <c r="V63" s="22">
        <v>12</v>
      </c>
      <c r="W63" s="22">
        <v>100</v>
      </c>
      <c r="X63" s="22">
        <v>30</v>
      </c>
      <c r="Y63" s="22"/>
      <c r="Z63" s="22"/>
      <c r="AA63" s="22"/>
      <c r="AB63" s="22">
        <v>630</v>
      </c>
      <c r="AC63" s="22"/>
      <c r="AD63" s="22"/>
      <c r="AE63" s="22"/>
      <c r="AF63" s="22"/>
      <c r="AG63" s="19"/>
    </row>
    <row r="64" spans="1:33" s="2" customFormat="1" ht="30" hidden="1" customHeight="1" x14ac:dyDescent="0.25">
      <c r="A64" s="15" t="s">
        <v>10</v>
      </c>
      <c r="B64" s="20"/>
      <c r="C64" s="20">
        <f t="shared" ref="C64:C75" si="43">SUM(E64:AF64)</f>
        <v>0</v>
      </c>
      <c r="D64" s="13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19"/>
    </row>
    <row r="65" spans="1:33" s="2" customFormat="1" ht="30" hidden="1" customHeight="1" outlineLevel="1" x14ac:dyDescent="0.25">
      <c r="A65" s="15" t="s">
        <v>121</v>
      </c>
      <c r="B65" s="20"/>
      <c r="C65" s="20">
        <f t="shared" si="43"/>
        <v>0</v>
      </c>
      <c r="D65" s="13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19"/>
    </row>
    <row r="66" spans="1:33" s="2" customFormat="1" ht="30" hidden="1" customHeight="1" outlineLevel="1" x14ac:dyDescent="0.25">
      <c r="A66" s="15" t="s">
        <v>122</v>
      </c>
      <c r="B66" s="20"/>
      <c r="C66" s="20">
        <f t="shared" si="43"/>
        <v>0</v>
      </c>
      <c r="D66" s="1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19"/>
    </row>
    <row r="67" spans="1:33" s="2" customFormat="1" ht="30" hidden="1" customHeight="1" x14ac:dyDescent="0.25">
      <c r="A67" s="10" t="s">
        <v>11</v>
      </c>
      <c r="B67" s="20"/>
      <c r="C67" s="20">
        <f t="shared" si="43"/>
        <v>0</v>
      </c>
      <c r="D67" s="13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18"/>
    </row>
    <row r="68" spans="1:33" s="2" customFormat="1" ht="30" hidden="1" customHeight="1" x14ac:dyDescent="0.25">
      <c r="A68" s="27" t="s">
        <v>12</v>
      </c>
      <c r="B68" s="20"/>
      <c r="C68" s="20">
        <f t="shared" si="43"/>
        <v>158</v>
      </c>
      <c r="D68" s="13"/>
      <c r="E68" s="29"/>
      <c r="F68" s="29"/>
      <c r="G68" s="29">
        <v>96</v>
      </c>
      <c r="H68" s="29">
        <v>13</v>
      </c>
      <c r="I68" s="29"/>
      <c r="J68" s="29"/>
      <c r="K68" s="29"/>
      <c r="L68" s="29">
        <v>2</v>
      </c>
      <c r="M68" s="29">
        <v>43</v>
      </c>
      <c r="N68" s="29"/>
      <c r="O68" s="29">
        <v>1</v>
      </c>
      <c r="P68" s="29"/>
      <c r="Q68" s="29"/>
      <c r="R68" s="29"/>
      <c r="S68" s="29"/>
      <c r="T68" s="29"/>
      <c r="U68" s="29"/>
      <c r="V68" s="29"/>
      <c r="W68" s="29"/>
      <c r="X68" s="29">
        <v>3</v>
      </c>
      <c r="Y68" s="29"/>
      <c r="Z68" s="29"/>
      <c r="AA68" s="29"/>
      <c r="AB68" s="29"/>
      <c r="AC68" s="29"/>
      <c r="AD68" s="29"/>
      <c r="AE68" s="29"/>
      <c r="AF68" s="29"/>
      <c r="AG68" s="18"/>
    </row>
    <row r="69" spans="1:33" s="2" customFormat="1" ht="30" hidden="1" customHeight="1" x14ac:dyDescent="0.25">
      <c r="A69" s="16" t="s">
        <v>5</v>
      </c>
      <c r="B69" s="28" t="e">
        <f>B68/B67</f>
        <v>#DIV/0!</v>
      </c>
      <c r="C69" s="20" t="e">
        <f t="shared" si="43"/>
        <v>#DIV/0!</v>
      </c>
      <c r="D69" s="13"/>
      <c r="E69" s="30" t="e">
        <f t="shared" ref="E69:AF69" si="44">E68/E67</f>
        <v>#DIV/0!</v>
      </c>
      <c r="F69" s="30" t="e">
        <f t="shared" si="44"/>
        <v>#DIV/0!</v>
      </c>
      <c r="G69" s="30" t="e">
        <f t="shared" si="44"/>
        <v>#DIV/0!</v>
      </c>
      <c r="H69" s="30" t="e">
        <f t="shared" si="44"/>
        <v>#DIV/0!</v>
      </c>
      <c r="I69" s="30" t="e">
        <f t="shared" si="44"/>
        <v>#DIV/0!</v>
      </c>
      <c r="J69" s="30" t="e">
        <f t="shared" si="44"/>
        <v>#DIV/0!</v>
      </c>
      <c r="K69" s="30"/>
      <c r="L69" s="30" t="e">
        <f t="shared" si="44"/>
        <v>#DIV/0!</v>
      </c>
      <c r="M69" s="30" t="e">
        <f t="shared" si="44"/>
        <v>#DIV/0!</v>
      </c>
      <c r="N69" s="30" t="e">
        <f t="shared" si="44"/>
        <v>#DIV/0!</v>
      </c>
      <c r="O69" s="30" t="e">
        <f t="shared" si="44"/>
        <v>#DIV/0!</v>
      </c>
      <c r="P69" s="30" t="e">
        <f t="shared" si="44"/>
        <v>#DIV/0!</v>
      </c>
      <c r="Q69" s="30" t="e">
        <f t="shared" si="44"/>
        <v>#DIV/0!</v>
      </c>
      <c r="R69" s="30"/>
      <c r="S69" s="30"/>
      <c r="T69" s="30" t="e">
        <f t="shared" si="44"/>
        <v>#DIV/0!</v>
      </c>
      <c r="U69" s="30" t="e">
        <f t="shared" si="44"/>
        <v>#DIV/0!</v>
      </c>
      <c r="V69" s="30" t="e">
        <f t="shared" si="44"/>
        <v>#DIV/0!</v>
      </c>
      <c r="W69" s="30" t="e">
        <f t="shared" si="44"/>
        <v>#DIV/0!</v>
      </c>
      <c r="X69" s="30" t="e">
        <f t="shared" si="44"/>
        <v>#DIV/0!</v>
      </c>
      <c r="Y69" s="30" t="e">
        <f t="shared" si="44"/>
        <v>#DIV/0!</v>
      </c>
      <c r="Z69" s="30" t="e">
        <f t="shared" si="44"/>
        <v>#DIV/0!</v>
      </c>
      <c r="AA69" s="30"/>
      <c r="AB69" s="30" t="e">
        <f t="shared" si="44"/>
        <v>#DIV/0!</v>
      </c>
      <c r="AC69" s="30"/>
      <c r="AD69" s="30"/>
      <c r="AE69" s="30"/>
      <c r="AF69" s="30" t="e">
        <f t="shared" si="44"/>
        <v>#DIV/0!</v>
      </c>
      <c r="AG69" s="19"/>
    </row>
    <row r="70" spans="1:33" s="2" customFormat="1" ht="30" hidden="1" customHeight="1" outlineLevel="1" x14ac:dyDescent="0.25">
      <c r="A70" s="15" t="s">
        <v>13</v>
      </c>
      <c r="B70" s="20"/>
      <c r="C70" s="20">
        <f t="shared" si="43"/>
        <v>0</v>
      </c>
      <c r="D70" s="13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19"/>
    </row>
    <row r="71" spans="1:33" s="2" customFormat="1" ht="30" hidden="1" customHeight="1" x14ac:dyDescent="0.25">
      <c r="A71" s="10" t="s">
        <v>113</v>
      </c>
      <c r="B71" s="20"/>
      <c r="C71" s="20">
        <f t="shared" si="43"/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18"/>
    </row>
    <row r="72" spans="1:33" s="2" customFormat="1" ht="26.45" hidden="1" customHeight="1" x14ac:dyDescent="0.25">
      <c r="A72" s="27" t="s">
        <v>114</v>
      </c>
      <c r="B72" s="23"/>
      <c r="C72" s="23">
        <f t="shared" si="43"/>
        <v>140.5</v>
      </c>
      <c r="D72" s="8"/>
      <c r="E72" s="22">
        <v>8</v>
      </c>
      <c r="F72" s="22"/>
      <c r="G72" s="22"/>
      <c r="H72" s="22"/>
      <c r="I72" s="22"/>
      <c r="J72" s="22"/>
      <c r="K72" s="22"/>
      <c r="L72" s="22">
        <v>13.5</v>
      </c>
      <c r="M72" s="22">
        <v>55</v>
      </c>
      <c r="N72" s="22"/>
      <c r="O72" s="49"/>
      <c r="P72" s="22"/>
      <c r="Q72" s="22"/>
      <c r="R72" s="22"/>
      <c r="S72" s="22"/>
      <c r="T72" s="22"/>
      <c r="U72" s="22"/>
      <c r="V72" s="22"/>
      <c r="W72" s="22">
        <v>12</v>
      </c>
      <c r="X72" s="22"/>
      <c r="Y72" s="22"/>
      <c r="Z72" s="22"/>
      <c r="AA72" s="22"/>
      <c r="AB72" s="22">
        <v>52</v>
      </c>
      <c r="AC72" s="22"/>
      <c r="AD72" s="22"/>
      <c r="AE72" s="22"/>
      <c r="AF72" s="22"/>
      <c r="AG72" s="18"/>
    </row>
    <row r="73" spans="1:33" s="2" customFormat="1" ht="30" hidden="1" customHeight="1" x14ac:dyDescent="0.25">
      <c r="A73" s="12" t="s">
        <v>148</v>
      </c>
      <c r="B73" s="23"/>
      <c r="C73" s="23">
        <f t="shared" si="43"/>
        <v>0</v>
      </c>
      <c r="D73" s="8"/>
      <c r="E73" s="22"/>
      <c r="F73" s="22"/>
      <c r="G73" s="22"/>
      <c r="H73" s="49"/>
      <c r="I73" s="22"/>
      <c r="J73" s="22"/>
      <c r="K73" s="22"/>
      <c r="L73" s="22"/>
      <c r="M73" s="22"/>
      <c r="N73" s="49"/>
      <c r="O73" s="4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18"/>
    </row>
    <row r="74" spans="1:33" s="2" customFormat="1" ht="30" hidden="1" customHeight="1" x14ac:dyDescent="0.25">
      <c r="A74" s="12" t="s">
        <v>5</v>
      </c>
      <c r="B74" s="28"/>
      <c r="C74" s="23">
        <f t="shared" si="43"/>
        <v>0</v>
      </c>
      <c r="D74" s="8" t="e">
        <f t="shared" ref="D74:D104" si="45">C74/B74</f>
        <v>#DIV/0!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9"/>
    </row>
    <row r="75" spans="1:33" s="2" customFormat="1" ht="30" hidden="1" customHeight="1" x14ac:dyDescent="0.25">
      <c r="A75" s="16" t="s">
        <v>14</v>
      </c>
      <c r="B75" s="20"/>
      <c r="C75" s="23">
        <f t="shared" si="43"/>
        <v>255</v>
      </c>
      <c r="D75" s="13"/>
      <c r="E75" s="29"/>
      <c r="F75" s="29"/>
      <c r="G75" s="29">
        <v>170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>
        <v>85</v>
      </c>
      <c r="Y75" s="29"/>
      <c r="Z75" s="29"/>
      <c r="AA75" s="29"/>
      <c r="AB75" s="29"/>
      <c r="AC75" s="29"/>
      <c r="AD75" s="29"/>
      <c r="AE75" s="29"/>
      <c r="AF75" s="29"/>
      <c r="AG75" s="18"/>
    </row>
    <row r="76" spans="1:33" s="2" customFormat="1" ht="30" hidden="1" customHeight="1" outlineLevel="1" x14ac:dyDescent="0.25">
      <c r="A76" s="15" t="s">
        <v>15</v>
      </c>
      <c r="B76" s="20"/>
      <c r="C76" s="20">
        <f t="shared" ref="C76:C89" si="46">SUM(E76:AF76)</f>
        <v>0</v>
      </c>
      <c r="D76" s="13" t="e">
        <f t="shared" si="45"/>
        <v>#DIV/0!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19"/>
    </row>
    <row r="77" spans="1:33" s="2" customFormat="1" ht="30" hidden="1" customHeight="1" outlineLevel="1" x14ac:dyDescent="0.25">
      <c r="A77" s="15" t="s">
        <v>16</v>
      </c>
      <c r="B77" s="20"/>
      <c r="C77" s="20">
        <f t="shared" si="46"/>
        <v>0</v>
      </c>
      <c r="D77" s="13" t="e">
        <f t="shared" si="45"/>
        <v>#DIV/0!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19"/>
    </row>
    <row r="78" spans="1:33" s="2" customFormat="1" ht="30" hidden="1" customHeight="1" x14ac:dyDescent="0.25">
      <c r="A78" s="16" t="s">
        <v>17</v>
      </c>
      <c r="B78" s="20"/>
      <c r="C78" s="20">
        <f t="shared" si="46"/>
        <v>4011</v>
      </c>
      <c r="D78" s="13"/>
      <c r="E78" s="32">
        <v>2010</v>
      </c>
      <c r="F78" s="32"/>
      <c r="G78" s="32"/>
      <c r="H78" s="32"/>
      <c r="I78" s="32"/>
      <c r="J78" s="32">
        <v>107</v>
      </c>
      <c r="K78" s="32"/>
      <c r="L78" s="32"/>
      <c r="M78" s="32">
        <v>70</v>
      </c>
      <c r="N78" s="32">
        <v>50</v>
      </c>
      <c r="O78" s="32"/>
      <c r="P78" s="32"/>
      <c r="Q78" s="32">
        <v>10</v>
      </c>
      <c r="R78" s="32"/>
      <c r="S78" s="32"/>
      <c r="T78" s="32">
        <v>1135</v>
      </c>
      <c r="U78" s="32"/>
      <c r="V78" s="32"/>
      <c r="W78" s="32">
        <v>250</v>
      </c>
      <c r="X78" s="32"/>
      <c r="Y78" s="32"/>
      <c r="Z78" s="32"/>
      <c r="AA78" s="32"/>
      <c r="AB78" s="32">
        <v>329</v>
      </c>
      <c r="AC78" s="32"/>
      <c r="AD78" s="32"/>
      <c r="AE78" s="32"/>
      <c r="AF78" s="32">
        <v>50</v>
      </c>
      <c r="AG78" s="19"/>
    </row>
    <row r="79" spans="1:33" s="2" customFormat="1" ht="30" hidden="1" customHeight="1" x14ac:dyDescent="0.25">
      <c r="A79" s="16" t="s">
        <v>18</v>
      </c>
      <c r="B79" s="20"/>
      <c r="C79" s="20">
        <f t="shared" si="46"/>
        <v>2084</v>
      </c>
      <c r="D79" s="13"/>
      <c r="E79" s="32"/>
      <c r="F79" s="32">
        <v>6</v>
      </c>
      <c r="G79" s="32"/>
      <c r="H79" s="32">
        <v>668</v>
      </c>
      <c r="I79" s="32"/>
      <c r="J79" s="32">
        <v>730</v>
      </c>
      <c r="K79" s="32"/>
      <c r="L79" s="32">
        <v>80</v>
      </c>
      <c r="M79" s="32">
        <v>180</v>
      </c>
      <c r="N79" s="32"/>
      <c r="O79" s="32"/>
      <c r="P79" s="32"/>
      <c r="Q79" s="32"/>
      <c r="R79" s="32"/>
      <c r="S79" s="32"/>
      <c r="T79" s="32">
        <v>120</v>
      </c>
      <c r="U79" s="32"/>
      <c r="V79" s="32"/>
      <c r="W79" s="32"/>
      <c r="X79" s="32"/>
      <c r="Y79" s="32"/>
      <c r="Z79" s="32"/>
      <c r="AA79" s="32"/>
      <c r="AB79" s="32">
        <v>300</v>
      </c>
      <c r="AC79" s="32"/>
      <c r="AD79" s="32"/>
      <c r="AE79" s="32"/>
      <c r="AF79" s="32"/>
      <c r="AG79" s="19"/>
    </row>
    <row r="80" spans="1:33" s="2" customFormat="1" ht="30" hidden="1" customHeight="1" x14ac:dyDescent="0.25">
      <c r="A80" s="16" t="s">
        <v>19</v>
      </c>
      <c r="B80" s="20"/>
      <c r="C80" s="20">
        <f t="shared" si="46"/>
        <v>0</v>
      </c>
      <c r="D80" s="13" t="e">
        <f t="shared" si="45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19"/>
    </row>
    <row r="81" spans="1:33" s="2" customFormat="1" ht="30" hidden="1" customHeight="1" x14ac:dyDescent="0.25">
      <c r="A81" s="16" t="s">
        <v>20</v>
      </c>
      <c r="B81" s="20"/>
      <c r="C81" s="20">
        <f t="shared" si="46"/>
        <v>180</v>
      </c>
      <c r="D81" s="13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>
        <v>180</v>
      </c>
      <c r="Y81" s="32"/>
      <c r="Z81" s="32"/>
      <c r="AA81" s="32"/>
      <c r="AB81" s="32"/>
      <c r="AC81" s="32"/>
      <c r="AD81" s="32"/>
      <c r="AE81" s="32"/>
      <c r="AF81" s="32"/>
      <c r="AG81" s="19"/>
    </row>
    <row r="82" spans="1:33" s="2" customFormat="1" ht="30" hidden="1" customHeight="1" x14ac:dyDescent="0.25">
      <c r="A82" s="16" t="s">
        <v>21</v>
      </c>
      <c r="B82" s="20"/>
      <c r="C82" s="20">
        <f t="shared" si="46"/>
        <v>3763</v>
      </c>
      <c r="D82" s="13"/>
      <c r="E82" s="32"/>
      <c r="F82" s="32"/>
      <c r="G82" s="32">
        <v>572</v>
      </c>
      <c r="H82" s="32">
        <v>79</v>
      </c>
      <c r="I82" s="32">
        <v>91</v>
      </c>
      <c r="J82" s="32">
        <v>100</v>
      </c>
      <c r="K82" s="32"/>
      <c r="L82" s="32"/>
      <c r="M82" s="32">
        <v>437</v>
      </c>
      <c r="N82" s="32"/>
      <c r="O82" s="32">
        <v>26</v>
      </c>
      <c r="P82" s="32">
        <v>15</v>
      </c>
      <c r="Q82" s="32">
        <v>10</v>
      </c>
      <c r="R82" s="32"/>
      <c r="S82" s="32"/>
      <c r="T82" s="32">
        <v>80</v>
      </c>
      <c r="U82" s="32"/>
      <c r="V82" s="32">
        <v>15</v>
      </c>
      <c r="W82" s="32">
        <v>90</v>
      </c>
      <c r="X82" s="32">
        <v>153</v>
      </c>
      <c r="Y82" s="32"/>
      <c r="Z82" s="32">
        <v>296</v>
      </c>
      <c r="AA82" s="32"/>
      <c r="AB82" s="32">
        <v>1699</v>
      </c>
      <c r="AC82" s="32"/>
      <c r="AD82" s="32"/>
      <c r="AE82" s="32"/>
      <c r="AF82" s="32">
        <v>100</v>
      </c>
      <c r="AG82" s="19"/>
    </row>
    <row r="83" spans="1:33" s="2" customFormat="1" ht="30" hidden="1" customHeight="1" x14ac:dyDescent="0.25">
      <c r="A83" s="16" t="s">
        <v>22</v>
      </c>
      <c r="B83" s="20"/>
      <c r="C83" s="20">
        <f t="shared" si="46"/>
        <v>0</v>
      </c>
      <c r="D83" s="13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19"/>
    </row>
    <row r="84" spans="1:33" s="2" customFormat="1" ht="30" hidden="1" customHeight="1" x14ac:dyDescent="0.25">
      <c r="A84" s="16" t="s">
        <v>23</v>
      </c>
      <c r="B84" s="20"/>
      <c r="C84" s="20">
        <f t="shared" si="46"/>
        <v>0</v>
      </c>
      <c r="D84" s="13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19"/>
    </row>
    <row r="85" spans="1:33" s="2" customFormat="1" ht="30" hidden="1" customHeight="1" x14ac:dyDescent="0.25">
      <c r="A85" s="16" t="s">
        <v>24</v>
      </c>
      <c r="B85" s="20"/>
      <c r="C85" s="20">
        <f t="shared" si="46"/>
        <v>70</v>
      </c>
      <c r="D85" s="13"/>
      <c r="E85" s="20"/>
      <c r="F85" s="20"/>
      <c r="G85" s="20"/>
      <c r="H85" s="34"/>
      <c r="I85" s="20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>
        <v>70</v>
      </c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19"/>
    </row>
    <row r="86" spans="1:33" s="2" customFormat="1" ht="30" hidden="1" customHeight="1" x14ac:dyDescent="0.25">
      <c r="A86" s="16" t="s">
        <v>25</v>
      </c>
      <c r="B86" s="20"/>
      <c r="C86" s="20">
        <f t="shared" si="46"/>
        <v>292</v>
      </c>
      <c r="D86" s="13"/>
      <c r="E86" s="32"/>
      <c r="F86" s="32"/>
      <c r="G86" s="32"/>
      <c r="H86" s="32">
        <v>90</v>
      </c>
      <c r="I86" s="32">
        <v>202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19"/>
    </row>
    <row r="87" spans="1:33" s="2" customFormat="1" ht="30" hidden="1" customHeight="1" x14ac:dyDescent="0.25">
      <c r="A87" s="16" t="s">
        <v>26</v>
      </c>
      <c r="B87" s="20"/>
      <c r="C87" s="20">
        <f t="shared" si="46"/>
        <v>0</v>
      </c>
      <c r="D87" s="13" t="e">
        <f t="shared" si="45"/>
        <v>#DIV/0!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19"/>
    </row>
    <row r="88" spans="1:33" s="2" customFormat="1" ht="30" hidden="1" customHeight="1" x14ac:dyDescent="0.25">
      <c r="A88" s="16" t="s">
        <v>27</v>
      </c>
      <c r="B88" s="20"/>
      <c r="C88" s="17">
        <f t="shared" si="46"/>
        <v>20</v>
      </c>
      <c r="D88" s="13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>
        <v>10</v>
      </c>
      <c r="V88" s="32">
        <v>10</v>
      </c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19"/>
    </row>
    <row r="89" spans="1:33" ht="30" hidden="1" customHeight="1" x14ac:dyDescent="0.25">
      <c r="A89" s="10" t="s">
        <v>28</v>
      </c>
      <c r="B89" s="20"/>
      <c r="C89" s="20">
        <f t="shared" si="46"/>
        <v>0</v>
      </c>
      <c r="D89" s="13" t="e">
        <f t="shared" si="45"/>
        <v>#DIV/0!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1:33" ht="30" hidden="1" customHeight="1" x14ac:dyDescent="0.25">
      <c r="A90" s="27" t="s">
        <v>29</v>
      </c>
      <c r="B90" s="20"/>
      <c r="C90" s="20">
        <f>SUM(E90:AF90)</f>
        <v>0</v>
      </c>
      <c r="D90" s="13" t="e">
        <f t="shared" si="45"/>
        <v>#DIV/0!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3" ht="30" hidden="1" customHeight="1" x14ac:dyDescent="0.25">
      <c r="A91" s="12" t="s">
        <v>5</v>
      </c>
      <c r="B91" s="28"/>
      <c r="C91" s="20">
        <f>SUM(E91:AF91)</f>
        <v>0</v>
      </c>
      <c r="D91" s="13" t="e">
        <f t="shared" si="45"/>
        <v>#DIV/0!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1:33" ht="30" hidden="1" customHeight="1" x14ac:dyDescent="0.25">
      <c r="A92" s="12" t="s">
        <v>30</v>
      </c>
      <c r="B92" s="28"/>
      <c r="C92" s="20">
        <f>SUM(E92:AF92)</f>
        <v>0</v>
      </c>
      <c r="D92" s="13" t="e">
        <f t="shared" si="45"/>
        <v>#DIV/0!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3" ht="30" hidden="1" customHeight="1" x14ac:dyDescent="0.25">
      <c r="A93" s="12"/>
      <c r="B93" s="28"/>
      <c r="C93" s="34"/>
      <c r="D93" s="13" t="e">
        <f t="shared" si="45"/>
        <v>#DIV/0!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3" s="4" customFormat="1" ht="30" hidden="1" customHeight="1" x14ac:dyDescent="0.25">
      <c r="A94" s="71" t="s">
        <v>31</v>
      </c>
      <c r="B94" s="35"/>
      <c r="C94" s="35">
        <f>SUM(E94:AF94)</f>
        <v>0</v>
      </c>
      <c r="D94" s="13" t="e">
        <f t="shared" si="45"/>
        <v>#DIV/0!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</row>
    <row r="95" spans="1:33" ht="30" hidden="1" customHeight="1" x14ac:dyDescent="0.25">
      <c r="A95" s="12"/>
      <c r="B95" s="28"/>
      <c r="C95" s="34"/>
      <c r="D95" s="13" t="e">
        <f t="shared" si="45"/>
        <v>#DIV/0!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</row>
    <row r="96" spans="1:33" ht="7.9" hidden="1" customHeight="1" x14ac:dyDescent="0.25">
      <c r="A96" s="12"/>
      <c r="B96" s="28"/>
      <c r="C96" s="17"/>
      <c r="D96" s="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 spans="1:33" s="38" customFormat="1" ht="30" hidden="1" customHeight="1" x14ac:dyDescent="0.25">
      <c r="A97" s="12" t="s">
        <v>32</v>
      </c>
      <c r="B97" s="37"/>
      <c r="C97" s="37">
        <f>SUM(E97:AF97)</f>
        <v>-61929</v>
      </c>
      <c r="D97" s="13"/>
      <c r="E97" s="91">
        <f>(E56-E98)</f>
        <v>-2925</v>
      </c>
      <c r="F97" s="91">
        <f t="shared" ref="F97:AF97" si="47">(F56-F98)</f>
        <v>-2253</v>
      </c>
      <c r="G97" s="91">
        <f t="shared" si="47"/>
        <v>-8550</v>
      </c>
      <c r="H97" s="91">
        <f t="shared" si="47"/>
        <v>-3688</v>
      </c>
      <c r="I97" s="91">
        <f t="shared" si="47"/>
        <v>-2300</v>
      </c>
      <c r="J97" s="91">
        <f t="shared" si="47"/>
        <v>-3800</v>
      </c>
      <c r="K97" s="91"/>
      <c r="L97" s="91">
        <f t="shared" si="47"/>
        <v>-2592</v>
      </c>
      <c r="M97" s="91">
        <f t="shared" si="47"/>
        <v>-5121</v>
      </c>
      <c r="N97" s="91">
        <f t="shared" si="47"/>
        <v>-2780</v>
      </c>
      <c r="O97" s="91">
        <f t="shared" si="47"/>
        <v>-1095</v>
      </c>
      <c r="P97" s="91">
        <f t="shared" si="47"/>
        <v>-660</v>
      </c>
      <c r="Q97" s="91">
        <f t="shared" si="47"/>
        <v>-708</v>
      </c>
      <c r="R97" s="91"/>
      <c r="S97" s="91"/>
      <c r="T97" s="91">
        <f t="shared" si="47"/>
        <v>-3875</v>
      </c>
      <c r="U97" s="91">
        <f t="shared" si="47"/>
        <v>-2330</v>
      </c>
      <c r="V97" s="91">
        <f t="shared" si="47"/>
        <v>-3205</v>
      </c>
      <c r="W97" s="91">
        <f t="shared" si="47"/>
        <v>-1074</v>
      </c>
      <c r="X97" s="91">
        <f t="shared" si="47"/>
        <v>-2210</v>
      </c>
      <c r="Y97" s="91">
        <f t="shared" si="47"/>
        <v>-798</v>
      </c>
      <c r="Z97" s="91">
        <f t="shared" si="47"/>
        <v>-1755</v>
      </c>
      <c r="AA97" s="91"/>
      <c r="AB97" s="91">
        <f t="shared" si="47"/>
        <v>-9000</v>
      </c>
      <c r="AC97" s="91"/>
      <c r="AD97" s="91"/>
      <c r="AE97" s="91"/>
      <c r="AF97" s="91">
        <f t="shared" si="47"/>
        <v>-1210</v>
      </c>
    </row>
    <row r="98" spans="1:33" ht="30.6" hidden="1" customHeight="1" x14ac:dyDescent="0.25">
      <c r="A98" s="12" t="s">
        <v>33</v>
      </c>
      <c r="B98" s="20"/>
      <c r="C98" s="20">
        <f>SUM(E98:AF98)</f>
        <v>61929</v>
      </c>
      <c r="D98" s="13"/>
      <c r="E98" s="9">
        <v>2925</v>
      </c>
      <c r="F98" s="9">
        <v>2253</v>
      </c>
      <c r="G98" s="9">
        <v>8550</v>
      </c>
      <c r="H98" s="9">
        <v>3688</v>
      </c>
      <c r="I98" s="9">
        <v>2300</v>
      </c>
      <c r="J98" s="9">
        <v>3800</v>
      </c>
      <c r="K98" s="9"/>
      <c r="L98" s="9">
        <v>2592</v>
      </c>
      <c r="M98" s="9">
        <v>5121</v>
      </c>
      <c r="N98" s="9">
        <v>2780</v>
      </c>
      <c r="O98" s="9">
        <v>1095</v>
      </c>
      <c r="P98" s="9">
        <v>660</v>
      </c>
      <c r="Q98" s="9">
        <v>708</v>
      </c>
      <c r="R98" s="9"/>
      <c r="S98" s="9"/>
      <c r="T98" s="9">
        <v>3875</v>
      </c>
      <c r="U98" s="9">
        <v>2330</v>
      </c>
      <c r="V98" s="9">
        <v>3205</v>
      </c>
      <c r="W98" s="9">
        <v>1074</v>
      </c>
      <c r="X98" s="9">
        <v>2210</v>
      </c>
      <c r="Y98" s="9">
        <v>798</v>
      </c>
      <c r="Z98" s="9">
        <v>1755</v>
      </c>
      <c r="AA98" s="9"/>
      <c r="AB98" s="9">
        <v>9000</v>
      </c>
      <c r="AC98" s="9"/>
      <c r="AD98" s="9"/>
      <c r="AE98" s="9"/>
      <c r="AF98" s="9">
        <v>1210</v>
      </c>
      <c r="AG98" s="18"/>
    </row>
    <row r="99" spans="1:33" ht="30" hidden="1" customHeight="1" x14ac:dyDescent="0.25">
      <c r="A99" s="12"/>
      <c r="B99" s="28"/>
      <c r="C99" s="20"/>
      <c r="D99" s="13" t="e">
        <f t="shared" si="45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3" s="38" customFormat="1" ht="30" hidden="1" customHeight="1" x14ac:dyDescent="0.25">
      <c r="A100" s="12" t="s">
        <v>34</v>
      </c>
      <c r="B100" s="37"/>
      <c r="C100" s="37"/>
      <c r="D100" s="13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3" ht="30" hidden="1" customHeight="1" x14ac:dyDescent="0.25">
      <c r="A101" s="12" t="s">
        <v>35</v>
      </c>
      <c r="B101" s="29"/>
      <c r="C101" s="23">
        <f>SUM(E101:AF101)</f>
        <v>0</v>
      </c>
      <c r="D101" s="13" t="e">
        <f t="shared" si="45"/>
        <v>#DIV/0!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1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3" ht="30" hidden="1" customHeight="1" x14ac:dyDescent="0.25">
      <c r="A102" s="39" t="s">
        <v>36</v>
      </c>
      <c r="B102" s="40"/>
      <c r="C102" s="40"/>
      <c r="D102" s="13" t="e">
        <f t="shared" si="45"/>
        <v>#DIV/0!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3" ht="30" hidden="1" customHeight="1" x14ac:dyDescent="0.25">
      <c r="A103" s="12" t="s">
        <v>37</v>
      </c>
      <c r="B103" s="36"/>
      <c r="C103" s="36"/>
      <c r="D103" s="13" t="e">
        <f t="shared" si="45"/>
        <v>#DIV/0!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3" ht="30" hidden="1" customHeight="1" x14ac:dyDescent="0.25">
      <c r="A104" s="12" t="s">
        <v>38</v>
      </c>
      <c r="B104" s="24"/>
      <c r="C104" s="24" t="e">
        <f>C103/C102</f>
        <v>#DIV/0!</v>
      </c>
      <c r="D104" s="13" t="e">
        <f t="shared" si="45"/>
        <v>#DIV/0!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3" ht="30" hidden="1" customHeight="1" x14ac:dyDescent="0.25">
      <c r="A105" s="39" t="s">
        <v>130</v>
      </c>
      <c r="B105" s="74"/>
      <c r="C105" s="74"/>
      <c r="D105" s="42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</row>
    <row r="106" spans="1:33" s="11" customFormat="1" ht="30" hidden="1" customHeight="1" outlineLevel="1" x14ac:dyDescent="0.2">
      <c r="A106" s="43" t="s">
        <v>39</v>
      </c>
      <c r="B106" s="20"/>
      <c r="C106" s="23"/>
      <c r="D106" s="13" t="e">
        <f t="shared" ref="D106:D143" si="48">C106/B106</f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3" s="11" customFormat="1" ht="30" hidden="1" customHeight="1" outlineLevel="1" x14ac:dyDescent="0.2">
      <c r="A107" s="43" t="s">
        <v>44</v>
      </c>
      <c r="B107" s="34"/>
      <c r="C107" s="22"/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3" s="11" customFormat="1" ht="30" hidden="1" customHeight="1" outlineLevel="1" x14ac:dyDescent="0.2">
      <c r="A108" s="43" t="s">
        <v>106</v>
      </c>
      <c r="B108" s="34"/>
      <c r="C108" s="22"/>
      <c r="D108" s="1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3" s="11" customFormat="1" ht="30" hidden="1" customHeight="1" outlineLevel="1" x14ac:dyDescent="0.2">
      <c r="A109" s="43" t="s">
        <v>107</v>
      </c>
      <c r="B109" s="34"/>
      <c r="C109" s="22"/>
      <c r="D109" s="13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3" s="45" customFormat="1" ht="34.9" hidden="1" customHeight="1" outlineLevel="1" x14ac:dyDescent="0.2">
      <c r="A110" s="12" t="s">
        <v>40</v>
      </c>
      <c r="B110" s="34"/>
      <c r="C110" s="22"/>
      <c r="D110" s="13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3" s="45" customFormat="1" ht="33" hidden="1" customHeight="1" outlineLevel="1" x14ac:dyDescent="0.2">
      <c r="A111" s="12" t="s">
        <v>41</v>
      </c>
      <c r="B111" s="34"/>
      <c r="C111" s="22"/>
      <c r="D111" s="13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3" s="11" customFormat="1" ht="34.15" hidden="1" customHeight="1" outlineLevel="1" x14ac:dyDescent="0.2">
      <c r="A112" s="10" t="s">
        <v>42</v>
      </c>
      <c r="B112" s="23"/>
      <c r="C112" s="23"/>
      <c r="D112" s="13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s="11" customFormat="1" ht="30" hidden="1" customHeight="1" x14ac:dyDescent="0.2">
      <c r="A113" s="27" t="s">
        <v>43</v>
      </c>
      <c r="B113" s="20"/>
      <c r="C113" s="23"/>
      <c r="D113" s="13" t="e">
        <f t="shared" si="48"/>
        <v>#DIV/0!</v>
      </c>
      <c r="E113" s="34"/>
      <c r="F113" s="34"/>
      <c r="G113" s="34"/>
      <c r="H113" s="34"/>
      <c r="I113" s="34"/>
      <c r="J113" s="34"/>
      <c r="K113" s="93"/>
      <c r="L113" s="34"/>
      <c r="M113" s="34"/>
      <c r="N113" s="34"/>
      <c r="O113" s="34"/>
      <c r="P113" s="34"/>
      <c r="Q113" s="34"/>
      <c r="R113" s="93"/>
      <c r="S113" s="93"/>
      <c r="T113" s="34"/>
      <c r="U113" s="34"/>
      <c r="V113" s="34"/>
      <c r="W113" s="34"/>
      <c r="X113" s="34"/>
      <c r="Y113" s="34"/>
      <c r="Z113" s="34"/>
      <c r="AA113" s="93"/>
      <c r="AB113" s="34"/>
      <c r="AC113" s="93"/>
      <c r="AD113" s="93"/>
      <c r="AE113" s="93"/>
      <c r="AF113" s="34"/>
    </row>
    <row r="114" spans="1:32" s="11" customFormat="1" ht="30" hidden="1" customHeight="1" x14ac:dyDescent="0.2">
      <c r="A114" s="12" t="s">
        <v>136</v>
      </c>
      <c r="B114" s="24" t="e">
        <f>B113/B112</f>
        <v>#DIV/0!</v>
      </c>
      <c r="C114" s="24" t="e">
        <f>C113/C112</f>
        <v>#DIV/0!</v>
      </c>
      <c r="D114" s="13"/>
      <c r="E114" s="24" t="e">
        <f>E113/E112</f>
        <v>#DIV/0!</v>
      </c>
      <c r="F114" s="24" t="e">
        <f>F113/F112</f>
        <v>#DIV/0!</v>
      </c>
      <c r="G114" s="24" t="e">
        <f t="shared" ref="G114:AF114" si="49">G113/G112</f>
        <v>#DIV/0!</v>
      </c>
      <c r="H114" s="24" t="e">
        <f t="shared" si="49"/>
        <v>#DIV/0!</v>
      </c>
      <c r="I114" s="24" t="e">
        <f t="shared" si="49"/>
        <v>#DIV/0!</v>
      </c>
      <c r="J114" s="24" t="e">
        <f t="shared" si="49"/>
        <v>#DIV/0!</v>
      </c>
      <c r="K114" s="24"/>
      <c r="L114" s="24" t="e">
        <f t="shared" si="49"/>
        <v>#DIV/0!</v>
      </c>
      <c r="M114" s="24" t="e">
        <f t="shared" si="49"/>
        <v>#DIV/0!</v>
      </c>
      <c r="N114" s="24" t="e">
        <f t="shared" si="49"/>
        <v>#DIV/0!</v>
      </c>
      <c r="O114" s="24" t="e">
        <f t="shared" si="49"/>
        <v>#DIV/0!</v>
      </c>
      <c r="P114" s="24" t="e">
        <f t="shared" si="49"/>
        <v>#DIV/0!</v>
      </c>
      <c r="Q114" s="24" t="e">
        <f t="shared" si="49"/>
        <v>#DIV/0!</v>
      </c>
      <c r="R114" s="24"/>
      <c r="S114" s="24"/>
      <c r="T114" s="24" t="e">
        <f t="shared" si="49"/>
        <v>#DIV/0!</v>
      </c>
      <c r="U114" s="24" t="e">
        <f t="shared" si="49"/>
        <v>#DIV/0!</v>
      </c>
      <c r="V114" s="24" t="e">
        <f t="shared" si="49"/>
        <v>#DIV/0!</v>
      </c>
      <c r="W114" s="24" t="e">
        <f t="shared" si="49"/>
        <v>#DIV/0!</v>
      </c>
      <c r="X114" s="24" t="e">
        <f t="shared" si="49"/>
        <v>#DIV/0!</v>
      </c>
      <c r="Y114" s="24" t="e">
        <f t="shared" si="49"/>
        <v>#DIV/0!</v>
      </c>
      <c r="Z114" s="24" t="e">
        <f t="shared" si="49"/>
        <v>#DIV/0!</v>
      </c>
      <c r="AA114" s="24"/>
      <c r="AB114" s="24" t="e">
        <f t="shared" si="49"/>
        <v>#DIV/0!</v>
      </c>
      <c r="AC114" s="24"/>
      <c r="AD114" s="24"/>
      <c r="AE114" s="24"/>
      <c r="AF114" s="24" t="e">
        <f t="shared" si="49"/>
        <v>#DIV/0!</v>
      </c>
    </row>
    <row r="115" spans="1:32" s="87" customFormat="1" ht="31.9" hidden="1" customHeight="1" x14ac:dyDescent="0.2">
      <c r="A115" s="85" t="s">
        <v>48</v>
      </c>
      <c r="B115" s="88">
        <f>B112-B113</f>
        <v>0</v>
      </c>
      <c r="C115" s="88">
        <f>C112-C113</f>
        <v>0</v>
      </c>
      <c r="D115" s="88"/>
      <c r="E115" s="88">
        <f t="shared" ref="E115:AF115" si="50">E112-E113</f>
        <v>0</v>
      </c>
      <c r="F115" s="88">
        <f t="shared" si="50"/>
        <v>0</v>
      </c>
      <c r="G115" s="88">
        <f t="shared" si="50"/>
        <v>0</v>
      </c>
      <c r="H115" s="88">
        <f t="shared" si="50"/>
        <v>0</v>
      </c>
      <c r="I115" s="88">
        <f t="shared" si="50"/>
        <v>0</v>
      </c>
      <c r="J115" s="88">
        <f t="shared" si="50"/>
        <v>0</v>
      </c>
      <c r="K115" s="88"/>
      <c r="L115" s="88">
        <f t="shared" si="50"/>
        <v>0</v>
      </c>
      <c r="M115" s="88">
        <f t="shared" si="50"/>
        <v>0</v>
      </c>
      <c r="N115" s="88">
        <f t="shared" si="50"/>
        <v>0</v>
      </c>
      <c r="O115" s="88">
        <f t="shared" si="50"/>
        <v>0</v>
      </c>
      <c r="P115" s="88">
        <f t="shared" si="50"/>
        <v>0</v>
      </c>
      <c r="Q115" s="88">
        <f t="shared" si="50"/>
        <v>0</v>
      </c>
      <c r="R115" s="88"/>
      <c r="S115" s="88"/>
      <c r="T115" s="88">
        <f t="shared" si="50"/>
        <v>0</v>
      </c>
      <c r="U115" s="88">
        <f t="shared" si="50"/>
        <v>0</v>
      </c>
      <c r="V115" s="88">
        <f t="shared" si="50"/>
        <v>0</v>
      </c>
      <c r="W115" s="88">
        <f t="shared" si="50"/>
        <v>0</v>
      </c>
      <c r="X115" s="88">
        <f t="shared" si="50"/>
        <v>0</v>
      </c>
      <c r="Y115" s="88">
        <f t="shared" si="50"/>
        <v>0</v>
      </c>
      <c r="Z115" s="88">
        <f t="shared" si="50"/>
        <v>0</v>
      </c>
      <c r="AA115" s="88"/>
      <c r="AB115" s="88">
        <f t="shared" si="50"/>
        <v>0</v>
      </c>
      <c r="AC115" s="88"/>
      <c r="AD115" s="88"/>
      <c r="AE115" s="88"/>
      <c r="AF115" s="88">
        <f t="shared" si="50"/>
        <v>0</v>
      </c>
    </row>
    <row r="116" spans="1:32" s="11" customFormat="1" ht="30" hidden="1" customHeight="1" x14ac:dyDescent="0.2">
      <c r="A116" s="10" t="s">
        <v>44</v>
      </c>
      <c r="B116" s="34"/>
      <c r="C116" s="22">
        <f t="shared" ref="C116:C119" si="51">SUM(E116:AF116)</f>
        <v>0</v>
      </c>
      <c r="D116" s="13" t="e">
        <f t="shared" si="48"/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s="11" customFormat="1" ht="30" hidden="1" customHeight="1" x14ac:dyDescent="0.2">
      <c r="A117" s="10" t="s">
        <v>45</v>
      </c>
      <c r="B117" s="34"/>
      <c r="C117" s="22">
        <f t="shared" si="51"/>
        <v>0</v>
      </c>
      <c r="D117" s="13" t="e">
        <f t="shared" si="48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s="11" customFormat="1" ht="30" hidden="1" customHeight="1" x14ac:dyDescent="0.2">
      <c r="A118" s="10" t="s">
        <v>46</v>
      </c>
      <c r="B118" s="34"/>
      <c r="C118" s="22">
        <f t="shared" si="51"/>
        <v>0</v>
      </c>
      <c r="D118" s="13" t="e">
        <f t="shared" si="48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s="11" customFormat="1" ht="30" hidden="1" customHeight="1" x14ac:dyDescent="0.2">
      <c r="A119" s="10" t="s">
        <v>47</v>
      </c>
      <c r="B119" s="34"/>
      <c r="C119" s="22">
        <f t="shared" si="51"/>
        <v>0</v>
      </c>
      <c r="D119" s="13" t="e">
        <f t="shared" si="48"/>
        <v>#DIV/0!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s="11" customFormat="1" ht="30" hidden="1" customHeight="1" x14ac:dyDescent="0.2">
      <c r="A120" s="27" t="s">
        <v>49</v>
      </c>
      <c r="B120" s="23"/>
      <c r="C120" s="23">
        <f>SUM(E120:AF120)</f>
        <v>0</v>
      </c>
      <c r="D120" s="13" t="e">
        <f t="shared" si="48"/>
        <v>#DIV/0!</v>
      </c>
      <c r="E120" s="34"/>
      <c r="F120" s="34"/>
      <c r="G120" s="34"/>
      <c r="H120" s="34"/>
      <c r="I120" s="34"/>
      <c r="J120" s="34"/>
      <c r="K120" s="93"/>
      <c r="L120" s="34"/>
      <c r="M120" s="34"/>
      <c r="N120" s="34"/>
      <c r="O120" s="34"/>
      <c r="P120" s="34"/>
      <c r="Q120" s="34"/>
      <c r="R120" s="93"/>
      <c r="S120" s="93"/>
      <c r="T120" s="34"/>
      <c r="U120" s="34"/>
      <c r="V120" s="34"/>
      <c r="W120" s="34"/>
      <c r="X120" s="34"/>
      <c r="Y120" s="34"/>
      <c r="Z120" s="34"/>
      <c r="AA120" s="93"/>
      <c r="AB120" s="34"/>
      <c r="AC120" s="93"/>
      <c r="AD120" s="93"/>
      <c r="AE120" s="93"/>
      <c r="AF120" s="34"/>
    </row>
    <row r="121" spans="1:32" s="11" customFormat="1" ht="31.15" hidden="1" customHeight="1" x14ac:dyDescent="0.2">
      <c r="A121" s="12" t="s">
        <v>136</v>
      </c>
      <c r="B121" s="24" t="e">
        <f>B120/B112</f>
        <v>#DIV/0!</v>
      </c>
      <c r="C121" s="24" t="e">
        <f>C120/C112</f>
        <v>#DIV/0!</v>
      </c>
      <c r="D121" s="24"/>
      <c r="E121" s="24" t="e">
        <f t="shared" ref="E121:AF121" si="52">E120/E112</f>
        <v>#DIV/0!</v>
      </c>
      <c r="F121" s="24" t="e">
        <f t="shared" si="52"/>
        <v>#DIV/0!</v>
      </c>
      <c r="G121" s="24" t="e">
        <f t="shared" si="52"/>
        <v>#DIV/0!</v>
      </c>
      <c r="H121" s="24" t="e">
        <f t="shared" si="52"/>
        <v>#DIV/0!</v>
      </c>
      <c r="I121" s="24" t="e">
        <f t="shared" si="52"/>
        <v>#DIV/0!</v>
      </c>
      <c r="J121" s="24" t="e">
        <f t="shared" si="52"/>
        <v>#DIV/0!</v>
      </c>
      <c r="K121" s="24"/>
      <c r="L121" s="24" t="e">
        <f t="shared" si="52"/>
        <v>#DIV/0!</v>
      </c>
      <c r="M121" s="24" t="e">
        <f t="shared" si="52"/>
        <v>#DIV/0!</v>
      </c>
      <c r="N121" s="24" t="e">
        <f t="shared" si="52"/>
        <v>#DIV/0!</v>
      </c>
      <c r="O121" s="24" t="e">
        <f t="shared" si="52"/>
        <v>#DIV/0!</v>
      </c>
      <c r="P121" s="24" t="e">
        <f t="shared" si="52"/>
        <v>#DIV/0!</v>
      </c>
      <c r="Q121" s="24" t="e">
        <f t="shared" si="52"/>
        <v>#DIV/0!</v>
      </c>
      <c r="R121" s="24"/>
      <c r="S121" s="24"/>
      <c r="T121" s="24" t="e">
        <f t="shared" si="52"/>
        <v>#DIV/0!</v>
      </c>
      <c r="U121" s="24" t="e">
        <f t="shared" si="52"/>
        <v>#DIV/0!</v>
      </c>
      <c r="V121" s="24" t="e">
        <f t="shared" si="52"/>
        <v>#DIV/0!</v>
      </c>
      <c r="W121" s="24" t="e">
        <f t="shared" si="52"/>
        <v>#DIV/0!</v>
      </c>
      <c r="X121" s="24" t="e">
        <f t="shared" si="52"/>
        <v>#DIV/0!</v>
      </c>
      <c r="Y121" s="24" t="e">
        <f t="shared" si="52"/>
        <v>#DIV/0!</v>
      </c>
      <c r="Z121" s="24" t="e">
        <f t="shared" si="52"/>
        <v>#DIV/0!</v>
      </c>
      <c r="AA121" s="24"/>
      <c r="AB121" s="24" t="e">
        <f t="shared" si="52"/>
        <v>#DIV/0!</v>
      </c>
      <c r="AC121" s="24"/>
      <c r="AD121" s="24"/>
      <c r="AE121" s="24"/>
      <c r="AF121" s="24" t="e">
        <f t="shared" si="52"/>
        <v>#DIV/0!</v>
      </c>
    </row>
    <row r="122" spans="1:32" s="11" customFormat="1" ht="30" hidden="1" customHeight="1" x14ac:dyDescent="0.2">
      <c r="A122" s="10" t="s">
        <v>44</v>
      </c>
      <c r="B122" s="34"/>
      <c r="C122" s="22">
        <f t="shared" ref="C122:C132" si="53">SUM(E122:AF122)</f>
        <v>0</v>
      </c>
      <c r="D122" s="13" t="e">
        <f t="shared" si="48"/>
        <v>#DIV/0!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s="11" customFormat="1" ht="30" hidden="1" customHeight="1" x14ac:dyDescent="0.2">
      <c r="A123" s="10" t="s">
        <v>45</v>
      </c>
      <c r="B123" s="34"/>
      <c r="C123" s="22">
        <f t="shared" si="53"/>
        <v>0</v>
      </c>
      <c r="D123" s="13" t="e">
        <f t="shared" si="48"/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s="11" customFormat="1" ht="30" hidden="1" customHeight="1" x14ac:dyDescent="0.2">
      <c r="A124" s="10" t="s">
        <v>46</v>
      </c>
      <c r="B124" s="34"/>
      <c r="C124" s="22">
        <f t="shared" si="53"/>
        <v>0</v>
      </c>
      <c r="D124" s="13" t="e">
        <f t="shared" si="48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s="11" customFormat="1" ht="30" hidden="1" customHeight="1" x14ac:dyDescent="0.2">
      <c r="A125" s="10" t="s">
        <v>47</v>
      </c>
      <c r="B125" s="34"/>
      <c r="C125" s="22">
        <f t="shared" si="53"/>
        <v>0</v>
      </c>
      <c r="D125" s="13" t="e">
        <f t="shared" si="48"/>
        <v>#DIV/0!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75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s="45" customFormat="1" ht="48" hidden="1" customHeight="1" x14ac:dyDescent="0.2">
      <c r="A126" s="12" t="s">
        <v>145</v>
      </c>
      <c r="B126" s="34"/>
      <c r="C126" s="22">
        <v>595200</v>
      </c>
      <c r="D126" s="14" t="e">
        <f t="shared" si="48"/>
        <v>#DIV/0!</v>
      </c>
      <c r="E126" s="34"/>
      <c r="F126" s="34"/>
      <c r="G126" s="34"/>
      <c r="H126" s="34"/>
      <c r="I126" s="34"/>
      <c r="J126" s="34"/>
      <c r="K126" s="93"/>
      <c r="L126" s="34"/>
      <c r="M126" s="34"/>
      <c r="N126" s="34"/>
      <c r="O126" s="34"/>
      <c r="P126" s="34"/>
      <c r="Q126" s="34"/>
      <c r="R126" s="93"/>
      <c r="S126" s="93"/>
      <c r="T126" s="34"/>
      <c r="U126" s="34"/>
      <c r="V126" s="34"/>
      <c r="W126" s="34"/>
      <c r="X126" s="34"/>
      <c r="Y126" s="34"/>
      <c r="Z126" s="34"/>
      <c r="AA126" s="93"/>
      <c r="AB126" s="34"/>
      <c r="AC126" s="93"/>
      <c r="AD126" s="93"/>
      <c r="AE126" s="93"/>
      <c r="AF126" s="34"/>
    </row>
    <row r="127" spans="1:32" s="11" customFormat="1" ht="30" hidden="1" customHeight="1" x14ac:dyDescent="0.2">
      <c r="A127" s="27" t="s">
        <v>146</v>
      </c>
      <c r="B127" s="23"/>
      <c r="C127" s="23">
        <f t="shared" si="53"/>
        <v>0</v>
      </c>
      <c r="D127" s="13" t="e">
        <f t="shared" si="48"/>
        <v>#DIV/0!</v>
      </c>
      <c r="E127" s="34"/>
      <c r="F127" s="34"/>
      <c r="G127" s="34"/>
      <c r="H127" s="34"/>
      <c r="I127" s="34"/>
      <c r="J127" s="34"/>
      <c r="K127" s="93"/>
      <c r="L127" s="34"/>
      <c r="M127" s="34"/>
      <c r="N127" s="34"/>
      <c r="O127" s="34"/>
      <c r="P127" s="34"/>
      <c r="Q127" s="34"/>
      <c r="R127" s="93"/>
      <c r="S127" s="93"/>
      <c r="T127" s="34"/>
      <c r="U127" s="34"/>
      <c r="V127" s="34"/>
      <c r="W127" s="34"/>
      <c r="X127" s="34"/>
      <c r="Y127" s="34"/>
      <c r="Z127" s="34"/>
      <c r="AA127" s="93"/>
      <c r="AB127" s="34"/>
      <c r="AC127" s="93"/>
      <c r="AD127" s="93"/>
      <c r="AE127" s="93"/>
      <c r="AF127" s="34"/>
    </row>
    <row r="128" spans="1:32" s="11" customFormat="1" ht="27" hidden="1" customHeight="1" x14ac:dyDescent="0.2">
      <c r="A128" s="12" t="s">
        <v>5</v>
      </c>
      <c r="B128" s="25" t="e">
        <f>B127/B126</f>
        <v>#DIV/0!</v>
      </c>
      <c r="C128" s="25">
        <f>C127/C126</f>
        <v>0</v>
      </c>
      <c r="D128" s="8"/>
      <c r="E128" s="25" t="e">
        <f t="shared" ref="E128:AF128" si="54">E127/E126</f>
        <v>#DIV/0!</v>
      </c>
      <c r="F128" s="25" t="e">
        <f t="shared" si="54"/>
        <v>#DIV/0!</v>
      </c>
      <c r="G128" s="25" t="e">
        <f t="shared" si="54"/>
        <v>#DIV/0!</v>
      </c>
      <c r="H128" s="25" t="e">
        <f t="shared" si="54"/>
        <v>#DIV/0!</v>
      </c>
      <c r="I128" s="25" t="e">
        <f t="shared" si="54"/>
        <v>#DIV/0!</v>
      </c>
      <c r="J128" s="25" t="e">
        <f t="shared" si="54"/>
        <v>#DIV/0!</v>
      </c>
      <c r="K128" s="92"/>
      <c r="L128" s="25" t="e">
        <f t="shared" si="54"/>
        <v>#DIV/0!</v>
      </c>
      <c r="M128" s="25" t="e">
        <f t="shared" si="54"/>
        <v>#DIV/0!</v>
      </c>
      <c r="N128" s="25" t="e">
        <f t="shared" si="54"/>
        <v>#DIV/0!</v>
      </c>
      <c r="O128" s="25" t="e">
        <f t="shared" si="54"/>
        <v>#DIV/0!</v>
      </c>
      <c r="P128" s="25" t="e">
        <f t="shared" si="54"/>
        <v>#DIV/0!</v>
      </c>
      <c r="Q128" s="25" t="e">
        <f t="shared" si="54"/>
        <v>#DIV/0!</v>
      </c>
      <c r="R128" s="92"/>
      <c r="S128" s="92"/>
      <c r="T128" s="25" t="e">
        <f t="shared" si="54"/>
        <v>#DIV/0!</v>
      </c>
      <c r="U128" s="25" t="e">
        <f t="shared" si="54"/>
        <v>#DIV/0!</v>
      </c>
      <c r="V128" s="25" t="e">
        <f t="shared" si="54"/>
        <v>#DIV/0!</v>
      </c>
      <c r="W128" s="25" t="e">
        <f t="shared" si="54"/>
        <v>#DIV/0!</v>
      </c>
      <c r="X128" s="25" t="e">
        <f t="shared" si="54"/>
        <v>#DIV/0!</v>
      </c>
      <c r="Y128" s="25" t="e">
        <f t="shared" si="54"/>
        <v>#DIV/0!</v>
      </c>
      <c r="Z128" s="25" t="e">
        <f t="shared" si="54"/>
        <v>#DIV/0!</v>
      </c>
      <c r="AA128" s="92"/>
      <c r="AB128" s="25" t="e">
        <f t="shared" si="54"/>
        <v>#DIV/0!</v>
      </c>
      <c r="AC128" s="92"/>
      <c r="AD128" s="92"/>
      <c r="AE128" s="92"/>
      <c r="AF128" s="25" t="e">
        <f t="shared" si="54"/>
        <v>#DIV/0!</v>
      </c>
    </row>
    <row r="129" spans="1:32" s="11" customFormat="1" ht="30" hidden="1" customHeight="1" x14ac:dyDescent="0.2">
      <c r="A129" s="10" t="s">
        <v>44</v>
      </c>
      <c r="B129" s="22"/>
      <c r="C129" s="22">
        <f t="shared" si="53"/>
        <v>0</v>
      </c>
      <c r="D129" s="13" t="e">
        <f t="shared" si="48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s="11" customFormat="1" ht="30" hidden="1" customHeight="1" x14ac:dyDescent="0.2">
      <c r="A130" s="10" t="s">
        <v>45</v>
      </c>
      <c r="B130" s="22"/>
      <c r="C130" s="22">
        <f t="shared" si="53"/>
        <v>0</v>
      </c>
      <c r="D130" s="13" t="e">
        <f t="shared" si="48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s="11" customFormat="1" ht="31.15" hidden="1" customHeight="1" x14ac:dyDescent="0.2">
      <c r="A131" s="10" t="s">
        <v>46</v>
      </c>
      <c r="B131" s="22"/>
      <c r="C131" s="22">
        <f t="shared" si="53"/>
        <v>0</v>
      </c>
      <c r="D131" s="13" t="e">
        <f t="shared" si="48"/>
        <v>#DIV/0!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s="11" customFormat="1" ht="31.15" hidden="1" customHeight="1" x14ac:dyDescent="0.2">
      <c r="A132" s="10" t="s">
        <v>47</v>
      </c>
      <c r="B132" s="34"/>
      <c r="C132" s="22">
        <f t="shared" si="53"/>
        <v>0</v>
      </c>
      <c r="D132" s="13" t="e">
        <f t="shared" si="48"/>
        <v>#DIV/0!</v>
      </c>
      <c r="E132" s="21"/>
      <c r="F132" s="21"/>
      <c r="G132" s="46"/>
      <c r="H132" s="46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75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s="11" customFormat="1" ht="31.15" hidden="1" customHeight="1" x14ac:dyDescent="0.2">
      <c r="A133" s="27" t="s">
        <v>50</v>
      </c>
      <c r="B133" s="48" t="e">
        <f>B127/B120*10</f>
        <v>#DIV/0!</v>
      </c>
      <c r="C133" s="48" t="e">
        <f>C127/C120*10</f>
        <v>#DIV/0!</v>
      </c>
      <c r="D133" s="13" t="e">
        <f t="shared" si="48"/>
        <v>#DIV/0!</v>
      </c>
      <c r="E133" s="49" t="e">
        <f t="shared" ref="E133:AF133" si="55">E127/E120*10</f>
        <v>#DIV/0!</v>
      </c>
      <c r="F133" s="49" t="e">
        <f t="shared" si="55"/>
        <v>#DIV/0!</v>
      </c>
      <c r="G133" s="49" t="e">
        <f t="shared" si="55"/>
        <v>#DIV/0!</v>
      </c>
      <c r="H133" s="49" t="e">
        <f t="shared" si="55"/>
        <v>#DIV/0!</v>
      </c>
      <c r="I133" s="49" t="e">
        <f t="shared" si="55"/>
        <v>#DIV/0!</v>
      </c>
      <c r="J133" s="49" t="e">
        <f t="shared" si="55"/>
        <v>#DIV/0!</v>
      </c>
      <c r="K133" s="49"/>
      <c r="L133" s="49" t="e">
        <f t="shared" si="55"/>
        <v>#DIV/0!</v>
      </c>
      <c r="M133" s="49" t="e">
        <f t="shared" si="55"/>
        <v>#DIV/0!</v>
      </c>
      <c r="N133" s="49" t="e">
        <f t="shared" si="55"/>
        <v>#DIV/0!</v>
      </c>
      <c r="O133" s="49" t="e">
        <f t="shared" si="55"/>
        <v>#DIV/0!</v>
      </c>
      <c r="P133" s="49" t="e">
        <f t="shared" si="55"/>
        <v>#DIV/0!</v>
      </c>
      <c r="Q133" s="49" t="e">
        <f t="shared" si="55"/>
        <v>#DIV/0!</v>
      </c>
      <c r="R133" s="49"/>
      <c r="S133" s="49"/>
      <c r="T133" s="49" t="e">
        <f t="shared" si="55"/>
        <v>#DIV/0!</v>
      </c>
      <c r="U133" s="49" t="e">
        <f t="shared" si="55"/>
        <v>#DIV/0!</v>
      </c>
      <c r="V133" s="49" t="e">
        <f t="shared" si="55"/>
        <v>#DIV/0!</v>
      </c>
      <c r="W133" s="49" t="e">
        <f t="shared" si="55"/>
        <v>#DIV/0!</v>
      </c>
      <c r="X133" s="49" t="e">
        <f t="shared" si="55"/>
        <v>#DIV/0!</v>
      </c>
      <c r="Y133" s="49" t="e">
        <f t="shared" si="55"/>
        <v>#DIV/0!</v>
      </c>
      <c r="Z133" s="49" t="e">
        <f t="shared" si="55"/>
        <v>#DIV/0!</v>
      </c>
      <c r="AA133" s="49"/>
      <c r="AB133" s="49" t="e">
        <f t="shared" si="55"/>
        <v>#DIV/0!</v>
      </c>
      <c r="AC133" s="49"/>
      <c r="AD133" s="49"/>
      <c r="AE133" s="49"/>
      <c r="AF133" s="49" t="e">
        <f t="shared" si="55"/>
        <v>#DIV/0!</v>
      </c>
    </row>
    <row r="134" spans="1:32" s="11" customFormat="1" ht="30" hidden="1" customHeight="1" x14ac:dyDescent="0.2">
      <c r="A134" s="10" t="s">
        <v>44</v>
      </c>
      <c r="B134" s="49" t="e">
        <f t="shared" ref="B134:E137" si="56">B129/B122*10</f>
        <v>#DIV/0!</v>
      </c>
      <c r="C134" s="49" t="e">
        <f t="shared" si="56"/>
        <v>#DIV/0!</v>
      </c>
      <c r="D134" s="13" t="e">
        <f t="shared" si="48"/>
        <v>#DIV/0!</v>
      </c>
      <c r="E134" s="49" t="e">
        <f t="shared" ref="E134:AF134" si="57">E129/E122*10</f>
        <v>#DIV/0!</v>
      </c>
      <c r="F134" s="49" t="e">
        <f t="shared" si="57"/>
        <v>#DIV/0!</v>
      </c>
      <c r="G134" s="49" t="e">
        <f t="shared" si="57"/>
        <v>#DIV/0!</v>
      </c>
      <c r="H134" s="49" t="e">
        <f t="shared" si="57"/>
        <v>#DIV/0!</v>
      </c>
      <c r="I134" s="49" t="e">
        <f t="shared" si="57"/>
        <v>#DIV/0!</v>
      </c>
      <c r="J134" s="49" t="e">
        <f t="shared" si="57"/>
        <v>#DIV/0!</v>
      </c>
      <c r="K134" s="49"/>
      <c r="L134" s="49" t="e">
        <f t="shared" si="57"/>
        <v>#DIV/0!</v>
      </c>
      <c r="M134" s="49" t="e">
        <f t="shared" si="57"/>
        <v>#DIV/0!</v>
      </c>
      <c r="N134" s="49" t="e">
        <f t="shared" si="57"/>
        <v>#DIV/0!</v>
      </c>
      <c r="O134" s="49" t="e">
        <f t="shared" si="57"/>
        <v>#DIV/0!</v>
      </c>
      <c r="P134" s="49" t="e">
        <f t="shared" si="57"/>
        <v>#DIV/0!</v>
      </c>
      <c r="Q134" s="49" t="e">
        <f t="shared" si="57"/>
        <v>#DIV/0!</v>
      </c>
      <c r="R134" s="49"/>
      <c r="S134" s="49"/>
      <c r="T134" s="49" t="e">
        <f t="shared" si="57"/>
        <v>#DIV/0!</v>
      </c>
      <c r="U134" s="49" t="e">
        <f t="shared" si="57"/>
        <v>#DIV/0!</v>
      </c>
      <c r="V134" s="49" t="e">
        <f t="shared" si="57"/>
        <v>#DIV/0!</v>
      </c>
      <c r="W134" s="49" t="e">
        <f t="shared" si="57"/>
        <v>#DIV/0!</v>
      </c>
      <c r="X134" s="49" t="e">
        <f t="shared" si="57"/>
        <v>#DIV/0!</v>
      </c>
      <c r="Y134" s="49" t="e">
        <f t="shared" si="57"/>
        <v>#DIV/0!</v>
      </c>
      <c r="Z134" s="49" t="e">
        <f t="shared" si="57"/>
        <v>#DIV/0!</v>
      </c>
      <c r="AA134" s="49"/>
      <c r="AB134" s="49" t="e">
        <f t="shared" si="57"/>
        <v>#DIV/0!</v>
      </c>
      <c r="AC134" s="49"/>
      <c r="AD134" s="49"/>
      <c r="AE134" s="49"/>
      <c r="AF134" s="49" t="e">
        <f t="shared" si="57"/>
        <v>#DIV/0!</v>
      </c>
    </row>
    <row r="135" spans="1:32" s="11" customFormat="1" ht="30" hidden="1" customHeight="1" x14ac:dyDescent="0.2">
      <c r="A135" s="10" t="s">
        <v>45</v>
      </c>
      <c r="B135" s="49" t="e">
        <f t="shared" si="56"/>
        <v>#DIV/0!</v>
      </c>
      <c r="C135" s="49" t="e">
        <f t="shared" si="56"/>
        <v>#DIV/0!</v>
      </c>
      <c r="D135" s="13" t="e">
        <f t="shared" si="48"/>
        <v>#DIV/0!</v>
      </c>
      <c r="E135" s="49"/>
      <c r="F135" s="49" t="e">
        <f t="shared" ref="F135:N136" si="58">F130/F123*10</f>
        <v>#DIV/0!</v>
      </c>
      <c r="G135" s="49" t="e">
        <f t="shared" si="58"/>
        <v>#DIV/0!</v>
      </c>
      <c r="H135" s="49" t="e">
        <f t="shared" si="58"/>
        <v>#DIV/0!</v>
      </c>
      <c r="I135" s="49" t="e">
        <f t="shared" si="58"/>
        <v>#DIV/0!</v>
      </c>
      <c r="J135" s="49" t="e">
        <f t="shared" si="58"/>
        <v>#DIV/0!</v>
      </c>
      <c r="K135" s="49"/>
      <c r="L135" s="49" t="e">
        <f t="shared" si="58"/>
        <v>#DIV/0!</v>
      </c>
      <c r="M135" s="49" t="e">
        <f t="shared" si="58"/>
        <v>#DIV/0!</v>
      </c>
      <c r="N135" s="49" t="e">
        <f t="shared" si="58"/>
        <v>#DIV/0!</v>
      </c>
      <c r="O135" s="49"/>
      <c r="P135" s="49" t="e">
        <f>P130/P123*10</f>
        <v>#DIV/0!</v>
      </c>
      <c r="Q135" s="49" t="e">
        <f>Q130/Q123*10</f>
        <v>#DIV/0!</v>
      </c>
      <c r="R135" s="49"/>
      <c r="S135" s="49"/>
      <c r="T135" s="49"/>
      <c r="U135" s="49" t="e">
        <f t="shared" ref="U135:X136" si="59">U130/U123*10</f>
        <v>#DIV/0!</v>
      </c>
      <c r="V135" s="49" t="e">
        <f t="shared" si="59"/>
        <v>#DIV/0!</v>
      </c>
      <c r="W135" s="49" t="e">
        <f t="shared" si="59"/>
        <v>#DIV/0!</v>
      </c>
      <c r="X135" s="49" t="e">
        <f t="shared" si="59"/>
        <v>#DIV/0!</v>
      </c>
      <c r="Y135" s="49"/>
      <c r="Z135" s="49"/>
      <c r="AA135" s="49"/>
      <c r="AB135" s="49" t="e">
        <f>AB130/AB123*10</f>
        <v>#DIV/0!</v>
      </c>
      <c r="AC135" s="49"/>
      <c r="AD135" s="49"/>
      <c r="AE135" s="49"/>
      <c r="AF135" s="49" t="e">
        <f>AF130/AF123*10</f>
        <v>#DIV/0!</v>
      </c>
    </row>
    <row r="136" spans="1:32" s="11" customFormat="1" ht="30" hidden="1" customHeight="1" x14ac:dyDescent="0.2">
      <c r="A136" s="10" t="s">
        <v>46</v>
      </c>
      <c r="B136" s="49" t="e">
        <f t="shared" si="56"/>
        <v>#DIV/0!</v>
      </c>
      <c r="C136" s="49" t="e">
        <f t="shared" si="56"/>
        <v>#DIV/0!</v>
      </c>
      <c r="D136" s="13" t="e">
        <f t="shared" si="48"/>
        <v>#DIV/0!</v>
      </c>
      <c r="E136" s="49" t="e">
        <f>E131/E124*10</f>
        <v>#DIV/0!</v>
      </c>
      <c r="F136" s="49" t="e">
        <f t="shared" si="58"/>
        <v>#DIV/0!</v>
      </c>
      <c r="G136" s="49" t="e">
        <f t="shared" si="58"/>
        <v>#DIV/0!</v>
      </c>
      <c r="H136" s="49" t="e">
        <f t="shared" si="58"/>
        <v>#DIV/0!</v>
      </c>
      <c r="I136" s="49" t="e">
        <f t="shared" si="58"/>
        <v>#DIV/0!</v>
      </c>
      <c r="J136" s="49" t="e">
        <f t="shared" si="58"/>
        <v>#DIV/0!</v>
      </c>
      <c r="K136" s="49"/>
      <c r="L136" s="49" t="e">
        <f t="shared" si="58"/>
        <v>#DIV/0!</v>
      </c>
      <c r="M136" s="49" t="e">
        <f t="shared" si="58"/>
        <v>#DIV/0!</v>
      </c>
      <c r="N136" s="49" t="e">
        <f t="shared" si="58"/>
        <v>#DIV/0!</v>
      </c>
      <c r="O136" s="49" t="e">
        <f>O131/O124*10</f>
        <v>#DIV/0!</v>
      </c>
      <c r="P136" s="49" t="e">
        <f>P131/P124*10</f>
        <v>#DIV/0!</v>
      </c>
      <c r="Q136" s="49" t="e">
        <f>Q131/Q124*10</f>
        <v>#DIV/0!</v>
      </c>
      <c r="R136" s="49"/>
      <c r="S136" s="49"/>
      <c r="T136" s="49" t="e">
        <f>T131/T124*10</f>
        <v>#DIV/0!</v>
      </c>
      <c r="U136" s="49" t="e">
        <f t="shared" si="59"/>
        <v>#DIV/0!</v>
      </c>
      <c r="V136" s="49" t="e">
        <f t="shared" si="59"/>
        <v>#DIV/0!</v>
      </c>
      <c r="W136" s="49" t="e">
        <f t="shared" si="59"/>
        <v>#DIV/0!</v>
      </c>
      <c r="X136" s="49" t="e">
        <f t="shared" si="59"/>
        <v>#DIV/0!</v>
      </c>
      <c r="Y136" s="49" t="e">
        <f>Y131/Y124*10</f>
        <v>#DIV/0!</v>
      </c>
      <c r="Z136" s="49" t="e">
        <f>Z131/Z124*10</f>
        <v>#DIV/0!</v>
      </c>
      <c r="AA136" s="49"/>
      <c r="AB136" s="49" t="e">
        <f>AB131/AB124*10</f>
        <v>#DIV/0!</v>
      </c>
      <c r="AC136" s="49"/>
      <c r="AD136" s="49"/>
      <c r="AE136" s="49"/>
      <c r="AF136" s="49" t="e">
        <f>AF131/AF124*10</f>
        <v>#DIV/0!</v>
      </c>
    </row>
    <row r="137" spans="1:32" s="11" customFormat="1" ht="30" hidden="1" customHeight="1" x14ac:dyDescent="0.2">
      <c r="A137" s="10" t="s">
        <v>47</v>
      </c>
      <c r="B137" s="49" t="e">
        <f t="shared" si="56"/>
        <v>#DIV/0!</v>
      </c>
      <c r="C137" s="49" t="e">
        <f t="shared" si="56"/>
        <v>#DIV/0!</v>
      </c>
      <c r="D137" s="13" t="e">
        <f t="shared" si="48"/>
        <v>#DIV/0!</v>
      </c>
      <c r="E137" s="49" t="e">
        <f t="shared" si="56"/>
        <v>#DIV/0!</v>
      </c>
      <c r="F137" s="49"/>
      <c r="G137" s="49">
        <v>10</v>
      </c>
      <c r="H137" s="49"/>
      <c r="I137" s="49" t="e">
        <f>I132/I125*10</f>
        <v>#DIV/0!</v>
      </c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 t="e">
        <f>T132/T125*10</f>
        <v>#DIV/0!</v>
      </c>
      <c r="U137" s="49" t="e">
        <f>U132/U125*10</f>
        <v>#DIV/0!</v>
      </c>
      <c r="V137" s="49"/>
      <c r="W137" s="49"/>
      <c r="X137" s="49" t="e">
        <f>X132/X125*10</f>
        <v>#DIV/0!</v>
      </c>
      <c r="Y137" s="49"/>
      <c r="Z137" s="49" t="e">
        <f>Z132/Z125*10</f>
        <v>#DIV/0!</v>
      </c>
      <c r="AA137" s="49"/>
      <c r="AB137" s="49"/>
      <c r="AC137" s="49"/>
      <c r="AD137" s="49"/>
      <c r="AE137" s="49"/>
      <c r="AF137" s="49"/>
    </row>
    <row r="138" spans="1:32" s="11" customFormat="1" ht="30" hidden="1" customHeight="1" outlineLevel="1" x14ac:dyDescent="0.2">
      <c r="A138" s="50" t="s">
        <v>110</v>
      </c>
      <c r="B138" s="20"/>
      <c r="C138" s="22">
        <f>SUM(E138:AF138)</f>
        <v>0</v>
      </c>
      <c r="D138" s="13"/>
      <c r="E138" s="33"/>
      <c r="F138" s="32"/>
      <c r="G138" s="53"/>
      <c r="H138" s="32"/>
      <c r="I138" s="32"/>
      <c r="J138" s="32"/>
      <c r="K138" s="32"/>
      <c r="L138" s="32"/>
      <c r="M138" s="49"/>
      <c r="N138" s="32"/>
      <c r="O138" s="32"/>
      <c r="P138" s="32"/>
      <c r="Q138" s="32"/>
      <c r="R138" s="32"/>
      <c r="S138" s="32"/>
      <c r="T138" s="32"/>
      <c r="U138" s="32"/>
      <c r="V138" s="49"/>
      <c r="W138" s="22"/>
      <c r="X138" s="89"/>
      <c r="Y138" s="89"/>
      <c r="Z138" s="89"/>
      <c r="AA138" s="89"/>
      <c r="AB138" s="22"/>
      <c r="AC138" s="22"/>
      <c r="AD138" s="22"/>
      <c r="AE138" s="22"/>
      <c r="AF138" s="32"/>
    </row>
    <row r="139" spans="1:32" s="11" customFormat="1" ht="30" hidden="1" customHeight="1" x14ac:dyDescent="0.2">
      <c r="A139" s="27" t="s">
        <v>111</v>
      </c>
      <c r="B139" s="20"/>
      <c r="C139" s="22">
        <f>SUM(E139:AF139)</f>
        <v>0</v>
      </c>
      <c r="D139" s="13"/>
      <c r="E139" s="33"/>
      <c r="F139" s="32"/>
      <c r="G139" s="32"/>
      <c r="H139" s="32"/>
      <c r="I139" s="32"/>
      <c r="J139" s="32"/>
      <c r="K139" s="32"/>
      <c r="L139" s="32"/>
      <c r="M139" s="49"/>
      <c r="N139" s="32"/>
      <c r="O139" s="32"/>
      <c r="P139" s="32"/>
      <c r="Q139" s="32"/>
      <c r="R139" s="32"/>
      <c r="S139" s="32"/>
      <c r="T139" s="32"/>
      <c r="U139" s="32"/>
      <c r="V139" s="49"/>
      <c r="W139" s="22"/>
      <c r="X139" s="89"/>
      <c r="Y139" s="89"/>
      <c r="Z139" s="89"/>
      <c r="AA139" s="89"/>
      <c r="AB139" s="22"/>
      <c r="AC139" s="22"/>
      <c r="AD139" s="22"/>
      <c r="AE139" s="22"/>
      <c r="AF139" s="32"/>
    </row>
    <row r="140" spans="1:32" s="11" customFormat="1" ht="30" hidden="1" customHeight="1" x14ac:dyDescent="0.2">
      <c r="A140" s="27" t="s">
        <v>50</v>
      </c>
      <c r="B140" s="55"/>
      <c r="C140" s="55" t="e">
        <f>C139/C138*10</f>
        <v>#DIV/0!</v>
      </c>
      <c r="D140" s="53"/>
      <c r="E140" s="53"/>
      <c r="F140" s="53"/>
      <c r="G140" s="53"/>
      <c r="H140" s="53" t="e">
        <f>H139/H138*10</f>
        <v>#DIV/0!</v>
      </c>
      <c r="I140" s="53"/>
      <c r="J140" s="53"/>
      <c r="K140" s="53"/>
      <c r="L140" s="53"/>
      <c r="M140" s="53"/>
      <c r="N140" s="53" t="e">
        <f>N139/N138*10</f>
        <v>#DIV/0!</v>
      </c>
      <c r="O140" s="53"/>
      <c r="P140" s="53"/>
      <c r="Q140" s="53" t="e">
        <f>Q139/Q138*10</f>
        <v>#DIV/0!</v>
      </c>
      <c r="R140" s="53"/>
      <c r="S140" s="53"/>
      <c r="T140" s="53"/>
      <c r="U140" s="49" t="e">
        <f>U139/U138*10</f>
        <v>#DIV/0!</v>
      </c>
      <c r="V140" s="49"/>
      <c r="W140" s="49" t="e">
        <f>W139/W138*10</f>
        <v>#DIV/0!</v>
      </c>
      <c r="X140" s="53"/>
      <c r="Y140" s="53"/>
      <c r="Z140" s="53"/>
      <c r="AA140" s="53"/>
      <c r="AB140" s="49" t="e">
        <f>AB139/AB138*10</f>
        <v>#DIV/0!</v>
      </c>
      <c r="AC140" s="49"/>
      <c r="AD140" s="49"/>
      <c r="AE140" s="49"/>
      <c r="AF140" s="33"/>
    </row>
    <row r="141" spans="1:32" s="11" customFormat="1" ht="30" hidden="1" customHeight="1" x14ac:dyDescent="0.2">
      <c r="A141" s="50" t="s">
        <v>51</v>
      </c>
      <c r="B141" s="51"/>
      <c r="C141" s="51">
        <f>SUM(E141:AF141)</f>
        <v>0</v>
      </c>
      <c r="D141" s="13" t="e">
        <f t="shared" si="48"/>
        <v>#DIV/0!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</row>
    <row r="142" spans="1:32" s="11" customFormat="1" ht="30" hidden="1" customHeight="1" x14ac:dyDescent="0.2">
      <c r="A142" s="27" t="s">
        <v>52</v>
      </c>
      <c r="B142" s="23"/>
      <c r="C142" s="23">
        <f>SUM(E142:AF142)</f>
        <v>0</v>
      </c>
      <c r="D142" s="13" t="e">
        <f t="shared" si="48"/>
        <v>#DIV/0!</v>
      </c>
      <c r="E142" s="21"/>
      <c r="F142" s="21"/>
      <c r="G142" s="21"/>
      <c r="H142" s="21"/>
      <c r="I142" s="21"/>
      <c r="J142" s="21"/>
      <c r="K142" s="21"/>
      <c r="L142" s="22"/>
      <c r="M142" s="22"/>
      <c r="N142" s="22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s="11" customFormat="1" ht="30" hidden="1" customHeight="1" x14ac:dyDescent="0.2">
      <c r="A143" s="27" t="s">
        <v>53</v>
      </c>
      <c r="B143" s="49"/>
      <c r="C143" s="49" t="e">
        <f>C141/C142</f>
        <v>#DIV/0!</v>
      </c>
      <c r="D143" s="13" t="e">
        <f t="shared" si="48"/>
        <v>#DIV/0!</v>
      </c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1:32" s="11" customFormat="1" ht="30" hidden="1" customHeight="1" x14ac:dyDescent="0.2">
      <c r="A144" s="10" t="s">
        <v>54</v>
      </c>
      <c r="B144" s="23"/>
      <c r="C144" s="23"/>
      <c r="D144" s="13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</row>
    <row r="145" spans="1:33" s="11" customFormat="1" ht="27" hidden="1" customHeight="1" x14ac:dyDescent="0.2">
      <c r="A145" s="12" t="s">
        <v>55</v>
      </c>
      <c r="B145" s="20"/>
      <c r="C145" s="23">
        <f>SUM(E145:AF145)</f>
        <v>0</v>
      </c>
      <c r="D145" s="13"/>
      <c r="E145" s="46"/>
      <c r="F145" s="46"/>
      <c r="G145" s="46"/>
      <c r="H145" s="46"/>
      <c r="I145" s="46"/>
      <c r="J145" s="46"/>
      <c r="K145" s="46"/>
      <c r="L145" s="46"/>
      <c r="M145" s="22"/>
      <c r="N145" s="46"/>
      <c r="O145" s="46"/>
      <c r="P145" s="46"/>
      <c r="Q145" s="46"/>
      <c r="R145" s="46"/>
      <c r="S145" s="46"/>
      <c r="T145" s="46"/>
      <c r="U145" s="46"/>
      <c r="V145" s="46"/>
      <c r="W145" s="49"/>
      <c r="X145" s="46"/>
      <c r="Y145" s="46"/>
      <c r="Z145" s="46"/>
      <c r="AA145" s="46"/>
      <c r="AB145" s="46"/>
      <c r="AC145" s="46"/>
      <c r="AD145" s="46"/>
      <c r="AE145" s="46"/>
      <c r="AF145" s="46"/>
    </row>
    <row r="146" spans="1:33" s="11" customFormat="1" ht="31.9" hidden="1" customHeight="1" outlineLevel="1" x14ac:dyDescent="0.2">
      <c r="A146" s="12" t="s">
        <v>56</v>
      </c>
      <c r="B146" s="23"/>
      <c r="C146" s="23"/>
      <c r="D146" s="13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69"/>
    </row>
    <row r="147" spans="1:33" s="11" customFormat="1" ht="30" hidden="1" customHeight="1" outlineLevel="1" x14ac:dyDescent="0.2">
      <c r="A147" s="50" t="s">
        <v>57</v>
      </c>
      <c r="B147" s="20"/>
      <c r="C147" s="23">
        <f>SUM(E147:AF147)</f>
        <v>0</v>
      </c>
      <c r="D147" s="13" t="e">
        <f t="shared" ref="D147:D187" si="60">C147/B147</f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34"/>
      <c r="W147" s="34"/>
      <c r="X147" s="34"/>
      <c r="Y147" s="34"/>
      <c r="Z147" s="34"/>
      <c r="AA147" s="93"/>
      <c r="AB147" s="34"/>
      <c r="AC147" s="93"/>
      <c r="AD147" s="93"/>
      <c r="AE147" s="93"/>
      <c r="AF147" s="34"/>
    </row>
    <row r="148" spans="1:33" s="11" customFormat="1" ht="19.149999999999999" hidden="1" customHeight="1" x14ac:dyDescent="0.2">
      <c r="A148" s="12" t="s">
        <v>140</v>
      </c>
      <c r="B148" s="28" t="e">
        <f>B147/B146</f>
        <v>#DIV/0!</v>
      </c>
      <c r="C148" s="28" t="e">
        <f>C147/C146</f>
        <v>#DIV/0!</v>
      </c>
      <c r="D148" s="13"/>
      <c r="E148" s="30" t="e">
        <f t="shared" ref="E148:AF148" si="61">E147/E146</f>
        <v>#DIV/0!</v>
      </c>
      <c r="F148" s="30" t="e">
        <f t="shared" si="61"/>
        <v>#DIV/0!</v>
      </c>
      <c r="G148" s="30" t="e">
        <f t="shared" si="61"/>
        <v>#DIV/0!</v>
      </c>
      <c r="H148" s="30" t="e">
        <f t="shared" si="61"/>
        <v>#DIV/0!</v>
      </c>
      <c r="I148" s="30" t="e">
        <f t="shared" si="61"/>
        <v>#DIV/0!</v>
      </c>
      <c r="J148" s="30" t="e">
        <f t="shared" si="61"/>
        <v>#DIV/0!</v>
      </c>
      <c r="K148" s="30"/>
      <c r="L148" s="30" t="e">
        <f t="shared" si="61"/>
        <v>#DIV/0!</v>
      </c>
      <c r="M148" s="30" t="e">
        <f t="shared" si="61"/>
        <v>#DIV/0!</v>
      </c>
      <c r="N148" s="30" t="e">
        <f t="shared" si="61"/>
        <v>#DIV/0!</v>
      </c>
      <c r="O148" s="30" t="e">
        <f t="shared" si="61"/>
        <v>#DIV/0!</v>
      </c>
      <c r="P148" s="30" t="e">
        <f t="shared" si="61"/>
        <v>#DIV/0!</v>
      </c>
      <c r="Q148" s="30" t="e">
        <f t="shared" si="61"/>
        <v>#DIV/0!</v>
      </c>
      <c r="R148" s="30"/>
      <c r="S148" s="30"/>
      <c r="T148" s="30" t="e">
        <f t="shared" si="61"/>
        <v>#DIV/0!</v>
      </c>
      <c r="U148" s="30" t="e">
        <f t="shared" si="61"/>
        <v>#DIV/0!</v>
      </c>
      <c r="V148" s="30" t="e">
        <f t="shared" si="61"/>
        <v>#DIV/0!</v>
      </c>
      <c r="W148" s="30" t="e">
        <f t="shared" si="61"/>
        <v>#DIV/0!</v>
      </c>
      <c r="X148" s="30" t="e">
        <f t="shared" si="61"/>
        <v>#DIV/0!</v>
      </c>
      <c r="Y148" s="30" t="e">
        <f t="shared" si="61"/>
        <v>#DIV/0!</v>
      </c>
      <c r="Z148" s="30" t="e">
        <f t="shared" si="61"/>
        <v>#DIV/0!</v>
      </c>
      <c r="AA148" s="30"/>
      <c r="AB148" s="30" t="e">
        <f t="shared" si="61"/>
        <v>#DIV/0!</v>
      </c>
      <c r="AC148" s="30"/>
      <c r="AD148" s="30"/>
      <c r="AE148" s="30"/>
      <c r="AF148" s="30" t="e">
        <f t="shared" si="61"/>
        <v>#DIV/0!</v>
      </c>
    </row>
    <row r="149" spans="1:33" s="87" customFormat="1" ht="21" hidden="1" customHeight="1" x14ac:dyDescent="0.2">
      <c r="A149" s="85" t="s">
        <v>48</v>
      </c>
      <c r="B149" s="86">
        <f>B146-B147</f>
        <v>0</v>
      </c>
      <c r="C149" s="86">
        <f>C146-C147</f>
        <v>0</v>
      </c>
      <c r="D149" s="86"/>
      <c r="E149" s="86">
        <f t="shared" ref="E149:AF149" si="62">E146-E147</f>
        <v>0</v>
      </c>
      <c r="F149" s="86">
        <f t="shared" si="62"/>
        <v>0</v>
      </c>
      <c r="G149" s="86">
        <f t="shared" si="62"/>
        <v>0</v>
      </c>
      <c r="H149" s="86">
        <f t="shared" si="62"/>
        <v>0</v>
      </c>
      <c r="I149" s="86">
        <f t="shared" si="62"/>
        <v>0</v>
      </c>
      <c r="J149" s="86">
        <f t="shared" si="62"/>
        <v>0</v>
      </c>
      <c r="K149" s="86"/>
      <c r="L149" s="86">
        <f t="shared" si="62"/>
        <v>0</v>
      </c>
      <c r="M149" s="86">
        <f t="shared" si="62"/>
        <v>0</v>
      </c>
      <c r="N149" s="86">
        <f t="shared" si="62"/>
        <v>0</v>
      </c>
      <c r="O149" s="86">
        <f t="shared" si="62"/>
        <v>0</v>
      </c>
      <c r="P149" s="86">
        <f t="shared" si="62"/>
        <v>0</v>
      </c>
      <c r="Q149" s="86">
        <f t="shared" si="62"/>
        <v>0</v>
      </c>
      <c r="R149" s="86"/>
      <c r="S149" s="86"/>
      <c r="T149" s="86">
        <f t="shared" si="62"/>
        <v>0</v>
      </c>
      <c r="U149" s="86">
        <f t="shared" si="62"/>
        <v>0</v>
      </c>
      <c r="V149" s="86">
        <f t="shared" si="62"/>
        <v>0</v>
      </c>
      <c r="W149" s="86">
        <f t="shared" si="62"/>
        <v>0</v>
      </c>
      <c r="X149" s="86">
        <f t="shared" si="62"/>
        <v>0</v>
      </c>
      <c r="Y149" s="86">
        <f t="shared" si="62"/>
        <v>0</v>
      </c>
      <c r="Z149" s="86">
        <f t="shared" si="62"/>
        <v>0</v>
      </c>
      <c r="AA149" s="86"/>
      <c r="AB149" s="86">
        <f t="shared" si="62"/>
        <v>0</v>
      </c>
      <c r="AC149" s="86"/>
      <c r="AD149" s="86"/>
      <c r="AE149" s="86"/>
      <c r="AF149" s="86">
        <f t="shared" si="62"/>
        <v>0</v>
      </c>
    </row>
    <row r="150" spans="1:33" s="11" customFormat="1" ht="22.9" hidden="1" customHeight="1" x14ac:dyDescent="0.2">
      <c r="A150" s="12" t="s">
        <v>143</v>
      </c>
      <c r="B150" s="34"/>
      <c r="C150" s="22"/>
      <c r="D150" s="14" t="e">
        <f t="shared" si="60"/>
        <v>#DIV/0!</v>
      </c>
      <c r="E150" s="34"/>
      <c r="F150" s="34"/>
      <c r="G150" s="34"/>
      <c r="H150" s="34"/>
      <c r="I150" s="34"/>
      <c r="J150" s="34"/>
      <c r="K150" s="93"/>
      <c r="L150" s="34"/>
      <c r="M150" s="34"/>
      <c r="N150" s="34"/>
      <c r="O150" s="34"/>
      <c r="P150" s="34"/>
      <c r="Q150" s="34"/>
      <c r="R150" s="93"/>
      <c r="S150" s="93"/>
      <c r="T150" s="34"/>
      <c r="U150" s="34"/>
      <c r="V150" s="34"/>
      <c r="W150" s="34"/>
      <c r="X150" s="34"/>
      <c r="Y150" s="34"/>
      <c r="Z150" s="34"/>
      <c r="AA150" s="93"/>
      <c r="AB150" s="34"/>
      <c r="AC150" s="93"/>
      <c r="AD150" s="93"/>
      <c r="AE150" s="93"/>
      <c r="AF150" s="34"/>
    </row>
    <row r="151" spans="1:33" s="11" customFormat="1" ht="30" hidden="1" customHeight="1" x14ac:dyDescent="0.2">
      <c r="A151" s="27" t="s">
        <v>58</v>
      </c>
      <c r="B151" s="20"/>
      <c r="C151" s="23">
        <f>SUM(E151:AF151)</f>
        <v>0</v>
      </c>
      <c r="D151" s="13" t="e">
        <f t="shared" si="60"/>
        <v>#DIV/0!</v>
      </c>
      <c r="E151" s="34"/>
      <c r="F151" s="34"/>
      <c r="G151" s="34"/>
      <c r="H151" s="34"/>
      <c r="I151" s="34"/>
      <c r="J151" s="34"/>
      <c r="K151" s="93"/>
      <c r="L151" s="34"/>
      <c r="M151" s="34"/>
      <c r="N151" s="34"/>
      <c r="O151" s="34"/>
      <c r="P151" s="34"/>
      <c r="Q151" s="34"/>
      <c r="R151" s="93"/>
      <c r="S151" s="93"/>
      <c r="T151" s="34"/>
      <c r="U151" s="34"/>
      <c r="V151" s="34"/>
      <c r="W151" s="34"/>
      <c r="X151" s="34"/>
      <c r="Y151" s="34"/>
      <c r="Z151" s="34"/>
      <c r="AA151" s="93"/>
      <c r="AB151" s="34"/>
      <c r="AC151" s="93"/>
      <c r="AD151" s="93"/>
      <c r="AE151" s="93"/>
      <c r="AF151" s="34"/>
    </row>
    <row r="152" spans="1:33" s="11" customFormat="1" ht="31.15" hidden="1" customHeight="1" x14ac:dyDescent="0.2">
      <c r="A152" s="12" t="s">
        <v>5</v>
      </c>
      <c r="B152" s="13" t="e">
        <f>B151/B150</f>
        <v>#DIV/0!</v>
      </c>
      <c r="C152" s="8" t="e">
        <f>C151/C150</f>
        <v>#DIV/0!</v>
      </c>
      <c r="D152" s="13"/>
      <c r="E152" s="24" t="e">
        <f t="shared" ref="E152:AF152" si="63">E151/E150</f>
        <v>#DIV/0!</v>
      </c>
      <c r="F152" s="24" t="e">
        <f t="shared" si="63"/>
        <v>#DIV/0!</v>
      </c>
      <c r="G152" s="24" t="e">
        <f t="shared" si="63"/>
        <v>#DIV/0!</v>
      </c>
      <c r="H152" s="24" t="e">
        <f t="shared" si="63"/>
        <v>#DIV/0!</v>
      </c>
      <c r="I152" s="24" t="e">
        <f t="shared" si="63"/>
        <v>#DIV/0!</v>
      </c>
      <c r="J152" s="24" t="e">
        <f t="shared" si="63"/>
        <v>#DIV/0!</v>
      </c>
      <c r="K152" s="24"/>
      <c r="L152" s="24" t="e">
        <f t="shared" si="63"/>
        <v>#DIV/0!</v>
      </c>
      <c r="M152" s="24" t="e">
        <f t="shared" si="63"/>
        <v>#DIV/0!</v>
      </c>
      <c r="N152" s="24" t="e">
        <f t="shared" si="63"/>
        <v>#DIV/0!</v>
      </c>
      <c r="O152" s="24" t="e">
        <f t="shared" si="63"/>
        <v>#DIV/0!</v>
      </c>
      <c r="P152" s="24" t="e">
        <f t="shared" si="63"/>
        <v>#DIV/0!</v>
      </c>
      <c r="Q152" s="24" t="e">
        <f t="shared" si="63"/>
        <v>#DIV/0!</v>
      </c>
      <c r="R152" s="24"/>
      <c r="S152" s="24"/>
      <c r="T152" s="24" t="e">
        <f t="shared" si="63"/>
        <v>#DIV/0!</v>
      </c>
      <c r="U152" s="24" t="e">
        <f t="shared" si="63"/>
        <v>#DIV/0!</v>
      </c>
      <c r="V152" s="24" t="e">
        <f t="shared" si="63"/>
        <v>#DIV/0!</v>
      </c>
      <c r="W152" s="24" t="e">
        <f t="shared" si="63"/>
        <v>#DIV/0!</v>
      </c>
      <c r="X152" s="24" t="e">
        <f t="shared" si="63"/>
        <v>#DIV/0!</v>
      </c>
      <c r="Y152" s="24" t="e">
        <f t="shared" si="63"/>
        <v>#DIV/0!</v>
      </c>
      <c r="Z152" s="24" t="e">
        <f t="shared" si="63"/>
        <v>#DIV/0!</v>
      </c>
      <c r="AA152" s="24"/>
      <c r="AB152" s="24" t="e">
        <f t="shared" si="63"/>
        <v>#DIV/0!</v>
      </c>
      <c r="AC152" s="24"/>
      <c r="AD152" s="24"/>
      <c r="AE152" s="24"/>
      <c r="AF152" s="24" t="e">
        <f t="shared" si="63"/>
        <v>#DIV/0!</v>
      </c>
    </row>
    <row r="153" spans="1:33" s="11" customFormat="1" ht="30" hidden="1" customHeight="1" x14ac:dyDescent="0.2">
      <c r="A153" s="27" t="s">
        <v>50</v>
      </c>
      <c r="B153" s="55" t="e">
        <f>B151/B147*10</f>
        <v>#DIV/0!</v>
      </c>
      <c r="C153" s="55" t="e">
        <f>C151/C147*10</f>
        <v>#DIV/0!</v>
      </c>
      <c r="D153" s="13" t="e">
        <f t="shared" si="60"/>
        <v>#DIV/0!</v>
      </c>
      <c r="E153" s="53" t="e">
        <f t="shared" ref="E153:Q153" si="64">E151/E147*10</f>
        <v>#DIV/0!</v>
      </c>
      <c r="F153" s="53" t="e">
        <f t="shared" si="64"/>
        <v>#DIV/0!</v>
      </c>
      <c r="G153" s="53" t="e">
        <f t="shared" si="64"/>
        <v>#DIV/0!</v>
      </c>
      <c r="H153" s="53" t="e">
        <f t="shared" si="64"/>
        <v>#DIV/0!</v>
      </c>
      <c r="I153" s="53" t="e">
        <f t="shared" si="64"/>
        <v>#DIV/0!</v>
      </c>
      <c r="J153" s="53" t="e">
        <f t="shared" si="64"/>
        <v>#DIV/0!</v>
      </c>
      <c r="K153" s="53"/>
      <c r="L153" s="53" t="e">
        <f t="shared" si="64"/>
        <v>#DIV/0!</v>
      </c>
      <c r="M153" s="53" t="e">
        <f t="shared" si="64"/>
        <v>#DIV/0!</v>
      </c>
      <c r="N153" s="53" t="e">
        <f t="shared" si="64"/>
        <v>#DIV/0!</v>
      </c>
      <c r="O153" s="53" t="e">
        <f t="shared" si="64"/>
        <v>#DIV/0!</v>
      </c>
      <c r="P153" s="53" t="e">
        <f t="shared" si="64"/>
        <v>#DIV/0!</v>
      </c>
      <c r="Q153" s="53" t="e">
        <f t="shared" si="64"/>
        <v>#DIV/0!</v>
      </c>
      <c r="R153" s="53"/>
      <c r="S153" s="53"/>
      <c r="T153" s="53" t="e">
        <f t="shared" ref="T153:Y153" si="65">T151/T147*10</f>
        <v>#DIV/0!</v>
      </c>
      <c r="U153" s="53" t="e">
        <f t="shared" si="65"/>
        <v>#DIV/0!</v>
      </c>
      <c r="V153" s="53" t="e">
        <f t="shared" si="65"/>
        <v>#DIV/0!</v>
      </c>
      <c r="W153" s="53" t="e">
        <f t="shared" si="65"/>
        <v>#DIV/0!</v>
      </c>
      <c r="X153" s="53" t="e">
        <f t="shared" si="65"/>
        <v>#DIV/0!</v>
      </c>
      <c r="Y153" s="53" t="e">
        <f t="shared" si="65"/>
        <v>#DIV/0!</v>
      </c>
      <c r="Z153" s="53" t="e">
        <f>Z151/Z147*10</f>
        <v>#DIV/0!</v>
      </c>
      <c r="AA153" s="53"/>
      <c r="AB153" s="53" t="e">
        <f>AB151/AB147*10</f>
        <v>#DIV/0!</v>
      </c>
      <c r="AC153" s="53"/>
      <c r="AD153" s="53"/>
      <c r="AE153" s="53"/>
      <c r="AF153" s="53" t="e">
        <f>AF151/AF147*10</f>
        <v>#DIV/0!</v>
      </c>
    </row>
    <row r="154" spans="1:33" s="11" customFormat="1" ht="30" hidden="1" customHeight="1" outlineLevel="1" x14ac:dyDescent="0.2">
      <c r="A154" s="10" t="s">
        <v>59</v>
      </c>
      <c r="B154" s="7"/>
      <c r="C154" s="23">
        <f>E154+F154+G154+H154+I154+J154+L154+M154+N154+O154+P154+Q154+T154+U154+V154+W154+X154+Y154+Z154+AB154+AF154</f>
        <v>0</v>
      </c>
      <c r="D154" s="13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</row>
    <row r="155" spans="1:33" s="11" customFormat="1" ht="30" hidden="1" customHeight="1" x14ac:dyDescent="0.2">
      <c r="A155" s="10" t="s">
        <v>60</v>
      </c>
      <c r="B155" s="52"/>
      <c r="C155" s="23">
        <f>SUM(E155:AF155)</f>
        <v>0</v>
      </c>
      <c r="D155" s="13"/>
      <c r="E155" s="53"/>
      <c r="F155" s="53"/>
      <c r="G155" s="54"/>
      <c r="H155" s="53"/>
      <c r="I155" s="53"/>
      <c r="J155" s="53"/>
      <c r="K155" s="53"/>
      <c r="L155" s="53"/>
      <c r="M155" s="22"/>
      <c r="N155" s="53"/>
      <c r="O155" s="53"/>
      <c r="P155" s="53"/>
      <c r="Q155" s="53"/>
      <c r="R155" s="53"/>
      <c r="S155" s="53"/>
      <c r="T155" s="53"/>
      <c r="U155" s="53"/>
      <c r="V155" s="53"/>
      <c r="W155" s="49"/>
      <c r="X155" s="53"/>
      <c r="Y155" s="53"/>
      <c r="Z155" s="53"/>
      <c r="AA155" s="53"/>
      <c r="AB155" s="52"/>
      <c r="AC155" s="52"/>
      <c r="AD155" s="52"/>
      <c r="AE155" s="52"/>
      <c r="AF155" s="53"/>
    </row>
    <row r="156" spans="1:33" s="11" customFormat="1" ht="30" hidden="1" customHeight="1" outlineLevel="1" x14ac:dyDescent="0.2">
      <c r="A156" s="10" t="s">
        <v>61</v>
      </c>
      <c r="B156" s="51"/>
      <c r="C156" s="51">
        <f>C154-C155</f>
        <v>0</v>
      </c>
      <c r="D156" s="13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</row>
    <row r="157" spans="1:33" s="11" customFormat="1" ht="30" hidden="1" customHeight="1" outlineLevel="1" x14ac:dyDescent="0.2">
      <c r="A157" s="50" t="s">
        <v>131</v>
      </c>
      <c r="B157" s="20"/>
      <c r="C157" s="23">
        <f>SUM(E157:AF157)</f>
        <v>0</v>
      </c>
      <c r="D157" s="13" t="e">
        <f t="shared" si="60"/>
        <v>#DIV/0!</v>
      </c>
      <c r="E157" s="34"/>
      <c r="F157" s="34"/>
      <c r="G157" s="34"/>
      <c r="H157" s="34"/>
      <c r="I157" s="34"/>
      <c r="J157" s="34"/>
      <c r="K157" s="93"/>
      <c r="L157" s="34"/>
      <c r="M157" s="34"/>
      <c r="N157" s="34"/>
      <c r="O157" s="34"/>
      <c r="P157" s="34"/>
      <c r="Q157" s="34"/>
      <c r="R157" s="93"/>
      <c r="S157" s="93"/>
      <c r="T157" s="34"/>
      <c r="U157" s="34"/>
      <c r="V157" s="34"/>
      <c r="W157" s="34"/>
      <c r="X157" s="34"/>
      <c r="Y157" s="34"/>
      <c r="Z157" s="34"/>
      <c r="AA157" s="93"/>
      <c r="AB157" s="34"/>
      <c r="AC157" s="93"/>
      <c r="AD157" s="93"/>
      <c r="AE157" s="93"/>
      <c r="AF157" s="34"/>
    </row>
    <row r="158" spans="1:33" s="11" customFormat="1" ht="27" hidden="1" customHeight="1" x14ac:dyDescent="0.2">
      <c r="A158" s="12" t="s">
        <v>140</v>
      </c>
      <c r="B158" s="28" t="e">
        <f>B157/B156</f>
        <v>#DIV/0!</v>
      </c>
      <c r="C158" s="28" t="e">
        <f>C157/C156</f>
        <v>#DIV/0!</v>
      </c>
      <c r="D158" s="13"/>
      <c r="E158" s="24" t="e">
        <f>E157/E156</f>
        <v>#DIV/0!</v>
      </c>
      <c r="F158" s="24" t="e">
        <f t="shared" ref="F158:AF158" si="66">F157/F156</f>
        <v>#DIV/0!</v>
      </c>
      <c r="G158" s="24" t="e">
        <f t="shared" si="66"/>
        <v>#DIV/0!</v>
      </c>
      <c r="H158" s="24" t="e">
        <f t="shared" si="66"/>
        <v>#DIV/0!</v>
      </c>
      <c r="I158" s="24" t="e">
        <f t="shared" si="66"/>
        <v>#DIV/0!</v>
      </c>
      <c r="J158" s="24" t="e">
        <f t="shared" si="66"/>
        <v>#DIV/0!</v>
      </c>
      <c r="K158" s="24"/>
      <c r="L158" s="24" t="e">
        <f t="shared" si="66"/>
        <v>#DIV/0!</v>
      </c>
      <c r="M158" s="24" t="e">
        <f t="shared" si="66"/>
        <v>#DIV/0!</v>
      </c>
      <c r="N158" s="24" t="e">
        <f t="shared" si="66"/>
        <v>#DIV/0!</v>
      </c>
      <c r="O158" s="24" t="e">
        <f t="shared" si="66"/>
        <v>#DIV/0!</v>
      </c>
      <c r="P158" s="24" t="e">
        <f t="shared" si="66"/>
        <v>#DIV/0!</v>
      </c>
      <c r="Q158" s="24" t="e">
        <f t="shared" si="66"/>
        <v>#DIV/0!</v>
      </c>
      <c r="R158" s="24"/>
      <c r="S158" s="24"/>
      <c r="T158" s="24"/>
      <c r="U158" s="24" t="e">
        <f t="shared" si="66"/>
        <v>#DIV/0!</v>
      </c>
      <c r="V158" s="24" t="e">
        <f t="shared" si="66"/>
        <v>#DIV/0!</v>
      </c>
      <c r="W158" s="24" t="e">
        <f t="shared" si="66"/>
        <v>#DIV/0!</v>
      </c>
      <c r="X158" s="24" t="e">
        <f t="shared" si="66"/>
        <v>#DIV/0!</v>
      </c>
      <c r="Y158" s="24" t="e">
        <f t="shared" si="66"/>
        <v>#DIV/0!</v>
      </c>
      <c r="Z158" s="24" t="e">
        <f t="shared" si="66"/>
        <v>#DIV/0!</v>
      </c>
      <c r="AA158" s="24"/>
      <c r="AB158" s="24" t="e">
        <f t="shared" si="66"/>
        <v>#DIV/0!</v>
      </c>
      <c r="AC158" s="24"/>
      <c r="AD158" s="24"/>
      <c r="AE158" s="24"/>
      <c r="AF158" s="24" t="e">
        <f t="shared" si="66"/>
        <v>#DIV/0!</v>
      </c>
    </row>
    <row r="159" spans="1:33" s="11" customFormat="1" ht="31.15" hidden="1" customHeight="1" x14ac:dyDescent="0.2">
      <c r="A159" s="12" t="s">
        <v>144</v>
      </c>
      <c r="B159" s="34"/>
      <c r="C159" s="34"/>
      <c r="D159" s="14" t="e">
        <f t="shared" si="60"/>
        <v>#DIV/0!</v>
      </c>
      <c r="E159" s="34"/>
      <c r="F159" s="34"/>
      <c r="G159" s="34"/>
      <c r="H159" s="34"/>
      <c r="I159" s="34"/>
      <c r="J159" s="34"/>
      <c r="K159" s="93"/>
      <c r="L159" s="34"/>
      <c r="M159" s="34"/>
      <c r="N159" s="34"/>
      <c r="O159" s="34"/>
      <c r="P159" s="34"/>
      <c r="Q159" s="34"/>
      <c r="R159" s="93"/>
      <c r="S159" s="93"/>
      <c r="T159" s="34"/>
      <c r="U159" s="34"/>
      <c r="V159" s="34"/>
      <c r="W159" s="34"/>
      <c r="X159" s="34"/>
      <c r="Y159" s="34"/>
      <c r="Z159" s="34"/>
      <c r="AA159" s="93"/>
      <c r="AB159" s="34"/>
      <c r="AC159" s="93"/>
      <c r="AD159" s="93"/>
      <c r="AE159" s="93"/>
      <c r="AF159" s="34"/>
    </row>
    <row r="160" spans="1:33" s="11" customFormat="1" ht="30" hidden="1" customHeight="1" x14ac:dyDescent="0.2">
      <c r="A160" s="27" t="s">
        <v>62</v>
      </c>
      <c r="B160" s="20"/>
      <c r="C160" s="23">
        <f>SUM(E160:AF160)</f>
        <v>0</v>
      </c>
      <c r="D160" s="13" t="e">
        <f t="shared" si="60"/>
        <v>#DIV/0!</v>
      </c>
      <c r="E160" s="34"/>
      <c r="F160" s="34"/>
      <c r="G160" s="34"/>
      <c r="H160" s="34"/>
      <c r="I160" s="34"/>
      <c r="J160" s="34"/>
      <c r="K160" s="93"/>
      <c r="L160" s="34"/>
      <c r="M160" s="34"/>
      <c r="N160" s="34"/>
      <c r="O160" s="34"/>
      <c r="P160" s="34"/>
      <c r="Q160" s="34"/>
      <c r="R160" s="93"/>
      <c r="S160" s="93"/>
      <c r="T160" s="34"/>
      <c r="U160" s="34"/>
      <c r="V160" s="34"/>
      <c r="W160" s="34"/>
      <c r="X160" s="34"/>
      <c r="Y160" s="34"/>
      <c r="Z160" s="34"/>
      <c r="AA160" s="93"/>
      <c r="AB160" s="34"/>
      <c r="AC160" s="93"/>
      <c r="AD160" s="93"/>
      <c r="AE160" s="93"/>
      <c r="AF160" s="34"/>
    </row>
    <row r="161" spans="1:32" s="11" customFormat="1" ht="30" hidden="1" customHeight="1" x14ac:dyDescent="0.2">
      <c r="A161" s="12" t="s">
        <v>5</v>
      </c>
      <c r="B161" s="25" t="e">
        <f>B160/B159</f>
        <v>#DIV/0!</v>
      </c>
      <c r="C161" s="25" t="e">
        <f>C160/C159</f>
        <v>#DIV/0!</v>
      </c>
      <c r="D161" s="8"/>
      <c r="E161" s="25" t="e">
        <f t="shared" ref="E161:N161" si="67">E160/E159</f>
        <v>#DIV/0!</v>
      </c>
      <c r="F161" s="25" t="e">
        <f t="shared" si="67"/>
        <v>#DIV/0!</v>
      </c>
      <c r="G161" s="25" t="e">
        <f t="shared" si="67"/>
        <v>#DIV/0!</v>
      </c>
      <c r="H161" s="25" t="e">
        <f t="shared" si="67"/>
        <v>#DIV/0!</v>
      </c>
      <c r="I161" s="25" t="e">
        <f t="shared" si="67"/>
        <v>#DIV/0!</v>
      </c>
      <c r="J161" s="25" t="e">
        <f t="shared" si="67"/>
        <v>#DIV/0!</v>
      </c>
      <c r="K161" s="92"/>
      <c r="L161" s="25" t="e">
        <f t="shared" si="67"/>
        <v>#DIV/0!</v>
      </c>
      <c r="M161" s="25" t="e">
        <f t="shared" si="67"/>
        <v>#DIV/0!</v>
      </c>
      <c r="N161" s="25" t="e">
        <f t="shared" si="67"/>
        <v>#DIV/0!</v>
      </c>
      <c r="O161" s="25"/>
      <c r="P161" s="25" t="e">
        <f>P160/P159</f>
        <v>#DIV/0!</v>
      </c>
      <c r="Q161" s="25" t="e">
        <f>Q160/Q159</f>
        <v>#DIV/0!</v>
      </c>
      <c r="R161" s="92"/>
      <c r="S161" s="92"/>
      <c r="T161" s="25"/>
      <c r="U161" s="25" t="e">
        <f>U160/U159</f>
        <v>#DIV/0!</v>
      </c>
      <c r="V161" s="25" t="e">
        <f>V160/V159</f>
        <v>#DIV/0!</v>
      </c>
      <c r="W161" s="25" t="e">
        <f>W160/W159</f>
        <v>#DIV/0!</v>
      </c>
      <c r="X161" s="25" t="e">
        <f>X160/X159</f>
        <v>#DIV/0!</v>
      </c>
      <c r="Y161" s="25"/>
      <c r="Z161" s="25" t="e">
        <f>Z160/Z159</f>
        <v>#DIV/0!</v>
      </c>
      <c r="AA161" s="92"/>
      <c r="AB161" s="25" t="e">
        <f>AB160/AB159</f>
        <v>#DIV/0!</v>
      </c>
      <c r="AC161" s="92"/>
      <c r="AD161" s="92"/>
      <c r="AE161" s="92"/>
      <c r="AF161" s="25" t="e">
        <f>AF160/AF159</f>
        <v>#DIV/0!</v>
      </c>
    </row>
    <row r="162" spans="1:32" s="11" customFormat="1" ht="30" hidden="1" customHeight="1" x14ac:dyDescent="0.2">
      <c r="A162" s="27" t="s">
        <v>50</v>
      </c>
      <c r="B162" s="55" t="e">
        <f>B160/B157*10</f>
        <v>#DIV/0!</v>
      </c>
      <c r="C162" s="55" t="e">
        <f>C160/C157*10</f>
        <v>#DIV/0!</v>
      </c>
      <c r="D162" s="13" t="e">
        <f t="shared" si="60"/>
        <v>#DIV/0!</v>
      </c>
      <c r="E162" s="53" t="e">
        <f>E160/E157*10</f>
        <v>#DIV/0!</v>
      </c>
      <c r="F162" s="53" t="e">
        <f>F160/F157*10</f>
        <v>#DIV/0!</v>
      </c>
      <c r="G162" s="53" t="e">
        <f>G160/G157*10</f>
        <v>#DIV/0!</v>
      </c>
      <c r="H162" s="53" t="e">
        <f t="shared" ref="H162:O162" si="68">H160/H157*10</f>
        <v>#DIV/0!</v>
      </c>
      <c r="I162" s="53" t="e">
        <f t="shared" si="68"/>
        <v>#DIV/0!</v>
      </c>
      <c r="J162" s="53" t="e">
        <f t="shared" si="68"/>
        <v>#DIV/0!</v>
      </c>
      <c r="K162" s="53"/>
      <c r="L162" s="53" t="e">
        <f t="shared" si="68"/>
        <v>#DIV/0!</v>
      </c>
      <c r="M162" s="53" t="e">
        <f t="shared" si="68"/>
        <v>#DIV/0!</v>
      </c>
      <c r="N162" s="53" t="e">
        <f t="shared" si="68"/>
        <v>#DIV/0!</v>
      </c>
      <c r="O162" s="53" t="e">
        <f t="shared" si="68"/>
        <v>#DIV/0!</v>
      </c>
      <c r="P162" s="53" t="e">
        <f>P160/P157*10</f>
        <v>#DIV/0!</v>
      </c>
      <c r="Q162" s="53" t="e">
        <f>Q160/Q157*10</f>
        <v>#DIV/0!</v>
      </c>
      <c r="R162" s="53"/>
      <c r="S162" s="53"/>
      <c r="T162" s="53"/>
      <c r="U162" s="53" t="e">
        <f t="shared" ref="U162:AF162" si="69">U160/U157*10</f>
        <v>#DIV/0!</v>
      </c>
      <c r="V162" s="53" t="e">
        <f t="shared" si="69"/>
        <v>#DIV/0!</v>
      </c>
      <c r="W162" s="53" t="e">
        <f t="shared" si="69"/>
        <v>#DIV/0!</v>
      </c>
      <c r="X162" s="53" t="e">
        <f t="shared" si="69"/>
        <v>#DIV/0!</v>
      </c>
      <c r="Y162" s="53" t="e">
        <f t="shared" si="69"/>
        <v>#DIV/0!</v>
      </c>
      <c r="Z162" s="53" t="e">
        <f t="shared" si="69"/>
        <v>#DIV/0!</v>
      </c>
      <c r="AA162" s="53"/>
      <c r="AB162" s="53" t="e">
        <f t="shared" si="69"/>
        <v>#DIV/0!</v>
      </c>
      <c r="AC162" s="53"/>
      <c r="AD162" s="53"/>
      <c r="AE162" s="53"/>
      <c r="AF162" s="53" t="e">
        <f t="shared" si="69"/>
        <v>#DIV/0!</v>
      </c>
    </row>
    <row r="163" spans="1:32" s="11" customFormat="1" ht="30" hidden="1" customHeight="1" outlineLevel="1" x14ac:dyDescent="0.2">
      <c r="A163" s="50" t="s">
        <v>132</v>
      </c>
      <c r="B163" s="20"/>
      <c r="C163" s="23">
        <f>SUM(E163:AF163)</f>
        <v>0</v>
      </c>
      <c r="D163" s="13" t="e">
        <f t="shared" si="60"/>
        <v>#DIV/0!</v>
      </c>
      <c r="E163" s="33"/>
      <c r="F163" s="32"/>
      <c r="G163" s="5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56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s="11" customFormat="1" ht="30" hidden="1" customHeight="1" x14ac:dyDescent="0.2">
      <c r="A164" s="27" t="s">
        <v>133</v>
      </c>
      <c r="B164" s="20"/>
      <c r="C164" s="23">
        <f>SUM(E164:AF164)</f>
        <v>0</v>
      </c>
      <c r="D164" s="13" t="e">
        <f t="shared" si="60"/>
        <v>#DIV/0!</v>
      </c>
      <c r="E164" s="33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56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s="11" customFormat="1" ht="30" hidden="1" customHeight="1" x14ac:dyDescent="0.2">
      <c r="A165" s="27" t="s">
        <v>50</v>
      </c>
      <c r="B165" s="55" t="e">
        <f>B164/B163*10</f>
        <v>#DIV/0!</v>
      </c>
      <c r="C165" s="55" t="e">
        <f>C164/C163*10</f>
        <v>#DIV/0!</v>
      </c>
      <c r="D165" s="13" t="e">
        <f t="shared" si="60"/>
        <v>#DIV/0!</v>
      </c>
      <c r="E165" s="33"/>
      <c r="F165" s="53"/>
      <c r="G165" s="53" t="e">
        <f>G164/G163*10</f>
        <v>#DIV/0!</v>
      </c>
      <c r="H165" s="53"/>
      <c r="I165" s="53"/>
      <c r="J165" s="53"/>
      <c r="K165" s="53"/>
      <c r="L165" s="53"/>
      <c r="M165" s="53" t="e">
        <f>M164/M163*10</f>
        <v>#DIV/0!</v>
      </c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33"/>
      <c r="Z165" s="53"/>
      <c r="AA165" s="53"/>
      <c r="AB165" s="33"/>
      <c r="AC165" s="33"/>
      <c r="AD165" s="33"/>
      <c r="AE165" s="33"/>
      <c r="AF165" s="53" t="e">
        <f>AF164/AF163*10</f>
        <v>#DIV/0!</v>
      </c>
    </row>
    <row r="166" spans="1:32" s="11" customFormat="1" ht="30" hidden="1" customHeight="1" outlineLevel="1" x14ac:dyDescent="0.2">
      <c r="A166" s="50" t="s">
        <v>63</v>
      </c>
      <c r="B166" s="17"/>
      <c r="C166" s="48">
        <f>SUM(E166:AF166)</f>
        <v>0</v>
      </c>
      <c r="D166" s="13" t="e">
        <f t="shared" si="60"/>
        <v>#DIV/0!</v>
      </c>
      <c r="E166" s="33"/>
      <c r="F166" s="32"/>
      <c r="G166" s="53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56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s="11" customFormat="1" ht="30" hidden="1" customHeight="1" x14ac:dyDescent="0.2">
      <c r="A167" s="27" t="s">
        <v>64</v>
      </c>
      <c r="B167" s="17"/>
      <c r="C167" s="48">
        <f>SUM(E167:AF167)</f>
        <v>0</v>
      </c>
      <c r="D167" s="13" t="e">
        <f t="shared" si="60"/>
        <v>#DIV/0!</v>
      </c>
      <c r="E167" s="33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56"/>
      <c r="W167" s="32"/>
      <c r="X167" s="32"/>
      <c r="Y167" s="32"/>
      <c r="Z167" s="56"/>
      <c r="AA167" s="56"/>
      <c r="AB167" s="32"/>
      <c r="AC167" s="32"/>
      <c r="AD167" s="32"/>
      <c r="AE167" s="32"/>
      <c r="AF167" s="32"/>
    </row>
    <row r="168" spans="1:32" s="11" customFormat="1" ht="30" hidden="1" customHeight="1" x14ac:dyDescent="0.2">
      <c r="A168" s="27" t="s">
        <v>50</v>
      </c>
      <c r="B168" s="55" t="e">
        <f>B167/B166*10</f>
        <v>#DIV/0!</v>
      </c>
      <c r="C168" s="55" t="e">
        <f>C167/C166*10</f>
        <v>#DIV/0!</v>
      </c>
      <c r="D168" s="13" t="e">
        <f t="shared" si="60"/>
        <v>#DIV/0!</v>
      </c>
      <c r="E168" s="33"/>
      <c r="F168" s="53"/>
      <c r="G168" s="53"/>
      <c r="H168" s="53" t="e">
        <f>H167/H166*10</f>
        <v>#DIV/0!</v>
      </c>
      <c r="I168" s="53"/>
      <c r="J168" s="53"/>
      <c r="K168" s="53"/>
      <c r="L168" s="53"/>
      <c r="M168" s="53"/>
      <c r="N168" s="53"/>
      <c r="O168" s="53" t="e">
        <f>O167/O166*10</f>
        <v>#DIV/0!</v>
      </c>
      <c r="P168" s="53"/>
      <c r="Q168" s="53"/>
      <c r="R168" s="53"/>
      <c r="S168" s="53"/>
      <c r="T168" s="53"/>
      <c r="U168" s="53" t="e">
        <f>U167/U166*10</f>
        <v>#DIV/0!</v>
      </c>
      <c r="V168" s="53" t="e">
        <f>V167/V166*10</f>
        <v>#DIV/0!</v>
      </c>
      <c r="W168" s="53"/>
      <c r="X168" s="53"/>
      <c r="Y168" s="53"/>
      <c r="Z168" s="53" t="e">
        <f>Z167/Z166*10</f>
        <v>#DIV/0!</v>
      </c>
      <c r="AA168" s="53"/>
      <c r="AB168" s="33"/>
      <c r="AC168" s="33"/>
      <c r="AD168" s="33"/>
      <c r="AE168" s="33"/>
      <c r="AF168" s="33"/>
    </row>
    <row r="169" spans="1:32" s="11" customFormat="1" ht="30" hidden="1" customHeight="1" x14ac:dyDescent="0.2">
      <c r="A169" s="50" t="s">
        <v>108</v>
      </c>
      <c r="B169" s="55"/>
      <c r="C169" s="48">
        <f>SUM(E169:AF169)</f>
        <v>0</v>
      </c>
      <c r="D169" s="13" t="e">
        <f t="shared" si="60"/>
        <v>#DIV/0!</v>
      </c>
      <c r="E169" s="3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2"/>
      <c r="Y169" s="33"/>
      <c r="Z169" s="53"/>
      <c r="AA169" s="53"/>
      <c r="AB169" s="33"/>
      <c r="AC169" s="33"/>
      <c r="AD169" s="33"/>
      <c r="AE169" s="33"/>
      <c r="AF169" s="33"/>
    </row>
    <row r="170" spans="1:32" s="11" customFormat="1" ht="30" hidden="1" customHeight="1" x14ac:dyDescent="0.2">
      <c r="A170" s="27" t="s">
        <v>109</v>
      </c>
      <c r="B170" s="55"/>
      <c r="C170" s="48">
        <f>SUM(E170:AF170)</f>
        <v>0</v>
      </c>
      <c r="D170" s="13" t="e">
        <f t="shared" si="60"/>
        <v>#DIV/0!</v>
      </c>
      <c r="E170" s="3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2"/>
      <c r="Y170" s="33"/>
      <c r="Z170" s="53"/>
      <c r="AA170" s="53"/>
      <c r="AB170" s="33"/>
      <c r="AC170" s="33"/>
      <c r="AD170" s="33"/>
      <c r="AE170" s="33"/>
      <c r="AF170" s="33"/>
    </row>
    <row r="171" spans="1:32" s="11" customFormat="1" ht="30" hidden="1" customHeight="1" x14ac:dyDescent="0.2">
      <c r="A171" s="27" t="s">
        <v>50</v>
      </c>
      <c r="B171" s="55" t="e">
        <f>B170/B169*10</f>
        <v>#DIV/0!</v>
      </c>
      <c r="C171" s="55" t="e">
        <f>C170/C169*10</f>
        <v>#DIV/0!</v>
      </c>
      <c r="D171" s="13" t="e">
        <f t="shared" si="60"/>
        <v>#DIV/0!</v>
      </c>
      <c r="E171" s="33"/>
      <c r="F171" s="53"/>
      <c r="G171" s="53"/>
      <c r="H171" s="53"/>
      <c r="I171" s="53"/>
      <c r="J171" s="53"/>
      <c r="K171" s="53"/>
      <c r="L171" s="53"/>
      <c r="M171" s="53"/>
      <c r="N171" s="53" t="e">
        <f>N170/N169*10</f>
        <v>#DIV/0!</v>
      </c>
      <c r="O171" s="53"/>
      <c r="P171" s="53"/>
      <c r="Q171" s="53"/>
      <c r="R171" s="53"/>
      <c r="S171" s="53"/>
      <c r="T171" s="53"/>
      <c r="U171" s="53"/>
      <c r="V171" s="53"/>
      <c r="W171" s="53" t="e">
        <f>W170/W169*10</f>
        <v>#DIV/0!</v>
      </c>
      <c r="X171" s="53" t="e">
        <f>X170/X169*10</f>
        <v>#DIV/0!</v>
      </c>
      <c r="Y171" s="33"/>
      <c r="Z171" s="53"/>
      <c r="AA171" s="53"/>
      <c r="AB171" s="33"/>
      <c r="AC171" s="33"/>
      <c r="AD171" s="33"/>
      <c r="AE171" s="33"/>
      <c r="AF171" s="33"/>
    </row>
    <row r="172" spans="1:32" s="11" customFormat="1" ht="30" hidden="1" customHeight="1" x14ac:dyDescent="0.2">
      <c r="A172" s="50" t="s">
        <v>65</v>
      </c>
      <c r="B172" s="23"/>
      <c r="C172" s="23">
        <f>SUM(E172:AF172)</f>
        <v>0</v>
      </c>
      <c r="D172" s="13" t="e">
        <f t="shared" si="60"/>
        <v>#DIV/0!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1:32" s="11" customFormat="1" ht="30" hidden="1" customHeight="1" x14ac:dyDescent="0.2">
      <c r="A173" s="27" t="s">
        <v>66</v>
      </c>
      <c r="B173" s="23"/>
      <c r="C173" s="23">
        <f>SUM(E173:AF173)</f>
        <v>0</v>
      </c>
      <c r="D173" s="13" t="e">
        <f t="shared" si="60"/>
        <v>#DIV/0!</v>
      </c>
      <c r="E173" s="32"/>
      <c r="F173" s="30"/>
      <c r="G173" s="53"/>
      <c r="H173" s="22"/>
      <c r="I173" s="22"/>
      <c r="J173" s="22"/>
      <c r="K173" s="22"/>
      <c r="L173" s="22"/>
      <c r="M173" s="33"/>
      <c r="N173" s="33"/>
      <c r="O173" s="30"/>
      <c r="P173" s="30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0"/>
    </row>
    <row r="174" spans="1:32" s="11" customFormat="1" ht="30" hidden="1" customHeight="1" x14ac:dyDescent="0.2">
      <c r="A174" s="27" t="s">
        <v>50</v>
      </c>
      <c r="B174" s="48" t="e">
        <f>B173/B172*10</f>
        <v>#DIV/0!</v>
      </c>
      <c r="C174" s="48" t="e">
        <f>C173/C172*10</f>
        <v>#DIV/0!</v>
      </c>
      <c r="D174" s="13" t="e">
        <f t="shared" si="60"/>
        <v>#DIV/0!</v>
      </c>
      <c r="E174" s="49" t="e">
        <f>E173/E172*10</f>
        <v>#DIV/0!</v>
      </c>
      <c r="F174" s="49"/>
      <c r="G174" s="49"/>
      <c r="H174" s="49" t="e">
        <f t="shared" ref="H174:N174" si="70">H173/H172*10</f>
        <v>#DIV/0!</v>
      </c>
      <c r="I174" s="49" t="e">
        <f t="shared" si="70"/>
        <v>#DIV/0!</v>
      </c>
      <c r="J174" s="49" t="e">
        <f t="shared" si="70"/>
        <v>#DIV/0!</v>
      </c>
      <c r="K174" s="49"/>
      <c r="L174" s="49" t="e">
        <f t="shared" si="70"/>
        <v>#DIV/0!</v>
      </c>
      <c r="M174" s="49" t="e">
        <f t="shared" si="70"/>
        <v>#DIV/0!</v>
      </c>
      <c r="N174" s="49" t="e">
        <f t="shared" si="70"/>
        <v>#DIV/0!</v>
      </c>
      <c r="O174" s="22"/>
      <c r="P174" s="22"/>
      <c r="Q174" s="49" t="e">
        <f>Q173/Q172*10</f>
        <v>#DIV/0!</v>
      </c>
      <c r="R174" s="49"/>
      <c r="S174" s="49"/>
      <c r="T174" s="49" t="e">
        <f>T173/T172*10</f>
        <v>#DIV/0!</v>
      </c>
      <c r="U174" s="49"/>
      <c r="V174" s="49" t="e">
        <f t="shared" ref="V174:AB174" si="71">V173/V172*10</f>
        <v>#DIV/0!</v>
      </c>
      <c r="W174" s="49" t="e">
        <f t="shared" si="71"/>
        <v>#DIV/0!</v>
      </c>
      <c r="X174" s="49" t="e">
        <f t="shared" si="71"/>
        <v>#DIV/0!</v>
      </c>
      <c r="Y174" s="49" t="e">
        <f t="shared" si="71"/>
        <v>#DIV/0!</v>
      </c>
      <c r="Z174" s="49" t="e">
        <f t="shared" si="71"/>
        <v>#DIV/0!</v>
      </c>
      <c r="AA174" s="49"/>
      <c r="AB174" s="49" t="e">
        <f t="shared" si="71"/>
        <v>#DIV/0!</v>
      </c>
      <c r="AC174" s="49"/>
      <c r="AD174" s="49"/>
      <c r="AE174" s="49"/>
      <c r="AF174" s="22"/>
    </row>
    <row r="175" spans="1:32" s="11" customFormat="1" ht="30" hidden="1" customHeight="1" x14ac:dyDescent="0.2">
      <c r="A175" s="50" t="s">
        <v>138</v>
      </c>
      <c r="B175" s="23"/>
      <c r="C175" s="23">
        <f>SUM(E175:AF175)</f>
        <v>0</v>
      </c>
      <c r="D175" s="13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1:32" s="11" customFormat="1" ht="30" hidden="1" customHeight="1" x14ac:dyDescent="0.2">
      <c r="A176" s="27" t="s">
        <v>139</v>
      </c>
      <c r="B176" s="23"/>
      <c r="C176" s="23">
        <f>SUM(E176:AF176)</f>
        <v>0</v>
      </c>
      <c r="D176" s="13"/>
      <c r="E176" s="32"/>
      <c r="F176" s="30"/>
      <c r="G176" s="53"/>
      <c r="H176" s="22"/>
      <c r="I176" s="22"/>
      <c r="J176" s="22"/>
      <c r="K176" s="22"/>
      <c r="L176" s="22"/>
      <c r="M176" s="33"/>
      <c r="N176" s="33"/>
      <c r="O176" s="22"/>
      <c r="P176" s="30"/>
      <c r="Q176" s="30"/>
      <c r="R176" s="30"/>
      <c r="S176" s="30"/>
      <c r="T176" s="33"/>
      <c r="U176" s="33"/>
      <c r="V176" s="33"/>
      <c r="W176" s="30"/>
      <c r="X176" s="30"/>
      <c r="Y176" s="33"/>
      <c r="Z176" s="30"/>
      <c r="AA176" s="30"/>
      <c r="AB176" s="33"/>
      <c r="AC176" s="33"/>
      <c r="AD176" s="33"/>
      <c r="AE176" s="33"/>
      <c r="AF176" s="30"/>
    </row>
    <row r="177" spans="1:32" s="11" customFormat="1" ht="30" hidden="1" customHeight="1" x14ac:dyDescent="0.2">
      <c r="A177" s="27" t="s">
        <v>50</v>
      </c>
      <c r="B177" s="48"/>
      <c r="C177" s="48" t="e">
        <f>C176/C175*10</f>
        <v>#DIV/0!</v>
      </c>
      <c r="D177" s="13"/>
      <c r="E177" s="49"/>
      <c r="F177" s="49"/>
      <c r="G177" s="49"/>
      <c r="H177" s="49" t="e">
        <f>H176/H175*10</f>
        <v>#DIV/0!</v>
      </c>
      <c r="I177" s="49" t="e">
        <f>I176/I175*10</f>
        <v>#DIV/0!</v>
      </c>
      <c r="J177" s="49" t="e">
        <f>J176/J175*10</f>
        <v>#DIV/0!</v>
      </c>
      <c r="K177" s="49"/>
      <c r="L177" s="49" t="e">
        <f>L176/L175*10</f>
        <v>#DIV/0!</v>
      </c>
      <c r="M177" s="49"/>
      <c r="N177" s="49" t="e">
        <f>N176/N175*10</f>
        <v>#DIV/0!</v>
      </c>
      <c r="O177" s="49"/>
      <c r="P177" s="22"/>
      <c r="Q177" s="22"/>
      <c r="R177" s="22"/>
      <c r="S177" s="22"/>
      <c r="T177" s="49" t="e">
        <f>T176/T175*10</f>
        <v>#DIV/0!</v>
      </c>
      <c r="U177" s="49" t="e">
        <f>U176/U175*10</f>
        <v>#DIV/0!</v>
      </c>
      <c r="V177" s="49"/>
      <c r="W177" s="22"/>
      <c r="X177" s="22"/>
      <c r="Y177" s="49" t="e">
        <f>Y176/Y175*10</f>
        <v>#DIV/0!</v>
      </c>
      <c r="Z177" s="49"/>
      <c r="AA177" s="49"/>
      <c r="AB177" s="49" t="e">
        <f>AB176/AB175*10</f>
        <v>#DIV/0!</v>
      </c>
      <c r="AC177" s="49"/>
      <c r="AD177" s="49"/>
      <c r="AE177" s="49"/>
      <c r="AF177" s="22"/>
    </row>
    <row r="178" spans="1:32" s="11" customFormat="1" ht="30" hidden="1" customHeight="1" x14ac:dyDescent="0.2">
      <c r="A178" s="50" t="s">
        <v>134</v>
      </c>
      <c r="B178" s="23">
        <v>75</v>
      </c>
      <c r="C178" s="23">
        <f>SUM(E178:AF178)</f>
        <v>165</v>
      </c>
      <c r="D178" s="13">
        <f>C178/B178</f>
        <v>2.2000000000000002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>
        <v>50</v>
      </c>
      <c r="U178" s="32"/>
      <c r="V178" s="32"/>
      <c r="W178" s="32">
        <v>115</v>
      </c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1:32" s="11" customFormat="1" ht="30" hidden="1" customHeight="1" x14ac:dyDescent="0.2">
      <c r="A179" s="27" t="s">
        <v>135</v>
      </c>
      <c r="B179" s="23">
        <v>83</v>
      </c>
      <c r="C179" s="23">
        <f>SUM(E179:AF179)</f>
        <v>104</v>
      </c>
      <c r="D179" s="13">
        <f t="shared" si="60"/>
        <v>1.2530120481927711</v>
      </c>
      <c r="E179" s="32"/>
      <c r="F179" s="30"/>
      <c r="G179" s="53"/>
      <c r="H179" s="30"/>
      <c r="I179" s="30"/>
      <c r="J179" s="30"/>
      <c r="K179" s="30"/>
      <c r="L179" s="33"/>
      <c r="M179" s="33"/>
      <c r="N179" s="33"/>
      <c r="O179" s="30"/>
      <c r="P179" s="30"/>
      <c r="Q179" s="30"/>
      <c r="R179" s="30"/>
      <c r="S179" s="30"/>
      <c r="T179" s="33">
        <v>20</v>
      </c>
      <c r="U179" s="33"/>
      <c r="V179" s="33"/>
      <c r="W179" s="33">
        <v>84</v>
      </c>
      <c r="X179" s="30"/>
      <c r="Y179" s="33"/>
      <c r="Z179" s="30"/>
      <c r="AA179" s="30"/>
      <c r="AB179" s="33"/>
      <c r="AC179" s="33"/>
      <c r="AD179" s="33"/>
      <c r="AE179" s="33"/>
      <c r="AF179" s="30"/>
    </row>
    <row r="180" spans="1:32" s="11" customFormat="1" ht="30" hidden="1" customHeight="1" x14ac:dyDescent="0.2">
      <c r="A180" s="27" t="s">
        <v>50</v>
      </c>
      <c r="B180" s="48">
        <f>B179/B178*10</f>
        <v>11.066666666666666</v>
      </c>
      <c r="C180" s="48">
        <f>C179/C178*10</f>
        <v>6.3030303030303028</v>
      </c>
      <c r="D180" s="13">
        <f t="shared" si="60"/>
        <v>0.56955093099671417</v>
      </c>
      <c r="E180" s="49"/>
      <c r="F180" s="49"/>
      <c r="G180" s="49"/>
      <c r="H180" s="22"/>
      <c r="I180" s="22"/>
      <c r="J180" s="22"/>
      <c r="K180" s="22"/>
      <c r="L180" s="49"/>
      <c r="M180" s="49"/>
      <c r="N180" s="49"/>
      <c r="O180" s="22"/>
      <c r="P180" s="22"/>
      <c r="Q180" s="22"/>
      <c r="R180" s="22"/>
      <c r="S180" s="22"/>
      <c r="T180" s="49">
        <f>T179/T178*10</f>
        <v>4</v>
      </c>
      <c r="U180" s="49"/>
      <c r="V180" s="49"/>
      <c r="W180" s="49">
        <f>W179/W178*10</f>
        <v>7.304347826086957</v>
      </c>
      <c r="X180" s="22"/>
      <c r="Y180" s="49"/>
      <c r="Z180" s="49"/>
      <c r="AA180" s="49"/>
      <c r="AB180" s="49"/>
      <c r="AC180" s="49"/>
      <c r="AD180" s="49"/>
      <c r="AE180" s="49"/>
      <c r="AF180" s="22"/>
    </row>
    <row r="181" spans="1:32" s="11" customFormat="1" ht="30" hidden="1" customHeight="1" outlineLevel="1" x14ac:dyDescent="0.2">
      <c r="A181" s="50" t="s">
        <v>67</v>
      </c>
      <c r="B181" s="23"/>
      <c r="C181" s="23">
        <f>SUM(E181:AF181)</f>
        <v>0</v>
      </c>
      <c r="D181" s="13" t="e">
        <f t="shared" si="60"/>
        <v>#DIV/0!</v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1:32" s="11" customFormat="1" ht="30" hidden="1" customHeight="1" outlineLevel="1" x14ac:dyDescent="0.2">
      <c r="A182" s="27" t="s">
        <v>68</v>
      </c>
      <c r="B182" s="23"/>
      <c r="C182" s="23">
        <f>SUM(E182:AF182)</f>
        <v>0</v>
      </c>
      <c r="D182" s="13" t="e">
        <f t="shared" si="60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1:32" s="11" customFormat="1" ht="30" hidden="1" customHeight="1" x14ac:dyDescent="0.2">
      <c r="A183" s="27" t="s">
        <v>50</v>
      </c>
      <c r="B183" s="55" t="e">
        <f>B182/B181*10</f>
        <v>#DIV/0!</v>
      </c>
      <c r="C183" s="55" t="e">
        <f>C182/C181*10</f>
        <v>#DIV/0!</v>
      </c>
      <c r="D183" s="13" t="e">
        <f t="shared" si="60"/>
        <v>#DIV/0!</v>
      </c>
      <c r="E183" s="53"/>
      <c r="F183" s="53"/>
      <c r="G183" s="53" t="e">
        <f>G182/G181*10</f>
        <v>#DIV/0!</v>
      </c>
      <c r="H183" s="53"/>
      <c r="I183" s="53"/>
      <c r="J183" s="53"/>
      <c r="K183" s="53"/>
      <c r="L183" s="53"/>
      <c r="M183" s="53" t="e">
        <f>M182/M181*10</f>
        <v>#DIV/0!</v>
      </c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 t="e">
        <f>X182/X181*10</f>
        <v>#DIV/0!</v>
      </c>
      <c r="Y183" s="53"/>
      <c r="Z183" s="53"/>
      <c r="AA183" s="53"/>
      <c r="AB183" s="53"/>
      <c r="AC183" s="53"/>
      <c r="AD183" s="53"/>
      <c r="AE183" s="53"/>
      <c r="AF183" s="53"/>
    </row>
    <row r="184" spans="1:32" s="11" customFormat="1" ht="30" hidden="1" customHeight="1" outlineLevel="1" x14ac:dyDescent="0.2">
      <c r="A184" s="50" t="s">
        <v>69</v>
      </c>
      <c r="B184" s="23"/>
      <c r="C184" s="23">
        <f>SUM(E184:AF184)</f>
        <v>0</v>
      </c>
      <c r="D184" s="13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32" s="11" customFormat="1" ht="30" hidden="1" customHeight="1" outlineLevel="1" x14ac:dyDescent="0.2">
      <c r="A185" s="27" t="s">
        <v>70</v>
      </c>
      <c r="B185" s="23"/>
      <c r="C185" s="23">
        <f>SUM(E185:AF185)</f>
        <v>0</v>
      </c>
      <c r="D185" s="13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1:32" s="11" customFormat="1" ht="30" hidden="1" customHeight="1" x14ac:dyDescent="0.2">
      <c r="A186" s="27" t="s">
        <v>50</v>
      </c>
      <c r="B186" s="55" t="e">
        <f>B185/B184*10</f>
        <v>#DIV/0!</v>
      </c>
      <c r="C186" s="55" t="e">
        <f>C185/C184*10</f>
        <v>#DIV/0!</v>
      </c>
      <c r="D186" s="13" t="e">
        <f t="shared" si="60"/>
        <v>#DIV/0!</v>
      </c>
      <c r="E186" s="55"/>
      <c r="F186" s="55"/>
      <c r="G186" s="53" t="e">
        <f>G185/G184*10</f>
        <v>#DIV/0!</v>
      </c>
      <c r="H186" s="55"/>
      <c r="I186" s="55"/>
      <c r="J186" s="53" t="e">
        <f>J185/J184*10</f>
        <v>#DIV/0!</v>
      </c>
      <c r="K186" s="53"/>
      <c r="L186" s="53" t="e">
        <f>L185/L184*10</f>
        <v>#DIV/0!</v>
      </c>
      <c r="M186" s="53" t="e">
        <f>M185/M184*10</f>
        <v>#DIV/0!</v>
      </c>
      <c r="N186" s="53"/>
      <c r="O186" s="53"/>
      <c r="P186" s="53"/>
      <c r="Q186" s="53"/>
      <c r="R186" s="53"/>
      <c r="S186" s="53"/>
      <c r="T186" s="53"/>
      <c r="U186" s="53" t="e">
        <f>U185/U184*10</f>
        <v>#DIV/0!</v>
      </c>
      <c r="V186" s="53"/>
      <c r="W186" s="53"/>
      <c r="X186" s="53" t="e">
        <f>X185/X184*10</f>
        <v>#DIV/0!</v>
      </c>
      <c r="Y186" s="53"/>
      <c r="Z186" s="53"/>
      <c r="AA186" s="53"/>
      <c r="AB186" s="53" t="e">
        <f>AB185/AB184*10</f>
        <v>#DIV/0!</v>
      </c>
      <c r="AC186" s="53"/>
      <c r="AD186" s="53"/>
      <c r="AE186" s="53"/>
      <c r="AF186" s="53"/>
    </row>
    <row r="187" spans="1:32" s="11" customFormat="1" ht="30" hidden="1" customHeight="1" x14ac:dyDescent="0.2">
      <c r="A187" s="50" t="s">
        <v>71</v>
      </c>
      <c r="B187" s="20"/>
      <c r="C187" s="23">
        <f>SUM(E187:AF187)</f>
        <v>0</v>
      </c>
      <c r="D187" s="13" t="e">
        <f t="shared" si="60"/>
        <v>#DIV/0!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52"/>
      <c r="R187" s="52"/>
      <c r="S187" s="5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1:32" s="11" customFormat="1" ht="30" hidden="1" customHeight="1" x14ac:dyDescent="0.2">
      <c r="A188" s="50" t="s">
        <v>72</v>
      </c>
      <c r="B188" s="20"/>
      <c r="C188" s="23"/>
      <c r="D188" s="13" t="e">
        <f>C188/B188</f>
        <v>#DIV/0!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1:32" s="11" customFormat="1" ht="30" hidden="1" customHeight="1" x14ac:dyDescent="0.2">
      <c r="A189" s="50" t="s">
        <v>73</v>
      </c>
      <c r="B189" s="20"/>
      <c r="C189" s="23"/>
      <c r="D189" s="13" t="e">
        <f>C189/B189</f>
        <v>#DIV/0!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1:32" s="45" customFormat="1" ht="30" hidden="1" customHeight="1" x14ac:dyDescent="0.2">
      <c r="A190" s="27" t="s">
        <v>74</v>
      </c>
      <c r="B190" s="20"/>
      <c r="C190" s="23">
        <f>SUM(E190:AF190)</f>
        <v>0</v>
      </c>
      <c r="D190" s="13" t="e">
        <f>C190/B190</f>
        <v>#DIV/0!</v>
      </c>
      <c r="E190" s="34"/>
      <c r="F190" s="34"/>
      <c r="G190" s="34"/>
      <c r="H190" s="34"/>
      <c r="I190" s="34"/>
      <c r="J190" s="34"/>
      <c r="K190" s="93"/>
      <c r="L190" s="34"/>
      <c r="M190" s="34"/>
      <c r="N190" s="34"/>
      <c r="O190" s="34"/>
      <c r="P190" s="34"/>
      <c r="Q190" s="34"/>
      <c r="R190" s="93"/>
      <c r="S190" s="93"/>
      <c r="T190" s="34"/>
      <c r="U190" s="34"/>
      <c r="V190" s="34"/>
      <c r="W190" s="34"/>
      <c r="X190" s="34"/>
      <c r="Y190" s="34"/>
      <c r="Z190" s="34"/>
      <c r="AA190" s="93"/>
      <c r="AB190" s="34"/>
      <c r="AC190" s="93"/>
      <c r="AD190" s="93"/>
      <c r="AE190" s="93"/>
      <c r="AF190" s="34"/>
    </row>
    <row r="191" spans="1:32" s="45" customFormat="1" ht="30" hidden="1" customHeight="1" x14ac:dyDescent="0.2">
      <c r="A191" s="12" t="s">
        <v>75</v>
      </c>
      <c r="B191" s="82"/>
      <c r="C191" s="82" t="e">
        <f>C190/C193</f>
        <v>#DIV/0!</v>
      </c>
      <c r="D191" s="8"/>
      <c r="E191" s="25"/>
      <c r="F191" s="25"/>
      <c r="G191" s="25"/>
      <c r="H191" s="25"/>
      <c r="I191" s="25"/>
      <c r="J191" s="25"/>
      <c r="K191" s="92"/>
      <c r="L191" s="25"/>
      <c r="M191" s="25"/>
      <c r="N191" s="25"/>
      <c r="O191" s="25"/>
      <c r="P191" s="25"/>
      <c r="Q191" s="25"/>
      <c r="R191" s="92"/>
      <c r="S191" s="92"/>
      <c r="T191" s="25"/>
      <c r="U191" s="25"/>
      <c r="V191" s="25"/>
      <c r="W191" s="25"/>
      <c r="X191" s="25"/>
      <c r="Y191" s="25"/>
      <c r="Z191" s="25"/>
      <c r="AA191" s="92"/>
      <c r="AB191" s="25"/>
      <c r="AC191" s="92"/>
      <c r="AD191" s="92"/>
      <c r="AE191" s="92"/>
      <c r="AF191" s="25"/>
    </row>
    <row r="192" spans="1:32" s="11" customFormat="1" ht="30" hidden="1" customHeight="1" x14ac:dyDescent="0.2">
      <c r="A192" s="27" t="s">
        <v>76</v>
      </c>
      <c r="B192" s="20"/>
      <c r="C192" s="23">
        <f>SUM(E192:AF192)</f>
        <v>0</v>
      </c>
      <c r="D192" s="13" t="e">
        <f t="shared" ref="D192:D204" si="72">C192/B192</f>
        <v>#DIV/0!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42" s="11" customFormat="1" ht="30" hidden="1" customHeight="1" outlineLevel="1" x14ac:dyDescent="0.2">
      <c r="A193" s="27" t="s">
        <v>77</v>
      </c>
      <c r="B193" s="20"/>
      <c r="C193" s="20"/>
      <c r="D193" s="13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42" s="11" customFormat="1" ht="30" hidden="1" customHeight="1" outlineLevel="1" x14ac:dyDescent="0.2">
      <c r="A194" s="27" t="s">
        <v>78</v>
      </c>
      <c r="B194" s="20"/>
      <c r="C194" s="23">
        <f>SUM(E194:AF194)</f>
        <v>0</v>
      </c>
      <c r="D194" s="13" t="e">
        <f t="shared" si="72"/>
        <v>#DIV/0!</v>
      </c>
      <c r="E194" s="34"/>
      <c r="F194" s="34"/>
      <c r="G194" s="34"/>
      <c r="H194" s="34"/>
      <c r="I194" s="34"/>
      <c r="J194" s="34"/>
      <c r="K194" s="93"/>
      <c r="L194" s="34"/>
      <c r="M194" s="34"/>
      <c r="N194" s="34"/>
      <c r="O194" s="34"/>
      <c r="P194" s="34"/>
      <c r="Q194" s="34"/>
      <c r="R194" s="93"/>
      <c r="S194" s="93"/>
      <c r="T194" s="34"/>
      <c r="U194" s="34"/>
      <c r="V194" s="34"/>
      <c r="W194" s="34"/>
      <c r="X194" s="34"/>
      <c r="Y194" s="34"/>
      <c r="Z194" s="34"/>
      <c r="AA194" s="93"/>
      <c r="AB194" s="34"/>
      <c r="AC194" s="93"/>
      <c r="AD194" s="93"/>
      <c r="AE194" s="93"/>
      <c r="AF194" s="34"/>
    </row>
    <row r="195" spans="1:42" s="11" customFormat="1" ht="30" hidden="1" customHeight="1" x14ac:dyDescent="0.2">
      <c r="A195" s="12" t="s">
        <v>5</v>
      </c>
      <c r="B195" s="83" t="e">
        <f>B194/B193</f>
        <v>#DIV/0!</v>
      </c>
      <c r="C195" s="83" t="e">
        <f>C194/C193</f>
        <v>#DIV/0!</v>
      </c>
      <c r="D195" s="13"/>
      <c r="E195" s="14" t="e">
        <f>E194/E193</f>
        <v>#DIV/0!</v>
      </c>
      <c r="F195" s="14" t="e">
        <f t="shared" ref="F195:AF195" si="73">F194/F193</f>
        <v>#DIV/0!</v>
      </c>
      <c r="G195" s="14" t="e">
        <f t="shared" si="73"/>
        <v>#DIV/0!</v>
      </c>
      <c r="H195" s="14" t="e">
        <f t="shared" si="73"/>
        <v>#DIV/0!</v>
      </c>
      <c r="I195" s="14" t="e">
        <f t="shared" si="73"/>
        <v>#DIV/0!</v>
      </c>
      <c r="J195" s="14" t="e">
        <f t="shared" si="73"/>
        <v>#DIV/0!</v>
      </c>
      <c r="K195" s="14"/>
      <c r="L195" s="14" t="e">
        <f t="shared" si="73"/>
        <v>#DIV/0!</v>
      </c>
      <c r="M195" s="14" t="e">
        <f t="shared" si="73"/>
        <v>#DIV/0!</v>
      </c>
      <c r="N195" s="14" t="e">
        <f t="shared" si="73"/>
        <v>#DIV/0!</v>
      </c>
      <c r="O195" s="14" t="e">
        <f t="shared" si="73"/>
        <v>#DIV/0!</v>
      </c>
      <c r="P195" s="14" t="e">
        <f t="shared" si="73"/>
        <v>#DIV/0!</v>
      </c>
      <c r="Q195" s="14" t="e">
        <f t="shared" si="73"/>
        <v>#DIV/0!</v>
      </c>
      <c r="R195" s="14"/>
      <c r="S195" s="14"/>
      <c r="T195" s="14" t="e">
        <f t="shared" si="73"/>
        <v>#DIV/0!</v>
      </c>
      <c r="U195" s="14" t="e">
        <f t="shared" si="73"/>
        <v>#DIV/0!</v>
      </c>
      <c r="V195" s="14" t="e">
        <f t="shared" si="73"/>
        <v>#DIV/0!</v>
      </c>
      <c r="W195" s="14" t="e">
        <f t="shared" si="73"/>
        <v>#DIV/0!</v>
      </c>
      <c r="X195" s="14" t="e">
        <f t="shared" si="73"/>
        <v>#DIV/0!</v>
      </c>
      <c r="Y195" s="14" t="e">
        <f t="shared" si="73"/>
        <v>#DIV/0!</v>
      </c>
      <c r="Z195" s="14" t="e">
        <f t="shared" si="73"/>
        <v>#DIV/0!</v>
      </c>
      <c r="AA195" s="14"/>
      <c r="AB195" s="14" t="e">
        <f t="shared" si="73"/>
        <v>#DIV/0!</v>
      </c>
      <c r="AC195" s="14"/>
      <c r="AD195" s="14"/>
      <c r="AE195" s="14"/>
      <c r="AF195" s="14" t="e">
        <f t="shared" si="73"/>
        <v>#DIV/0!</v>
      </c>
    </row>
    <row r="196" spans="1:42" s="11" customFormat="1" ht="30" hidden="1" customHeight="1" x14ac:dyDescent="0.2">
      <c r="A196" s="10" t="s">
        <v>79</v>
      </c>
      <c r="B196" s="22"/>
      <c r="C196" s="22">
        <f>SUM(E196:AF196)</f>
        <v>0</v>
      </c>
      <c r="D196" s="13" t="e">
        <f t="shared" si="72"/>
        <v>#DIV/0!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42" s="11" customFormat="1" ht="30" hidden="1" customHeight="1" x14ac:dyDescent="0.2">
      <c r="A197" s="10" t="s">
        <v>80</v>
      </c>
      <c r="B197" s="22"/>
      <c r="C197" s="22">
        <f>SUM(E197:AF197)</f>
        <v>0</v>
      </c>
      <c r="D197" s="13" t="e">
        <f t="shared" si="72"/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42" s="11" customFormat="1" ht="30" hidden="1" customHeight="1" x14ac:dyDescent="0.2">
      <c r="A198" s="27" t="s">
        <v>103</v>
      </c>
      <c r="B198" s="20"/>
      <c r="C198" s="23">
        <f>SUM(E198:AF198)</f>
        <v>0</v>
      </c>
      <c r="D198" s="13" t="e">
        <f t="shared" si="72"/>
        <v>#DIV/0!</v>
      </c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42" s="45" customFormat="1" ht="30" hidden="1" customHeight="1" outlineLevel="1" x14ac:dyDescent="0.2">
      <c r="A199" s="10" t="s">
        <v>124</v>
      </c>
      <c r="B199" s="23"/>
      <c r="C199" s="23">
        <f>SUM(E199:AF199)</f>
        <v>101088</v>
      </c>
      <c r="D199" s="13" t="e">
        <f t="shared" si="72"/>
        <v>#DIV/0!</v>
      </c>
      <c r="E199" s="26">
        <v>1366</v>
      </c>
      <c r="F199" s="26">
        <v>2847</v>
      </c>
      <c r="G199" s="26">
        <v>5196</v>
      </c>
      <c r="H199" s="26">
        <v>6543</v>
      </c>
      <c r="I199" s="26">
        <v>7357</v>
      </c>
      <c r="J199" s="26">
        <v>5788</v>
      </c>
      <c r="K199" s="26"/>
      <c r="L199" s="26">
        <v>3545</v>
      </c>
      <c r="M199" s="26">
        <v>5170</v>
      </c>
      <c r="N199" s="26">
        <v>3029</v>
      </c>
      <c r="O199" s="26">
        <v>3517</v>
      </c>
      <c r="P199" s="26">
        <v>3888</v>
      </c>
      <c r="Q199" s="26">
        <v>6744</v>
      </c>
      <c r="R199" s="26"/>
      <c r="S199" s="26"/>
      <c r="T199" s="26">
        <v>6037</v>
      </c>
      <c r="U199" s="26">
        <v>3845</v>
      </c>
      <c r="V199" s="26">
        <v>3946</v>
      </c>
      <c r="W199" s="26">
        <v>5043</v>
      </c>
      <c r="X199" s="26">
        <v>2005</v>
      </c>
      <c r="Y199" s="26">
        <v>1351</v>
      </c>
      <c r="Z199" s="26">
        <v>8708</v>
      </c>
      <c r="AA199" s="26"/>
      <c r="AB199" s="26">
        <v>9901</v>
      </c>
      <c r="AC199" s="26"/>
      <c r="AD199" s="26"/>
      <c r="AE199" s="26"/>
      <c r="AF199" s="26">
        <v>5262</v>
      </c>
    </row>
    <row r="200" spans="1:42" s="58" customFormat="1" ht="30" hidden="1" customHeight="1" outlineLevel="1" x14ac:dyDescent="0.2">
      <c r="A200" s="27" t="s">
        <v>81</v>
      </c>
      <c r="B200" s="23"/>
      <c r="C200" s="23">
        <f>SUM(E200:AF200)</f>
        <v>99561</v>
      </c>
      <c r="D200" s="13" t="e">
        <f t="shared" si="72"/>
        <v>#DIV/0!</v>
      </c>
      <c r="E200" s="32">
        <v>1366</v>
      </c>
      <c r="F200" s="32">
        <v>2847</v>
      </c>
      <c r="G200" s="32">
        <v>5196</v>
      </c>
      <c r="H200" s="32">
        <v>6543</v>
      </c>
      <c r="I200" s="32">
        <v>7250</v>
      </c>
      <c r="J200" s="32">
        <v>5539</v>
      </c>
      <c r="K200" s="32"/>
      <c r="L200" s="32">
        <v>3467</v>
      </c>
      <c r="M200" s="32">
        <v>5170</v>
      </c>
      <c r="N200" s="32">
        <v>3029</v>
      </c>
      <c r="O200" s="32">
        <v>3517</v>
      </c>
      <c r="P200" s="32">
        <v>3752</v>
      </c>
      <c r="Q200" s="32">
        <v>6565</v>
      </c>
      <c r="R200" s="32"/>
      <c r="S200" s="32"/>
      <c r="T200" s="32">
        <v>6037</v>
      </c>
      <c r="U200" s="32">
        <v>3845</v>
      </c>
      <c r="V200" s="32">
        <v>3946</v>
      </c>
      <c r="W200" s="32">
        <v>5043</v>
      </c>
      <c r="X200" s="32">
        <v>1980</v>
      </c>
      <c r="Y200" s="32">
        <v>1351</v>
      </c>
      <c r="Z200" s="32">
        <v>8708</v>
      </c>
      <c r="AA200" s="32"/>
      <c r="AB200" s="32">
        <v>9350</v>
      </c>
      <c r="AC200" s="32"/>
      <c r="AD200" s="32"/>
      <c r="AE200" s="32"/>
      <c r="AF200" s="32">
        <v>5060</v>
      </c>
    </row>
    <row r="201" spans="1:42" s="45" customFormat="1" ht="30" hidden="1" customHeight="1" x14ac:dyDescent="0.2">
      <c r="A201" s="10" t="s">
        <v>82</v>
      </c>
      <c r="B201" s="47"/>
      <c r="C201" s="47">
        <f>C200/C199</f>
        <v>0.98489434947768284</v>
      </c>
      <c r="D201" s="13" t="e">
        <f t="shared" si="72"/>
        <v>#DIV/0!</v>
      </c>
      <c r="E201" s="68">
        <f t="shared" ref="E201:AF201" si="74">E200/E199</f>
        <v>1</v>
      </c>
      <c r="F201" s="68">
        <f t="shared" si="74"/>
        <v>1</v>
      </c>
      <c r="G201" s="68">
        <f t="shared" si="74"/>
        <v>1</v>
      </c>
      <c r="H201" s="68">
        <f t="shared" si="74"/>
        <v>1</v>
      </c>
      <c r="I201" s="68">
        <f t="shared" si="74"/>
        <v>0.98545602827239365</v>
      </c>
      <c r="J201" s="68">
        <f t="shared" si="74"/>
        <v>0.95697995853489981</v>
      </c>
      <c r="K201" s="68"/>
      <c r="L201" s="68">
        <f t="shared" si="74"/>
        <v>0.97799717912552886</v>
      </c>
      <c r="M201" s="68">
        <f t="shared" si="74"/>
        <v>1</v>
      </c>
      <c r="N201" s="68">
        <f t="shared" si="74"/>
        <v>1</v>
      </c>
      <c r="O201" s="68">
        <f t="shared" si="74"/>
        <v>1</v>
      </c>
      <c r="P201" s="68">
        <f t="shared" si="74"/>
        <v>0.96502057613168724</v>
      </c>
      <c r="Q201" s="68">
        <f t="shared" si="74"/>
        <v>0.9734578884934757</v>
      </c>
      <c r="R201" s="68"/>
      <c r="S201" s="68"/>
      <c r="T201" s="68">
        <f t="shared" si="74"/>
        <v>1</v>
      </c>
      <c r="U201" s="68">
        <f t="shared" si="74"/>
        <v>1</v>
      </c>
      <c r="V201" s="68">
        <f t="shared" si="74"/>
        <v>1</v>
      </c>
      <c r="W201" s="68">
        <f t="shared" si="74"/>
        <v>1</v>
      </c>
      <c r="X201" s="68">
        <f t="shared" si="74"/>
        <v>0.98753117206982544</v>
      </c>
      <c r="Y201" s="68">
        <f t="shared" si="74"/>
        <v>1</v>
      </c>
      <c r="Z201" s="68">
        <f t="shared" si="74"/>
        <v>1</v>
      </c>
      <c r="AA201" s="68"/>
      <c r="AB201" s="68">
        <f t="shared" si="74"/>
        <v>0.9443490556509444</v>
      </c>
      <c r="AC201" s="68"/>
      <c r="AD201" s="68"/>
      <c r="AE201" s="68"/>
      <c r="AF201" s="68">
        <f t="shared" si="74"/>
        <v>0.9616115545419992</v>
      </c>
    </row>
    <row r="202" spans="1:42" s="45" customFormat="1" ht="30" hidden="1" customHeight="1" outlineLevel="1" x14ac:dyDescent="0.2">
      <c r="A202" s="10" t="s">
        <v>83</v>
      </c>
      <c r="B202" s="23"/>
      <c r="C202" s="23">
        <f>SUM(E202:AF202)</f>
        <v>0</v>
      </c>
      <c r="D202" s="13" t="e">
        <f t="shared" si="72"/>
        <v>#DIV/0!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</row>
    <row r="203" spans="1:42" s="58" customFormat="1" ht="30" hidden="1" customHeight="1" outlineLevel="1" x14ac:dyDescent="0.2">
      <c r="A203" s="27" t="s">
        <v>84</v>
      </c>
      <c r="B203" s="20"/>
      <c r="C203" s="23">
        <f>SUM(E203:AF203)</f>
        <v>15599</v>
      </c>
      <c r="D203" s="13" t="e">
        <f t="shared" si="72"/>
        <v>#DIV/0!</v>
      </c>
      <c r="E203" s="44">
        <v>17</v>
      </c>
      <c r="F203" s="32">
        <v>360</v>
      </c>
      <c r="G203" s="32">
        <v>2381</v>
      </c>
      <c r="H203" s="32">
        <v>435</v>
      </c>
      <c r="I203" s="32">
        <v>387</v>
      </c>
      <c r="J203" s="32">
        <v>1130</v>
      </c>
      <c r="K203" s="32"/>
      <c r="L203" s="32"/>
      <c r="M203" s="32">
        <v>1360</v>
      </c>
      <c r="N203" s="32">
        <v>202</v>
      </c>
      <c r="O203" s="32">
        <v>581</v>
      </c>
      <c r="P203" s="44">
        <v>217</v>
      </c>
      <c r="Q203" s="32">
        <v>663</v>
      </c>
      <c r="R203" s="32"/>
      <c r="S203" s="32"/>
      <c r="T203" s="32">
        <v>1813</v>
      </c>
      <c r="U203" s="32">
        <v>170</v>
      </c>
      <c r="V203" s="32">
        <v>630</v>
      </c>
      <c r="W203" s="32"/>
      <c r="X203" s="32">
        <v>110</v>
      </c>
      <c r="Y203" s="32"/>
      <c r="Z203" s="32">
        <v>1225</v>
      </c>
      <c r="AA203" s="32"/>
      <c r="AB203" s="32">
        <v>3778</v>
      </c>
      <c r="AC203" s="32"/>
      <c r="AD203" s="32"/>
      <c r="AE203" s="32"/>
      <c r="AF203" s="32">
        <v>140</v>
      </c>
    </row>
    <row r="204" spans="1:42" s="45" customFormat="1" ht="30" hidden="1" customHeight="1" x14ac:dyDescent="0.2">
      <c r="A204" s="10" t="s">
        <v>85</v>
      </c>
      <c r="B204" s="13"/>
      <c r="C204" s="13" t="e">
        <f>C203/C202</f>
        <v>#DIV/0!</v>
      </c>
      <c r="D204" s="13" t="e">
        <f t="shared" si="72"/>
        <v>#DIV/0!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</row>
    <row r="205" spans="1:42" s="45" customFormat="1" ht="30" hidden="1" customHeight="1" x14ac:dyDescent="0.2">
      <c r="A205" s="12" t="s">
        <v>86</v>
      </c>
      <c r="B205" s="20"/>
      <c r="C205" s="23"/>
      <c r="D205" s="23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42" s="58" customFormat="1" ht="30" hidden="1" customHeight="1" outlineLevel="1" x14ac:dyDescent="0.2">
      <c r="A206" s="50" t="s">
        <v>87</v>
      </c>
      <c r="B206" s="20"/>
      <c r="C206" s="23">
        <f>SUM(E206:AF206)</f>
        <v>0</v>
      </c>
      <c r="D206" s="8" t="e">
        <f t="shared" ref="D206:D225" si="75">C206/B206</f>
        <v>#DIV/0!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42" s="45" customFormat="1" ht="30" hidden="1" customHeight="1" outlineLevel="1" x14ac:dyDescent="0.2">
      <c r="A207" s="12" t="s">
        <v>88</v>
      </c>
      <c r="B207" s="20"/>
      <c r="C207" s="23">
        <f>SUM(E207:AF207)</f>
        <v>0</v>
      </c>
      <c r="D207" s="8" t="e">
        <f t="shared" si="75"/>
        <v>#DIV/0!</v>
      </c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P207" s="45" t="s">
        <v>0</v>
      </c>
    </row>
    <row r="208" spans="1:42" s="45" customFormat="1" ht="30" hidden="1" customHeight="1" outlineLevel="1" x14ac:dyDescent="0.2">
      <c r="A208" s="12" t="s">
        <v>89</v>
      </c>
      <c r="B208" s="23">
        <f>B206*0.45</f>
        <v>0</v>
      </c>
      <c r="C208" s="23">
        <f>C206*0.45</f>
        <v>0</v>
      </c>
      <c r="D208" s="8" t="e">
        <f t="shared" si="75"/>
        <v>#DIV/0!</v>
      </c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59"/>
    </row>
    <row r="209" spans="1:32" s="45" customFormat="1" ht="30" hidden="1" customHeight="1" x14ac:dyDescent="0.2">
      <c r="A209" s="12" t="s">
        <v>90</v>
      </c>
      <c r="B209" s="47" t="e">
        <f>B206/B207</f>
        <v>#DIV/0!</v>
      </c>
      <c r="C209" s="47" t="e">
        <f>C206/C207</f>
        <v>#DIV/0!</v>
      </c>
      <c r="D209" s="8"/>
      <c r="E209" s="68" t="e">
        <f t="shared" ref="E209:AF209" si="76">E206/E207</f>
        <v>#DIV/0!</v>
      </c>
      <c r="F209" s="68" t="e">
        <f t="shared" si="76"/>
        <v>#DIV/0!</v>
      </c>
      <c r="G209" s="68" t="e">
        <f t="shared" si="76"/>
        <v>#DIV/0!</v>
      </c>
      <c r="H209" s="68" t="e">
        <f t="shared" si="76"/>
        <v>#DIV/0!</v>
      </c>
      <c r="I209" s="68" t="e">
        <f t="shared" si="76"/>
        <v>#DIV/0!</v>
      </c>
      <c r="J209" s="68" t="e">
        <f t="shared" si="76"/>
        <v>#DIV/0!</v>
      </c>
      <c r="K209" s="68"/>
      <c r="L209" s="68" t="e">
        <f t="shared" si="76"/>
        <v>#DIV/0!</v>
      </c>
      <c r="M209" s="68" t="e">
        <f t="shared" si="76"/>
        <v>#DIV/0!</v>
      </c>
      <c r="N209" s="68" t="e">
        <f t="shared" si="76"/>
        <v>#DIV/0!</v>
      </c>
      <c r="O209" s="68" t="e">
        <f t="shared" si="76"/>
        <v>#DIV/0!</v>
      </c>
      <c r="P209" s="68" t="e">
        <f t="shared" si="76"/>
        <v>#DIV/0!</v>
      </c>
      <c r="Q209" s="68" t="e">
        <f t="shared" si="76"/>
        <v>#DIV/0!</v>
      </c>
      <c r="R209" s="68"/>
      <c r="S209" s="68"/>
      <c r="T209" s="68" t="e">
        <f t="shared" si="76"/>
        <v>#DIV/0!</v>
      </c>
      <c r="U209" s="68" t="e">
        <f t="shared" si="76"/>
        <v>#DIV/0!</v>
      </c>
      <c r="V209" s="68" t="e">
        <f t="shared" si="76"/>
        <v>#DIV/0!</v>
      </c>
      <c r="W209" s="68" t="e">
        <f t="shared" si="76"/>
        <v>#DIV/0!</v>
      </c>
      <c r="X209" s="68" t="e">
        <f t="shared" si="76"/>
        <v>#DIV/0!</v>
      </c>
      <c r="Y209" s="68" t="e">
        <f t="shared" si="76"/>
        <v>#DIV/0!</v>
      </c>
      <c r="Z209" s="68" t="e">
        <f t="shared" si="76"/>
        <v>#DIV/0!</v>
      </c>
      <c r="AA209" s="68"/>
      <c r="AB209" s="68" t="e">
        <f t="shared" si="76"/>
        <v>#DIV/0!</v>
      </c>
      <c r="AC209" s="68"/>
      <c r="AD209" s="68"/>
      <c r="AE209" s="68"/>
      <c r="AF209" s="68" t="e">
        <f t="shared" si="76"/>
        <v>#DIV/0!</v>
      </c>
    </row>
    <row r="210" spans="1:32" s="58" customFormat="1" ht="30" hidden="1" customHeight="1" outlineLevel="1" x14ac:dyDescent="0.2">
      <c r="A210" s="50" t="s">
        <v>91</v>
      </c>
      <c r="B210" s="20"/>
      <c r="C210" s="23">
        <f>SUM(E210:AF210)</f>
        <v>0</v>
      </c>
      <c r="D210" s="8" t="e">
        <f t="shared" si="75"/>
        <v>#DIV/0!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32" s="45" customFormat="1" ht="28.15" hidden="1" customHeight="1" outlineLevel="1" x14ac:dyDescent="0.2">
      <c r="A211" s="12" t="s">
        <v>88</v>
      </c>
      <c r="B211" s="20"/>
      <c r="C211" s="23">
        <f>SUM(E211:AF211)</f>
        <v>0</v>
      </c>
      <c r="D211" s="8" t="e">
        <f t="shared" si="75"/>
        <v>#DIV/0!</v>
      </c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</row>
    <row r="212" spans="1:32" s="45" customFormat="1" ht="27" hidden="1" customHeight="1" outlineLevel="1" x14ac:dyDescent="0.2">
      <c r="A212" s="12" t="s">
        <v>89</v>
      </c>
      <c r="B212" s="23">
        <f>B210*0.3</f>
        <v>0</v>
      </c>
      <c r="C212" s="23">
        <f>C210*0.3</f>
        <v>0</v>
      </c>
      <c r="D212" s="8" t="e">
        <f t="shared" si="75"/>
        <v>#DIV/0!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s="58" customFormat="1" ht="30" hidden="1" customHeight="1" x14ac:dyDescent="0.2">
      <c r="A213" s="12" t="s">
        <v>90</v>
      </c>
      <c r="B213" s="8" t="e">
        <f>B210/B211</f>
        <v>#DIV/0!</v>
      </c>
      <c r="C213" s="8" t="e">
        <f>C210/C211</f>
        <v>#DIV/0!</v>
      </c>
      <c r="D213" s="8"/>
      <c r="E213" s="25" t="e">
        <f t="shared" ref="E213:AF213" si="77">E210/E211</f>
        <v>#DIV/0!</v>
      </c>
      <c r="F213" s="25" t="e">
        <f t="shared" si="77"/>
        <v>#DIV/0!</v>
      </c>
      <c r="G213" s="25" t="e">
        <f t="shared" si="77"/>
        <v>#DIV/0!</v>
      </c>
      <c r="H213" s="25" t="e">
        <f t="shared" si="77"/>
        <v>#DIV/0!</v>
      </c>
      <c r="I213" s="25" t="e">
        <f t="shared" si="77"/>
        <v>#DIV/0!</v>
      </c>
      <c r="J213" s="25" t="e">
        <f t="shared" si="77"/>
        <v>#DIV/0!</v>
      </c>
      <c r="K213" s="92"/>
      <c r="L213" s="25" t="e">
        <f t="shared" si="77"/>
        <v>#DIV/0!</v>
      </c>
      <c r="M213" s="25" t="e">
        <f t="shared" si="77"/>
        <v>#DIV/0!</v>
      </c>
      <c r="N213" s="25" t="e">
        <f t="shared" si="77"/>
        <v>#DIV/0!</v>
      </c>
      <c r="O213" s="25" t="e">
        <f t="shared" si="77"/>
        <v>#DIV/0!</v>
      </c>
      <c r="P213" s="25" t="e">
        <f t="shared" si="77"/>
        <v>#DIV/0!</v>
      </c>
      <c r="Q213" s="25" t="e">
        <f t="shared" si="77"/>
        <v>#DIV/0!</v>
      </c>
      <c r="R213" s="92"/>
      <c r="S213" s="92"/>
      <c r="T213" s="25" t="e">
        <f t="shared" si="77"/>
        <v>#DIV/0!</v>
      </c>
      <c r="U213" s="25" t="e">
        <f t="shared" si="77"/>
        <v>#DIV/0!</v>
      </c>
      <c r="V213" s="25" t="e">
        <f t="shared" si="77"/>
        <v>#DIV/0!</v>
      </c>
      <c r="W213" s="25" t="e">
        <f t="shared" si="77"/>
        <v>#DIV/0!</v>
      </c>
      <c r="X213" s="25" t="e">
        <f t="shared" si="77"/>
        <v>#DIV/0!</v>
      </c>
      <c r="Y213" s="25" t="e">
        <f t="shared" si="77"/>
        <v>#DIV/0!</v>
      </c>
      <c r="Z213" s="25" t="e">
        <f t="shared" si="77"/>
        <v>#DIV/0!</v>
      </c>
      <c r="AA213" s="92"/>
      <c r="AB213" s="25" t="e">
        <f t="shared" si="77"/>
        <v>#DIV/0!</v>
      </c>
      <c r="AC213" s="92"/>
      <c r="AD213" s="92"/>
      <c r="AE213" s="92"/>
      <c r="AF213" s="25" t="e">
        <f t="shared" si="77"/>
        <v>#DIV/0!</v>
      </c>
    </row>
    <row r="214" spans="1:32" s="58" customFormat="1" ht="30" hidden="1" customHeight="1" outlineLevel="1" x14ac:dyDescent="0.2">
      <c r="A214" s="50" t="s">
        <v>92</v>
      </c>
      <c r="B214" s="20"/>
      <c r="C214" s="23">
        <f>SUM(E214:AF214)</f>
        <v>0</v>
      </c>
      <c r="D214" s="8" t="e">
        <f t="shared" si="75"/>
        <v>#DIV/0!</v>
      </c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s="45" customFormat="1" ht="30" hidden="1" customHeight="1" outlineLevel="1" x14ac:dyDescent="0.2">
      <c r="A215" s="12" t="s">
        <v>88</v>
      </c>
      <c r="B215" s="20"/>
      <c r="C215" s="23">
        <f>SUM(E215:AF215)</f>
        <v>0</v>
      </c>
      <c r="D215" s="8" t="e">
        <f t="shared" si="75"/>
        <v>#DIV/0!</v>
      </c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</row>
    <row r="216" spans="1:32" s="45" customFormat="1" ht="30" hidden="1" customHeight="1" outlineLevel="1" x14ac:dyDescent="0.2">
      <c r="A216" s="12" t="s">
        <v>93</v>
      </c>
      <c r="B216" s="23">
        <f>B214*0.19</f>
        <v>0</v>
      </c>
      <c r="C216" s="23">
        <f>C214*0.19</f>
        <v>0</v>
      </c>
      <c r="D216" s="8" t="e">
        <f t="shared" si="75"/>
        <v>#DIV/0!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s="58" customFormat="1" ht="30" hidden="1" customHeight="1" x14ac:dyDescent="0.2">
      <c r="A217" s="12" t="s">
        <v>94</v>
      </c>
      <c r="B217" s="8" t="e">
        <f>B214/B215</f>
        <v>#DIV/0!</v>
      </c>
      <c r="C217" s="8" t="e">
        <f>C214/C215</f>
        <v>#DIV/0!</v>
      </c>
      <c r="D217" s="8"/>
      <c r="E217" s="25" t="e">
        <f>E214/E215</f>
        <v>#DIV/0!</v>
      </c>
      <c r="F217" s="25" t="e">
        <f>F214/F215</f>
        <v>#DIV/0!</v>
      </c>
      <c r="G217" s="25" t="e">
        <f t="shared" ref="G217:AF217" si="78">G214/G215</f>
        <v>#DIV/0!</v>
      </c>
      <c r="H217" s="25" t="e">
        <f t="shared" si="78"/>
        <v>#DIV/0!</v>
      </c>
      <c r="I217" s="25" t="e">
        <f t="shared" si="78"/>
        <v>#DIV/0!</v>
      </c>
      <c r="J217" s="25" t="e">
        <f t="shared" si="78"/>
        <v>#DIV/0!</v>
      </c>
      <c r="K217" s="92"/>
      <c r="L217" s="25" t="e">
        <f t="shared" si="78"/>
        <v>#DIV/0!</v>
      </c>
      <c r="M217" s="25" t="e">
        <f t="shared" si="78"/>
        <v>#DIV/0!</v>
      </c>
      <c r="N217" s="25" t="e">
        <f t="shared" si="78"/>
        <v>#DIV/0!</v>
      </c>
      <c r="O217" s="25" t="e">
        <f t="shared" si="78"/>
        <v>#DIV/0!</v>
      </c>
      <c r="P217" s="25" t="e">
        <f t="shared" si="78"/>
        <v>#DIV/0!</v>
      </c>
      <c r="Q217" s="25" t="e">
        <f t="shared" si="78"/>
        <v>#DIV/0!</v>
      </c>
      <c r="R217" s="92"/>
      <c r="S217" s="92"/>
      <c r="T217" s="25" t="e">
        <f t="shared" si="78"/>
        <v>#DIV/0!</v>
      </c>
      <c r="U217" s="25" t="e">
        <f t="shared" si="78"/>
        <v>#DIV/0!</v>
      </c>
      <c r="V217" s="25" t="e">
        <f t="shared" si="78"/>
        <v>#DIV/0!</v>
      </c>
      <c r="W217" s="25" t="e">
        <f t="shared" si="78"/>
        <v>#DIV/0!</v>
      </c>
      <c r="X217" s="25" t="e">
        <f t="shared" si="78"/>
        <v>#DIV/0!</v>
      </c>
      <c r="Y217" s="25" t="e">
        <f t="shared" si="78"/>
        <v>#DIV/0!</v>
      </c>
      <c r="Z217" s="25" t="e">
        <f t="shared" si="78"/>
        <v>#DIV/0!</v>
      </c>
      <c r="AA217" s="92"/>
      <c r="AB217" s="25" t="e">
        <f t="shared" si="78"/>
        <v>#DIV/0!</v>
      </c>
      <c r="AC217" s="92"/>
      <c r="AD217" s="92"/>
      <c r="AE217" s="92"/>
      <c r="AF217" s="25" t="e">
        <f t="shared" si="78"/>
        <v>#DIV/0!</v>
      </c>
    </row>
    <row r="218" spans="1:32" s="45" customFormat="1" ht="30" hidden="1" customHeight="1" x14ac:dyDescent="0.2">
      <c r="A218" s="50" t="s">
        <v>95</v>
      </c>
      <c r="B218" s="23"/>
      <c r="C218" s="23">
        <f>SUM(E218:AF218)</f>
        <v>0</v>
      </c>
      <c r="D218" s="8" t="e">
        <f t="shared" si="75"/>
        <v>#DIV/0!</v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2" s="45" customFormat="1" ht="30" hidden="1" customHeight="1" x14ac:dyDescent="0.2">
      <c r="A219" s="12" t="s">
        <v>93</v>
      </c>
      <c r="B219" s="23"/>
      <c r="C219" s="23">
        <f>C218*0.7</f>
        <v>0</v>
      </c>
      <c r="D219" s="8" t="e">
        <f t="shared" si="75"/>
        <v>#DIV/0!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s="45" customFormat="1" ht="30" hidden="1" customHeight="1" x14ac:dyDescent="0.2">
      <c r="A220" s="27" t="s">
        <v>96</v>
      </c>
      <c r="B220" s="23"/>
      <c r="C220" s="23">
        <f>SUM(E220:AF220)</f>
        <v>0</v>
      </c>
      <c r="D220" s="8" t="e">
        <f t="shared" si="75"/>
        <v>#DIV/0!</v>
      </c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</row>
    <row r="221" spans="1:32" s="45" customFormat="1" ht="30" hidden="1" customHeight="1" x14ac:dyDescent="0.2">
      <c r="A221" s="12" t="s">
        <v>93</v>
      </c>
      <c r="B221" s="23">
        <f>B220*0.2</f>
        <v>0</v>
      </c>
      <c r="C221" s="23">
        <f>C220*0.2</f>
        <v>0</v>
      </c>
      <c r="D221" s="8" t="e">
        <f t="shared" si="75"/>
        <v>#DIV/0!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s="45" customFormat="1" ht="30" hidden="1" customHeight="1" x14ac:dyDescent="0.2">
      <c r="A222" s="27" t="s">
        <v>117</v>
      </c>
      <c r="B222" s="23"/>
      <c r="C222" s="23">
        <f>SUM(E222:AF222)</f>
        <v>0</v>
      </c>
      <c r="D222" s="8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</row>
    <row r="223" spans="1:32" s="45" customFormat="1" ht="30" hidden="1" customHeight="1" x14ac:dyDescent="0.2">
      <c r="A223" s="27" t="s">
        <v>97</v>
      </c>
      <c r="B223" s="23">
        <f>B221+B219+B216+B212+B208</f>
        <v>0</v>
      </c>
      <c r="C223" s="23">
        <f>C221+C219+C216+C212+C208</f>
        <v>0</v>
      </c>
      <c r="D223" s="8" t="e">
        <f t="shared" si="75"/>
        <v>#DIV/0!</v>
      </c>
      <c r="E223" s="22">
        <f>E221+E219+E216+E212+E208</f>
        <v>0</v>
      </c>
      <c r="F223" s="22">
        <f t="shared" ref="F223:AF223" si="79">F221+F219+F216+F212+F208</f>
        <v>0</v>
      </c>
      <c r="G223" s="22">
        <f t="shared" si="79"/>
        <v>0</v>
      </c>
      <c r="H223" s="22">
        <f t="shared" si="79"/>
        <v>0</v>
      </c>
      <c r="I223" s="22">
        <f t="shared" si="79"/>
        <v>0</v>
      </c>
      <c r="J223" s="22">
        <f t="shared" si="79"/>
        <v>0</v>
      </c>
      <c r="K223" s="22"/>
      <c r="L223" s="22">
        <f t="shared" si="79"/>
        <v>0</v>
      </c>
      <c r="M223" s="22">
        <f t="shared" si="79"/>
        <v>0</v>
      </c>
      <c r="N223" s="22">
        <f t="shared" si="79"/>
        <v>0</v>
      </c>
      <c r="O223" s="22">
        <f t="shared" si="79"/>
        <v>0</v>
      </c>
      <c r="P223" s="22">
        <f t="shared" si="79"/>
        <v>0</v>
      </c>
      <c r="Q223" s="22">
        <f t="shared" si="79"/>
        <v>0</v>
      </c>
      <c r="R223" s="22"/>
      <c r="S223" s="22"/>
      <c r="T223" s="22">
        <f t="shared" si="79"/>
        <v>0</v>
      </c>
      <c r="U223" s="22">
        <f t="shared" si="79"/>
        <v>0</v>
      </c>
      <c r="V223" s="22">
        <f t="shared" si="79"/>
        <v>0</v>
      </c>
      <c r="W223" s="22">
        <f t="shared" si="79"/>
        <v>0</v>
      </c>
      <c r="X223" s="22">
        <f t="shared" si="79"/>
        <v>0</v>
      </c>
      <c r="Y223" s="22">
        <f t="shared" si="79"/>
        <v>0</v>
      </c>
      <c r="Z223" s="22">
        <f t="shared" si="79"/>
        <v>0</v>
      </c>
      <c r="AA223" s="22"/>
      <c r="AB223" s="22">
        <f t="shared" si="79"/>
        <v>0</v>
      </c>
      <c r="AC223" s="22"/>
      <c r="AD223" s="22"/>
      <c r="AE223" s="22"/>
      <c r="AF223" s="22">
        <f t="shared" si="79"/>
        <v>0</v>
      </c>
    </row>
    <row r="224" spans="1:32" s="45" customFormat="1" ht="6" hidden="1" customHeight="1" x14ac:dyDescent="0.2">
      <c r="A224" s="12" t="s">
        <v>123</v>
      </c>
      <c r="B224" s="22"/>
      <c r="C224" s="22">
        <f>SUM(E224:AF224)</f>
        <v>0</v>
      </c>
      <c r="D224" s="8" t="e">
        <f t="shared" si="75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32" s="45" customFormat="1" ht="0.6" hidden="1" customHeight="1" x14ac:dyDescent="0.2">
      <c r="A225" s="50" t="s">
        <v>116</v>
      </c>
      <c r="B225" s="48" t="e">
        <f>B223/B224*10</f>
        <v>#DIV/0!</v>
      </c>
      <c r="C225" s="48" t="e">
        <f>C223/C224*10</f>
        <v>#DIV/0!</v>
      </c>
      <c r="D225" s="8" t="e">
        <f t="shared" si="75"/>
        <v>#DIV/0!</v>
      </c>
      <c r="E225" s="49" t="e">
        <f>E223/E224*10</f>
        <v>#DIV/0!</v>
      </c>
      <c r="F225" s="49" t="e">
        <f t="shared" ref="F225:AF225" si="80">F223/F224*10</f>
        <v>#DIV/0!</v>
      </c>
      <c r="G225" s="49" t="e">
        <f t="shared" si="80"/>
        <v>#DIV/0!</v>
      </c>
      <c r="H225" s="49" t="e">
        <f t="shared" si="80"/>
        <v>#DIV/0!</v>
      </c>
      <c r="I225" s="49" t="e">
        <f t="shared" si="80"/>
        <v>#DIV/0!</v>
      </c>
      <c r="J225" s="49" t="e">
        <f t="shared" si="80"/>
        <v>#DIV/0!</v>
      </c>
      <c r="K225" s="49"/>
      <c r="L225" s="49" t="e">
        <f t="shared" si="80"/>
        <v>#DIV/0!</v>
      </c>
      <c r="M225" s="49" t="e">
        <f t="shared" si="80"/>
        <v>#DIV/0!</v>
      </c>
      <c r="N225" s="49" t="e">
        <f t="shared" si="80"/>
        <v>#DIV/0!</v>
      </c>
      <c r="O225" s="49" t="e">
        <f t="shared" si="80"/>
        <v>#DIV/0!</v>
      </c>
      <c r="P225" s="49" t="e">
        <f t="shared" si="80"/>
        <v>#DIV/0!</v>
      </c>
      <c r="Q225" s="49" t="e">
        <f t="shared" si="80"/>
        <v>#DIV/0!</v>
      </c>
      <c r="R225" s="49"/>
      <c r="S225" s="49"/>
      <c r="T225" s="49" t="e">
        <f t="shared" si="80"/>
        <v>#DIV/0!</v>
      </c>
      <c r="U225" s="49" t="e">
        <f t="shared" si="80"/>
        <v>#DIV/0!</v>
      </c>
      <c r="V225" s="49" t="e">
        <f t="shared" si="80"/>
        <v>#DIV/0!</v>
      </c>
      <c r="W225" s="49" t="e">
        <f t="shared" si="80"/>
        <v>#DIV/0!</v>
      </c>
      <c r="X225" s="49" t="e">
        <f t="shared" si="80"/>
        <v>#DIV/0!</v>
      </c>
      <c r="Y225" s="49" t="e">
        <f t="shared" si="80"/>
        <v>#DIV/0!</v>
      </c>
      <c r="Z225" s="49" t="e">
        <f t="shared" si="80"/>
        <v>#DIV/0!</v>
      </c>
      <c r="AA225" s="49"/>
      <c r="AB225" s="49" t="e">
        <f t="shared" si="80"/>
        <v>#DIV/0!</v>
      </c>
      <c r="AC225" s="49"/>
      <c r="AD225" s="49"/>
      <c r="AE225" s="49"/>
      <c r="AF225" s="49" t="e">
        <f t="shared" si="80"/>
        <v>#DIV/0!</v>
      </c>
    </row>
    <row r="226" spans="1:32" ht="18" hidden="1" customHeight="1" x14ac:dyDescent="0.2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</row>
    <row r="227" spans="1:32" ht="27" hidden="1" customHeight="1" x14ac:dyDescent="0.25">
      <c r="A227" s="12" t="s">
        <v>137</v>
      </c>
      <c r="B227" s="76"/>
      <c r="C227" s="76">
        <f>SUM(E227:AF227)</f>
        <v>273</v>
      </c>
      <c r="D227" s="76"/>
      <c r="E227" s="76">
        <v>11</v>
      </c>
      <c r="F227" s="76">
        <v>12</v>
      </c>
      <c r="G227" s="76">
        <v>15</v>
      </c>
      <c r="H227" s="76">
        <v>20</v>
      </c>
      <c r="I227" s="76">
        <v>12</v>
      </c>
      <c r="J227" s="76">
        <v>36</v>
      </c>
      <c r="K227" s="76"/>
      <c r="L227" s="76">
        <v>18</v>
      </c>
      <c r="M227" s="76">
        <v>20</v>
      </c>
      <c r="N227" s="76">
        <v>5</v>
      </c>
      <c r="O227" s="76">
        <v>4</v>
      </c>
      <c r="P227" s="76">
        <v>5</v>
      </c>
      <c r="Q227" s="76">
        <v>16</v>
      </c>
      <c r="R227" s="76"/>
      <c r="S227" s="76"/>
      <c r="T227" s="76">
        <v>16</v>
      </c>
      <c r="U227" s="76">
        <v>13</v>
      </c>
      <c r="V227" s="76">
        <v>18</v>
      </c>
      <c r="W227" s="76">
        <v>10</v>
      </c>
      <c r="X227" s="76">
        <v>3</v>
      </c>
      <c r="Y227" s="76">
        <v>4</v>
      </c>
      <c r="Z227" s="76">
        <v>3</v>
      </c>
      <c r="AA227" s="76"/>
      <c r="AB227" s="76">
        <v>23</v>
      </c>
      <c r="AC227" s="76"/>
      <c r="AD227" s="76"/>
      <c r="AE227" s="76"/>
      <c r="AF227" s="76">
        <v>9</v>
      </c>
    </row>
    <row r="228" spans="1:32" ht="18" hidden="1" customHeight="1" x14ac:dyDescent="0.25">
      <c r="A228" s="12" t="s">
        <v>141</v>
      </c>
      <c r="B228" s="76">
        <v>108</v>
      </c>
      <c r="C228" s="76">
        <f>SUM(E228:AF228)</f>
        <v>450</v>
      </c>
      <c r="D228" s="76"/>
      <c r="E228" s="76">
        <v>20</v>
      </c>
      <c r="F228" s="76">
        <v>5</v>
      </c>
      <c r="G228" s="76">
        <v>59</v>
      </c>
      <c r="H228" s="76">
        <v>16</v>
      </c>
      <c r="I228" s="76">
        <v>21</v>
      </c>
      <c r="J228" s="76">
        <v>28</v>
      </c>
      <c r="K228" s="76"/>
      <c r="L228" s="76">
        <v>9</v>
      </c>
      <c r="M228" s="76">
        <v>20</v>
      </c>
      <c r="N228" s="76">
        <v>22</v>
      </c>
      <c r="O228" s="76">
        <v>5</v>
      </c>
      <c r="P228" s="76">
        <v>5</v>
      </c>
      <c r="Q228" s="76">
        <v>28</v>
      </c>
      <c r="R228" s="76"/>
      <c r="S228" s="76"/>
      <c r="T228" s="76">
        <v>25</v>
      </c>
      <c r="U228" s="76">
        <v>57</v>
      </c>
      <c r="V228" s="76">
        <v>7</v>
      </c>
      <c r="W228" s="76">
        <v>17</v>
      </c>
      <c r="X228" s="76">
        <v>25</v>
      </c>
      <c r="Y228" s="76">
        <v>11</v>
      </c>
      <c r="Z228" s="76">
        <v>5</v>
      </c>
      <c r="AA228" s="76"/>
      <c r="AB228" s="76">
        <v>50</v>
      </c>
      <c r="AC228" s="76"/>
      <c r="AD228" s="76"/>
      <c r="AE228" s="76"/>
      <c r="AF228" s="76">
        <v>15</v>
      </c>
    </row>
    <row r="229" spans="1:32" ht="24.6" hidden="1" customHeight="1" x14ac:dyDescent="0.35">
      <c r="A229" s="77" t="s">
        <v>98</v>
      </c>
      <c r="B229" s="61"/>
      <c r="C229" s="61">
        <f>SUM(E229:AF229)</f>
        <v>0</v>
      </c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</row>
    <row r="230" spans="1:32" s="63" customFormat="1" ht="21.6" hidden="1" customHeight="1" x14ac:dyDescent="0.35">
      <c r="A230" s="62" t="s">
        <v>99</v>
      </c>
      <c r="B230" s="62"/>
      <c r="C230" s="62">
        <f>SUM(E230:AF230)</f>
        <v>0</v>
      </c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</row>
    <row r="231" spans="1:32" s="63" customFormat="1" ht="21.6" hidden="1" customHeight="1" x14ac:dyDescent="0.35">
      <c r="A231" s="62" t="s">
        <v>100</v>
      </c>
      <c r="B231" s="62"/>
      <c r="C231" s="62">
        <f>SUM(E231:AF231)</f>
        <v>0</v>
      </c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</row>
    <row r="232" spans="1:32" s="63" customFormat="1" ht="21.6" hidden="1" customHeight="1" x14ac:dyDescent="0.3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</row>
    <row r="233" spans="1:32" s="63" customFormat="1" ht="21.6" hidden="1" customHeight="1" x14ac:dyDescent="0.35">
      <c r="A233" s="64" t="s">
        <v>101</v>
      </c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</row>
    <row r="234" spans="1:32" ht="16.899999999999999" hidden="1" customHeight="1" x14ac:dyDescent="0.25">
      <c r="A234" s="78"/>
      <c r="B234" s="79"/>
      <c r="C234" s="79"/>
      <c r="D234" s="79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41.45" hidden="1" customHeight="1" x14ac:dyDescent="0.3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</row>
    <row r="236" spans="1:32" ht="20.45" hidden="1" customHeight="1" x14ac:dyDescent="0.25">
      <c r="A236" s="106"/>
      <c r="B236" s="107"/>
      <c r="C236" s="107"/>
      <c r="D236" s="107"/>
      <c r="E236" s="107"/>
      <c r="F236" s="107"/>
      <c r="G236" s="107"/>
      <c r="H236" s="107"/>
      <c r="I236" s="107"/>
      <c r="J236" s="107"/>
      <c r="K236" s="96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6.899999999999999" hidden="1" customHeight="1" x14ac:dyDescent="0.25">
      <c r="A237" s="80"/>
      <c r="B237" s="6"/>
      <c r="C237" s="6"/>
      <c r="D237" s="6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9" hidden="1" customHeight="1" x14ac:dyDescent="0.25">
      <c r="A238" s="65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</row>
    <row r="239" spans="1:32" s="11" customFormat="1" ht="49.15" hidden="1" customHeight="1" x14ac:dyDescent="0.2">
      <c r="A239" s="27" t="s">
        <v>102</v>
      </c>
      <c r="B239" s="23"/>
      <c r="C239" s="23">
        <f>SUM(E239:AF239)</f>
        <v>259083</v>
      </c>
      <c r="D239" s="23"/>
      <c r="E239" s="34">
        <v>9345</v>
      </c>
      <c r="F239" s="34">
        <v>9100</v>
      </c>
      <c r="G239" s="34">
        <v>16579</v>
      </c>
      <c r="H239" s="34">
        <v>16195</v>
      </c>
      <c r="I239" s="34">
        <v>7250</v>
      </c>
      <c r="J239" s="34">
        <v>17539</v>
      </c>
      <c r="K239" s="93"/>
      <c r="L239" s="34">
        <v>12001</v>
      </c>
      <c r="M239" s="34">
        <v>14609</v>
      </c>
      <c r="N239" s="34">
        <v>13004</v>
      </c>
      <c r="O239" s="34">
        <v>3780</v>
      </c>
      <c r="P239" s="34">
        <v>8536</v>
      </c>
      <c r="Q239" s="34">
        <v>11438</v>
      </c>
      <c r="R239" s="93"/>
      <c r="S239" s="93"/>
      <c r="T239" s="34">
        <v>16561</v>
      </c>
      <c r="U239" s="34">
        <v>15418</v>
      </c>
      <c r="V239" s="34">
        <v>18986</v>
      </c>
      <c r="W239" s="34">
        <v>13238</v>
      </c>
      <c r="X239" s="34">
        <v>7143</v>
      </c>
      <c r="Y239" s="34">
        <v>4504</v>
      </c>
      <c r="Z239" s="34">
        <v>11688</v>
      </c>
      <c r="AA239" s="93"/>
      <c r="AB239" s="34">
        <v>21385</v>
      </c>
      <c r="AC239" s="93"/>
      <c r="AD239" s="93"/>
      <c r="AE239" s="93"/>
      <c r="AF239" s="34">
        <v>10784</v>
      </c>
    </row>
    <row r="240" spans="1:32" ht="21" hidden="1" customHeight="1" x14ac:dyDescent="0.25">
      <c r="A240" s="60" t="s">
        <v>104</v>
      </c>
      <c r="B240" s="67"/>
      <c r="C240" s="23">
        <f>SUM(E240:AF240)</f>
        <v>380</v>
      </c>
      <c r="D240" s="23"/>
      <c r="E240" s="60">
        <v>16</v>
      </c>
      <c r="F240" s="60">
        <v>21</v>
      </c>
      <c r="G240" s="60">
        <v>32</v>
      </c>
      <c r="H240" s="60">
        <v>25</v>
      </c>
      <c r="I240" s="60">
        <v>16</v>
      </c>
      <c r="J240" s="60">
        <v>31</v>
      </c>
      <c r="K240" s="60"/>
      <c r="L240" s="60">
        <v>14</v>
      </c>
      <c r="M240" s="60">
        <v>29</v>
      </c>
      <c r="N240" s="60">
        <v>18</v>
      </c>
      <c r="O240" s="60">
        <v>8</v>
      </c>
      <c r="P240" s="60">
        <v>7</v>
      </c>
      <c r="Q240" s="60">
        <v>15</v>
      </c>
      <c r="R240" s="60"/>
      <c r="S240" s="60"/>
      <c r="T240" s="60">
        <v>25</v>
      </c>
      <c r="U240" s="60">
        <v>31</v>
      </c>
      <c r="V240" s="60">
        <v>10</v>
      </c>
      <c r="W240" s="60">
        <v>8</v>
      </c>
      <c r="X240" s="60">
        <v>8</v>
      </c>
      <c r="Y240" s="60">
        <v>6</v>
      </c>
      <c r="Z240" s="60">
        <v>12</v>
      </c>
      <c r="AA240" s="60"/>
      <c r="AB240" s="60">
        <v>35</v>
      </c>
      <c r="AC240" s="60"/>
      <c r="AD240" s="60"/>
      <c r="AE240" s="60"/>
      <c r="AF240" s="60">
        <v>13</v>
      </c>
    </row>
    <row r="241" spans="1:32" ht="0.6" hidden="1" customHeight="1" x14ac:dyDescent="0.25">
      <c r="A241" s="60" t="s">
        <v>105</v>
      </c>
      <c r="B241" s="67"/>
      <c r="C241" s="23">
        <f>SUM(E241:AF241)</f>
        <v>208</v>
      </c>
      <c r="D241" s="23"/>
      <c r="E241" s="60">
        <v>10</v>
      </c>
      <c r="F241" s="60">
        <v>2</v>
      </c>
      <c r="G241" s="60">
        <v>42</v>
      </c>
      <c r="H241" s="60">
        <v>11</v>
      </c>
      <c r="I241" s="60">
        <v>9</v>
      </c>
      <c r="J241" s="60">
        <v>30</v>
      </c>
      <c r="K241" s="60"/>
      <c r="L241" s="60">
        <v>9</v>
      </c>
      <c r="M241" s="60">
        <v>15</v>
      </c>
      <c r="N241" s="60">
        <v>1</v>
      </c>
      <c r="O241" s="60">
        <v>2</v>
      </c>
      <c r="P241" s="60">
        <v>5</v>
      </c>
      <c r="Q241" s="60">
        <v>1</v>
      </c>
      <c r="R241" s="60"/>
      <c r="S241" s="60"/>
      <c r="T241" s="60">
        <v>4</v>
      </c>
      <c r="U241" s="60">
        <v>8</v>
      </c>
      <c r="V241" s="60">
        <v>14</v>
      </c>
      <c r="W241" s="60">
        <v>2</v>
      </c>
      <c r="X241" s="60">
        <v>1</v>
      </c>
      <c r="Y241" s="60">
        <v>2</v>
      </c>
      <c r="Z241" s="60">
        <v>16</v>
      </c>
      <c r="AA241" s="60"/>
      <c r="AB241" s="60">
        <v>16</v>
      </c>
      <c r="AC241" s="60"/>
      <c r="AD241" s="60"/>
      <c r="AE241" s="60"/>
      <c r="AF241" s="60">
        <v>8</v>
      </c>
    </row>
    <row r="242" spans="1:32" ht="2.4500000000000002" hidden="1" customHeight="1" x14ac:dyDescent="0.25">
      <c r="A242" s="60" t="s">
        <v>105</v>
      </c>
      <c r="B242" s="67"/>
      <c r="C242" s="23">
        <f>SUM(E242:AF242)</f>
        <v>194</v>
      </c>
      <c r="D242" s="23"/>
      <c r="E242" s="60">
        <v>10</v>
      </c>
      <c r="F242" s="60">
        <v>2</v>
      </c>
      <c r="G242" s="60">
        <v>42</v>
      </c>
      <c r="H242" s="60">
        <v>11</v>
      </c>
      <c r="I242" s="60">
        <v>2</v>
      </c>
      <c r="J242" s="60">
        <v>30</v>
      </c>
      <c r="K242" s="60"/>
      <c r="L242" s="60">
        <v>9</v>
      </c>
      <c r="M242" s="60">
        <v>15</v>
      </c>
      <c r="N242" s="60">
        <v>1</v>
      </c>
      <c r="O242" s="60">
        <v>2</v>
      </c>
      <c r="P242" s="60">
        <v>5</v>
      </c>
      <c r="Q242" s="60">
        <v>1</v>
      </c>
      <c r="R242" s="60"/>
      <c r="S242" s="60"/>
      <c r="T242" s="60">
        <v>4</v>
      </c>
      <c r="U242" s="60">
        <v>1</v>
      </c>
      <c r="V242" s="60">
        <v>14</v>
      </c>
      <c r="W242" s="60">
        <v>2</v>
      </c>
      <c r="X242" s="60">
        <v>1</v>
      </c>
      <c r="Y242" s="60">
        <v>2</v>
      </c>
      <c r="Z242" s="60">
        <v>16</v>
      </c>
      <c r="AA242" s="60"/>
      <c r="AB242" s="60">
        <v>16</v>
      </c>
      <c r="AC242" s="60"/>
      <c r="AD242" s="60"/>
      <c r="AE242" s="60"/>
      <c r="AF242" s="60">
        <v>8</v>
      </c>
    </row>
    <row r="243" spans="1:32" ht="24" hidden="1" customHeight="1" x14ac:dyDescent="0.25">
      <c r="A243" s="60" t="s">
        <v>30</v>
      </c>
      <c r="B243" s="23">
        <v>554</v>
      </c>
      <c r="C243" s="23">
        <f>SUM(E243:AF243)</f>
        <v>574</v>
      </c>
      <c r="D243" s="23"/>
      <c r="E243" s="73">
        <v>11</v>
      </c>
      <c r="F243" s="73">
        <v>15</v>
      </c>
      <c r="G243" s="73">
        <v>93</v>
      </c>
      <c r="H243" s="73">
        <v>30</v>
      </c>
      <c r="I243" s="73">
        <v>15</v>
      </c>
      <c r="J243" s="73">
        <v>55</v>
      </c>
      <c r="K243" s="73"/>
      <c r="L243" s="73">
        <v>16</v>
      </c>
      <c r="M243" s="73">
        <v>18</v>
      </c>
      <c r="N243" s="73">
        <v>16</v>
      </c>
      <c r="O243" s="73">
        <v>10</v>
      </c>
      <c r="P243" s="73">
        <v>11</v>
      </c>
      <c r="Q243" s="73">
        <v>40</v>
      </c>
      <c r="R243" s="73"/>
      <c r="S243" s="73"/>
      <c r="T243" s="73">
        <v>22</v>
      </c>
      <c r="U243" s="73">
        <v>55</v>
      </c>
      <c r="V243" s="73">
        <v>14</v>
      </c>
      <c r="W243" s="73">
        <v>29</v>
      </c>
      <c r="X243" s="73">
        <v>22</v>
      </c>
      <c r="Y243" s="73">
        <v>9</v>
      </c>
      <c r="Z243" s="73">
        <v>7</v>
      </c>
      <c r="AA243" s="73"/>
      <c r="AB243" s="73">
        <v>60</v>
      </c>
      <c r="AC243" s="73"/>
      <c r="AD243" s="73"/>
      <c r="AE243" s="73"/>
      <c r="AF243" s="73">
        <v>26</v>
      </c>
    </row>
    <row r="244" spans="1:32" hidden="1" x14ac:dyDescent="0.25"/>
    <row r="245" spans="1:32" s="60" customFormat="1" hidden="1" x14ac:dyDescent="0.25">
      <c r="A245" s="60" t="s">
        <v>112</v>
      </c>
      <c r="B245" s="67"/>
      <c r="C245" s="60">
        <f>SUM(E245:AF245)</f>
        <v>40</v>
      </c>
      <c r="E245" s="60">
        <v>3</v>
      </c>
      <c r="G245" s="60">
        <v>1</v>
      </c>
      <c r="H245" s="60">
        <v>6</v>
      </c>
      <c r="J245" s="60">
        <v>1</v>
      </c>
      <c r="N245" s="60">
        <v>1</v>
      </c>
      <c r="P245" s="60">
        <v>2</v>
      </c>
      <c r="Q245" s="60">
        <v>1</v>
      </c>
      <c r="T245" s="60">
        <v>3</v>
      </c>
      <c r="U245" s="60">
        <v>1</v>
      </c>
      <c r="V245" s="60">
        <v>3</v>
      </c>
      <c r="W245" s="60">
        <v>7</v>
      </c>
      <c r="X245" s="60">
        <v>1</v>
      </c>
      <c r="Y245" s="60">
        <v>1</v>
      </c>
      <c r="Z245" s="60">
        <v>1</v>
      </c>
      <c r="AB245" s="60">
        <v>4</v>
      </c>
      <c r="AF245" s="60">
        <v>4</v>
      </c>
    </row>
    <row r="246" spans="1:32" hidden="1" x14ac:dyDescent="0.25"/>
    <row r="247" spans="1:32" ht="21.6" hidden="1" customHeight="1" x14ac:dyDescent="0.25">
      <c r="A247" s="60" t="s">
        <v>115</v>
      </c>
      <c r="B247" s="23">
        <v>45</v>
      </c>
      <c r="C247" s="23">
        <f>SUM(E247:AF247)</f>
        <v>58</v>
      </c>
      <c r="D247" s="23"/>
      <c r="E247" s="73">
        <v>5</v>
      </c>
      <c r="F247" s="73">
        <v>3</v>
      </c>
      <c r="G247" s="73"/>
      <c r="H247" s="73">
        <v>5</v>
      </c>
      <c r="I247" s="73">
        <v>2</v>
      </c>
      <c r="J247" s="73"/>
      <c r="K247" s="73"/>
      <c r="L247" s="73">
        <v>2</v>
      </c>
      <c r="M247" s="73">
        <v>0</v>
      </c>
      <c r="N247" s="73">
        <v>3</v>
      </c>
      <c r="O247" s="73">
        <v>3</v>
      </c>
      <c r="P247" s="73">
        <v>3</v>
      </c>
      <c r="Q247" s="73">
        <v>2</v>
      </c>
      <c r="R247" s="73"/>
      <c r="S247" s="73"/>
      <c r="T247" s="73">
        <v>2</v>
      </c>
      <c r="U247" s="73">
        <v>10</v>
      </c>
      <c r="V247" s="73">
        <v>6</v>
      </c>
      <c r="W247" s="73">
        <v>6</v>
      </c>
      <c r="X247" s="73">
        <v>1</v>
      </c>
      <c r="Y247" s="73">
        <v>1</v>
      </c>
      <c r="Z247" s="73">
        <v>4</v>
      </c>
      <c r="AA247" s="73"/>
      <c r="AB247" s="73"/>
      <c r="AC247" s="73"/>
      <c r="AD247" s="73"/>
      <c r="AE247" s="73"/>
      <c r="AF247" s="73"/>
    </row>
    <row r="248" spans="1:32" hidden="1" x14ac:dyDescent="0.25"/>
    <row r="249" spans="1:32" hidden="1" x14ac:dyDescent="0.25"/>
    <row r="250" spans="1:32" ht="13.9" hidden="1" customHeight="1" x14ac:dyDescent="0.25"/>
    <row r="251" spans="1:32" hidden="1" x14ac:dyDescent="0.25">
      <c r="J251" s="1" t="s">
        <v>126</v>
      </c>
      <c r="V251" s="1" t="s">
        <v>129</v>
      </c>
      <c r="X251" s="1" t="s">
        <v>127</v>
      </c>
      <c r="AB251" s="1" t="s">
        <v>128</v>
      </c>
      <c r="AF251" s="1" t="s">
        <v>125</v>
      </c>
    </row>
    <row r="252" spans="1:32" hidden="1" x14ac:dyDescent="0.25"/>
    <row r="253" spans="1:32" ht="22.5" hidden="1" x14ac:dyDescent="0.25">
      <c r="A253" s="12" t="s">
        <v>142</v>
      </c>
      <c r="B253" s="67"/>
      <c r="C253" s="76">
        <f>SUM(E253:AF253)</f>
        <v>49</v>
      </c>
      <c r="D253" s="67"/>
      <c r="E253" s="60">
        <v>1</v>
      </c>
      <c r="F253" s="60">
        <v>2</v>
      </c>
      <c r="G253" s="60"/>
      <c r="H253" s="60">
        <v>2</v>
      </c>
      <c r="I253" s="60"/>
      <c r="J253" s="60">
        <v>3</v>
      </c>
      <c r="K253" s="60"/>
      <c r="L253" s="60">
        <v>1</v>
      </c>
      <c r="M253" s="60">
        <v>1</v>
      </c>
      <c r="N253" s="60">
        <v>8</v>
      </c>
      <c r="O253" s="60">
        <v>6</v>
      </c>
      <c r="P253" s="60">
        <v>1</v>
      </c>
      <c r="Q253" s="60">
        <v>0</v>
      </c>
      <c r="R253" s="60"/>
      <c r="S253" s="60"/>
      <c r="T253" s="60">
        <v>1</v>
      </c>
      <c r="U253" s="60">
        <v>4</v>
      </c>
      <c r="V253" s="60">
        <v>3</v>
      </c>
      <c r="W253" s="60">
        <v>2</v>
      </c>
      <c r="X253" s="60">
        <v>1</v>
      </c>
      <c r="Y253" s="60">
        <v>1</v>
      </c>
      <c r="Z253" s="60">
        <v>7</v>
      </c>
      <c r="AA253" s="60"/>
      <c r="AB253" s="60"/>
      <c r="AC253" s="60"/>
      <c r="AD253" s="60"/>
      <c r="AE253" s="60"/>
      <c r="AF253" s="60">
        <v>5</v>
      </c>
    </row>
  </sheetData>
  <dataConsolidate/>
  <mergeCells count="36">
    <mergeCell ref="T7:T8"/>
    <mergeCell ref="AD7:AD8"/>
    <mergeCell ref="U7:U8"/>
    <mergeCell ref="AC7:AC8"/>
    <mergeCell ref="A2:AF2"/>
    <mergeCell ref="A4:A8"/>
    <mergeCell ref="B4:B8"/>
    <mergeCell ref="C4:C8"/>
    <mergeCell ref="E7:E8"/>
    <mergeCell ref="F7:F8"/>
    <mergeCell ref="G7:G8"/>
    <mergeCell ref="Y7:Y8"/>
    <mergeCell ref="Z7:Z8"/>
    <mergeCell ref="AB7:AB8"/>
    <mergeCell ref="AF7:AF8"/>
    <mergeCell ref="K7:K8"/>
    <mergeCell ref="R7:R8"/>
    <mergeCell ref="Q7:Q8"/>
    <mergeCell ref="S7:S8"/>
    <mergeCell ref="E4:AF6"/>
    <mergeCell ref="A236:J236"/>
    <mergeCell ref="A235:AF235"/>
    <mergeCell ref="X7:X8"/>
    <mergeCell ref="H7:H8"/>
    <mergeCell ref="V7:V8"/>
    <mergeCell ref="W7:W8"/>
    <mergeCell ref="I7:I8"/>
    <mergeCell ref="J7:J8"/>
    <mergeCell ref="L7:L8"/>
    <mergeCell ref="M7:M8"/>
    <mergeCell ref="N7:N8"/>
    <mergeCell ref="O7:O8"/>
    <mergeCell ref="D4:D8"/>
    <mergeCell ref="AA7:AA8"/>
    <mergeCell ref="AE7:AE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2021-07-28T12:31:12Z</cp:lastPrinted>
  <dcterms:created xsi:type="dcterms:W3CDTF">2017-06-08T05:54:08Z</dcterms:created>
  <dcterms:modified xsi:type="dcterms:W3CDTF">2021-07-30T05:05:25Z</dcterms:modified>
</cp:coreProperties>
</file>