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оперативка!$A$2:$AH$119</definedName>
  </definedNames>
  <calcPr calcId="152511"/>
</workbook>
</file>

<file path=xl/calcChain.xml><?xml version="1.0" encoding="utf-8"?>
<calcChain xmlns="http://schemas.openxmlformats.org/spreadsheetml/2006/main">
  <c r="C44" i="1" l="1"/>
  <c r="C48" i="1"/>
  <c r="C47" i="1"/>
  <c r="C45" i="1"/>
  <c r="O46" i="1"/>
  <c r="N46" i="1"/>
  <c r="M46" i="1"/>
  <c r="H46" i="1"/>
  <c r="G46" i="1"/>
  <c r="F46" i="1"/>
  <c r="E46" i="1"/>
  <c r="B60" i="1" l="1"/>
  <c r="C58" i="1"/>
  <c r="C60" i="1" s="1"/>
  <c r="C61" i="1" l="1"/>
  <c r="C62" i="1" s="1"/>
  <c r="R16" i="1"/>
  <c r="C54" i="1"/>
  <c r="H23" i="1" l="1"/>
  <c r="H16" i="1"/>
  <c r="H34" i="1"/>
  <c r="C39" i="1"/>
  <c r="C41" i="1" l="1"/>
  <c r="H45" i="1" l="1"/>
  <c r="B38" i="1" l="1"/>
  <c r="F34" i="1" l="1"/>
  <c r="E34" i="1" l="1"/>
  <c r="E23" i="1"/>
  <c r="E16" i="1"/>
  <c r="C22" i="1"/>
  <c r="C28" i="1"/>
  <c r="C34" i="1" l="1"/>
  <c r="D45" i="1" l="1"/>
  <c r="C46" i="1"/>
  <c r="R23" i="1"/>
  <c r="J16" i="1"/>
  <c r="S32" i="1" l="1"/>
  <c r="D44" i="1" l="1"/>
  <c r="AF32" i="1" l="1"/>
  <c r="AC16" i="1"/>
  <c r="B43" i="1" l="1"/>
  <c r="B17" i="1"/>
  <c r="AC17" i="1" l="1"/>
  <c r="V17" i="1"/>
  <c r="AF43" i="1"/>
  <c r="AC43" i="1"/>
  <c r="V43" i="1"/>
  <c r="U43" i="1"/>
  <c r="S43" i="1"/>
  <c r="R43" i="1"/>
  <c r="Q43" i="1"/>
  <c r="P43" i="1"/>
  <c r="O43" i="1"/>
  <c r="N43" i="1"/>
  <c r="M43" i="1"/>
  <c r="L43" i="1"/>
  <c r="K43" i="1"/>
  <c r="J43" i="1"/>
  <c r="H43" i="1"/>
  <c r="G43" i="1"/>
  <c r="F43" i="1"/>
  <c r="E43" i="1"/>
  <c r="C40" i="1"/>
  <c r="D40" i="1" s="1"/>
  <c r="C35" i="1" l="1"/>
  <c r="B64" i="1" l="1"/>
  <c r="B33" i="1"/>
  <c r="B32" i="1"/>
  <c r="B31" i="1"/>
  <c r="B30" i="1"/>
  <c r="B29" i="1"/>
  <c r="B11" i="1"/>
  <c r="D15" i="1"/>
  <c r="C43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38" i="1" l="1"/>
  <c r="C36" i="1"/>
  <c r="D36" i="1" s="1"/>
  <c r="C37" i="1"/>
  <c r="C38" i="1" l="1"/>
  <c r="D37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57" i="1" l="1"/>
  <c r="D63" i="1" l="1"/>
  <c r="B56" i="1"/>
  <c r="B52" i="1"/>
  <c r="AH56" i="1" l="1"/>
  <c r="AG56" i="1"/>
  <c r="AF56" i="1"/>
  <c r="AE56" i="1"/>
  <c r="AD56" i="1"/>
  <c r="AC56" i="1"/>
  <c r="AB56" i="1"/>
  <c r="AA56" i="1"/>
  <c r="Z56" i="1"/>
  <c r="Y56" i="1"/>
  <c r="X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H52" i="1"/>
  <c r="AH62" i="1" s="1"/>
  <c r="AG52" i="1"/>
  <c r="AG62" i="1" s="1"/>
  <c r="AF52" i="1"/>
  <c r="AF62" i="1" s="1"/>
  <c r="AE52" i="1"/>
  <c r="AE62" i="1" s="1"/>
  <c r="AD52" i="1"/>
  <c r="AD62" i="1" s="1"/>
  <c r="AC52" i="1"/>
  <c r="AC62" i="1" s="1"/>
  <c r="AB52" i="1"/>
  <c r="AB62" i="1" s="1"/>
  <c r="AA52" i="1"/>
  <c r="Z52" i="1"/>
  <c r="Z62" i="1" s="1"/>
  <c r="Y52" i="1"/>
  <c r="Y62" i="1" s="1"/>
  <c r="X52" i="1"/>
  <c r="X62" i="1" s="1"/>
  <c r="U52" i="1"/>
  <c r="U62" i="1" s="1"/>
  <c r="T52" i="1"/>
  <c r="T62" i="1" s="1"/>
  <c r="S52" i="1"/>
  <c r="S62" i="1" s="1"/>
  <c r="R52" i="1"/>
  <c r="R62" i="1" s="1"/>
  <c r="Q52" i="1"/>
  <c r="Q62" i="1" s="1"/>
  <c r="P52" i="1"/>
  <c r="P62" i="1" s="1"/>
  <c r="O52" i="1"/>
  <c r="O62" i="1" s="1"/>
  <c r="N52" i="1"/>
  <c r="N62" i="1" s="1"/>
  <c r="M52" i="1"/>
  <c r="M62" i="1" s="1"/>
  <c r="L52" i="1"/>
  <c r="L62" i="1" s="1"/>
  <c r="K52" i="1"/>
  <c r="K62" i="1" s="1"/>
  <c r="J52" i="1"/>
  <c r="J62" i="1" s="1"/>
  <c r="I52" i="1"/>
  <c r="I62" i="1" s="1"/>
  <c r="H52" i="1"/>
  <c r="H62" i="1" s="1"/>
  <c r="G52" i="1"/>
  <c r="G62" i="1" s="1"/>
  <c r="F52" i="1"/>
  <c r="E52" i="1"/>
  <c r="E62" i="1" l="1"/>
  <c r="AA62" i="1"/>
  <c r="F62" i="1"/>
  <c r="C65" i="1"/>
  <c r="D65" i="1" s="1"/>
  <c r="C50" i="1"/>
  <c r="AF42" i="1"/>
  <c r="AC42" i="1"/>
  <c r="U42" i="1"/>
  <c r="S42" i="1"/>
  <c r="R42" i="1"/>
  <c r="Q42" i="1"/>
  <c r="O42" i="1"/>
  <c r="N42" i="1"/>
  <c r="M42" i="1"/>
  <c r="K42" i="1"/>
  <c r="J42" i="1"/>
  <c r="H42" i="1"/>
  <c r="G42" i="1"/>
  <c r="F42" i="1"/>
  <c r="E42" i="1"/>
  <c r="C67" i="1"/>
  <c r="D67" i="1" s="1"/>
  <c r="C66" i="1"/>
  <c r="D66" i="1" s="1"/>
  <c r="D41" i="1"/>
  <c r="C57" i="1"/>
  <c r="D50" i="1" l="1"/>
  <c r="C53" i="1"/>
  <c r="C52" i="1"/>
  <c r="D54" i="1"/>
  <c r="C56" i="1"/>
  <c r="D56" i="1" s="1"/>
  <c r="C42" i="1"/>
  <c r="D42" i="1" s="1"/>
  <c r="C68" i="1" l="1"/>
  <c r="D68" i="1" s="1"/>
  <c r="C64" i="1" l="1"/>
  <c r="D64" i="1" s="1"/>
  <c r="D62" i="1"/>
  <c r="B72" i="1"/>
  <c r="B83" i="1"/>
  <c r="F111" i="1" l="1"/>
  <c r="G111" i="1"/>
  <c r="H111" i="1"/>
  <c r="I111" i="1"/>
  <c r="J111" i="1"/>
  <c r="L111" i="1"/>
  <c r="M111" i="1"/>
  <c r="N111" i="1"/>
  <c r="O111" i="1"/>
  <c r="P111" i="1"/>
  <c r="Q111" i="1"/>
  <c r="T111" i="1"/>
  <c r="U111" i="1"/>
  <c r="X111" i="1"/>
  <c r="Y111" i="1"/>
  <c r="Z111" i="1"/>
  <c r="AA111" i="1"/>
  <c r="AB111" i="1"/>
  <c r="AD111" i="1"/>
  <c r="AH111" i="1"/>
  <c r="E111" i="1"/>
  <c r="C112" i="1" l="1"/>
  <c r="D113" i="1"/>
  <c r="C115" i="1"/>
  <c r="D115" i="1" s="1"/>
  <c r="D116" i="1"/>
  <c r="D117" i="1"/>
  <c r="C118" i="1"/>
  <c r="D118" i="1" s="1"/>
  <c r="D120" i="1"/>
  <c r="D127" i="1"/>
  <c r="B128" i="1"/>
  <c r="C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X128" i="1"/>
  <c r="Y128" i="1"/>
  <c r="Z128" i="1"/>
  <c r="AA128" i="1"/>
  <c r="AB128" i="1"/>
  <c r="AD128" i="1"/>
  <c r="AH128" i="1"/>
  <c r="B129" i="1"/>
  <c r="C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T129" i="1"/>
  <c r="U129" i="1"/>
  <c r="X129" i="1"/>
  <c r="Y129" i="1"/>
  <c r="Z129" i="1"/>
  <c r="AA129" i="1"/>
  <c r="AB129" i="1"/>
  <c r="AD129" i="1"/>
  <c r="AH129" i="1"/>
  <c r="C130" i="1"/>
  <c r="D130" i="1" s="1"/>
  <c r="C131" i="1"/>
  <c r="D131" i="1" s="1"/>
  <c r="C132" i="1"/>
  <c r="D132" i="1" s="1"/>
  <c r="C133" i="1"/>
  <c r="D133" i="1" s="1"/>
  <c r="C134" i="1"/>
  <c r="C135" i="1" s="1"/>
  <c r="B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D140" i="1"/>
  <c r="C141" i="1"/>
  <c r="D141" i="1" s="1"/>
  <c r="B142" i="1"/>
  <c r="E142" i="1"/>
  <c r="F142" i="1"/>
  <c r="G142" i="1"/>
  <c r="H142" i="1"/>
  <c r="I142" i="1"/>
  <c r="J142" i="1"/>
  <c r="L142" i="1"/>
  <c r="M142" i="1"/>
  <c r="N142" i="1"/>
  <c r="O142" i="1"/>
  <c r="P142" i="1"/>
  <c r="Q142" i="1"/>
  <c r="T142" i="1"/>
  <c r="U142" i="1"/>
  <c r="X142" i="1"/>
  <c r="Y142" i="1"/>
  <c r="Z142" i="1"/>
  <c r="AA142" i="1"/>
  <c r="AB142" i="1"/>
  <c r="AD142" i="1"/>
  <c r="AH142" i="1"/>
  <c r="C143" i="1"/>
  <c r="D143" i="1" s="1"/>
  <c r="C144" i="1"/>
  <c r="D144" i="1" s="1"/>
  <c r="C145" i="1"/>
  <c r="D145" i="1" s="1"/>
  <c r="C146" i="1"/>
  <c r="D146" i="1" s="1"/>
  <c r="B147" i="1"/>
  <c r="E147" i="1"/>
  <c r="F147" i="1"/>
  <c r="G147" i="1"/>
  <c r="H147" i="1"/>
  <c r="I147" i="1"/>
  <c r="J147" i="1"/>
  <c r="L147" i="1"/>
  <c r="M147" i="1"/>
  <c r="N147" i="1"/>
  <c r="O147" i="1"/>
  <c r="P147" i="1"/>
  <c r="Q147" i="1"/>
  <c r="T147" i="1"/>
  <c r="U147" i="1"/>
  <c r="X147" i="1"/>
  <c r="Y147" i="1"/>
  <c r="Z147" i="1"/>
  <c r="AA147" i="1"/>
  <c r="AB147" i="1"/>
  <c r="AD147" i="1"/>
  <c r="AH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B149" i="1"/>
  <c r="F149" i="1"/>
  <c r="G149" i="1"/>
  <c r="H149" i="1"/>
  <c r="I149" i="1"/>
  <c r="J149" i="1"/>
  <c r="L149" i="1"/>
  <c r="M149" i="1"/>
  <c r="N149" i="1"/>
  <c r="P149" i="1"/>
  <c r="Q149" i="1"/>
  <c r="U149" i="1"/>
  <c r="X149" i="1"/>
  <c r="Y149" i="1"/>
  <c r="Z149" i="1"/>
  <c r="AD149" i="1"/>
  <c r="AH149" i="1"/>
  <c r="B150" i="1"/>
  <c r="E150" i="1"/>
  <c r="F150" i="1"/>
  <c r="G150" i="1"/>
  <c r="H150" i="1"/>
  <c r="I150" i="1"/>
  <c r="J150" i="1"/>
  <c r="L150" i="1"/>
  <c r="M150" i="1"/>
  <c r="N150" i="1"/>
  <c r="O150" i="1"/>
  <c r="P150" i="1"/>
  <c r="Q150" i="1"/>
  <c r="T150" i="1"/>
  <c r="U150" i="1"/>
  <c r="X150" i="1"/>
  <c r="Y150" i="1"/>
  <c r="Z150" i="1"/>
  <c r="AA150" i="1"/>
  <c r="AB150" i="1"/>
  <c r="AD150" i="1"/>
  <c r="AH150" i="1"/>
  <c r="B151" i="1"/>
  <c r="E151" i="1"/>
  <c r="I151" i="1"/>
  <c r="T151" i="1"/>
  <c r="U151" i="1"/>
  <c r="Z151" i="1"/>
  <c r="AB151" i="1"/>
  <c r="C152" i="1"/>
  <c r="C153" i="1"/>
  <c r="H154" i="1"/>
  <c r="N154" i="1"/>
  <c r="Q154" i="1"/>
  <c r="U154" i="1"/>
  <c r="Y154" i="1"/>
  <c r="AD154" i="1"/>
  <c r="C155" i="1"/>
  <c r="D155" i="1" s="1"/>
  <c r="C156" i="1"/>
  <c r="D156" i="1" s="1"/>
  <c r="C159" i="1"/>
  <c r="C161" i="1"/>
  <c r="C162" i="1" s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T162" i="1"/>
  <c r="U162" i="1"/>
  <c r="X162" i="1"/>
  <c r="Y162" i="1"/>
  <c r="Z162" i="1"/>
  <c r="AA162" i="1"/>
  <c r="AB162" i="1"/>
  <c r="AD162" i="1"/>
  <c r="AH162" i="1"/>
  <c r="B163" i="1"/>
  <c r="E163" i="1"/>
  <c r="F163" i="1"/>
  <c r="G163" i="1"/>
  <c r="H163" i="1"/>
  <c r="I163" i="1"/>
  <c r="J163" i="1"/>
  <c r="L163" i="1"/>
  <c r="M163" i="1"/>
  <c r="N163" i="1"/>
  <c r="O163" i="1"/>
  <c r="P163" i="1"/>
  <c r="Q163" i="1"/>
  <c r="T163" i="1"/>
  <c r="U163" i="1"/>
  <c r="X163" i="1"/>
  <c r="Y163" i="1"/>
  <c r="Z163" i="1"/>
  <c r="AA163" i="1"/>
  <c r="AB163" i="1"/>
  <c r="AD163" i="1"/>
  <c r="AH163" i="1"/>
  <c r="D164" i="1"/>
  <c r="C165" i="1"/>
  <c r="B166" i="1"/>
  <c r="E166" i="1"/>
  <c r="F166" i="1"/>
  <c r="G166" i="1"/>
  <c r="H166" i="1"/>
  <c r="I166" i="1"/>
  <c r="J166" i="1"/>
  <c r="L166" i="1"/>
  <c r="M166" i="1"/>
  <c r="N166" i="1"/>
  <c r="O166" i="1"/>
  <c r="P166" i="1"/>
  <c r="Q166" i="1"/>
  <c r="T166" i="1"/>
  <c r="U166" i="1"/>
  <c r="X166" i="1"/>
  <c r="Y166" i="1"/>
  <c r="Z166" i="1"/>
  <c r="AA166" i="1"/>
  <c r="AB166" i="1"/>
  <c r="AD166" i="1"/>
  <c r="AH166" i="1"/>
  <c r="B167" i="1"/>
  <c r="E167" i="1"/>
  <c r="F167" i="1"/>
  <c r="G167" i="1"/>
  <c r="H167" i="1"/>
  <c r="I167" i="1"/>
  <c r="J167" i="1"/>
  <c r="L167" i="1"/>
  <c r="M167" i="1"/>
  <c r="N167" i="1"/>
  <c r="O167" i="1"/>
  <c r="P167" i="1"/>
  <c r="Q167" i="1"/>
  <c r="T167" i="1"/>
  <c r="U167" i="1"/>
  <c r="X167" i="1"/>
  <c r="Y167" i="1"/>
  <c r="Z167" i="1"/>
  <c r="AA167" i="1"/>
  <c r="AB167" i="1"/>
  <c r="AD167" i="1"/>
  <c r="AH167" i="1"/>
  <c r="C168" i="1"/>
  <c r="C169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U172" i="1"/>
  <c r="X172" i="1"/>
  <c r="Y172" i="1"/>
  <c r="Z172" i="1"/>
  <c r="AA172" i="1"/>
  <c r="AB172" i="1"/>
  <c r="AD172" i="1"/>
  <c r="AH172" i="1"/>
  <c r="D173" i="1"/>
  <c r="C174" i="1"/>
  <c r="D174" i="1" s="1"/>
  <c r="B175" i="1"/>
  <c r="E175" i="1"/>
  <c r="F175" i="1"/>
  <c r="G175" i="1"/>
  <c r="H175" i="1"/>
  <c r="I175" i="1"/>
  <c r="J175" i="1"/>
  <c r="L175" i="1"/>
  <c r="M175" i="1"/>
  <c r="N175" i="1"/>
  <c r="P175" i="1"/>
  <c r="Q175" i="1"/>
  <c r="U175" i="1"/>
  <c r="X175" i="1"/>
  <c r="Y175" i="1"/>
  <c r="Z175" i="1"/>
  <c r="AB175" i="1"/>
  <c r="AD175" i="1"/>
  <c r="AH175" i="1"/>
  <c r="B176" i="1"/>
  <c r="E176" i="1"/>
  <c r="F176" i="1"/>
  <c r="G176" i="1"/>
  <c r="H176" i="1"/>
  <c r="I176" i="1"/>
  <c r="J176" i="1"/>
  <c r="L176" i="1"/>
  <c r="M176" i="1"/>
  <c r="N176" i="1"/>
  <c r="O176" i="1"/>
  <c r="P176" i="1"/>
  <c r="Q176" i="1"/>
  <c r="U176" i="1"/>
  <c r="X176" i="1"/>
  <c r="Y176" i="1"/>
  <c r="Z176" i="1"/>
  <c r="AA176" i="1"/>
  <c r="AB176" i="1"/>
  <c r="AD176" i="1"/>
  <c r="AH176" i="1"/>
  <c r="C177" i="1"/>
  <c r="D177" i="1" s="1"/>
  <c r="C178" i="1"/>
  <c r="D178" i="1" s="1"/>
  <c r="B179" i="1"/>
  <c r="G179" i="1"/>
  <c r="M179" i="1"/>
  <c r="AH179" i="1"/>
  <c r="C180" i="1"/>
  <c r="D180" i="1" s="1"/>
  <c r="C181" i="1"/>
  <c r="D181" i="1" s="1"/>
  <c r="B182" i="1"/>
  <c r="H182" i="1"/>
  <c r="O182" i="1"/>
  <c r="U182" i="1"/>
  <c r="X182" i="1"/>
  <c r="AB182" i="1"/>
  <c r="C183" i="1"/>
  <c r="D183" i="1" s="1"/>
  <c r="C184" i="1"/>
  <c r="B185" i="1"/>
  <c r="N185" i="1"/>
  <c r="Y185" i="1"/>
  <c r="Z185" i="1"/>
  <c r="C186" i="1"/>
  <c r="D186" i="1" s="1"/>
  <c r="C187" i="1"/>
  <c r="D187" i="1" s="1"/>
  <c r="B188" i="1"/>
  <c r="E188" i="1"/>
  <c r="H188" i="1"/>
  <c r="I188" i="1"/>
  <c r="J188" i="1"/>
  <c r="L188" i="1"/>
  <c r="M188" i="1"/>
  <c r="N188" i="1"/>
  <c r="Q188" i="1"/>
  <c r="T188" i="1"/>
  <c r="X188" i="1"/>
  <c r="Y188" i="1"/>
  <c r="Z188" i="1"/>
  <c r="AA188" i="1"/>
  <c r="AB188" i="1"/>
  <c r="AD188" i="1"/>
  <c r="C189" i="1"/>
  <c r="C190" i="1"/>
  <c r="H191" i="1"/>
  <c r="I191" i="1"/>
  <c r="J191" i="1"/>
  <c r="L191" i="1"/>
  <c r="N191" i="1"/>
  <c r="T191" i="1"/>
  <c r="U191" i="1"/>
  <c r="AA191" i="1"/>
  <c r="AD191" i="1"/>
  <c r="C192" i="1"/>
  <c r="D192" i="1" s="1"/>
  <c r="C193" i="1"/>
  <c r="B194" i="1"/>
  <c r="T194" i="1"/>
  <c r="Y194" i="1"/>
  <c r="C195" i="1"/>
  <c r="D195" i="1" s="1"/>
  <c r="C196" i="1"/>
  <c r="D196" i="1" s="1"/>
  <c r="B197" i="1"/>
  <c r="G197" i="1"/>
  <c r="M197" i="1"/>
  <c r="Z197" i="1"/>
  <c r="C198" i="1"/>
  <c r="C199" i="1"/>
  <c r="B200" i="1"/>
  <c r="G200" i="1"/>
  <c r="J200" i="1"/>
  <c r="L200" i="1"/>
  <c r="M200" i="1"/>
  <c r="U200" i="1"/>
  <c r="Z200" i="1"/>
  <c r="AD200" i="1"/>
  <c r="C201" i="1"/>
  <c r="D201" i="1" s="1"/>
  <c r="D202" i="1"/>
  <c r="D203" i="1"/>
  <c r="C204" i="1"/>
  <c r="C205" i="1" s="1"/>
  <c r="C206" i="1"/>
  <c r="D206" i="1" s="1"/>
  <c r="C208" i="1"/>
  <c r="C209" i="1" s="1"/>
  <c r="B209" i="1"/>
  <c r="E209" i="1"/>
  <c r="F209" i="1"/>
  <c r="G209" i="1"/>
  <c r="H209" i="1"/>
  <c r="I209" i="1"/>
  <c r="J209" i="1"/>
  <c r="L209" i="1"/>
  <c r="M209" i="1"/>
  <c r="N209" i="1"/>
  <c r="O209" i="1"/>
  <c r="P209" i="1"/>
  <c r="Q209" i="1"/>
  <c r="T209" i="1"/>
  <c r="U209" i="1"/>
  <c r="X209" i="1"/>
  <c r="Y209" i="1"/>
  <c r="Z209" i="1"/>
  <c r="AA209" i="1"/>
  <c r="AB209" i="1"/>
  <c r="AD209" i="1"/>
  <c r="AH209" i="1"/>
  <c r="C210" i="1"/>
  <c r="D210" i="1" s="1"/>
  <c r="C211" i="1"/>
  <c r="D211" i="1" s="1"/>
  <c r="C212" i="1"/>
  <c r="D212" i="1" s="1"/>
  <c r="C213" i="1"/>
  <c r="D213" i="1" s="1"/>
  <c r="C214" i="1"/>
  <c r="D214" i="1" s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C220" i="1"/>
  <c r="D220" i="1" s="1"/>
  <c r="C221" i="1"/>
  <c r="D221" i="1" s="1"/>
  <c r="B222" i="1"/>
  <c r="B223" i="1"/>
  <c r="E223" i="1"/>
  <c r="F223" i="1"/>
  <c r="G223" i="1"/>
  <c r="H223" i="1"/>
  <c r="I223" i="1"/>
  <c r="J223" i="1"/>
  <c r="L223" i="1"/>
  <c r="M223" i="1"/>
  <c r="N223" i="1"/>
  <c r="O223" i="1"/>
  <c r="P223" i="1"/>
  <c r="Q223" i="1"/>
  <c r="T223" i="1"/>
  <c r="U223" i="1"/>
  <c r="X223" i="1"/>
  <c r="Y223" i="1"/>
  <c r="Z223" i="1"/>
  <c r="AA223" i="1"/>
  <c r="AB223" i="1"/>
  <c r="AD223" i="1"/>
  <c r="AH223" i="1"/>
  <c r="C224" i="1"/>
  <c r="D224" i="1" s="1"/>
  <c r="C225" i="1"/>
  <c r="D225" i="1" s="1"/>
  <c r="B226" i="1"/>
  <c r="B227" i="1"/>
  <c r="E227" i="1"/>
  <c r="F227" i="1"/>
  <c r="G227" i="1"/>
  <c r="H227" i="1"/>
  <c r="I227" i="1"/>
  <c r="J227" i="1"/>
  <c r="L227" i="1"/>
  <c r="M227" i="1"/>
  <c r="N227" i="1"/>
  <c r="O227" i="1"/>
  <c r="P227" i="1"/>
  <c r="Q227" i="1"/>
  <c r="T227" i="1"/>
  <c r="U227" i="1"/>
  <c r="X227" i="1"/>
  <c r="Y227" i="1"/>
  <c r="Z227" i="1"/>
  <c r="AA227" i="1"/>
  <c r="AB227" i="1"/>
  <c r="AD227" i="1"/>
  <c r="AH227" i="1"/>
  <c r="C228" i="1"/>
  <c r="D228" i="1" s="1"/>
  <c r="C229" i="1"/>
  <c r="D229" i="1" s="1"/>
  <c r="B230" i="1"/>
  <c r="B231" i="1"/>
  <c r="E231" i="1"/>
  <c r="F231" i="1"/>
  <c r="G231" i="1"/>
  <c r="H231" i="1"/>
  <c r="I231" i="1"/>
  <c r="J231" i="1"/>
  <c r="L231" i="1"/>
  <c r="M231" i="1"/>
  <c r="N231" i="1"/>
  <c r="O231" i="1"/>
  <c r="P231" i="1"/>
  <c r="Q231" i="1"/>
  <c r="T231" i="1"/>
  <c r="U231" i="1"/>
  <c r="X231" i="1"/>
  <c r="Y231" i="1"/>
  <c r="Z231" i="1"/>
  <c r="AA231" i="1"/>
  <c r="AB231" i="1"/>
  <c r="AD231" i="1"/>
  <c r="AH231" i="1"/>
  <c r="C232" i="1"/>
  <c r="C233" i="1" s="1"/>
  <c r="D233" i="1" s="1"/>
  <c r="C234" i="1"/>
  <c r="D234" i="1" s="1"/>
  <c r="B235" i="1"/>
  <c r="C236" i="1"/>
  <c r="E237" i="1"/>
  <c r="E239" i="1" s="1"/>
  <c r="F237" i="1"/>
  <c r="F239" i="1" s="1"/>
  <c r="G237" i="1"/>
  <c r="G239" i="1" s="1"/>
  <c r="H237" i="1"/>
  <c r="H239" i="1" s="1"/>
  <c r="I237" i="1"/>
  <c r="I239" i="1" s="1"/>
  <c r="J237" i="1"/>
  <c r="J239" i="1" s="1"/>
  <c r="L237" i="1"/>
  <c r="L239" i="1" s="1"/>
  <c r="M237" i="1"/>
  <c r="M239" i="1" s="1"/>
  <c r="N237" i="1"/>
  <c r="N239" i="1" s="1"/>
  <c r="O237" i="1"/>
  <c r="O239" i="1" s="1"/>
  <c r="P237" i="1"/>
  <c r="P239" i="1" s="1"/>
  <c r="Q237" i="1"/>
  <c r="Q239" i="1" s="1"/>
  <c r="T237" i="1"/>
  <c r="T239" i="1" s="1"/>
  <c r="U237" i="1"/>
  <c r="U239" i="1" s="1"/>
  <c r="X237" i="1"/>
  <c r="X239" i="1" s="1"/>
  <c r="Y237" i="1"/>
  <c r="Y239" i="1" s="1"/>
  <c r="Z237" i="1"/>
  <c r="Z239" i="1" s="1"/>
  <c r="AA237" i="1"/>
  <c r="AA239" i="1" s="1"/>
  <c r="AB237" i="1"/>
  <c r="AB239" i="1" s="1"/>
  <c r="AD237" i="1"/>
  <c r="AD239" i="1" s="1"/>
  <c r="AH237" i="1"/>
  <c r="AH239" i="1" s="1"/>
  <c r="C238" i="1"/>
  <c r="D238" i="1" s="1"/>
  <c r="C241" i="1"/>
  <c r="C242" i="1"/>
  <c r="C243" i="1"/>
  <c r="C244" i="1"/>
  <c r="C245" i="1"/>
  <c r="D232" i="1" l="1"/>
  <c r="C185" i="1"/>
  <c r="D185" i="1" s="1"/>
  <c r="D208" i="1"/>
  <c r="D204" i="1"/>
  <c r="D134" i="1"/>
  <c r="C222" i="1"/>
  <c r="D222" i="1" s="1"/>
  <c r="C218" i="1"/>
  <c r="D218" i="1" s="1"/>
  <c r="C147" i="1"/>
  <c r="D147" i="1" s="1"/>
  <c r="C226" i="1"/>
  <c r="D226" i="1" s="1"/>
  <c r="C167" i="1"/>
  <c r="D167" i="1" s="1"/>
  <c r="C235" i="1"/>
  <c r="D235" i="1" s="1"/>
  <c r="C194" i="1"/>
  <c r="D194" i="1" s="1"/>
  <c r="D184" i="1"/>
  <c r="C157" i="1"/>
  <c r="D157" i="1" s="1"/>
  <c r="C154" i="1"/>
  <c r="C142" i="1"/>
  <c r="B237" i="1"/>
  <c r="B239" i="1" s="1"/>
  <c r="C188" i="1"/>
  <c r="D188" i="1" s="1"/>
  <c r="C200" i="1"/>
  <c r="D200" i="1" s="1"/>
  <c r="D193" i="1"/>
  <c r="C191" i="1"/>
  <c r="C182" i="1"/>
  <c r="D182" i="1" s="1"/>
  <c r="C179" i="1"/>
  <c r="D179" i="1" s="1"/>
  <c r="C170" i="1"/>
  <c r="C172" i="1" s="1"/>
  <c r="C231" i="1"/>
  <c r="C230" i="1"/>
  <c r="D230" i="1" s="1"/>
  <c r="C227" i="1"/>
  <c r="C223" i="1"/>
  <c r="D217" i="1"/>
  <c r="C197" i="1"/>
  <c r="D197" i="1" s="1"/>
  <c r="D171" i="1"/>
  <c r="D165" i="1"/>
  <c r="C163" i="1"/>
  <c r="D161" i="1"/>
  <c r="C111" i="1"/>
  <c r="C176" i="1"/>
  <c r="D176" i="1" s="1"/>
  <c r="C175" i="1"/>
  <c r="C149" i="1"/>
  <c r="D149" i="1" s="1"/>
  <c r="C148" i="1"/>
  <c r="D148" i="1" s="1"/>
  <c r="C215" i="1"/>
  <c r="D215" i="1" s="1"/>
  <c r="C166" i="1"/>
  <c r="C151" i="1"/>
  <c r="D151" i="1" s="1"/>
  <c r="C150" i="1"/>
  <c r="D150" i="1" s="1"/>
  <c r="C88" i="1"/>
  <c r="C89" i="1"/>
  <c r="C237" i="1" l="1"/>
  <c r="D237" i="1" l="1"/>
  <c r="C239" i="1"/>
  <c r="D239" i="1" s="1"/>
  <c r="C87" i="1" l="1"/>
  <c r="C78" i="1" l="1"/>
  <c r="C79" i="1"/>
  <c r="C80" i="1"/>
  <c r="C81" i="1"/>
  <c r="C82" i="1"/>
  <c r="C84" i="1"/>
  <c r="C85" i="1"/>
  <c r="C86" i="1"/>
  <c r="C267" i="1" l="1"/>
  <c r="D107" i="1" l="1"/>
  <c r="D109" i="1"/>
  <c r="C261" i="1" l="1"/>
  <c r="E72" i="1" l="1"/>
  <c r="C259" i="1" l="1"/>
  <c r="C257" i="1"/>
  <c r="C256" i="1"/>
  <c r="C255" i="1"/>
  <c r="C254" i="1"/>
  <c r="C253" i="1"/>
  <c r="C108" i="1"/>
  <c r="D108" i="1" s="1"/>
  <c r="C106" i="1"/>
  <c r="D106" i="1" s="1"/>
  <c r="C105" i="1"/>
  <c r="D105" i="1" s="1"/>
  <c r="C104" i="1"/>
  <c r="D104" i="1" s="1"/>
  <c r="C103" i="1"/>
  <c r="D103" i="1" s="1"/>
  <c r="C102" i="1"/>
  <c r="C101" i="1"/>
  <c r="D101" i="1" s="1"/>
  <c r="C100" i="1"/>
  <c r="C99" i="1"/>
  <c r="C98" i="1"/>
  <c r="C97" i="1"/>
  <c r="C96" i="1"/>
  <c r="C95" i="1"/>
  <c r="C94" i="1"/>
  <c r="C93" i="1"/>
  <c r="C92" i="1"/>
  <c r="C91" i="1"/>
  <c r="C90" i="1"/>
  <c r="AH83" i="1"/>
  <c r="AD83" i="1"/>
  <c r="AB83" i="1"/>
  <c r="AA83" i="1"/>
  <c r="Z83" i="1"/>
  <c r="Y83" i="1"/>
  <c r="X83" i="1"/>
  <c r="U83" i="1"/>
  <c r="T83" i="1"/>
  <c r="Q83" i="1"/>
  <c r="P83" i="1"/>
  <c r="O83" i="1"/>
  <c r="N83" i="1"/>
  <c r="M83" i="1"/>
  <c r="L83" i="1"/>
  <c r="J83" i="1"/>
  <c r="I83" i="1"/>
  <c r="H83" i="1"/>
  <c r="G83" i="1"/>
  <c r="F83" i="1"/>
  <c r="E83" i="1"/>
  <c r="C83" i="1" s="1"/>
  <c r="C77" i="1"/>
  <c r="C76" i="1"/>
  <c r="C75" i="1"/>
  <c r="C74" i="1"/>
  <c r="C73" i="1"/>
  <c r="AH72" i="1"/>
  <c r="AD72" i="1"/>
  <c r="AA72" i="1"/>
  <c r="Z72" i="1"/>
  <c r="Y72" i="1"/>
  <c r="X72" i="1"/>
  <c r="U72" i="1"/>
  <c r="T72" i="1"/>
  <c r="Q72" i="1"/>
  <c r="P72" i="1"/>
  <c r="O72" i="1"/>
  <c r="N72" i="1"/>
  <c r="M72" i="1"/>
  <c r="L72" i="1"/>
  <c r="J72" i="1"/>
  <c r="I72" i="1"/>
  <c r="H72" i="1"/>
  <c r="G72" i="1"/>
  <c r="F72" i="1"/>
  <c r="C71" i="1"/>
  <c r="C70" i="1"/>
  <c r="C69" i="1"/>
  <c r="C72" i="1" l="1"/>
  <c r="D88" i="1"/>
  <c r="D91" i="1"/>
  <c r="D90" i="1"/>
  <c r="D94" i="1"/>
</calcChain>
</file>

<file path=xl/sharedStrings.xml><?xml version="1.0" encoding="utf-8"?>
<sst xmlns="http://schemas.openxmlformats.org/spreadsheetml/2006/main" count="285" uniqueCount="210">
  <si>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</si>
  <si>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</si>
  <si>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</si>
  <si>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</si>
  <si>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</si>
  <si>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</si>
  <si>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</si>
  <si>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</si>
  <si>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</si>
  <si>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</si>
  <si>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</si>
  <si>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</si>
  <si>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</si>
  <si>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</si>
  <si>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</si>
  <si>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</si>
  <si>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</si>
  <si>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</si>
  <si>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</si>
  <si>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</si>
  <si>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</si>
  <si>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</si>
  <si>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</si>
  <si>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</si>
  <si>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</si>
  <si>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</si>
  <si>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</si>
  <si>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</si>
  <si>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</si>
  <si>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</si>
  <si>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</si>
  <si>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</si>
  <si>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</si>
  <si>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</si>
  <si>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</si>
  <si>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</si>
  <si>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</si>
  <si>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</si>
  <si>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</si>
  <si>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</si>
  <si>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</si>
  <si>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</si>
  <si>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</si>
  <si>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</si>
  <si>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</si>
  <si>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</si>
  <si>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</si>
  <si>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</si>
  <si>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</si>
  <si>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</si>
  <si>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</si>
  <si>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</si>
  <si>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</si>
  <si>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</si>
  <si>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</si>
  <si>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</si>
  <si>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</si>
  <si>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</si>
  <si>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</si>
  <si>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</si>
  <si>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</si>
  <si>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</si>
  <si>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</si>
  <si>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</si>
  <si>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</si>
  <si>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</si>
  <si>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</si>
  <si>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</si>
  <si>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</si>
  <si>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</si>
  <si>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</si>
  <si>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</si>
  <si>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</si>
  <si>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</si>
  <si>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</si>
  <si>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</si>
  <si>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</si>
  <si>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</si>
  <si>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</si>
  <si>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</si>
  <si>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</si>
  <si>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</si>
  <si>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</si>
  <si>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</si>
  <si>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</si>
  <si>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</si>
  <si>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</si>
  <si>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</si>
  <si>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</si>
  <si>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</si>
  <si>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</si>
  <si>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</si>
  <si>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</si>
  <si>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</si>
  <si>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</si>
  <si>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</si>
  <si>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</si>
  <si>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</si>
  <si>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</si>
  <si>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</si>
  <si>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</si>
  <si>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</si>
  <si>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</si>
  <si>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</si>
  <si>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</si>
  <si>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</si>
  <si>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</si>
  <si>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</si>
  <si>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</si>
  <si>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</si>
  <si>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</si>
  <si>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</si>
  <si>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</si>
  <si>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</si>
  <si>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</si>
  <si>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</si>
  <si>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</si>
  <si>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</si>
  <si>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</si>
  <si>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</si>
  <si>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</si>
  <si>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</si>
  <si>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</si>
  <si>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</si>
  <si>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</si>
  <si>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</si>
  <si>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</si>
  <si>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</si>
  <si>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</si>
  <si>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</si>
  <si>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</si>
  <si>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</si>
  <si>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</si>
  <si>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</si>
  <si>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</si>
  <si>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</si>
  <si>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</si>
  <si>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</si>
  <si>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</si>
  <si>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</si>
  <si>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</si>
  <si>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</si>
  <si>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</si>
  <si>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</si>
  <si>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</si>
  <si>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</si>
  <si>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</si>
  <si>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</si>
  <si>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</si>
  <si>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</si>
  <si>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</si>
  <si>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</si>
  <si>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</si>
  <si>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</si>
  <si>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</si>
  <si>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</si>
  <si>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</si>
  <si>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</si>
  <si>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</si>
  <si>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</si>
  <si>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</si>
  <si>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</si>
  <si>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</si>
  <si>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</si>
  <si>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</si>
  <si>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</si>
  <si>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</si>
  <si>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</si>
  <si>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</si>
  <si>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</si>
  <si>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</si>
  <si>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</si>
  <si>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</si>
  <si>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</si>
  <si>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</si>
  <si>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</si>
  <si>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</si>
  <si>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</si>
  <si>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</si>
  <si>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</si>
  <si>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</si>
  <si>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</si>
  <si>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</si>
  <si>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</si>
  <si>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</si>
  <si>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</si>
  <si>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</si>
  <si>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</si>
  <si>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</si>
  <si>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</si>
  <si>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</si>
  <si>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</si>
  <si>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</si>
  <si>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</si>
  <si>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</si>
  <si>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</si>
  <si>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</si>
  <si>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</si>
  <si>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</si>
  <si>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</si>
  <si>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</si>
  <si>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</si>
  <si>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</si>
  <si>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</si>
  <si>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</si>
  <si>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</si>
  <si>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</si>
  <si>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</si>
  <si>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</si>
  <si>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31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</si>
</sst>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67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B31" sqref="B31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5" t="s">
        <v>209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6" t="s">
        <v>3</v>
      </c>
      <c r="B4" s="129" t="s">
        <v>148</v>
      </c>
      <c r="C4" s="132" t="s">
        <v>150</v>
      </c>
      <c r="D4" s="132" t="s">
        <v>149</v>
      </c>
      <c r="E4" s="113" t="s">
        <v>4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</row>
    <row r="5" spans="1:34" s="2" customFormat="1" ht="17.25" hidden="1" customHeight="1" x14ac:dyDescent="0.25">
      <c r="A5" s="127"/>
      <c r="B5" s="130"/>
      <c r="C5" s="133"/>
      <c r="D5" s="133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</row>
    <row r="6" spans="1:34" s="2" customFormat="1" ht="17.45" customHeight="1" thickBot="1" x14ac:dyDescent="0.3">
      <c r="A6" s="127"/>
      <c r="B6" s="130"/>
      <c r="C6" s="133"/>
      <c r="D6" s="133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</row>
    <row r="7" spans="1:34" s="2" customFormat="1" ht="123" customHeight="1" x14ac:dyDescent="0.25">
      <c r="A7" s="127"/>
      <c r="B7" s="130"/>
      <c r="C7" s="133"/>
      <c r="D7" s="133"/>
      <c r="E7" s="111" t="s">
        <v>151</v>
      </c>
      <c r="F7" s="111" t="s">
        <v>152</v>
      </c>
      <c r="G7" s="111" t="s">
        <v>153</v>
      </c>
      <c r="H7" s="111" t="s">
        <v>154</v>
      </c>
      <c r="I7" s="111" t="s">
        <v>155</v>
      </c>
      <c r="J7" s="111" t="s">
        <v>156</v>
      </c>
      <c r="K7" s="111" t="s">
        <v>181</v>
      </c>
      <c r="L7" s="111" t="s">
        <v>180</v>
      </c>
      <c r="M7" s="111" t="s">
        <v>157</v>
      </c>
      <c r="N7" s="111" t="s">
        <v>158</v>
      </c>
      <c r="O7" s="111" t="s">
        <v>159</v>
      </c>
      <c r="P7" s="111" t="s">
        <v>160</v>
      </c>
      <c r="Q7" s="111" t="s">
        <v>161</v>
      </c>
      <c r="R7" s="111" t="s">
        <v>173</v>
      </c>
      <c r="S7" s="111" t="s">
        <v>174</v>
      </c>
      <c r="T7" s="111" t="s">
        <v>162</v>
      </c>
      <c r="U7" s="111" t="s">
        <v>163</v>
      </c>
      <c r="V7" s="111" t="s">
        <v>201</v>
      </c>
      <c r="W7" s="111" t="s">
        <v>205</v>
      </c>
      <c r="X7" s="111" t="s">
        <v>164</v>
      </c>
      <c r="Y7" s="111" t="s">
        <v>165</v>
      </c>
      <c r="Z7" s="111" t="s">
        <v>166</v>
      </c>
      <c r="AA7" s="111" t="s">
        <v>167</v>
      </c>
      <c r="AB7" s="111" t="s">
        <v>168</v>
      </c>
      <c r="AC7" s="111" t="s">
        <v>170</v>
      </c>
      <c r="AD7" s="111" t="s">
        <v>169</v>
      </c>
      <c r="AE7" s="111" t="s">
        <v>172</v>
      </c>
      <c r="AF7" s="111" t="s">
        <v>177</v>
      </c>
      <c r="AG7" s="111" t="s">
        <v>171</v>
      </c>
      <c r="AH7" s="111" t="s">
        <v>178</v>
      </c>
    </row>
    <row r="8" spans="1:34" s="2" customFormat="1" ht="24.75" customHeight="1" thickBot="1" x14ac:dyDescent="0.3">
      <c r="A8" s="128"/>
      <c r="B8" s="131"/>
      <c r="C8" s="134"/>
      <c r="D8" s="13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s="11" customFormat="1" ht="31.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5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3104</v>
      </c>
      <c r="C10" s="17">
        <f t="shared" si="0"/>
        <v>5290.5999999999995</v>
      </c>
      <c r="D10" s="13">
        <f t="shared" si="1"/>
        <v>1.7044458762886596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0.71225332721431844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3104</v>
      </c>
      <c r="C16" s="17">
        <f t="shared" si="0"/>
        <v>5290.5999999999995</v>
      </c>
      <c r="D16" s="13">
        <f t="shared" si="1"/>
        <v>1.7044458762886596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0.71225332721431844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1420</v>
      </c>
      <c r="C18" s="17">
        <f t="shared" si="0"/>
        <v>2739.4</v>
      </c>
      <c r="D18" s="13">
        <f t="shared" si="1"/>
        <v>1.9291549295774648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352</v>
      </c>
      <c r="C20" s="17">
        <f t="shared" si="0"/>
        <v>629.20000000000005</v>
      </c>
      <c r="D20" s="106">
        <f t="shared" si="1"/>
        <v>1.7875000000000001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1245</v>
      </c>
      <c r="C21" s="17">
        <f t="shared" si="0"/>
        <v>1731</v>
      </c>
      <c r="D21" s="106">
        <f t="shared" si="1"/>
        <v>1.3903614457831326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114</v>
      </c>
      <c r="D22" s="106"/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36.75" customHeight="1" x14ac:dyDescent="0.2">
      <c r="A23" s="94" t="s">
        <v>145</v>
      </c>
      <c r="B23" s="20">
        <v>9172</v>
      </c>
      <c r="C23" s="17">
        <f t="shared" si="0"/>
        <v>10638</v>
      </c>
      <c r="D23" s="13">
        <f t="shared" si="1"/>
        <v>1.1598342782381159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5052</v>
      </c>
      <c r="C24" s="17">
        <f t="shared" si="0"/>
        <v>5040</v>
      </c>
      <c r="D24" s="13">
        <f t="shared" si="1"/>
        <v>0.99762470308788598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830</v>
      </c>
      <c r="C26" s="17">
        <f t="shared" si="0"/>
        <v>1409</v>
      </c>
      <c r="D26" s="106">
        <f t="shared" si="1"/>
        <v>1.6975903614457832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3030</v>
      </c>
      <c r="C27" s="17">
        <f t="shared" si="0"/>
        <v>3874</v>
      </c>
      <c r="D27" s="106">
        <f t="shared" si="1"/>
        <v>1.2785478547854785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29.548969072164951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35.577464788732399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 t="e">
        <f t="shared" si="8"/>
        <v>#DIV/0!</v>
      </c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23.579545454545453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24.337349397590362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 t="e">
        <f t="shared" si="11"/>
        <v>#DIV/0!</v>
      </c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6" si="13">E35+F35+G35+H35+I35+J35+L35+M35+N35+O35+P35+Q35+R35+S35+T35+U35+X35+Y35+Z35+AA35+AB35+AC35+AD35+AE35+AF35+AH35</f>
        <v>1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v>1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7" t="s">
        <v>131</v>
      </c>
      <c r="B36" s="17">
        <v>3</v>
      </c>
      <c r="C36" s="17">
        <f t="shared" si="13"/>
        <v>2.5</v>
      </c>
      <c r="D36" s="13">
        <f t="shared" si="1"/>
        <v>0.83333333333333337</v>
      </c>
      <c r="E36" s="17"/>
      <c r="F36" s="17"/>
      <c r="G36" s="17"/>
      <c r="H36" s="17"/>
      <c r="I36" s="17"/>
      <c r="J36" s="17"/>
      <c r="K36" s="17"/>
      <c r="L36" s="17">
        <v>2.5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4" t="s">
        <v>62</v>
      </c>
      <c r="B37" s="20">
        <v>4</v>
      </c>
      <c r="C37" s="17">
        <f t="shared" ref="C37" si="14">E37+F37+G37+H37+I37+J37+L37+M37+N37+O37+P37+Q37+R37+S37+T37+U37+X37+Y37+Z37+AA37+AB37+AC37+AD37+AE37+AF37+AH37</f>
        <v>15</v>
      </c>
      <c r="D37" s="13">
        <f t="shared" si="1"/>
        <v>3.75</v>
      </c>
      <c r="E37" s="17"/>
      <c r="F37" s="17"/>
      <c r="G37" s="17"/>
      <c r="H37" s="17"/>
      <c r="I37" s="17"/>
      <c r="J37" s="17"/>
      <c r="K37" s="17"/>
      <c r="L37" s="17">
        <v>15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4" t="s">
        <v>50</v>
      </c>
      <c r="B38" s="17">
        <f>B37/B36*10</f>
        <v>13.333333333333332</v>
      </c>
      <c r="C38" s="17">
        <f>C37/C36*10</f>
        <v>60</v>
      </c>
      <c r="D38" s="13"/>
      <c r="E38" s="17"/>
      <c r="F38" s="17"/>
      <c r="G38" s="17"/>
      <c r="H38" s="17"/>
      <c r="I38" s="17"/>
      <c r="J38" s="17"/>
      <c r="K38" s="17"/>
      <c r="L38" s="17">
        <f>L37/L36*10</f>
        <v>60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8" t="s">
        <v>71</v>
      </c>
      <c r="B39" s="17"/>
      <c r="C39" s="17">
        <f>E39+F39+G39+H39+I39+J39+L39+M39+N39+O39+P39+Q39+R39+S39+T39+U39+X39+Y39+Z39+AA39+AB39+AC39+AD39+AE39+AF39+AH39+K39</f>
        <v>60</v>
      </c>
      <c r="D39" s="13"/>
      <c r="E39" s="17">
        <v>60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179</v>
      </c>
      <c r="B40" s="20">
        <v>2229</v>
      </c>
      <c r="C40" s="17">
        <f>E40+F40+G40+H40+I40+J40+L40+M40+N40+O40+P40+Q40+R40+S40+T40+U40+X40+Y40+Z40+AA40+AB40+AC40+AD40+AE40+AF40+AH40+K40</f>
        <v>2229</v>
      </c>
      <c r="D40" s="13">
        <f t="shared" ref="D40" si="15">C40/B40</f>
        <v>1</v>
      </c>
      <c r="E40" s="23">
        <v>736</v>
      </c>
      <c r="F40" s="23">
        <v>360</v>
      </c>
      <c r="G40" s="23">
        <v>200</v>
      </c>
      <c r="H40" s="23">
        <v>200</v>
      </c>
      <c r="I40" s="103">
        <v>0</v>
      </c>
      <c r="J40" s="23">
        <v>20</v>
      </c>
      <c r="K40" s="23">
        <v>70</v>
      </c>
      <c r="L40" s="23">
        <v>0</v>
      </c>
      <c r="M40" s="48">
        <v>50</v>
      </c>
      <c r="N40" s="48">
        <v>130</v>
      </c>
      <c r="O40" s="48">
        <v>40</v>
      </c>
      <c r="P40" s="48">
        <v>10</v>
      </c>
      <c r="Q40" s="101">
        <v>15</v>
      </c>
      <c r="R40" s="48">
        <v>200</v>
      </c>
      <c r="S40" s="101">
        <v>130</v>
      </c>
      <c r="T40" s="48">
        <v>0</v>
      </c>
      <c r="U40" s="48">
        <v>51</v>
      </c>
      <c r="V40" s="48"/>
      <c r="W40" s="48"/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10</v>
      </c>
      <c r="AD40" s="49">
        <v>0</v>
      </c>
      <c r="AE40" s="49">
        <v>0</v>
      </c>
      <c r="AF40" s="49">
        <v>7</v>
      </c>
      <c r="AG40" s="49"/>
      <c r="AH40" s="49"/>
    </row>
    <row r="41" spans="1:34" s="11" customFormat="1" ht="28.5" customHeight="1" x14ac:dyDescent="0.2">
      <c r="A41" s="94" t="s">
        <v>194</v>
      </c>
      <c r="B41" s="20">
        <v>1275</v>
      </c>
      <c r="C41" s="17">
        <f>E41+F41+G41+H41+I41+J41+L41+M41+N41+O41+P41+Q41+R41+S41+T41+U41+V41+W41+X41+Y41+Z41+AA41+AB41+AC41+AD41+AE41+AF41+AH41</f>
        <v>2022</v>
      </c>
      <c r="D41" s="13">
        <f t="shared" si="1"/>
        <v>1.5858823529411765</v>
      </c>
      <c r="E41" s="22">
        <v>700</v>
      </c>
      <c r="F41" s="22">
        <v>400</v>
      </c>
      <c r="G41" s="22">
        <v>200</v>
      </c>
      <c r="H41" s="22">
        <v>200</v>
      </c>
      <c r="I41" s="22">
        <v>0</v>
      </c>
      <c r="J41" s="22">
        <v>20</v>
      </c>
      <c r="K41" s="22">
        <v>0</v>
      </c>
      <c r="L41" s="22">
        <v>20</v>
      </c>
      <c r="M41" s="49">
        <v>50</v>
      </c>
      <c r="N41" s="49">
        <v>100</v>
      </c>
      <c r="O41" s="49">
        <v>32</v>
      </c>
      <c r="P41" s="49">
        <v>5</v>
      </c>
      <c r="Q41" s="49">
        <v>10</v>
      </c>
      <c r="R41" s="49">
        <v>30</v>
      </c>
      <c r="S41" s="49">
        <v>100</v>
      </c>
      <c r="T41" s="49"/>
      <c r="U41" s="49">
        <v>30</v>
      </c>
      <c r="V41" s="49">
        <v>100</v>
      </c>
      <c r="W41" s="49">
        <v>10</v>
      </c>
      <c r="X41" s="49"/>
      <c r="Y41" s="49"/>
      <c r="Z41" s="49"/>
      <c r="AA41" s="49"/>
      <c r="AB41" s="49"/>
      <c r="AC41" s="49">
        <v>10</v>
      </c>
      <c r="AD41" s="49"/>
      <c r="AE41" s="49"/>
      <c r="AF41" s="49">
        <v>5</v>
      </c>
      <c r="AG41" s="49"/>
      <c r="AH41" s="49"/>
    </row>
    <row r="42" spans="1:34" s="11" customFormat="1" ht="30" hidden="1" customHeight="1" x14ac:dyDescent="0.2">
      <c r="A42" s="95" t="s">
        <v>5</v>
      </c>
      <c r="B42" s="20">
        <v>0</v>
      </c>
      <c r="C42" s="17" t="e">
        <f>C41/#REF!*100</f>
        <v>#REF!</v>
      </c>
      <c r="D42" s="13" t="e">
        <f t="shared" si="1"/>
        <v>#REF!</v>
      </c>
      <c r="E42" s="17" t="e">
        <f>E41/#REF!*100</f>
        <v>#REF!</v>
      </c>
      <c r="F42" s="17" t="e">
        <f>F41/#REF!*100</f>
        <v>#REF!</v>
      </c>
      <c r="G42" s="17" t="e">
        <f>G41/#REF!*100</f>
        <v>#REF!</v>
      </c>
      <c r="H42" s="17" t="e">
        <f>H41/#REF!*100</f>
        <v>#REF!</v>
      </c>
      <c r="I42" s="22"/>
      <c r="J42" s="17" t="e">
        <f>J41/#REF!*100</f>
        <v>#REF!</v>
      </c>
      <c r="K42" s="17" t="e">
        <f>K41/#REF!*100</f>
        <v>#REF!</v>
      </c>
      <c r="L42" s="22"/>
      <c r="M42" s="17" t="e">
        <f>M41/#REF!*100</f>
        <v>#REF!</v>
      </c>
      <c r="N42" s="17" t="e">
        <f>N41/#REF!*100</f>
        <v>#REF!</v>
      </c>
      <c r="O42" s="17" t="e">
        <f>O41/#REF!*100</f>
        <v>#REF!</v>
      </c>
      <c r="P42" s="17"/>
      <c r="Q42" s="17" t="e">
        <f>Q41/#REF!*100</f>
        <v>#REF!</v>
      </c>
      <c r="R42" s="17" t="e">
        <f>R41/#REF!*100</f>
        <v>#REF!</v>
      </c>
      <c r="S42" s="17" t="e">
        <f>S41/#REF!*100</f>
        <v>#REF!</v>
      </c>
      <c r="T42" s="17"/>
      <c r="U42" s="17" t="e">
        <f>U41/#REF!*100</f>
        <v>#REF!</v>
      </c>
      <c r="V42" s="17"/>
      <c r="W42" s="17"/>
      <c r="X42" s="17"/>
      <c r="Y42" s="17"/>
      <c r="Z42" s="17"/>
      <c r="AA42" s="17"/>
      <c r="AB42" s="17"/>
      <c r="AC42" s="17" t="e">
        <f>AC41/#REF!*100</f>
        <v>#REF!</v>
      </c>
      <c r="AD42" s="17"/>
      <c r="AE42" s="17"/>
      <c r="AF42" s="17" t="e">
        <f>AF41/#REF!*100</f>
        <v>#REF!</v>
      </c>
      <c r="AG42" s="17"/>
      <c r="AH42" s="17"/>
    </row>
    <row r="43" spans="1:34" s="11" customFormat="1" ht="30" customHeight="1" x14ac:dyDescent="0.2">
      <c r="A43" s="97" t="s">
        <v>75</v>
      </c>
      <c r="B43" s="100">
        <f>B41/B40</f>
        <v>0.5720053835800808</v>
      </c>
      <c r="C43" s="100">
        <f>C41/C40</f>
        <v>0.90713324360699865</v>
      </c>
      <c r="D43" s="13"/>
      <c r="E43" s="100">
        <f t="shared" ref="E43:AF45" si="16">E41/E40</f>
        <v>0.95108695652173914</v>
      </c>
      <c r="F43" s="100">
        <f t="shared" si="16"/>
        <v>1.1111111111111112</v>
      </c>
      <c r="G43" s="100">
        <f t="shared" si="16"/>
        <v>1</v>
      </c>
      <c r="H43" s="100">
        <f t="shared" si="16"/>
        <v>1</v>
      </c>
      <c r="I43" s="100"/>
      <c r="J43" s="100">
        <f t="shared" si="16"/>
        <v>1</v>
      </c>
      <c r="K43" s="100">
        <f t="shared" si="16"/>
        <v>0</v>
      </c>
      <c r="L43" s="100" t="e">
        <f t="shared" si="16"/>
        <v>#DIV/0!</v>
      </c>
      <c r="M43" s="100">
        <f t="shared" si="16"/>
        <v>1</v>
      </c>
      <c r="N43" s="100">
        <f t="shared" si="16"/>
        <v>0.76923076923076927</v>
      </c>
      <c r="O43" s="100">
        <f t="shared" si="16"/>
        <v>0.8</v>
      </c>
      <c r="P43" s="100">
        <f t="shared" si="16"/>
        <v>0.5</v>
      </c>
      <c r="Q43" s="100">
        <f t="shared" si="16"/>
        <v>0.66666666666666663</v>
      </c>
      <c r="R43" s="100">
        <f t="shared" si="16"/>
        <v>0.15</v>
      </c>
      <c r="S43" s="100">
        <f t="shared" si="16"/>
        <v>0.76923076923076927</v>
      </c>
      <c r="T43" s="100"/>
      <c r="U43" s="100">
        <f t="shared" si="16"/>
        <v>0.58823529411764708</v>
      </c>
      <c r="V43" s="100" t="e">
        <f t="shared" si="16"/>
        <v>#DIV/0!</v>
      </c>
      <c r="W43" s="100"/>
      <c r="X43" s="100"/>
      <c r="Y43" s="100"/>
      <c r="Z43" s="100"/>
      <c r="AA43" s="100"/>
      <c r="AB43" s="100"/>
      <c r="AC43" s="100">
        <f t="shared" si="16"/>
        <v>1</v>
      </c>
      <c r="AD43" s="100"/>
      <c r="AE43" s="100"/>
      <c r="AF43" s="100">
        <f t="shared" si="16"/>
        <v>0.7142857142857143</v>
      </c>
      <c r="AG43" s="100"/>
      <c r="AH43" s="100"/>
    </row>
    <row r="44" spans="1:34" s="11" customFormat="1" ht="30" customHeight="1" x14ac:dyDescent="0.2">
      <c r="A44" s="98" t="s">
        <v>76</v>
      </c>
      <c r="B44" s="108">
        <v>100</v>
      </c>
      <c r="C44" s="17">
        <f>E44+F44+G44+H44+I44+J44+L44+M44+N44+O44+P44+Q44+R44+S44+T44+U44+V44+X44+Y44+Z44+AA44+AB44+AC44+AD44+AE44+AF44+AH44</f>
        <v>1020</v>
      </c>
      <c r="D44" s="13">
        <f t="shared" si="1"/>
        <v>10.199999999999999</v>
      </c>
      <c r="E44" s="107">
        <v>350</v>
      </c>
      <c r="F44" s="107">
        <v>200</v>
      </c>
      <c r="G44" s="107">
        <v>100</v>
      </c>
      <c r="H44" s="107">
        <v>150</v>
      </c>
      <c r="I44" s="107"/>
      <c r="J44" s="107"/>
      <c r="K44" s="107"/>
      <c r="L44" s="107"/>
      <c r="M44" s="107">
        <v>100</v>
      </c>
      <c r="N44" s="107">
        <v>100</v>
      </c>
      <c r="O44" s="107">
        <v>20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11" customFormat="1" ht="30" customHeight="1" x14ac:dyDescent="0.2">
      <c r="A45" s="94" t="s">
        <v>78</v>
      </c>
      <c r="B45" s="108">
        <v>710</v>
      </c>
      <c r="C45" s="17">
        <f>E45+F45+G45+H45+I45+J45+K45+L45+M45+N45+O45+P45+Q45+R45+S45+T45+U45+V45+X45+Y45+Z45+AA45+AB45+AC45+AD45+AE45+AF45+AH45</f>
        <v>1455</v>
      </c>
      <c r="D45" s="13">
        <f t="shared" si="1"/>
        <v>2.0492957746478875</v>
      </c>
      <c r="E45" s="109">
        <v>600</v>
      </c>
      <c r="F45" s="109">
        <v>433</v>
      </c>
      <c r="G45" s="109">
        <v>100</v>
      </c>
      <c r="H45" s="109">
        <f>H47+H48</f>
        <v>230</v>
      </c>
      <c r="I45" s="107"/>
      <c r="J45" s="107"/>
      <c r="K45" s="107">
        <v>10</v>
      </c>
      <c r="L45" s="107"/>
      <c r="M45" s="107"/>
      <c r="N45" s="107">
        <v>50</v>
      </c>
      <c r="O45" s="107">
        <v>32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11" customFormat="1" ht="30" customHeight="1" x14ac:dyDescent="0.2">
      <c r="A46" s="94" t="s">
        <v>207</v>
      </c>
      <c r="B46" s="108"/>
      <c r="C46" s="100">
        <f>C45/C40</f>
        <v>0.65275908479138622</v>
      </c>
      <c r="D46" s="13"/>
      <c r="E46" s="100">
        <f t="shared" ref="E46:H46" si="17">E45/E40</f>
        <v>0.81521739130434778</v>
      </c>
      <c r="F46" s="100">
        <f t="shared" si="17"/>
        <v>1.2027777777777777</v>
      </c>
      <c r="G46" s="100">
        <f t="shared" si="17"/>
        <v>0.5</v>
      </c>
      <c r="H46" s="100">
        <f t="shared" si="17"/>
        <v>1.1499999999999999</v>
      </c>
      <c r="I46" s="107"/>
      <c r="J46" s="107"/>
      <c r="K46" s="107"/>
      <c r="L46" s="107"/>
      <c r="M46" s="100">
        <f t="shared" ref="M46:O46" si="18">M45/M40</f>
        <v>0</v>
      </c>
      <c r="N46" s="100">
        <f t="shared" si="18"/>
        <v>0.38461538461538464</v>
      </c>
      <c r="O46" s="100">
        <f t="shared" si="18"/>
        <v>0.8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s="11" customFormat="1" ht="30" customHeight="1" x14ac:dyDescent="0.2">
      <c r="A47" s="95" t="s">
        <v>203</v>
      </c>
      <c r="B47" s="108">
        <v>710</v>
      </c>
      <c r="C47" s="17">
        <f>E47+F47+G47+H47+I47+J47+K47+L47+M47+N47+O47+P47+Q47+R47+S47+T47+U47+V47+X47+Y47+Z47+AA47+AB47+AC47+AD47+AE47+AF47+AH47</f>
        <v>1415</v>
      </c>
      <c r="D47" s="13"/>
      <c r="E47" s="109">
        <v>600</v>
      </c>
      <c r="F47" s="109">
        <v>433</v>
      </c>
      <c r="G47" s="109">
        <v>100</v>
      </c>
      <c r="H47" s="109">
        <v>190</v>
      </c>
      <c r="I47" s="107"/>
      <c r="J47" s="107"/>
      <c r="K47" s="107">
        <v>10</v>
      </c>
      <c r="L47" s="107"/>
      <c r="M47" s="107"/>
      <c r="N47" s="107">
        <v>50</v>
      </c>
      <c r="O47" s="107">
        <v>32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s="11" customFormat="1" ht="30" customHeight="1" x14ac:dyDescent="0.2">
      <c r="A48" s="95" t="s">
        <v>206</v>
      </c>
      <c r="B48" s="107"/>
      <c r="C48" s="17">
        <f>E48+F48+G48+H48+I48+J48+K48+L48+M48+N48+O48+P48+Q48+R48+S48+T48+U48+V48+X48+Y48+Z48+AA48+AB48+AC48+AD48+AE48+AF48+AH48</f>
        <v>40</v>
      </c>
      <c r="D48" s="13"/>
      <c r="E48" s="107"/>
      <c r="F48" s="107"/>
      <c r="G48" s="107"/>
      <c r="H48" s="107">
        <v>40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8" s="11" customFormat="1" ht="30" customHeight="1" x14ac:dyDescent="0.2">
      <c r="A49" s="95" t="s">
        <v>175</v>
      </c>
      <c r="B49" s="20"/>
      <c r="C49" s="20"/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 t="s">
        <v>0</v>
      </c>
      <c r="T49" s="22"/>
      <c r="U49" s="22"/>
      <c r="V49" s="22"/>
      <c r="W49" s="22"/>
      <c r="X49" s="49"/>
      <c r="Y49" s="49"/>
      <c r="Z49" s="49"/>
      <c r="AA49" s="49"/>
      <c r="AB49" s="49"/>
      <c r="AC49" s="49"/>
      <c r="AD49" s="49"/>
      <c r="AE49" s="49"/>
      <c r="AF49" s="22"/>
      <c r="AG49" s="49"/>
      <c r="AH49" s="49"/>
    </row>
    <row r="50" spans="1:38" s="11" customFormat="1" ht="30" customHeight="1" x14ac:dyDescent="0.2">
      <c r="A50" s="94" t="s">
        <v>87</v>
      </c>
      <c r="B50" s="20">
        <v>3200</v>
      </c>
      <c r="C50" s="17">
        <f>E50+F50+G50+H50+I50+J50+L50+M50+N50+O50+P50+Q50+R50+S50+T50+U50+X50+Y50+Z50+AA50+AB50+AC50+AD50+AE50+AF50+AH50</f>
        <v>3461</v>
      </c>
      <c r="D50" s="13">
        <f>C50/B50</f>
        <v>1.0815625</v>
      </c>
      <c r="E50" s="22">
        <v>210</v>
      </c>
      <c r="F50" s="22">
        <v>700</v>
      </c>
      <c r="G50" s="22">
        <v>200</v>
      </c>
      <c r="H50" s="22">
        <v>0</v>
      </c>
      <c r="I50" s="22">
        <v>70</v>
      </c>
      <c r="J50" s="22">
        <v>45</v>
      </c>
      <c r="K50" s="22">
        <v>0</v>
      </c>
      <c r="L50" s="22">
        <v>0</v>
      </c>
      <c r="M50" s="22">
        <v>120</v>
      </c>
      <c r="N50" s="22">
        <v>50</v>
      </c>
      <c r="O50" s="22">
        <v>15</v>
      </c>
      <c r="P50" s="22">
        <v>600</v>
      </c>
      <c r="Q50" s="22">
        <v>550</v>
      </c>
      <c r="R50" s="22"/>
      <c r="S50" s="22">
        <v>35</v>
      </c>
      <c r="T50" s="22">
        <v>115</v>
      </c>
      <c r="U50" s="22"/>
      <c r="V50" s="22"/>
      <c r="W50" s="22"/>
      <c r="X50" s="49">
        <v>100</v>
      </c>
      <c r="Y50" s="49">
        <v>150</v>
      </c>
      <c r="Z50" s="49">
        <v>70</v>
      </c>
      <c r="AA50" s="49">
        <v>150</v>
      </c>
      <c r="AB50" s="49">
        <v>150</v>
      </c>
      <c r="AC50" s="49">
        <v>40</v>
      </c>
      <c r="AD50" s="49">
        <v>10</v>
      </c>
      <c r="AE50" s="49">
        <v>6</v>
      </c>
      <c r="AF50" s="22">
        <v>55</v>
      </c>
      <c r="AG50" s="49">
        <v>1</v>
      </c>
      <c r="AH50" s="49">
        <v>20</v>
      </c>
    </row>
    <row r="51" spans="1:38" s="11" customFormat="1" ht="0.75" customHeight="1" x14ac:dyDescent="0.2">
      <c r="A51" s="97" t="s">
        <v>187</v>
      </c>
      <c r="B51" s="20">
        <v>3149</v>
      </c>
      <c r="C51" s="99">
        <v>3368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9"/>
      <c r="Y51" s="49"/>
      <c r="Z51" s="49"/>
      <c r="AA51" s="49"/>
      <c r="AB51" s="49"/>
      <c r="AC51" s="49"/>
      <c r="AD51" s="49"/>
      <c r="AE51" s="49"/>
      <c r="AF51" s="22"/>
      <c r="AG51" s="49"/>
      <c r="AH51" s="49"/>
    </row>
    <row r="52" spans="1:38" s="11" customFormat="1" ht="30" hidden="1" customHeight="1" x14ac:dyDescent="0.2">
      <c r="A52" s="97" t="s">
        <v>188</v>
      </c>
      <c r="B52" s="17">
        <f>B50*0.45</f>
        <v>1440</v>
      </c>
      <c r="C52" s="17">
        <f>C50*0.45</f>
        <v>1557.45</v>
      </c>
      <c r="D52" s="13"/>
      <c r="E52" s="17">
        <f t="shared" ref="E52:AH52" si="19">E50*0.45</f>
        <v>94.5</v>
      </c>
      <c r="F52" s="17">
        <f t="shared" si="19"/>
        <v>315</v>
      </c>
      <c r="G52" s="17">
        <f t="shared" si="19"/>
        <v>90</v>
      </c>
      <c r="H52" s="17">
        <f t="shared" si="19"/>
        <v>0</v>
      </c>
      <c r="I52" s="17">
        <f t="shared" si="19"/>
        <v>31.5</v>
      </c>
      <c r="J52" s="17">
        <f t="shared" si="19"/>
        <v>20.25</v>
      </c>
      <c r="K52" s="17">
        <f t="shared" si="19"/>
        <v>0</v>
      </c>
      <c r="L52" s="17">
        <f t="shared" si="19"/>
        <v>0</v>
      </c>
      <c r="M52" s="17">
        <f t="shared" si="19"/>
        <v>54</v>
      </c>
      <c r="N52" s="17">
        <f t="shared" si="19"/>
        <v>22.5</v>
      </c>
      <c r="O52" s="17">
        <f t="shared" si="19"/>
        <v>6.75</v>
      </c>
      <c r="P52" s="17">
        <f t="shared" si="19"/>
        <v>270</v>
      </c>
      <c r="Q52" s="17">
        <f t="shared" si="19"/>
        <v>247.5</v>
      </c>
      <c r="R52" s="17">
        <f t="shared" si="19"/>
        <v>0</v>
      </c>
      <c r="S52" s="17">
        <f t="shared" si="19"/>
        <v>15.75</v>
      </c>
      <c r="T52" s="17">
        <f t="shared" si="19"/>
        <v>51.75</v>
      </c>
      <c r="U52" s="17">
        <f t="shared" si="19"/>
        <v>0</v>
      </c>
      <c r="V52" s="17"/>
      <c r="W52" s="17"/>
      <c r="X52" s="17">
        <f t="shared" si="19"/>
        <v>45</v>
      </c>
      <c r="Y52" s="17">
        <f t="shared" si="19"/>
        <v>67.5</v>
      </c>
      <c r="Z52" s="17">
        <f t="shared" si="19"/>
        <v>31.5</v>
      </c>
      <c r="AA52" s="17">
        <f t="shared" si="19"/>
        <v>67.5</v>
      </c>
      <c r="AB52" s="17">
        <f t="shared" si="19"/>
        <v>67.5</v>
      </c>
      <c r="AC52" s="17">
        <f t="shared" si="19"/>
        <v>18</v>
      </c>
      <c r="AD52" s="17">
        <f t="shared" si="19"/>
        <v>4.5</v>
      </c>
      <c r="AE52" s="17">
        <f t="shared" si="19"/>
        <v>2.7</v>
      </c>
      <c r="AF52" s="17">
        <f t="shared" si="19"/>
        <v>24.75</v>
      </c>
      <c r="AG52" s="17">
        <f t="shared" si="19"/>
        <v>0.45</v>
      </c>
      <c r="AH52" s="17">
        <f t="shared" si="19"/>
        <v>9</v>
      </c>
    </row>
    <row r="53" spans="1:38" s="11" customFormat="1" ht="30" customHeight="1" x14ac:dyDescent="0.2">
      <c r="A53" s="97" t="s">
        <v>189</v>
      </c>
      <c r="B53" s="20"/>
      <c r="C53" s="100">
        <f>C50/C51</f>
        <v>1.0276128266033253</v>
      </c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9"/>
      <c r="Y53" s="49"/>
      <c r="Z53" s="49"/>
      <c r="AA53" s="49"/>
      <c r="AB53" s="49"/>
      <c r="AC53" s="49"/>
      <c r="AD53" s="49"/>
      <c r="AE53" s="49"/>
      <c r="AF53" s="22"/>
      <c r="AG53" s="49"/>
      <c r="AH53" s="49"/>
    </row>
    <row r="54" spans="1:38" s="11" customFormat="1" ht="29.25" customHeight="1" x14ac:dyDescent="0.2">
      <c r="A54" s="94" t="s">
        <v>91</v>
      </c>
      <c r="B54" s="20">
        <v>13700</v>
      </c>
      <c r="C54" s="20">
        <f>SUM(E54:AH54)</f>
        <v>11850</v>
      </c>
      <c r="D54" s="13">
        <f>C54/B54</f>
        <v>0.86496350364963503</v>
      </c>
      <c r="E54" s="22">
        <v>5800</v>
      </c>
      <c r="F54" s="22">
        <v>4100</v>
      </c>
      <c r="G54" s="22">
        <v>1800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/>
      <c r="Q54" s="22"/>
      <c r="R54" s="22"/>
      <c r="S54" s="22"/>
      <c r="T54" s="22"/>
      <c r="U54" s="22"/>
      <c r="V54" s="22"/>
      <c r="W54" s="22"/>
      <c r="X54" s="49"/>
      <c r="Y54" s="49"/>
      <c r="Z54" s="49"/>
      <c r="AA54" s="49">
        <v>150</v>
      </c>
      <c r="AB54" s="49"/>
      <c r="AC54" s="49"/>
      <c r="AD54" s="49"/>
      <c r="AE54" s="49"/>
      <c r="AF54" s="22"/>
      <c r="AG54" s="49"/>
      <c r="AH54" s="49"/>
    </row>
    <row r="55" spans="1:38" s="11" customFormat="1" ht="39" hidden="1" customHeight="1" x14ac:dyDescent="0.2">
      <c r="A55" s="97" t="s">
        <v>190</v>
      </c>
      <c r="B55" s="20">
        <v>11021</v>
      </c>
      <c r="C55" s="93">
        <v>11786</v>
      </c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8" s="11" customFormat="1" ht="33" customHeight="1" x14ac:dyDescent="0.2">
      <c r="A56" s="97" t="s">
        <v>191</v>
      </c>
      <c r="B56" s="20">
        <f>B54*0.3</f>
        <v>4110</v>
      </c>
      <c r="C56" s="20">
        <f>C54*0.3</f>
        <v>3555</v>
      </c>
      <c r="D56" s="13">
        <f>C56/B56</f>
        <v>0.86496350364963503</v>
      </c>
      <c r="E56" s="20">
        <f t="shared" ref="E56:AH56" si="20">E54*0.3</f>
        <v>1740</v>
      </c>
      <c r="F56" s="20">
        <f t="shared" si="20"/>
        <v>1230</v>
      </c>
      <c r="G56" s="20">
        <f t="shared" si="20"/>
        <v>540</v>
      </c>
      <c r="H56" s="20">
        <f t="shared" si="20"/>
        <v>0</v>
      </c>
      <c r="I56" s="20">
        <f t="shared" si="20"/>
        <v>0</v>
      </c>
      <c r="J56" s="20">
        <f t="shared" si="20"/>
        <v>0</v>
      </c>
      <c r="K56" s="20">
        <f t="shared" si="20"/>
        <v>0</v>
      </c>
      <c r="L56" s="20">
        <f t="shared" si="20"/>
        <v>0</v>
      </c>
      <c r="M56" s="20">
        <f t="shared" si="20"/>
        <v>0</v>
      </c>
      <c r="N56" s="20">
        <f t="shared" si="20"/>
        <v>0</v>
      </c>
      <c r="O56" s="20">
        <f t="shared" si="20"/>
        <v>0</v>
      </c>
      <c r="P56" s="20">
        <f t="shared" si="20"/>
        <v>0</v>
      </c>
      <c r="Q56" s="20">
        <f t="shared" si="20"/>
        <v>0</v>
      </c>
      <c r="R56" s="20">
        <f t="shared" si="20"/>
        <v>0</v>
      </c>
      <c r="S56" s="20">
        <f t="shared" si="20"/>
        <v>0</v>
      </c>
      <c r="T56" s="20">
        <f t="shared" si="20"/>
        <v>0</v>
      </c>
      <c r="U56" s="20">
        <f t="shared" si="20"/>
        <v>0</v>
      </c>
      <c r="V56" s="20"/>
      <c r="W56" s="20"/>
      <c r="X56" s="20">
        <f t="shared" si="20"/>
        <v>0</v>
      </c>
      <c r="Y56" s="20">
        <f t="shared" si="20"/>
        <v>0</v>
      </c>
      <c r="Z56" s="20">
        <f t="shared" si="20"/>
        <v>0</v>
      </c>
      <c r="AA56" s="20">
        <f t="shared" si="20"/>
        <v>45</v>
      </c>
      <c r="AB56" s="20">
        <f t="shared" si="20"/>
        <v>0</v>
      </c>
      <c r="AC56" s="20">
        <f t="shared" si="20"/>
        <v>0</v>
      </c>
      <c r="AD56" s="20">
        <f t="shared" si="20"/>
        <v>0</v>
      </c>
      <c r="AE56" s="20">
        <f t="shared" si="20"/>
        <v>0</v>
      </c>
      <c r="AF56" s="20">
        <f t="shared" si="20"/>
        <v>0</v>
      </c>
      <c r="AG56" s="20">
        <f t="shared" si="20"/>
        <v>0</v>
      </c>
      <c r="AH56" s="20">
        <f t="shared" si="20"/>
        <v>0</v>
      </c>
    </row>
    <row r="57" spans="1:38" s="11" customFormat="1" ht="30" customHeight="1" x14ac:dyDescent="0.2">
      <c r="A57" s="97" t="s">
        <v>189</v>
      </c>
      <c r="B57" s="100">
        <f>B54/B55</f>
        <v>1.2430813900734961</v>
      </c>
      <c r="C57" s="100">
        <f>C54/C55</f>
        <v>1.0054301713897844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8" s="11" customFormat="1" ht="21.75" customHeight="1" x14ac:dyDescent="0.2">
      <c r="A58" s="94" t="s">
        <v>92</v>
      </c>
      <c r="B58" s="20">
        <v>4100</v>
      </c>
      <c r="C58" s="20">
        <f>SUM(E58:AH58)</f>
        <v>500</v>
      </c>
      <c r="D58" s="13"/>
      <c r="E58" s="22">
        <v>500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9"/>
      <c r="Y58" s="49"/>
      <c r="Z58" s="49"/>
      <c r="AA58" s="49"/>
      <c r="AB58" s="49"/>
      <c r="AC58" s="49"/>
      <c r="AD58" s="49"/>
      <c r="AE58" s="49"/>
      <c r="AF58" s="22"/>
      <c r="AG58" s="49"/>
      <c r="AH58" s="49"/>
    </row>
    <row r="59" spans="1:38" s="11" customFormat="1" ht="4.5" hidden="1" customHeight="1" x14ac:dyDescent="0.2">
      <c r="A59" s="97" t="s">
        <v>186</v>
      </c>
      <c r="B59" s="20">
        <v>13797</v>
      </c>
      <c r="C59" s="20">
        <v>12628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8" s="11" customFormat="1" ht="30" customHeight="1" x14ac:dyDescent="0.2">
      <c r="A60" s="97" t="s">
        <v>207</v>
      </c>
      <c r="B60" s="100">
        <f>B58/B59</f>
        <v>0.29716605059070811</v>
      </c>
      <c r="C60" s="110">
        <f>C58/C59</f>
        <v>3.9594551789673742E-2</v>
      </c>
      <c r="D60" s="1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9"/>
      <c r="Y60" s="99"/>
      <c r="Z60" s="99"/>
      <c r="AA60" s="99"/>
      <c r="AB60" s="99"/>
      <c r="AC60" s="99"/>
      <c r="AD60" s="99"/>
      <c r="AE60" s="99"/>
      <c r="AF60" s="93"/>
      <c r="AG60" s="99"/>
      <c r="AH60" s="99"/>
    </row>
    <row r="61" spans="1:38" s="11" customFormat="1" ht="0.75" customHeight="1" x14ac:dyDescent="0.2">
      <c r="A61" s="97" t="s">
        <v>208</v>
      </c>
      <c r="B61" s="20"/>
      <c r="C61" s="20">
        <f>C58*0.19</f>
        <v>95</v>
      </c>
      <c r="D61" s="1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9"/>
      <c r="Y61" s="99"/>
      <c r="Z61" s="99"/>
      <c r="AA61" s="99"/>
      <c r="AB61" s="99"/>
      <c r="AC61" s="99"/>
      <c r="AD61" s="99"/>
      <c r="AE61" s="99"/>
      <c r="AF61" s="93"/>
      <c r="AG61" s="99"/>
      <c r="AH61" s="99"/>
    </row>
    <row r="62" spans="1:38" s="11" customFormat="1" ht="29.25" customHeight="1" x14ac:dyDescent="0.2">
      <c r="A62" s="94" t="s">
        <v>176</v>
      </c>
      <c r="B62" s="20">
        <v>6329</v>
      </c>
      <c r="C62" s="20">
        <f>C52+C56+C61</f>
        <v>5207.45</v>
      </c>
      <c r="D62" s="13">
        <f>C62/B62</f>
        <v>0.82279191025438458</v>
      </c>
      <c r="E62" s="20">
        <f t="shared" ref="E62:AH62" si="21">E52+E56</f>
        <v>1834.5</v>
      </c>
      <c r="F62" s="20">
        <f t="shared" si="21"/>
        <v>1545</v>
      </c>
      <c r="G62" s="20">
        <f t="shared" si="21"/>
        <v>630</v>
      </c>
      <c r="H62" s="20">
        <f t="shared" si="21"/>
        <v>0</v>
      </c>
      <c r="I62" s="20">
        <f t="shared" si="21"/>
        <v>31.5</v>
      </c>
      <c r="J62" s="20">
        <f t="shared" si="21"/>
        <v>20.25</v>
      </c>
      <c r="K62" s="20">
        <f t="shared" si="21"/>
        <v>0</v>
      </c>
      <c r="L62" s="20">
        <f t="shared" si="21"/>
        <v>0</v>
      </c>
      <c r="M62" s="20">
        <f t="shared" si="21"/>
        <v>54</v>
      </c>
      <c r="N62" s="20">
        <f t="shared" si="21"/>
        <v>22.5</v>
      </c>
      <c r="O62" s="20">
        <f t="shared" si="21"/>
        <v>6.75</v>
      </c>
      <c r="P62" s="20">
        <f t="shared" si="21"/>
        <v>270</v>
      </c>
      <c r="Q62" s="20">
        <f t="shared" si="21"/>
        <v>247.5</v>
      </c>
      <c r="R62" s="20">
        <f t="shared" si="21"/>
        <v>0</v>
      </c>
      <c r="S62" s="20">
        <f t="shared" si="21"/>
        <v>15.75</v>
      </c>
      <c r="T62" s="20">
        <f t="shared" si="21"/>
        <v>51.75</v>
      </c>
      <c r="U62" s="20">
        <f t="shared" si="21"/>
        <v>0</v>
      </c>
      <c r="V62" s="20"/>
      <c r="W62" s="20"/>
      <c r="X62" s="20">
        <f t="shared" si="21"/>
        <v>45</v>
      </c>
      <c r="Y62" s="20">
        <f t="shared" si="21"/>
        <v>67.5</v>
      </c>
      <c r="Z62" s="20">
        <f t="shared" si="21"/>
        <v>31.5</v>
      </c>
      <c r="AA62" s="20">
        <f t="shared" si="21"/>
        <v>112.5</v>
      </c>
      <c r="AB62" s="20">
        <f t="shared" si="21"/>
        <v>67.5</v>
      </c>
      <c r="AC62" s="20">
        <f t="shared" si="21"/>
        <v>18</v>
      </c>
      <c r="AD62" s="20">
        <f t="shared" si="21"/>
        <v>4.5</v>
      </c>
      <c r="AE62" s="20">
        <f t="shared" si="21"/>
        <v>2.7</v>
      </c>
      <c r="AF62" s="20">
        <f t="shared" si="21"/>
        <v>24.75</v>
      </c>
      <c r="AG62" s="20">
        <f t="shared" si="21"/>
        <v>0.45</v>
      </c>
      <c r="AH62" s="20">
        <f t="shared" si="21"/>
        <v>9</v>
      </c>
      <c r="AI62" s="20"/>
      <c r="AJ62" s="20"/>
      <c r="AK62" s="20"/>
      <c r="AL62" s="20"/>
    </row>
    <row r="63" spans="1:38" s="11" customFormat="1" ht="1.5" hidden="1" customHeight="1" x14ac:dyDescent="0.2">
      <c r="A63" s="95" t="s">
        <v>192</v>
      </c>
      <c r="B63" s="20">
        <v>2362</v>
      </c>
      <c r="C63" s="20">
        <v>2526</v>
      </c>
      <c r="D63" s="13">
        <f t="shared" ref="D63:D64" si="22">C63/B63</f>
        <v>1.0694326841659612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8" s="11" customFormat="1" ht="26.25" customHeight="1" x14ac:dyDescent="0.2">
      <c r="A64" s="98" t="s">
        <v>193</v>
      </c>
      <c r="B64" s="17">
        <f>B62/B63*10</f>
        <v>26.795088907705335</v>
      </c>
      <c r="C64" s="17">
        <f>C62/C63*10</f>
        <v>20.615399841646873</v>
      </c>
      <c r="D64" s="13">
        <f t="shared" si="22"/>
        <v>0.76937232463216798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5" s="11" customFormat="1" ht="30" hidden="1" customHeight="1" x14ac:dyDescent="0.2">
      <c r="A65" s="94" t="s">
        <v>182</v>
      </c>
      <c r="B65" s="20"/>
      <c r="C65" s="17">
        <f>E65+F65+G65+H65+I65+J65+L65+M65+N65+O65+P65+Q65+R65+S65+T65+U65+X65+Y65+Z65+AA65+AB65+AC65+AD65+AE65+AF65+AH65</f>
        <v>16</v>
      </c>
      <c r="D65" s="13" t="e">
        <f t="shared" ref="D65:D68" si="23">C65/B65</f>
        <v>#DIV/0!</v>
      </c>
      <c r="E65" s="22">
        <v>4</v>
      </c>
      <c r="F65" s="22">
        <v>3</v>
      </c>
      <c r="G65" s="22">
        <v>2</v>
      </c>
      <c r="H65" s="22">
        <v>3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</v>
      </c>
      <c r="O65" s="22">
        <v>1</v>
      </c>
      <c r="P65" s="22">
        <v>1</v>
      </c>
      <c r="Q65" s="22">
        <v>1</v>
      </c>
      <c r="R65" s="22">
        <v>0</v>
      </c>
      <c r="S65" s="22">
        <v>0</v>
      </c>
      <c r="T65" s="22">
        <v>0</v>
      </c>
      <c r="U65" s="22">
        <v>0</v>
      </c>
      <c r="V65" s="22"/>
      <c r="W65" s="22"/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22">
        <v>0</v>
      </c>
      <c r="AG65" s="49">
        <v>0</v>
      </c>
      <c r="AH65" s="49"/>
    </row>
    <row r="66" spans="1:35" s="11" customFormat="1" ht="3" hidden="1" customHeight="1" x14ac:dyDescent="0.2">
      <c r="A66" s="94" t="s">
        <v>183</v>
      </c>
      <c r="B66" s="20"/>
      <c r="C66" s="20">
        <f t="shared" ref="C66:C67" si="24">SUM(E66:AH66)</f>
        <v>5</v>
      </c>
      <c r="D66" s="13" t="e">
        <f t="shared" si="23"/>
        <v>#DIV/0!</v>
      </c>
      <c r="E66" s="22">
        <v>2</v>
      </c>
      <c r="F66" s="22">
        <v>1</v>
      </c>
      <c r="G66" s="22">
        <v>0</v>
      </c>
      <c r="H66" s="22">
        <v>2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/>
      <c r="W66" s="22"/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22">
        <v>0</v>
      </c>
      <c r="AG66" s="49">
        <v>0</v>
      </c>
      <c r="AH66" s="49"/>
    </row>
    <row r="67" spans="1:35" s="11" customFormat="1" ht="30" hidden="1" customHeight="1" x14ac:dyDescent="0.2">
      <c r="A67" s="94" t="s">
        <v>184</v>
      </c>
      <c r="B67" s="20"/>
      <c r="C67" s="20">
        <f t="shared" si="24"/>
        <v>3</v>
      </c>
      <c r="D67" s="13" t="e">
        <f t="shared" si="23"/>
        <v>#DIV/0!</v>
      </c>
      <c r="E67" s="22">
        <v>1</v>
      </c>
      <c r="F67" s="22">
        <v>1</v>
      </c>
      <c r="G67" s="22">
        <v>0</v>
      </c>
      <c r="H67" s="22">
        <v>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/>
      <c r="W67" s="22"/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22">
        <v>0</v>
      </c>
      <c r="AG67" s="49">
        <v>0</v>
      </c>
      <c r="AH67" s="49"/>
    </row>
    <row r="68" spans="1:35" s="11" customFormat="1" ht="30" hidden="1" customHeight="1" x14ac:dyDescent="0.2">
      <c r="A68" s="95" t="s">
        <v>185</v>
      </c>
      <c r="B68" s="20">
        <v>0</v>
      </c>
      <c r="C68" s="20">
        <f>SUM(E68:AH68)</f>
        <v>8</v>
      </c>
      <c r="D68" s="13" t="e">
        <f t="shared" si="23"/>
        <v>#DIV/0!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1</v>
      </c>
      <c r="K68" s="22">
        <v>1</v>
      </c>
      <c r="L68" s="22">
        <v>1</v>
      </c>
      <c r="M68" s="22">
        <v>1</v>
      </c>
      <c r="N68" s="22">
        <v>0</v>
      </c>
      <c r="O68" s="22">
        <v>0</v>
      </c>
      <c r="P68" s="22">
        <v>0</v>
      </c>
      <c r="Q68" s="22">
        <v>0</v>
      </c>
      <c r="R68" s="22">
        <v>1</v>
      </c>
      <c r="S68" s="22">
        <v>1</v>
      </c>
      <c r="T68" s="22">
        <v>0</v>
      </c>
      <c r="U68" s="22">
        <v>1</v>
      </c>
      <c r="V68" s="22"/>
      <c r="W68" s="22"/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1</v>
      </c>
      <c r="AD68" s="49"/>
      <c r="AE68" s="49"/>
      <c r="AF68" s="22"/>
      <c r="AG68" s="49"/>
      <c r="AH68" s="49"/>
    </row>
    <row r="69" spans="1:35" s="2" customFormat="1" ht="30" hidden="1" customHeight="1" x14ac:dyDescent="0.25">
      <c r="A69" s="10" t="s">
        <v>120</v>
      </c>
      <c r="B69" s="20">
        <v>214447</v>
      </c>
      <c r="C69" s="20">
        <f>SUM(E69:AH69)</f>
        <v>185988.6</v>
      </c>
      <c r="D69" s="13"/>
      <c r="E69" s="9">
        <v>8532</v>
      </c>
      <c r="F69" s="9">
        <v>6006</v>
      </c>
      <c r="G69" s="9">
        <v>13990</v>
      </c>
      <c r="H69" s="9">
        <v>11277.6</v>
      </c>
      <c r="I69" s="90">
        <v>5725</v>
      </c>
      <c r="J69" s="9">
        <v>11939</v>
      </c>
      <c r="K69" s="9"/>
      <c r="L69" s="9">
        <v>8497</v>
      </c>
      <c r="M69" s="9">
        <v>10048</v>
      </c>
      <c r="N69" s="9">
        <v>10249</v>
      </c>
      <c r="O69" s="9">
        <v>3000</v>
      </c>
      <c r="P69" s="9">
        <v>6210</v>
      </c>
      <c r="Q69" s="9">
        <v>7930</v>
      </c>
      <c r="R69" s="9"/>
      <c r="S69" s="9"/>
      <c r="T69" s="9">
        <v>9997</v>
      </c>
      <c r="U69" s="9">
        <v>10907</v>
      </c>
      <c r="V69" s="9"/>
      <c r="W69" s="9"/>
      <c r="X69" s="90">
        <v>12107</v>
      </c>
      <c r="Y69" s="9">
        <v>9823</v>
      </c>
      <c r="Z69" s="9">
        <v>7715</v>
      </c>
      <c r="AA69" s="9">
        <v>2158</v>
      </c>
      <c r="AB69" s="90">
        <v>6364</v>
      </c>
      <c r="AC69" s="90"/>
      <c r="AD69" s="9">
        <v>13864</v>
      </c>
      <c r="AE69" s="9"/>
      <c r="AF69" s="9"/>
      <c r="AG69" s="9"/>
      <c r="AH69" s="9">
        <v>9650</v>
      </c>
      <c r="AI69" s="18"/>
    </row>
    <row r="70" spans="1:35" s="2" customFormat="1" ht="30" hidden="1" customHeight="1" x14ac:dyDescent="0.25">
      <c r="A70" s="27" t="s">
        <v>118</v>
      </c>
      <c r="B70" s="20">
        <v>94</v>
      </c>
      <c r="C70" s="20">
        <f>SUM(E70:AH70)</f>
        <v>0</v>
      </c>
      <c r="D70" s="13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8"/>
    </row>
    <row r="71" spans="1:35" s="2" customFormat="1" ht="30" hidden="1" customHeight="1" x14ac:dyDescent="0.25">
      <c r="A71" s="15" t="s">
        <v>146</v>
      </c>
      <c r="B71" s="20"/>
      <c r="C71" s="20">
        <f>SUM(E71:AH71)</f>
        <v>6024</v>
      </c>
      <c r="D71" s="13"/>
      <c r="E71" s="9"/>
      <c r="F71" s="9">
        <v>720</v>
      </c>
      <c r="G71" s="9"/>
      <c r="H71" s="9"/>
      <c r="I71" s="9"/>
      <c r="J71" s="9"/>
      <c r="K71" s="9"/>
      <c r="L71" s="9">
        <v>525</v>
      </c>
      <c r="M71" s="9">
        <v>568</v>
      </c>
      <c r="N71" s="9"/>
      <c r="O71" s="9">
        <v>20</v>
      </c>
      <c r="P71" s="9"/>
      <c r="Q71" s="9"/>
      <c r="R71" s="9"/>
      <c r="S71" s="9"/>
      <c r="T71" s="9">
        <v>747</v>
      </c>
      <c r="U71" s="9"/>
      <c r="V71" s="9"/>
      <c r="W71" s="9"/>
      <c r="X71" s="9"/>
      <c r="Y71" s="9"/>
      <c r="Z71" s="9">
        <v>250</v>
      </c>
      <c r="AA71" s="9">
        <v>612</v>
      </c>
      <c r="AB71" s="9"/>
      <c r="AC71" s="9"/>
      <c r="AD71" s="9">
        <v>2392</v>
      </c>
      <c r="AE71" s="9"/>
      <c r="AF71" s="9"/>
      <c r="AG71" s="9"/>
      <c r="AH71" s="9">
        <v>190</v>
      </c>
      <c r="AI71" s="18"/>
    </row>
    <row r="72" spans="1:35" s="2" customFormat="1" ht="30" hidden="1" customHeight="1" x14ac:dyDescent="0.25">
      <c r="A72" s="16" t="s">
        <v>5</v>
      </c>
      <c r="B72" s="28">
        <f>B70/B69</f>
        <v>4.3833674520977209E-4</v>
      </c>
      <c r="C72" s="28">
        <f>C70/C69</f>
        <v>0</v>
      </c>
      <c r="D72" s="13"/>
      <c r="E72" s="30">
        <f>E70/E69</f>
        <v>0</v>
      </c>
      <c r="F72" s="30">
        <f t="shared" ref="F72:AH72" si="25">F70/F69</f>
        <v>0</v>
      </c>
      <c r="G72" s="30">
        <f t="shared" si="25"/>
        <v>0</v>
      </c>
      <c r="H72" s="30">
        <f t="shared" si="25"/>
        <v>0</v>
      </c>
      <c r="I72" s="30">
        <f t="shared" si="25"/>
        <v>0</v>
      </c>
      <c r="J72" s="30">
        <f t="shared" si="25"/>
        <v>0</v>
      </c>
      <c r="K72" s="30"/>
      <c r="L72" s="30">
        <f t="shared" si="25"/>
        <v>0</v>
      </c>
      <c r="M72" s="30">
        <f t="shared" si="25"/>
        <v>0</v>
      </c>
      <c r="N72" s="30">
        <f t="shared" si="25"/>
        <v>0</v>
      </c>
      <c r="O72" s="30">
        <f t="shared" si="25"/>
        <v>0</v>
      </c>
      <c r="P72" s="30">
        <f t="shared" si="25"/>
        <v>0</v>
      </c>
      <c r="Q72" s="30">
        <f t="shared" si="25"/>
        <v>0</v>
      </c>
      <c r="R72" s="30"/>
      <c r="S72" s="30"/>
      <c r="T72" s="30">
        <f t="shared" si="25"/>
        <v>0</v>
      </c>
      <c r="U72" s="30">
        <f t="shared" si="25"/>
        <v>0</v>
      </c>
      <c r="V72" s="30"/>
      <c r="W72" s="30"/>
      <c r="X72" s="30">
        <f t="shared" si="25"/>
        <v>0</v>
      </c>
      <c r="Y72" s="30">
        <f t="shared" si="25"/>
        <v>0</v>
      </c>
      <c r="Z72" s="30">
        <f t="shared" si="25"/>
        <v>0</v>
      </c>
      <c r="AA72" s="30">
        <f t="shared" si="25"/>
        <v>0</v>
      </c>
      <c r="AB72" s="30"/>
      <c r="AC72" s="30"/>
      <c r="AD72" s="30">
        <f t="shared" si="25"/>
        <v>0</v>
      </c>
      <c r="AE72" s="30"/>
      <c r="AF72" s="30"/>
      <c r="AG72" s="30"/>
      <c r="AH72" s="30">
        <f t="shared" si="25"/>
        <v>0</v>
      </c>
      <c r="AI72" s="19"/>
    </row>
    <row r="73" spans="1:35" s="2" customFormat="1" ht="30" hidden="1" customHeight="1" x14ac:dyDescent="0.25">
      <c r="A73" s="16" t="s">
        <v>119</v>
      </c>
      <c r="B73" s="20">
        <v>60</v>
      </c>
      <c r="C73" s="20">
        <f>SUM(E73:AH73)</f>
        <v>0</v>
      </c>
      <c r="D73" s="1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9"/>
    </row>
    <row r="74" spans="1:35" s="2" customFormat="1" ht="30" hidden="1" customHeight="1" x14ac:dyDescent="0.25">
      <c r="A74" s="16" t="s">
        <v>6</v>
      </c>
      <c r="B74" s="20">
        <v>30</v>
      </c>
      <c r="C74" s="20">
        <f>SUM(E74:AH74)</f>
        <v>0</v>
      </c>
      <c r="D74" s="1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19"/>
    </row>
    <row r="75" spans="1:35" s="2" customFormat="1" ht="30" hidden="1" customHeight="1" x14ac:dyDescent="0.25">
      <c r="A75" s="16" t="s">
        <v>7</v>
      </c>
      <c r="B75" s="20"/>
      <c r="C75" s="20">
        <f>SUM(E75:AH75)</f>
        <v>0</v>
      </c>
      <c r="D75" s="1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9"/>
    </row>
    <row r="76" spans="1:35" s="2" customFormat="1" ht="30" hidden="1" customHeight="1" x14ac:dyDescent="0.25">
      <c r="A76" s="16" t="s">
        <v>8</v>
      </c>
      <c r="B76" s="20"/>
      <c r="C76" s="20">
        <f>SUM(E76:AH76)</f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5" s="2" customFormat="1" ht="30" hidden="1" customHeight="1" x14ac:dyDescent="0.25">
      <c r="A77" s="16" t="s">
        <v>9</v>
      </c>
      <c r="B77" s="20"/>
      <c r="C77" s="20">
        <f>SUM(E77:AH77)</f>
        <v>1762</v>
      </c>
      <c r="D77" s="13"/>
      <c r="E77" s="22">
        <v>15</v>
      </c>
      <c r="F77" s="22"/>
      <c r="G77" s="22">
        <v>205</v>
      </c>
      <c r="H77" s="22">
        <v>73</v>
      </c>
      <c r="I77" s="22">
        <v>55</v>
      </c>
      <c r="J77" s="22">
        <v>220</v>
      </c>
      <c r="K77" s="22"/>
      <c r="L77" s="22">
        <v>40</v>
      </c>
      <c r="M77" s="22">
        <v>97</v>
      </c>
      <c r="N77" s="22"/>
      <c r="O77" s="22"/>
      <c r="P77" s="22"/>
      <c r="Q77" s="22">
        <v>85</v>
      </c>
      <c r="R77" s="22"/>
      <c r="S77" s="22"/>
      <c r="T77" s="22">
        <v>200</v>
      </c>
      <c r="U77" s="22"/>
      <c r="V77" s="22"/>
      <c r="W77" s="22"/>
      <c r="X77" s="22">
        <v>12</v>
      </c>
      <c r="Y77" s="22">
        <v>100</v>
      </c>
      <c r="Z77" s="22">
        <v>30</v>
      </c>
      <c r="AA77" s="22"/>
      <c r="AB77" s="22"/>
      <c r="AC77" s="22"/>
      <c r="AD77" s="22">
        <v>630</v>
      </c>
      <c r="AE77" s="22"/>
      <c r="AF77" s="22"/>
      <c r="AG77" s="22"/>
      <c r="AH77" s="22"/>
      <c r="AI77" s="19"/>
    </row>
    <row r="78" spans="1:35" s="2" customFormat="1" ht="30" hidden="1" customHeight="1" x14ac:dyDescent="0.25">
      <c r="A78" s="15" t="s">
        <v>10</v>
      </c>
      <c r="B78" s="20"/>
      <c r="C78" s="20">
        <f t="shared" ref="C78:C89" si="26">SUM(E78:AH78)</f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9"/>
    </row>
    <row r="79" spans="1:35" s="2" customFormat="1" ht="30" hidden="1" customHeight="1" outlineLevel="1" x14ac:dyDescent="0.25">
      <c r="A79" s="15" t="s">
        <v>121</v>
      </c>
      <c r="B79" s="20"/>
      <c r="C79" s="20">
        <f t="shared" si="26"/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5" s="2" customFormat="1" ht="30" hidden="1" customHeight="1" outlineLevel="1" x14ac:dyDescent="0.25">
      <c r="A80" s="15" t="s">
        <v>122</v>
      </c>
      <c r="B80" s="20"/>
      <c r="C80" s="20">
        <f t="shared" si="26"/>
        <v>0</v>
      </c>
      <c r="D80" s="13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9"/>
    </row>
    <row r="81" spans="1:35" s="2" customFormat="1" ht="30" hidden="1" customHeight="1" x14ac:dyDescent="0.25">
      <c r="A81" s="10" t="s">
        <v>11</v>
      </c>
      <c r="B81" s="20"/>
      <c r="C81" s="20">
        <f t="shared" si="26"/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8"/>
    </row>
    <row r="82" spans="1:35" s="2" customFormat="1" ht="30" hidden="1" customHeight="1" x14ac:dyDescent="0.25">
      <c r="A82" s="27" t="s">
        <v>12</v>
      </c>
      <c r="B82" s="20"/>
      <c r="C82" s="20">
        <f t="shared" si="26"/>
        <v>158</v>
      </c>
      <c r="D82" s="13"/>
      <c r="E82" s="29"/>
      <c r="F82" s="29"/>
      <c r="G82" s="29">
        <v>96</v>
      </c>
      <c r="H82" s="29">
        <v>13</v>
      </c>
      <c r="I82" s="29"/>
      <c r="J82" s="29"/>
      <c r="K82" s="29"/>
      <c r="L82" s="29">
        <v>2</v>
      </c>
      <c r="M82" s="29">
        <v>43</v>
      </c>
      <c r="N82" s="29"/>
      <c r="O82" s="29">
        <v>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>
        <v>3</v>
      </c>
      <c r="AA82" s="29"/>
      <c r="AB82" s="29"/>
      <c r="AC82" s="29"/>
      <c r="AD82" s="29"/>
      <c r="AE82" s="29"/>
      <c r="AF82" s="29"/>
      <c r="AG82" s="29"/>
      <c r="AH82" s="29"/>
      <c r="AI82" s="18"/>
    </row>
    <row r="83" spans="1:35" s="2" customFormat="1" ht="30" hidden="1" customHeight="1" x14ac:dyDescent="0.25">
      <c r="A83" s="16" t="s">
        <v>5</v>
      </c>
      <c r="B83" s="28" t="e">
        <f>B82/B81</f>
        <v>#DIV/0!</v>
      </c>
      <c r="C83" s="20" t="e">
        <f t="shared" si="26"/>
        <v>#DIV/0!</v>
      </c>
      <c r="D83" s="13"/>
      <c r="E83" s="30" t="e">
        <f t="shared" ref="E83:AH83" si="27">E82/E81</f>
        <v>#DIV/0!</v>
      </c>
      <c r="F83" s="30" t="e">
        <f t="shared" si="27"/>
        <v>#DIV/0!</v>
      </c>
      <c r="G83" s="30" t="e">
        <f t="shared" si="27"/>
        <v>#DIV/0!</v>
      </c>
      <c r="H83" s="30" t="e">
        <f t="shared" si="27"/>
        <v>#DIV/0!</v>
      </c>
      <c r="I83" s="30" t="e">
        <f t="shared" si="27"/>
        <v>#DIV/0!</v>
      </c>
      <c r="J83" s="30" t="e">
        <f t="shared" si="27"/>
        <v>#DIV/0!</v>
      </c>
      <c r="K83" s="30"/>
      <c r="L83" s="30" t="e">
        <f t="shared" si="27"/>
        <v>#DIV/0!</v>
      </c>
      <c r="M83" s="30" t="e">
        <f t="shared" si="27"/>
        <v>#DIV/0!</v>
      </c>
      <c r="N83" s="30" t="e">
        <f t="shared" si="27"/>
        <v>#DIV/0!</v>
      </c>
      <c r="O83" s="30" t="e">
        <f t="shared" si="27"/>
        <v>#DIV/0!</v>
      </c>
      <c r="P83" s="30" t="e">
        <f t="shared" si="27"/>
        <v>#DIV/0!</v>
      </c>
      <c r="Q83" s="30" t="e">
        <f t="shared" si="27"/>
        <v>#DIV/0!</v>
      </c>
      <c r="R83" s="30"/>
      <c r="S83" s="30"/>
      <c r="T83" s="30" t="e">
        <f t="shared" si="27"/>
        <v>#DIV/0!</v>
      </c>
      <c r="U83" s="30" t="e">
        <f t="shared" si="27"/>
        <v>#DIV/0!</v>
      </c>
      <c r="V83" s="30"/>
      <c r="W83" s="30"/>
      <c r="X83" s="30" t="e">
        <f t="shared" si="27"/>
        <v>#DIV/0!</v>
      </c>
      <c r="Y83" s="30" t="e">
        <f t="shared" si="27"/>
        <v>#DIV/0!</v>
      </c>
      <c r="Z83" s="30" t="e">
        <f t="shared" si="27"/>
        <v>#DIV/0!</v>
      </c>
      <c r="AA83" s="30" t="e">
        <f t="shared" si="27"/>
        <v>#DIV/0!</v>
      </c>
      <c r="AB83" s="30" t="e">
        <f t="shared" si="27"/>
        <v>#DIV/0!</v>
      </c>
      <c r="AC83" s="30"/>
      <c r="AD83" s="30" t="e">
        <f t="shared" si="27"/>
        <v>#DIV/0!</v>
      </c>
      <c r="AE83" s="30"/>
      <c r="AF83" s="30"/>
      <c r="AG83" s="30"/>
      <c r="AH83" s="30" t="e">
        <f t="shared" si="27"/>
        <v>#DIV/0!</v>
      </c>
      <c r="AI83" s="19"/>
    </row>
    <row r="84" spans="1:35" s="2" customFormat="1" ht="30" hidden="1" customHeight="1" outlineLevel="1" x14ac:dyDescent="0.25">
      <c r="A84" s="15" t="s">
        <v>13</v>
      </c>
      <c r="B84" s="20"/>
      <c r="C84" s="20">
        <f t="shared" si="26"/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x14ac:dyDescent="0.25">
      <c r="A85" s="10" t="s">
        <v>113</v>
      </c>
      <c r="B85" s="20"/>
      <c r="C85" s="20">
        <f t="shared" si="26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26.45" hidden="1" customHeight="1" x14ac:dyDescent="0.25">
      <c r="A86" s="27" t="s">
        <v>114</v>
      </c>
      <c r="B86" s="23"/>
      <c r="C86" s="23">
        <f t="shared" si="26"/>
        <v>140.5</v>
      </c>
      <c r="D86" s="8"/>
      <c r="E86" s="22">
        <v>8</v>
      </c>
      <c r="F86" s="22"/>
      <c r="G86" s="22"/>
      <c r="H86" s="22"/>
      <c r="I86" s="22"/>
      <c r="J86" s="22"/>
      <c r="K86" s="22"/>
      <c r="L86" s="22">
        <v>13.5</v>
      </c>
      <c r="M86" s="22">
        <v>55</v>
      </c>
      <c r="N86" s="22"/>
      <c r="O86" s="49"/>
      <c r="P86" s="22"/>
      <c r="Q86" s="22"/>
      <c r="R86" s="22"/>
      <c r="S86" s="22"/>
      <c r="T86" s="22"/>
      <c r="U86" s="22"/>
      <c r="V86" s="22"/>
      <c r="W86" s="22"/>
      <c r="X86" s="22"/>
      <c r="Y86" s="22">
        <v>12</v>
      </c>
      <c r="Z86" s="22"/>
      <c r="AA86" s="22"/>
      <c r="AB86" s="22"/>
      <c r="AC86" s="22"/>
      <c r="AD86" s="22">
        <v>52</v>
      </c>
      <c r="AE86" s="22"/>
      <c r="AF86" s="22"/>
      <c r="AG86" s="22"/>
      <c r="AH86" s="22"/>
      <c r="AI86" s="18"/>
    </row>
    <row r="87" spans="1:35" s="2" customFormat="1" ht="30" hidden="1" customHeight="1" x14ac:dyDescent="0.25">
      <c r="A87" s="12" t="s">
        <v>147</v>
      </c>
      <c r="B87" s="23"/>
      <c r="C87" s="23">
        <f t="shared" si="26"/>
        <v>0</v>
      </c>
      <c r="D87" s="8"/>
      <c r="E87" s="22"/>
      <c r="F87" s="22"/>
      <c r="G87" s="22"/>
      <c r="H87" s="49"/>
      <c r="I87" s="22"/>
      <c r="J87" s="22"/>
      <c r="K87" s="22"/>
      <c r="L87" s="22"/>
      <c r="M87" s="22"/>
      <c r="N87" s="49"/>
      <c r="O87" s="49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8"/>
    </row>
    <row r="88" spans="1:35" s="2" customFormat="1" ht="30" hidden="1" customHeight="1" x14ac:dyDescent="0.25">
      <c r="A88" s="12" t="s">
        <v>5</v>
      </c>
      <c r="B88" s="28"/>
      <c r="C88" s="23">
        <f t="shared" si="26"/>
        <v>0</v>
      </c>
      <c r="D88" s="8" t="e">
        <f t="shared" ref="D88:D118" si="28">C88/B88</f>
        <v>#DIV/0!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19"/>
    </row>
    <row r="89" spans="1:35" s="2" customFormat="1" ht="30" hidden="1" customHeight="1" x14ac:dyDescent="0.25">
      <c r="A89" s="16" t="s">
        <v>14</v>
      </c>
      <c r="B89" s="20"/>
      <c r="C89" s="23">
        <f t="shared" si="26"/>
        <v>255</v>
      </c>
      <c r="D89" s="13"/>
      <c r="E89" s="29"/>
      <c r="F89" s="29"/>
      <c r="G89" s="29">
        <v>170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>
        <v>85</v>
      </c>
      <c r="AA89" s="29"/>
      <c r="AB89" s="29"/>
      <c r="AC89" s="29"/>
      <c r="AD89" s="29"/>
      <c r="AE89" s="29"/>
      <c r="AF89" s="29"/>
      <c r="AG89" s="29"/>
      <c r="AH89" s="29"/>
      <c r="AI89" s="18"/>
    </row>
    <row r="90" spans="1:35" s="2" customFormat="1" ht="30" hidden="1" customHeight="1" outlineLevel="1" x14ac:dyDescent="0.25">
      <c r="A90" s="15" t="s">
        <v>15</v>
      </c>
      <c r="B90" s="20"/>
      <c r="C90" s="20">
        <f t="shared" ref="C90:C103" si="29">SUM(E90:AH90)</f>
        <v>0</v>
      </c>
      <c r="D90" s="13" t="e">
        <f t="shared" si="28"/>
        <v>#DIV/0!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outlineLevel="1" x14ac:dyDescent="0.25">
      <c r="A91" s="15" t="s">
        <v>16</v>
      </c>
      <c r="B91" s="20"/>
      <c r="C91" s="20">
        <f t="shared" si="29"/>
        <v>0</v>
      </c>
      <c r="D91" s="13" t="e">
        <f t="shared" si="28"/>
        <v>#DIV/0!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9"/>
    </row>
    <row r="92" spans="1:35" s="2" customFormat="1" ht="30" hidden="1" customHeight="1" x14ac:dyDescent="0.25">
      <c r="A92" s="16" t="s">
        <v>17</v>
      </c>
      <c r="B92" s="20"/>
      <c r="C92" s="20">
        <f t="shared" si="29"/>
        <v>4011</v>
      </c>
      <c r="D92" s="13"/>
      <c r="E92" s="32">
        <v>2010</v>
      </c>
      <c r="F92" s="32"/>
      <c r="G92" s="32"/>
      <c r="H92" s="32"/>
      <c r="I92" s="32"/>
      <c r="J92" s="32">
        <v>107</v>
      </c>
      <c r="K92" s="32"/>
      <c r="L92" s="32"/>
      <c r="M92" s="32">
        <v>70</v>
      </c>
      <c r="N92" s="32">
        <v>50</v>
      </c>
      <c r="O92" s="32"/>
      <c r="P92" s="32"/>
      <c r="Q92" s="32">
        <v>10</v>
      </c>
      <c r="R92" s="32"/>
      <c r="S92" s="32"/>
      <c r="T92" s="32">
        <v>1135</v>
      </c>
      <c r="U92" s="32"/>
      <c r="V92" s="32"/>
      <c r="W92" s="32"/>
      <c r="X92" s="32"/>
      <c r="Y92" s="32">
        <v>250</v>
      </c>
      <c r="Z92" s="32"/>
      <c r="AA92" s="32"/>
      <c r="AB92" s="32"/>
      <c r="AC92" s="32"/>
      <c r="AD92" s="32">
        <v>329</v>
      </c>
      <c r="AE92" s="32"/>
      <c r="AF92" s="32"/>
      <c r="AG92" s="32"/>
      <c r="AH92" s="32">
        <v>50</v>
      </c>
      <c r="AI92" s="19"/>
    </row>
    <row r="93" spans="1:35" s="2" customFormat="1" ht="30" hidden="1" customHeight="1" x14ac:dyDescent="0.25">
      <c r="A93" s="16" t="s">
        <v>18</v>
      </c>
      <c r="B93" s="20"/>
      <c r="C93" s="20">
        <f t="shared" si="29"/>
        <v>2084</v>
      </c>
      <c r="D93" s="13"/>
      <c r="E93" s="32"/>
      <c r="F93" s="32">
        <v>6</v>
      </c>
      <c r="G93" s="32"/>
      <c r="H93" s="32">
        <v>668</v>
      </c>
      <c r="I93" s="32"/>
      <c r="J93" s="32">
        <v>730</v>
      </c>
      <c r="K93" s="32"/>
      <c r="L93" s="32">
        <v>80</v>
      </c>
      <c r="M93" s="32">
        <v>180</v>
      </c>
      <c r="N93" s="32"/>
      <c r="O93" s="32"/>
      <c r="P93" s="32"/>
      <c r="Q93" s="32"/>
      <c r="R93" s="32"/>
      <c r="S93" s="32"/>
      <c r="T93" s="32">
        <v>120</v>
      </c>
      <c r="U93" s="32"/>
      <c r="V93" s="32"/>
      <c r="W93" s="32"/>
      <c r="X93" s="32"/>
      <c r="Y93" s="32"/>
      <c r="Z93" s="32"/>
      <c r="AA93" s="32"/>
      <c r="AB93" s="32"/>
      <c r="AC93" s="32"/>
      <c r="AD93" s="32">
        <v>300</v>
      </c>
      <c r="AE93" s="32"/>
      <c r="AF93" s="32"/>
      <c r="AG93" s="32"/>
      <c r="AH93" s="32"/>
      <c r="AI93" s="19"/>
    </row>
    <row r="94" spans="1:35" s="2" customFormat="1" ht="30" hidden="1" customHeight="1" x14ac:dyDescent="0.25">
      <c r="A94" s="16" t="s">
        <v>19</v>
      </c>
      <c r="B94" s="20"/>
      <c r="C94" s="20">
        <f t="shared" si="29"/>
        <v>0</v>
      </c>
      <c r="D94" s="13" t="e">
        <f t="shared" si="28"/>
        <v>#DIV/0!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19"/>
    </row>
    <row r="95" spans="1:35" s="2" customFormat="1" ht="30" hidden="1" customHeight="1" x14ac:dyDescent="0.25">
      <c r="A95" s="16" t="s">
        <v>20</v>
      </c>
      <c r="B95" s="20"/>
      <c r="C95" s="20">
        <f t="shared" si="29"/>
        <v>180</v>
      </c>
      <c r="D95" s="1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>
        <v>180</v>
      </c>
      <c r="AA95" s="32"/>
      <c r="AB95" s="32"/>
      <c r="AC95" s="32"/>
      <c r="AD95" s="32"/>
      <c r="AE95" s="32"/>
      <c r="AF95" s="32"/>
      <c r="AG95" s="32"/>
      <c r="AH95" s="32"/>
      <c r="AI95" s="19"/>
    </row>
    <row r="96" spans="1:35" s="2" customFormat="1" ht="30" hidden="1" customHeight="1" x14ac:dyDescent="0.25">
      <c r="A96" s="16" t="s">
        <v>21</v>
      </c>
      <c r="B96" s="20"/>
      <c r="C96" s="20">
        <f t="shared" si="29"/>
        <v>3763</v>
      </c>
      <c r="D96" s="13"/>
      <c r="E96" s="32"/>
      <c r="F96" s="32"/>
      <c r="G96" s="32">
        <v>572</v>
      </c>
      <c r="H96" s="32">
        <v>79</v>
      </c>
      <c r="I96" s="32">
        <v>91</v>
      </c>
      <c r="J96" s="32">
        <v>100</v>
      </c>
      <c r="K96" s="32"/>
      <c r="L96" s="32"/>
      <c r="M96" s="32">
        <v>437</v>
      </c>
      <c r="N96" s="32"/>
      <c r="O96" s="32">
        <v>26</v>
      </c>
      <c r="P96" s="32">
        <v>15</v>
      </c>
      <c r="Q96" s="32">
        <v>10</v>
      </c>
      <c r="R96" s="32"/>
      <c r="S96" s="32"/>
      <c r="T96" s="32">
        <v>80</v>
      </c>
      <c r="U96" s="32"/>
      <c r="V96" s="32"/>
      <c r="W96" s="32"/>
      <c r="X96" s="32">
        <v>15</v>
      </c>
      <c r="Y96" s="32">
        <v>90</v>
      </c>
      <c r="Z96" s="32">
        <v>153</v>
      </c>
      <c r="AA96" s="32"/>
      <c r="AB96" s="32">
        <v>296</v>
      </c>
      <c r="AC96" s="32"/>
      <c r="AD96" s="32">
        <v>1699</v>
      </c>
      <c r="AE96" s="32"/>
      <c r="AF96" s="32"/>
      <c r="AG96" s="32"/>
      <c r="AH96" s="32">
        <v>100</v>
      </c>
      <c r="AI96" s="19"/>
    </row>
    <row r="97" spans="1:35" s="2" customFormat="1" ht="30" hidden="1" customHeight="1" x14ac:dyDescent="0.25">
      <c r="A97" s="16" t="s">
        <v>22</v>
      </c>
      <c r="B97" s="20"/>
      <c r="C97" s="20">
        <f t="shared" si="29"/>
        <v>0</v>
      </c>
      <c r="D97" s="13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23</v>
      </c>
      <c r="B98" s="20"/>
      <c r="C98" s="20">
        <f t="shared" si="29"/>
        <v>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s="2" customFormat="1" ht="30" hidden="1" customHeight="1" x14ac:dyDescent="0.25">
      <c r="A99" s="16" t="s">
        <v>24</v>
      </c>
      <c r="B99" s="20"/>
      <c r="C99" s="20">
        <f t="shared" si="29"/>
        <v>70</v>
      </c>
      <c r="D99" s="13"/>
      <c r="E99" s="20"/>
      <c r="F99" s="20"/>
      <c r="G99" s="20"/>
      <c r="H99" s="34"/>
      <c r="I99" s="20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>
        <v>70</v>
      </c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25</v>
      </c>
      <c r="B100" s="20"/>
      <c r="C100" s="20">
        <f t="shared" si="29"/>
        <v>292</v>
      </c>
      <c r="D100" s="13"/>
      <c r="E100" s="32"/>
      <c r="F100" s="32"/>
      <c r="G100" s="32"/>
      <c r="H100" s="32">
        <v>90</v>
      </c>
      <c r="I100" s="32">
        <v>202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26</v>
      </c>
      <c r="B101" s="20"/>
      <c r="C101" s="20">
        <f t="shared" si="29"/>
        <v>0</v>
      </c>
      <c r="D101" s="13" t="e">
        <f t="shared" si="28"/>
        <v>#DIV/0!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27</v>
      </c>
      <c r="B102" s="20"/>
      <c r="C102" s="17">
        <f t="shared" si="29"/>
        <v>20</v>
      </c>
      <c r="D102" s="13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>
        <v>10</v>
      </c>
      <c r="V102" s="32"/>
      <c r="W102" s="32"/>
      <c r="X102" s="32">
        <v>10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19"/>
    </row>
    <row r="103" spans="1:35" ht="30" hidden="1" customHeight="1" x14ac:dyDescent="0.25">
      <c r="A103" s="10" t="s">
        <v>28</v>
      </c>
      <c r="B103" s="20"/>
      <c r="C103" s="20">
        <f t="shared" si="29"/>
        <v>0</v>
      </c>
      <c r="D103" s="13" t="e">
        <f t="shared" si="28"/>
        <v>#DIV/0!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</row>
    <row r="104" spans="1:35" ht="30" hidden="1" customHeight="1" x14ac:dyDescent="0.25">
      <c r="A104" s="27" t="s">
        <v>29</v>
      </c>
      <c r="B104" s="20"/>
      <c r="C104" s="20">
        <f>SUM(E104:AH104)</f>
        <v>0</v>
      </c>
      <c r="D104" s="13" t="e">
        <f t="shared" si="28"/>
        <v>#DIV/0!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</row>
    <row r="105" spans="1:35" ht="30" hidden="1" customHeight="1" x14ac:dyDescent="0.25">
      <c r="A105" s="12" t="s">
        <v>5</v>
      </c>
      <c r="B105" s="28"/>
      <c r="C105" s="20">
        <f>SUM(E105:AH105)</f>
        <v>0</v>
      </c>
      <c r="D105" s="13" t="e">
        <f t="shared" si="28"/>
        <v>#DIV/0!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5" ht="30" hidden="1" customHeight="1" x14ac:dyDescent="0.25">
      <c r="A106" s="12" t="s">
        <v>30</v>
      </c>
      <c r="B106" s="28"/>
      <c r="C106" s="20">
        <f>SUM(E106:AH106)</f>
        <v>0</v>
      </c>
      <c r="D106" s="13" t="e">
        <f t="shared" si="28"/>
        <v>#DIV/0!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5" ht="30" hidden="1" customHeight="1" x14ac:dyDescent="0.25">
      <c r="A107" s="12"/>
      <c r="B107" s="28"/>
      <c r="C107" s="34"/>
      <c r="D107" s="13" t="e">
        <f t="shared" si="28"/>
        <v>#DIV/0!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5" s="4" customFormat="1" ht="30" hidden="1" customHeight="1" x14ac:dyDescent="0.25">
      <c r="A108" s="71" t="s">
        <v>31</v>
      </c>
      <c r="B108" s="35"/>
      <c r="C108" s="35">
        <f>SUM(E108:AH108)</f>
        <v>0</v>
      </c>
      <c r="D108" s="13" t="e">
        <f t="shared" si="28"/>
        <v>#DIV/0!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</row>
    <row r="109" spans="1:35" ht="30" hidden="1" customHeight="1" x14ac:dyDescent="0.25">
      <c r="A109" s="12"/>
      <c r="B109" s="28"/>
      <c r="C109" s="34"/>
      <c r="D109" s="13" t="e">
        <f t="shared" si="28"/>
        <v>#DIV/0!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5" ht="7.9" hidden="1" customHeight="1" x14ac:dyDescent="0.25">
      <c r="A110" s="12"/>
      <c r="B110" s="28"/>
      <c r="C110" s="17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</row>
    <row r="111" spans="1:35" s="38" customFormat="1" ht="30" hidden="1" customHeight="1" x14ac:dyDescent="0.25">
      <c r="A111" s="12" t="s">
        <v>32</v>
      </c>
      <c r="B111" s="37"/>
      <c r="C111" s="37">
        <f>SUM(E111:AH111)</f>
        <v>-61929</v>
      </c>
      <c r="D111" s="13"/>
      <c r="E111" s="91">
        <f>(E70-E112)</f>
        <v>-2925</v>
      </c>
      <c r="F111" s="91">
        <f t="shared" ref="F111:AH111" si="30">(F70-F112)</f>
        <v>-2253</v>
      </c>
      <c r="G111" s="91">
        <f t="shared" si="30"/>
        <v>-8550</v>
      </c>
      <c r="H111" s="91">
        <f t="shared" si="30"/>
        <v>-3688</v>
      </c>
      <c r="I111" s="91">
        <f t="shared" si="30"/>
        <v>-2300</v>
      </c>
      <c r="J111" s="91">
        <f t="shared" si="30"/>
        <v>-3800</v>
      </c>
      <c r="K111" s="91"/>
      <c r="L111" s="91">
        <f t="shared" si="30"/>
        <v>-2592</v>
      </c>
      <c r="M111" s="91">
        <f t="shared" si="30"/>
        <v>-5121</v>
      </c>
      <c r="N111" s="91">
        <f t="shared" si="30"/>
        <v>-2780</v>
      </c>
      <c r="O111" s="91">
        <f t="shared" si="30"/>
        <v>-1095</v>
      </c>
      <c r="P111" s="91">
        <f t="shared" si="30"/>
        <v>-660</v>
      </c>
      <c r="Q111" s="91">
        <f t="shared" si="30"/>
        <v>-708</v>
      </c>
      <c r="R111" s="91"/>
      <c r="S111" s="91"/>
      <c r="T111" s="91">
        <f t="shared" si="30"/>
        <v>-3875</v>
      </c>
      <c r="U111" s="91">
        <f t="shared" si="30"/>
        <v>-2330</v>
      </c>
      <c r="V111" s="91"/>
      <c r="W111" s="91"/>
      <c r="X111" s="91">
        <f t="shared" si="30"/>
        <v>-3205</v>
      </c>
      <c r="Y111" s="91">
        <f t="shared" si="30"/>
        <v>-1074</v>
      </c>
      <c r="Z111" s="91">
        <f t="shared" si="30"/>
        <v>-2210</v>
      </c>
      <c r="AA111" s="91">
        <f t="shared" si="30"/>
        <v>-798</v>
      </c>
      <c r="AB111" s="91">
        <f t="shared" si="30"/>
        <v>-1755</v>
      </c>
      <c r="AC111" s="91"/>
      <c r="AD111" s="91">
        <f t="shared" si="30"/>
        <v>-9000</v>
      </c>
      <c r="AE111" s="91"/>
      <c r="AF111" s="91"/>
      <c r="AG111" s="91"/>
      <c r="AH111" s="91">
        <f t="shared" si="30"/>
        <v>-1210</v>
      </c>
    </row>
    <row r="112" spans="1:35" ht="30.6" hidden="1" customHeight="1" x14ac:dyDescent="0.25">
      <c r="A112" s="12" t="s">
        <v>33</v>
      </c>
      <c r="B112" s="20"/>
      <c r="C112" s="20">
        <f>SUM(E112:AH112)</f>
        <v>61929</v>
      </c>
      <c r="D112" s="13"/>
      <c r="E112" s="9">
        <v>2925</v>
      </c>
      <c r="F112" s="9">
        <v>2253</v>
      </c>
      <c r="G112" s="9">
        <v>8550</v>
      </c>
      <c r="H112" s="9">
        <v>3688</v>
      </c>
      <c r="I112" s="9">
        <v>2300</v>
      </c>
      <c r="J112" s="9">
        <v>3800</v>
      </c>
      <c r="K112" s="9"/>
      <c r="L112" s="9">
        <v>2592</v>
      </c>
      <c r="M112" s="9">
        <v>5121</v>
      </c>
      <c r="N112" s="9">
        <v>2780</v>
      </c>
      <c r="O112" s="9">
        <v>1095</v>
      </c>
      <c r="P112" s="9">
        <v>660</v>
      </c>
      <c r="Q112" s="9">
        <v>708</v>
      </c>
      <c r="R112" s="9"/>
      <c r="S112" s="9"/>
      <c r="T112" s="9">
        <v>3875</v>
      </c>
      <c r="U112" s="9">
        <v>2330</v>
      </c>
      <c r="V112" s="9"/>
      <c r="W112" s="9"/>
      <c r="X112" s="9">
        <v>3205</v>
      </c>
      <c r="Y112" s="9">
        <v>1074</v>
      </c>
      <c r="Z112" s="9">
        <v>2210</v>
      </c>
      <c r="AA112" s="9">
        <v>798</v>
      </c>
      <c r="AB112" s="9">
        <v>1755</v>
      </c>
      <c r="AC112" s="9"/>
      <c r="AD112" s="9">
        <v>9000</v>
      </c>
      <c r="AE112" s="9"/>
      <c r="AF112" s="9"/>
      <c r="AG112" s="9"/>
      <c r="AH112" s="9">
        <v>1210</v>
      </c>
      <c r="AI112" s="18"/>
    </row>
    <row r="113" spans="1:34" ht="30" hidden="1" customHeight="1" x14ac:dyDescent="0.25">
      <c r="A113" s="12"/>
      <c r="B113" s="28"/>
      <c r="C113" s="20"/>
      <c r="D113" s="13" t="e">
        <f t="shared" si="28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38" customFormat="1" ht="30" hidden="1" customHeight="1" x14ac:dyDescent="0.25">
      <c r="A114" s="12" t="s">
        <v>34</v>
      </c>
      <c r="B114" s="37"/>
      <c r="C114" s="37"/>
      <c r="D114" s="13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1:34" ht="30" hidden="1" customHeight="1" x14ac:dyDescent="0.25">
      <c r="A115" s="12" t="s">
        <v>35</v>
      </c>
      <c r="B115" s="29"/>
      <c r="C115" s="23">
        <f>SUM(E115:AH115)</f>
        <v>0</v>
      </c>
      <c r="D115" s="13" t="e">
        <f t="shared" si="28"/>
        <v>#DIV/0!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30" hidden="1" customHeight="1" x14ac:dyDescent="0.25">
      <c r="A116" s="39" t="s">
        <v>36</v>
      </c>
      <c r="B116" s="40"/>
      <c r="C116" s="40"/>
      <c r="D116" s="13" t="e">
        <f t="shared" si="28"/>
        <v>#DIV/0!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</row>
    <row r="117" spans="1:34" ht="30" hidden="1" customHeight="1" x14ac:dyDescent="0.25">
      <c r="A117" s="12" t="s">
        <v>37</v>
      </c>
      <c r="B117" s="36"/>
      <c r="C117" s="36"/>
      <c r="D117" s="13" t="e">
        <f t="shared" si="28"/>
        <v>#DIV/0!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</row>
    <row r="118" spans="1:34" ht="30" hidden="1" customHeight="1" x14ac:dyDescent="0.25">
      <c r="A118" s="12" t="s">
        <v>38</v>
      </c>
      <c r="B118" s="24"/>
      <c r="C118" s="24" t="e">
        <f>C117/C116</f>
        <v>#DIV/0!</v>
      </c>
      <c r="D118" s="13" t="e">
        <f t="shared" si="28"/>
        <v>#DIV/0!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</row>
    <row r="119" spans="1:34" ht="30" hidden="1" customHeight="1" x14ac:dyDescent="0.25">
      <c r="A119" s="39" t="s">
        <v>130</v>
      </c>
      <c r="B119" s="74"/>
      <c r="C119" s="74"/>
      <c r="D119" s="42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:34" s="11" customFormat="1" ht="30" hidden="1" customHeight="1" outlineLevel="1" x14ac:dyDescent="0.2">
      <c r="A120" s="43" t="s">
        <v>39</v>
      </c>
      <c r="B120" s="20"/>
      <c r="C120" s="23"/>
      <c r="D120" s="13" t="e">
        <f t="shared" ref="D120:D157" si="31">C120/B120</f>
        <v>#DIV/0!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11" customFormat="1" ht="30" hidden="1" customHeight="1" outlineLevel="1" x14ac:dyDescent="0.2">
      <c r="A121" s="43" t="s">
        <v>44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1" customFormat="1" ht="30" hidden="1" customHeight="1" outlineLevel="1" x14ac:dyDescent="0.2">
      <c r="A122" s="43" t="s">
        <v>106</v>
      </c>
      <c r="B122" s="34"/>
      <c r="C122" s="22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11" customFormat="1" ht="30" hidden="1" customHeight="1" outlineLevel="1" x14ac:dyDescent="0.2">
      <c r="A123" s="43" t="s">
        <v>107</v>
      </c>
      <c r="B123" s="34"/>
      <c r="C123" s="22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45" customFormat="1" ht="34.9" hidden="1" customHeight="1" outlineLevel="1" x14ac:dyDescent="0.2">
      <c r="A124" s="12" t="s">
        <v>40</v>
      </c>
      <c r="B124" s="34"/>
      <c r="C124" s="22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45" customFormat="1" ht="33" hidden="1" customHeight="1" outlineLevel="1" x14ac:dyDescent="0.2">
      <c r="A125" s="12" t="s">
        <v>41</v>
      </c>
      <c r="B125" s="34"/>
      <c r="C125" s="22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1" customFormat="1" ht="34.15" hidden="1" customHeight="1" outlineLevel="1" x14ac:dyDescent="0.2">
      <c r="A126" s="10" t="s">
        <v>42</v>
      </c>
      <c r="B126" s="23"/>
      <c r="C126" s="23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0" hidden="1" customHeight="1" x14ac:dyDescent="0.2">
      <c r="A127" s="27" t="s">
        <v>43</v>
      </c>
      <c r="B127" s="20"/>
      <c r="C127" s="23"/>
      <c r="D127" s="13" t="e">
        <f t="shared" si="31"/>
        <v>#DIV/0!</v>
      </c>
      <c r="E127" s="34"/>
      <c r="F127" s="34"/>
      <c r="G127" s="34"/>
      <c r="H127" s="34"/>
      <c r="I127" s="34"/>
      <c r="J127" s="34"/>
      <c r="K127" s="93"/>
      <c r="L127" s="34"/>
      <c r="M127" s="34"/>
      <c r="N127" s="34"/>
      <c r="O127" s="34"/>
      <c r="P127" s="34"/>
      <c r="Q127" s="34"/>
      <c r="R127" s="93"/>
      <c r="S127" s="93"/>
      <c r="T127" s="34"/>
      <c r="U127" s="34"/>
      <c r="V127" s="93"/>
      <c r="W127" s="93"/>
      <c r="X127" s="34"/>
      <c r="Y127" s="34"/>
      <c r="Z127" s="34"/>
      <c r="AA127" s="34"/>
      <c r="AB127" s="34"/>
      <c r="AC127" s="93"/>
      <c r="AD127" s="34"/>
      <c r="AE127" s="93"/>
      <c r="AF127" s="93"/>
      <c r="AG127" s="93"/>
      <c r="AH127" s="34"/>
    </row>
    <row r="128" spans="1:34" s="11" customFormat="1" ht="30" hidden="1" customHeight="1" x14ac:dyDescent="0.2">
      <c r="A128" s="12" t="s">
        <v>136</v>
      </c>
      <c r="B128" s="24" t="e">
        <f>B127/B126</f>
        <v>#DIV/0!</v>
      </c>
      <c r="C128" s="24" t="e">
        <f>C127/C126</f>
        <v>#DIV/0!</v>
      </c>
      <c r="D128" s="13"/>
      <c r="E128" s="24" t="e">
        <f>E127/E126</f>
        <v>#DIV/0!</v>
      </c>
      <c r="F128" s="24" t="e">
        <f>F127/F126</f>
        <v>#DIV/0!</v>
      </c>
      <c r="G128" s="24" t="e">
        <f t="shared" ref="G128:AH128" si="32">G127/G126</f>
        <v>#DIV/0!</v>
      </c>
      <c r="H128" s="24" t="e">
        <f t="shared" si="32"/>
        <v>#DIV/0!</v>
      </c>
      <c r="I128" s="24" t="e">
        <f t="shared" si="32"/>
        <v>#DIV/0!</v>
      </c>
      <c r="J128" s="24" t="e">
        <f t="shared" si="32"/>
        <v>#DIV/0!</v>
      </c>
      <c r="K128" s="24"/>
      <c r="L128" s="24" t="e">
        <f t="shared" si="32"/>
        <v>#DIV/0!</v>
      </c>
      <c r="M128" s="24" t="e">
        <f t="shared" si="32"/>
        <v>#DIV/0!</v>
      </c>
      <c r="N128" s="24" t="e">
        <f t="shared" si="32"/>
        <v>#DIV/0!</v>
      </c>
      <c r="O128" s="24" t="e">
        <f t="shared" si="32"/>
        <v>#DIV/0!</v>
      </c>
      <c r="P128" s="24" t="e">
        <f t="shared" si="32"/>
        <v>#DIV/0!</v>
      </c>
      <c r="Q128" s="24" t="e">
        <f t="shared" si="32"/>
        <v>#DIV/0!</v>
      </c>
      <c r="R128" s="24"/>
      <c r="S128" s="24"/>
      <c r="T128" s="24" t="e">
        <f t="shared" si="32"/>
        <v>#DIV/0!</v>
      </c>
      <c r="U128" s="24" t="e">
        <f t="shared" si="32"/>
        <v>#DIV/0!</v>
      </c>
      <c r="V128" s="24"/>
      <c r="W128" s="24"/>
      <c r="X128" s="24" t="e">
        <f t="shared" si="32"/>
        <v>#DIV/0!</v>
      </c>
      <c r="Y128" s="24" t="e">
        <f t="shared" si="32"/>
        <v>#DIV/0!</v>
      </c>
      <c r="Z128" s="24" t="e">
        <f t="shared" si="32"/>
        <v>#DIV/0!</v>
      </c>
      <c r="AA128" s="24" t="e">
        <f t="shared" si="32"/>
        <v>#DIV/0!</v>
      </c>
      <c r="AB128" s="24" t="e">
        <f t="shared" si="32"/>
        <v>#DIV/0!</v>
      </c>
      <c r="AC128" s="24"/>
      <c r="AD128" s="24" t="e">
        <f t="shared" si="32"/>
        <v>#DIV/0!</v>
      </c>
      <c r="AE128" s="24"/>
      <c r="AF128" s="24"/>
      <c r="AG128" s="24"/>
      <c r="AH128" s="24" t="e">
        <f t="shared" si="32"/>
        <v>#DIV/0!</v>
      </c>
    </row>
    <row r="129" spans="1:34" s="87" customFormat="1" ht="31.9" hidden="1" customHeight="1" x14ac:dyDescent="0.2">
      <c r="A129" s="85" t="s">
        <v>48</v>
      </c>
      <c r="B129" s="88">
        <f>B126-B127</f>
        <v>0</v>
      </c>
      <c r="C129" s="88">
        <f>C126-C127</f>
        <v>0</v>
      </c>
      <c r="D129" s="88"/>
      <c r="E129" s="88">
        <f t="shared" ref="E129:AH129" si="33">E126-E127</f>
        <v>0</v>
      </c>
      <c r="F129" s="88">
        <f t="shared" si="33"/>
        <v>0</v>
      </c>
      <c r="G129" s="88">
        <f t="shared" si="33"/>
        <v>0</v>
      </c>
      <c r="H129" s="88">
        <f t="shared" si="33"/>
        <v>0</v>
      </c>
      <c r="I129" s="88">
        <f t="shared" si="33"/>
        <v>0</v>
      </c>
      <c r="J129" s="88">
        <f t="shared" si="33"/>
        <v>0</v>
      </c>
      <c r="K129" s="88"/>
      <c r="L129" s="88">
        <f t="shared" si="33"/>
        <v>0</v>
      </c>
      <c r="M129" s="88">
        <f t="shared" si="33"/>
        <v>0</v>
      </c>
      <c r="N129" s="88">
        <f t="shared" si="33"/>
        <v>0</v>
      </c>
      <c r="O129" s="88">
        <f t="shared" si="33"/>
        <v>0</v>
      </c>
      <c r="P129" s="88">
        <f t="shared" si="33"/>
        <v>0</v>
      </c>
      <c r="Q129" s="88">
        <f t="shared" si="33"/>
        <v>0</v>
      </c>
      <c r="R129" s="88"/>
      <c r="S129" s="88"/>
      <c r="T129" s="88">
        <f t="shared" si="33"/>
        <v>0</v>
      </c>
      <c r="U129" s="88">
        <f t="shared" si="33"/>
        <v>0</v>
      </c>
      <c r="V129" s="88"/>
      <c r="W129" s="88"/>
      <c r="X129" s="88">
        <f t="shared" si="33"/>
        <v>0</v>
      </c>
      <c r="Y129" s="88">
        <f t="shared" si="33"/>
        <v>0</v>
      </c>
      <c r="Z129" s="88">
        <f t="shared" si="33"/>
        <v>0</v>
      </c>
      <c r="AA129" s="88">
        <f t="shared" si="33"/>
        <v>0</v>
      </c>
      <c r="AB129" s="88">
        <f t="shared" si="33"/>
        <v>0</v>
      </c>
      <c r="AC129" s="88"/>
      <c r="AD129" s="88">
        <f t="shared" si="33"/>
        <v>0</v>
      </c>
      <c r="AE129" s="88"/>
      <c r="AF129" s="88"/>
      <c r="AG129" s="88"/>
      <c r="AH129" s="88">
        <f t="shared" si="33"/>
        <v>0</v>
      </c>
    </row>
    <row r="130" spans="1:34" s="11" customFormat="1" ht="30" hidden="1" customHeight="1" x14ac:dyDescent="0.2">
      <c r="A130" s="10" t="s">
        <v>44</v>
      </c>
      <c r="B130" s="34"/>
      <c r="C130" s="22">
        <f t="shared" ref="C130:C133" si="34">SUM(E130:AH130)</f>
        <v>0</v>
      </c>
      <c r="D130" s="13" t="e">
        <f t="shared" si="31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11" customFormat="1" ht="30" hidden="1" customHeight="1" x14ac:dyDescent="0.2">
      <c r="A131" s="10" t="s">
        <v>45</v>
      </c>
      <c r="B131" s="34"/>
      <c r="C131" s="22">
        <f t="shared" si="34"/>
        <v>0</v>
      </c>
      <c r="D131" s="13" t="e">
        <f t="shared" si="31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0" hidden="1" customHeight="1" x14ac:dyDescent="0.2">
      <c r="A132" s="10" t="s">
        <v>46</v>
      </c>
      <c r="B132" s="34"/>
      <c r="C132" s="22">
        <f t="shared" si="34"/>
        <v>0</v>
      </c>
      <c r="D132" s="13" t="e">
        <f t="shared" si="31"/>
        <v>#DIV/0!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10" t="s">
        <v>47</v>
      </c>
      <c r="B133" s="34"/>
      <c r="C133" s="22">
        <f t="shared" si="34"/>
        <v>0</v>
      </c>
      <c r="D133" s="13" t="e">
        <f t="shared" si="31"/>
        <v>#DIV/0!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s="11" customFormat="1" ht="30" hidden="1" customHeight="1" x14ac:dyDescent="0.2">
      <c r="A134" s="27" t="s">
        <v>49</v>
      </c>
      <c r="B134" s="23"/>
      <c r="C134" s="23">
        <f>SUM(E134:AH134)</f>
        <v>0</v>
      </c>
      <c r="D134" s="13" t="e">
        <f t="shared" si="31"/>
        <v>#DIV/0!</v>
      </c>
      <c r="E134" s="34"/>
      <c r="F134" s="34"/>
      <c r="G134" s="34"/>
      <c r="H134" s="34"/>
      <c r="I134" s="34"/>
      <c r="J134" s="34"/>
      <c r="K134" s="93"/>
      <c r="L134" s="34"/>
      <c r="M134" s="34"/>
      <c r="N134" s="34"/>
      <c r="O134" s="34"/>
      <c r="P134" s="34"/>
      <c r="Q134" s="34"/>
      <c r="R134" s="93"/>
      <c r="S134" s="93"/>
      <c r="T134" s="34"/>
      <c r="U134" s="34"/>
      <c r="V134" s="93"/>
      <c r="W134" s="93"/>
      <c r="X134" s="34"/>
      <c r="Y134" s="34"/>
      <c r="Z134" s="34"/>
      <c r="AA134" s="34"/>
      <c r="AB134" s="34"/>
      <c r="AC134" s="93"/>
      <c r="AD134" s="34"/>
      <c r="AE134" s="93"/>
      <c r="AF134" s="93"/>
      <c r="AG134" s="93"/>
      <c r="AH134" s="34"/>
    </row>
    <row r="135" spans="1:34" s="11" customFormat="1" ht="31.15" hidden="1" customHeight="1" x14ac:dyDescent="0.2">
      <c r="A135" s="12" t="s">
        <v>136</v>
      </c>
      <c r="B135" s="24" t="e">
        <f>B134/B126</f>
        <v>#DIV/0!</v>
      </c>
      <c r="C135" s="24" t="e">
        <f>C134/C126</f>
        <v>#DIV/0!</v>
      </c>
      <c r="D135" s="24"/>
      <c r="E135" s="24" t="e">
        <f t="shared" ref="E135:AH135" si="35">E134/E126</f>
        <v>#DIV/0!</v>
      </c>
      <c r="F135" s="24" t="e">
        <f t="shared" si="35"/>
        <v>#DIV/0!</v>
      </c>
      <c r="G135" s="24" t="e">
        <f t="shared" si="35"/>
        <v>#DIV/0!</v>
      </c>
      <c r="H135" s="24" t="e">
        <f t="shared" si="35"/>
        <v>#DIV/0!</v>
      </c>
      <c r="I135" s="24" t="e">
        <f t="shared" si="35"/>
        <v>#DIV/0!</v>
      </c>
      <c r="J135" s="24" t="e">
        <f t="shared" si="35"/>
        <v>#DIV/0!</v>
      </c>
      <c r="K135" s="24"/>
      <c r="L135" s="24" t="e">
        <f t="shared" si="35"/>
        <v>#DIV/0!</v>
      </c>
      <c r="M135" s="24" t="e">
        <f t="shared" si="35"/>
        <v>#DIV/0!</v>
      </c>
      <c r="N135" s="24" t="e">
        <f t="shared" si="35"/>
        <v>#DIV/0!</v>
      </c>
      <c r="O135" s="24" t="e">
        <f t="shared" si="35"/>
        <v>#DIV/0!</v>
      </c>
      <c r="P135" s="24" t="e">
        <f t="shared" si="35"/>
        <v>#DIV/0!</v>
      </c>
      <c r="Q135" s="24" t="e">
        <f t="shared" si="35"/>
        <v>#DIV/0!</v>
      </c>
      <c r="R135" s="24"/>
      <c r="S135" s="24"/>
      <c r="T135" s="24" t="e">
        <f t="shared" si="35"/>
        <v>#DIV/0!</v>
      </c>
      <c r="U135" s="24" t="e">
        <f t="shared" si="35"/>
        <v>#DIV/0!</v>
      </c>
      <c r="V135" s="24"/>
      <c r="W135" s="24"/>
      <c r="X135" s="24" t="e">
        <f t="shared" si="35"/>
        <v>#DIV/0!</v>
      </c>
      <c r="Y135" s="24" t="e">
        <f t="shared" si="35"/>
        <v>#DIV/0!</v>
      </c>
      <c r="Z135" s="24" t="e">
        <f t="shared" si="35"/>
        <v>#DIV/0!</v>
      </c>
      <c r="AA135" s="24" t="e">
        <f t="shared" si="35"/>
        <v>#DIV/0!</v>
      </c>
      <c r="AB135" s="24" t="e">
        <f t="shared" si="35"/>
        <v>#DIV/0!</v>
      </c>
      <c r="AC135" s="24"/>
      <c r="AD135" s="24" t="e">
        <f t="shared" si="35"/>
        <v>#DIV/0!</v>
      </c>
      <c r="AE135" s="24"/>
      <c r="AF135" s="24"/>
      <c r="AG135" s="24"/>
      <c r="AH135" s="24" t="e">
        <f t="shared" si="35"/>
        <v>#DIV/0!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46" si="36">SUM(E136:AH136)</f>
        <v>0</v>
      </c>
      <c r="D136" s="13" t="e">
        <f t="shared" si="31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6"/>
        <v>0</v>
      </c>
      <c r="D137" s="13" t="e">
        <f t="shared" si="31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6"/>
        <v>0</v>
      </c>
      <c r="D138" s="13" t="e">
        <f t="shared" si="31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6"/>
        <v>0</v>
      </c>
      <c r="D139" s="13" t="e">
        <f t="shared" si="31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5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45" customFormat="1" ht="48" hidden="1" customHeight="1" x14ac:dyDescent="0.2">
      <c r="A140" s="12" t="s">
        <v>144</v>
      </c>
      <c r="B140" s="34"/>
      <c r="C140" s="22">
        <v>595200</v>
      </c>
      <c r="D140" s="14" t="e">
        <f t="shared" si="31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0" hidden="1" customHeight="1" x14ac:dyDescent="0.2">
      <c r="A141" s="27" t="s">
        <v>145</v>
      </c>
      <c r="B141" s="23"/>
      <c r="C141" s="23">
        <f t="shared" si="36"/>
        <v>0</v>
      </c>
      <c r="D141" s="13" t="e">
        <f t="shared" si="31"/>
        <v>#DIV/0!</v>
      </c>
      <c r="E141" s="34"/>
      <c r="F141" s="34"/>
      <c r="G141" s="34"/>
      <c r="H141" s="34"/>
      <c r="I141" s="34"/>
      <c r="J141" s="34"/>
      <c r="K141" s="93"/>
      <c r="L141" s="34"/>
      <c r="M141" s="34"/>
      <c r="N141" s="34"/>
      <c r="O141" s="34"/>
      <c r="P141" s="34"/>
      <c r="Q141" s="34"/>
      <c r="R141" s="93"/>
      <c r="S141" s="93"/>
      <c r="T141" s="34"/>
      <c r="U141" s="34"/>
      <c r="V141" s="93"/>
      <c r="W141" s="93"/>
      <c r="X141" s="34"/>
      <c r="Y141" s="34"/>
      <c r="Z141" s="34"/>
      <c r="AA141" s="34"/>
      <c r="AB141" s="34"/>
      <c r="AC141" s="93"/>
      <c r="AD141" s="34"/>
      <c r="AE141" s="93"/>
      <c r="AF141" s="93"/>
      <c r="AG141" s="93"/>
      <c r="AH141" s="34"/>
    </row>
    <row r="142" spans="1:34" s="11" customFormat="1" ht="27" hidden="1" customHeight="1" x14ac:dyDescent="0.2">
      <c r="A142" s="12" t="s">
        <v>5</v>
      </c>
      <c r="B142" s="25" t="e">
        <f>B141/B140</f>
        <v>#DIV/0!</v>
      </c>
      <c r="C142" s="25">
        <f>C141/C140</f>
        <v>0</v>
      </c>
      <c r="D142" s="8"/>
      <c r="E142" s="25" t="e">
        <f t="shared" ref="E142:AH142" si="37">E141/E140</f>
        <v>#DIV/0!</v>
      </c>
      <c r="F142" s="25" t="e">
        <f t="shared" si="37"/>
        <v>#DIV/0!</v>
      </c>
      <c r="G142" s="25" t="e">
        <f t="shared" si="37"/>
        <v>#DIV/0!</v>
      </c>
      <c r="H142" s="25" t="e">
        <f t="shared" si="37"/>
        <v>#DIV/0!</v>
      </c>
      <c r="I142" s="25" t="e">
        <f t="shared" si="37"/>
        <v>#DIV/0!</v>
      </c>
      <c r="J142" s="25" t="e">
        <f t="shared" si="37"/>
        <v>#DIV/0!</v>
      </c>
      <c r="K142" s="92"/>
      <c r="L142" s="25" t="e">
        <f t="shared" si="37"/>
        <v>#DIV/0!</v>
      </c>
      <c r="M142" s="25" t="e">
        <f t="shared" si="37"/>
        <v>#DIV/0!</v>
      </c>
      <c r="N142" s="25" t="e">
        <f t="shared" si="37"/>
        <v>#DIV/0!</v>
      </c>
      <c r="O142" s="25" t="e">
        <f t="shared" si="37"/>
        <v>#DIV/0!</v>
      </c>
      <c r="P142" s="25" t="e">
        <f t="shared" si="37"/>
        <v>#DIV/0!</v>
      </c>
      <c r="Q142" s="25" t="e">
        <f t="shared" si="37"/>
        <v>#DIV/0!</v>
      </c>
      <c r="R142" s="92"/>
      <c r="S142" s="92"/>
      <c r="T142" s="25" t="e">
        <f t="shared" si="37"/>
        <v>#DIV/0!</v>
      </c>
      <c r="U142" s="25" t="e">
        <f t="shared" si="37"/>
        <v>#DIV/0!</v>
      </c>
      <c r="V142" s="92"/>
      <c r="W142" s="92"/>
      <c r="X142" s="25" t="e">
        <f t="shared" si="37"/>
        <v>#DIV/0!</v>
      </c>
      <c r="Y142" s="25" t="e">
        <f t="shared" si="37"/>
        <v>#DIV/0!</v>
      </c>
      <c r="Z142" s="25" t="e">
        <f t="shared" si="37"/>
        <v>#DIV/0!</v>
      </c>
      <c r="AA142" s="25" t="e">
        <f t="shared" si="37"/>
        <v>#DIV/0!</v>
      </c>
      <c r="AB142" s="25" t="e">
        <f t="shared" si="37"/>
        <v>#DIV/0!</v>
      </c>
      <c r="AC142" s="92"/>
      <c r="AD142" s="25" t="e">
        <f t="shared" si="37"/>
        <v>#DIV/0!</v>
      </c>
      <c r="AE142" s="92"/>
      <c r="AF142" s="92"/>
      <c r="AG142" s="92"/>
      <c r="AH142" s="25" t="e">
        <f t="shared" si="37"/>
        <v>#DIV/0!</v>
      </c>
    </row>
    <row r="143" spans="1:34" s="11" customFormat="1" ht="30" hidden="1" customHeight="1" x14ac:dyDescent="0.2">
      <c r="A143" s="10" t="s">
        <v>44</v>
      </c>
      <c r="B143" s="22"/>
      <c r="C143" s="22">
        <f t="shared" si="36"/>
        <v>0</v>
      </c>
      <c r="D143" s="13" t="e">
        <f t="shared" si="31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45</v>
      </c>
      <c r="B144" s="22"/>
      <c r="C144" s="22">
        <f t="shared" si="36"/>
        <v>0</v>
      </c>
      <c r="D144" s="13" t="e">
        <f t="shared" si="31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5" s="11" customFormat="1" ht="31.15" hidden="1" customHeight="1" x14ac:dyDescent="0.2">
      <c r="A145" s="10" t="s">
        <v>46</v>
      </c>
      <c r="B145" s="22"/>
      <c r="C145" s="22">
        <f t="shared" si="36"/>
        <v>0</v>
      </c>
      <c r="D145" s="13" t="e">
        <f t="shared" si="31"/>
        <v>#DIV/0!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5" s="11" customFormat="1" ht="31.15" hidden="1" customHeight="1" x14ac:dyDescent="0.2">
      <c r="A146" s="10" t="s">
        <v>47</v>
      </c>
      <c r="B146" s="34"/>
      <c r="C146" s="22">
        <f t="shared" si="36"/>
        <v>0</v>
      </c>
      <c r="D146" s="13" t="e">
        <f t="shared" si="31"/>
        <v>#DIV/0!</v>
      </c>
      <c r="E146" s="21"/>
      <c r="F146" s="21"/>
      <c r="G146" s="46"/>
      <c r="H146" s="46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75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5" s="11" customFormat="1" ht="31.15" hidden="1" customHeight="1" x14ac:dyDescent="0.2">
      <c r="A147" s="27" t="s">
        <v>50</v>
      </c>
      <c r="B147" s="48" t="e">
        <f>B141/B134*10</f>
        <v>#DIV/0!</v>
      </c>
      <c r="C147" s="48" t="e">
        <f>C141/C134*10</f>
        <v>#DIV/0!</v>
      </c>
      <c r="D147" s="13" t="e">
        <f t="shared" si="31"/>
        <v>#DIV/0!</v>
      </c>
      <c r="E147" s="49" t="e">
        <f t="shared" ref="E147:AH147" si="38">E141/E134*10</f>
        <v>#DIV/0!</v>
      </c>
      <c r="F147" s="49" t="e">
        <f t="shared" si="38"/>
        <v>#DIV/0!</v>
      </c>
      <c r="G147" s="49" t="e">
        <f t="shared" si="38"/>
        <v>#DIV/0!</v>
      </c>
      <c r="H147" s="49" t="e">
        <f t="shared" si="38"/>
        <v>#DIV/0!</v>
      </c>
      <c r="I147" s="49" t="e">
        <f t="shared" si="38"/>
        <v>#DIV/0!</v>
      </c>
      <c r="J147" s="49" t="e">
        <f t="shared" si="38"/>
        <v>#DIV/0!</v>
      </c>
      <c r="K147" s="49"/>
      <c r="L147" s="49" t="e">
        <f t="shared" si="38"/>
        <v>#DIV/0!</v>
      </c>
      <c r="M147" s="49" t="e">
        <f t="shared" si="38"/>
        <v>#DIV/0!</v>
      </c>
      <c r="N147" s="49" t="e">
        <f t="shared" si="38"/>
        <v>#DIV/0!</v>
      </c>
      <c r="O147" s="49" t="e">
        <f t="shared" si="38"/>
        <v>#DIV/0!</v>
      </c>
      <c r="P147" s="49" t="e">
        <f t="shared" si="38"/>
        <v>#DIV/0!</v>
      </c>
      <c r="Q147" s="49" t="e">
        <f t="shared" si="38"/>
        <v>#DIV/0!</v>
      </c>
      <c r="R147" s="49"/>
      <c r="S147" s="49"/>
      <c r="T147" s="49" t="e">
        <f t="shared" si="38"/>
        <v>#DIV/0!</v>
      </c>
      <c r="U147" s="49" t="e">
        <f t="shared" si="38"/>
        <v>#DIV/0!</v>
      </c>
      <c r="V147" s="49"/>
      <c r="W147" s="49"/>
      <c r="X147" s="49" t="e">
        <f t="shared" si="38"/>
        <v>#DIV/0!</v>
      </c>
      <c r="Y147" s="49" t="e">
        <f t="shared" si="38"/>
        <v>#DIV/0!</v>
      </c>
      <c r="Z147" s="49" t="e">
        <f t="shared" si="38"/>
        <v>#DIV/0!</v>
      </c>
      <c r="AA147" s="49" t="e">
        <f t="shared" si="38"/>
        <v>#DIV/0!</v>
      </c>
      <c r="AB147" s="49" t="e">
        <f t="shared" si="38"/>
        <v>#DIV/0!</v>
      </c>
      <c r="AC147" s="49"/>
      <c r="AD147" s="49" t="e">
        <f t="shared" si="38"/>
        <v>#DIV/0!</v>
      </c>
      <c r="AE147" s="49"/>
      <c r="AF147" s="49"/>
      <c r="AG147" s="49"/>
      <c r="AH147" s="49" t="e">
        <f t="shared" si="38"/>
        <v>#DIV/0!</v>
      </c>
    </row>
    <row r="148" spans="1:35" s="11" customFormat="1" ht="30" hidden="1" customHeight="1" x14ac:dyDescent="0.2">
      <c r="A148" s="10" t="s">
        <v>44</v>
      </c>
      <c r="B148" s="49" t="e">
        <f t="shared" ref="B148:E151" si="39">B143/B136*10</f>
        <v>#DIV/0!</v>
      </c>
      <c r="C148" s="49" t="e">
        <f t="shared" si="39"/>
        <v>#DIV/0!</v>
      </c>
      <c r="D148" s="13" t="e">
        <f t="shared" si="31"/>
        <v>#DIV/0!</v>
      </c>
      <c r="E148" s="49" t="e">
        <f t="shared" ref="E148:AH148" si="40">E143/E136*10</f>
        <v>#DIV/0!</v>
      </c>
      <c r="F148" s="49" t="e">
        <f t="shared" si="40"/>
        <v>#DIV/0!</v>
      </c>
      <c r="G148" s="49" t="e">
        <f t="shared" si="40"/>
        <v>#DIV/0!</v>
      </c>
      <c r="H148" s="49" t="e">
        <f t="shared" si="40"/>
        <v>#DIV/0!</v>
      </c>
      <c r="I148" s="49" t="e">
        <f t="shared" si="40"/>
        <v>#DIV/0!</v>
      </c>
      <c r="J148" s="49" t="e">
        <f t="shared" si="40"/>
        <v>#DIV/0!</v>
      </c>
      <c r="K148" s="49"/>
      <c r="L148" s="49" t="e">
        <f t="shared" si="40"/>
        <v>#DIV/0!</v>
      </c>
      <c r="M148" s="49" t="e">
        <f t="shared" si="40"/>
        <v>#DIV/0!</v>
      </c>
      <c r="N148" s="49" t="e">
        <f t="shared" si="40"/>
        <v>#DIV/0!</v>
      </c>
      <c r="O148" s="49" t="e">
        <f t="shared" si="40"/>
        <v>#DIV/0!</v>
      </c>
      <c r="P148" s="49" t="e">
        <f t="shared" si="40"/>
        <v>#DIV/0!</v>
      </c>
      <c r="Q148" s="49" t="e">
        <f t="shared" si="40"/>
        <v>#DIV/0!</v>
      </c>
      <c r="R148" s="49"/>
      <c r="S148" s="49"/>
      <c r="T148" s="49" t="e">
        <f t="shared" si="40"/>
        <v>#DIV/0!</v>
      </c>
      <c r="U148" s="49" t="e">
        <f t="shared" si="40"/>
        <v>#DIV/0!</v>
      </c>
      <c r="V148" s="49"/>
      <c r="W148" s="49"/>
      <c r="X148" s="49" t="e">
        <f t="shared" si="40"/>
        <v>#DIV/0!</v>
      </c>
      <c r="Y148" s="49" t="e">
        <f t="shared" si="40"/>
        <v>#DIV/0!</v>
      </c>
      <c r="Z148" s="49" t="e">
        <f t="shared" si="40"/>
        <v>#DIV/0!</v>
      </c>
      <c r="AA148" s="49" t="e">
        <f t="shared" si="40"/>
        <v>#DIV/0!</v>
      </c>
      <c r="AB148" s="49" t="e">
        <f t="shared" si="40"/>
        <v>#DIV/0!</v>
      </c>
      <c r="AC148" s="49"/>
      <c r="AD148" s="49" t="e">
        <f t="shared" si="40"/>
        <v>#DIV/0!</v>
      </c>
      <c r="AE148" s="49"/>
      <c r="AF148" s="49"/>
      <c r="AG148" s="49"/>
      <c r="AH148" s="49" t="e">
        <f t="shared" si="40"/>
        <v>#DIV/0!</v>
      </c>
    </row>
    <row r="149" spans="1:35" s="11" customFormat="1" ht="30" hidden="1" customHeight="1" x14ac:dyDescent="0.2">
      <c r="A149" s="10" t="s">
        <v>45</v>
      </c>
      <c r="B149" s="49" t="e">
        <f t="shared" si="39"/>
        <v>#DIV/0!</v>
      </c>
      <c r="C149" s="49" t="e">
        <f t="shared" si="39"/>
        <v>#DIV/0!</v>
      </c>
      <c r="D149" s="13" t="e">
        <f t="shared" si="31"/>
        <v>#DIV/0!</v>
      </c>
      <c r="E149" s="49"/>
      <c r="F149" s="49" t="e">
        <f t="shared" ref="F149:N150" si="41">F144/F137*10</f>
        <v>#DIV/0!</v>
      </c>
      <c r="G149" s="49" t="e">
        <f t="shared" si="41"/>
        <v>#DIV/0!</v>
      </c>
      <c r="H149" s="49" t="e">
        <f t="shared" si="41"/>
        <v>#DIV/0!</v>
      </c>
      <c r="I149" s="49" t="e">
        <f t="shared" si="41"/>
        <v>#DIV/0!</v>
      </c>
      <c r="J149" s="49" t="e">
        <f t="shared" si="41"/>
        <v>#DIV/0!</v>
      </c>
      <c r="K149" s="49"/>
      <c r="L149" s="49" t="e">
        <f t="shared" si="41"/>
        <v>#DIV/0!</v>
      </c>
      <c r="M149" s="49" t="e">
        <f t="shared" si="41"/>
        <v>#DIV/0!</v>
      </c>
      <c r="N149" s="49" t="e">
        <f t="shared" si="41"/>
        <v>#DIV/0!</v>
      </c>
      <c r="O149" s="49"/>
      <c r="P149" s="49" t="e">
        <f>P144/P137*10</f>
        <v>#DIV/0!</v>
      </c>
      <c r="Q149" s="49" t="e">
        <f>Q144/Q137*10</f>
        <v>#DIV/0!</v>
      </c>
      <c r="R149" s="49"/>
      <c r="S149" s="49"/>
      <c r="T149" s="49"/>
      <c r="U149" s="49" t="e">
        <f t="shared" ref="U149:Z150" si="42">U144/U137*10</f>
        <v>#DIV/0!</v>
      </c>
      <c r="V149" s="49"/>
      <c r="W149" s="49"/>
      <c r="X149" s="49" t="e">
        <f t="shared" si="42"/>
        <v>#DIV/0!</v>
      </c>
      <c r="Y149" s="49" t="e">
        <f t="shared" si="42"/>
        <v>#DIV/0!</v>
      </c>
      <c r="Z149" s="49" t="e">
        <f t="shared" si="42"/>
        <v>#DIV/0!</v>
      </c>
      <c r="AA149" s="49"/>
      <c r="AB149" s="49"/>
      <c r="AC149" s="49"/>
      <c r="AD149" s="49" t="e">
        <f>AD144/AD137*10</f>
        <v>#DIV/0!</v>
      </c>
      <c r="AE149" s="49"/>
      <c r="AF149" s="49"/>
      <c r="AG149" s="49"/>
      <c r="AH149" s="49" t="e">
        <f>AH144/AH137*10</f>
        <v>#DIV/0!</v>
      </c>
    </row>
    <row r="150" spans="1:35" s="11" customFormat="1" ht="30" hidden="1" customHeight="1" x14ac:dyDescent="0.2">
      <c r="A150" s="10" t="s">
        <v>46</v>
      </c>
      <c r="B150" s="49" t="e">
        <f t="shared" si="39"/>
        <v>#DIV/0!</v>
      </c>
      <c r="C150" s="49" t="e">
        <f t="shared" si="39"/>
        <v>#DIV/0!</v>
      </c>
      <c r="D150" s="13" t="e">
        <f t="shared" si="31"/>
        <v>#DIV/0!</v>
      </c>
      <c r="E150" s="49" t="e">
        <f>E145/E138*10</f>
        <v>#DIV/0!</v>
      </c>
      <c r="F150" s="49" t="e">
        <f t="shared" si="41"/>
        <v>#DIV/0!</v>
      </c>
      <c r="G150" s="49" t="e">
        <f t="shared" si="41"/>
        <v>#DIV/0!</v>
      </c>
      <c r="H150" s="49" t="e">
        <f t="shared" si="41"/>
        <v>#DIV/0!</v>
      </c>
      <c r="I150" s="49" t="e">
        <f t="shared" si="41"/>
        <v>#DIV/0!</v>
      </c>
      <c r="J150" s="49" t="e">
        <f t="shared" si="41"/>
        <v>#DIV/0!</v>
      </c>
      <c r="K150" s="49"/>
      <c r="L150" s="49" t="e">
        <f t="shared" si="41"/>
        <v>#DIV/0!</v>
      </c>
      <c r="M150" s="49" t="e">
        <f t="shared" si="41"/>
        <v>#DIV/0!</v>
      </c>
      <c r="N150" s="49" t="e">
        <f t="shared" si="41"/>
        <v>#DIV/0!</v>
      </c>
      <c r="O150" s="49" t="e">
        <f>O145/O138*10</f>
        <v>#DIV/0!</v>
      </c>
      <c r="P150" s="49" t="e">
        <f>P145/P138*10</f>
        <v>#DIV/0!</v>
      </c>
      <c r="Q150" s="49" t="e">
        <f>Q145/Q138*10</f>
        <v>#DIV/0!</v>
      </c>
      <c r="R150" s="49"/>
      <c r="S150" s="49"/>
      <c r="T150" s="49" t="e">
        <f>T145/T138*10</f>
        <v>#DIV/0!</v>
      </c>
      <c r="U150" s="49" t="e">
        <f t="shared" si="42"/>
        <v>#DIV/0!</v>
      </c>
      <c r="V150" s="49"/>
      <c r="W150" s="49"/>
      <c r="X150" s="49" t="e">
        <f t="shared" si="42"/>
        <v>#DIV/0!</v>
      </c>
      <c r="Y150" s="49" t="e">
        <f t="shared" si="42"/>
        <v>#DIV/0!</v>
      </c>
      <c r="Z150" s="49" t="e">
        <f t="shared" si="42"/>
        <v>#DIV/0!</v>
      </c>
      <c r="AA150" s="49" t="e">
        <f>AA145/AA138*10</f>
        <v>#DIV/0!</v>
      </c>
      <c r="AB150" s="49" t="e">
        <f>AB145/AB138*10</f>
        <v>#DIV/0!</v>
      </c>
      <c r="AC150" s="49"/>
      <c r="AD150" s="49" t="e">
        <f>AD145/AD138*10</f>
        <v>#DIV/0!</v>
      </c>
      <c r="AE150" s="49"/>
      <c r="AF150" s="49"/>
      <c r="AG150" s="49"/>
      <c r="AH150" s="49" t="e">
        <f>AH145/AH138*10</f>
        <v>#DIV/0!</v>
      </c>
    </row>
    <row r="151" spans="1:35" s="11" customFormat="1" ht="30" hidden="1" customHeight="1" x14ac:dyDescent="0.2">
      <c r="A151" s="10" t="s">
        <v>47</v>
      </c>
      <c r="B151" s="49" t="e">
        <f t="shared" si="39"/>
        <v>#DIV/0!</v>
      </c>
      <c r="C151" s="49" t="e">
        <f t="shared" si="39"/>
        <v>#DIV/0!</v>
      </c>
      <c r="D151" s="13" t="e">
        <f t="shared" si="31"/>
        <v>#DIV/0!</v>
      </c>
      <c r="E151" s="49" t="e">
        <f t="shared" si="39"/>
        <v>#DIV/0!</v>
      </c>
      <c r="F151" s="49"/>
      <c r="G151" s="49">
        <v>10</v>
      </c>
      <c r="H151" s="49"/>
      <c r="I151" s="49" t="e">
        <f>I146/I139*10</f>
        <v>#DIV/0!</v>
      </c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 t="e">
        <f>T146/T139*10</f>
        <v>#DIV/0!</v>
      </c>
      <c r="U151" s="49" t="e">
        <f>U146/U139*10</f>
        <v>#DIV/0!</v>
      </c>
      <c r="V151" s="49"/>
      <c r="W151" s="49"/>
      <c r="X151" s="49"/>
      <c r="Y151" s="49"/>
      <c r="Z151" s="49" t="e">
        <f>Z146/Z139*10</f>
        <v>#DIV/0!</v>
      </c>
      <c r="AA151" s="49"/>
      <c r="AB151" s="49" t="e">
        <f>AB146/AB139*10</f>
        <v>#DIV/0!</v>
      </c>
      <c r="AC151" s="49"/>
      <c r="AD151" s="49"/>
      <c r="AE151" s="49"/>
      <c r="AF151" s="49"/>
      <c r="AG151" s="49"/>
      <c r="AH151" s="49"/>
    </row>
    <row r="152" spans="1:35" s="11" customFormat="1" ht="30" hidden="1" customHeight="1" outlineLevel="1" x14ac:dyDescent="0.2">
      <c r="A152" s="50" t="s">
        <v>110</v>
      </c>
      <c r="B152" s="20"/>
      <c r="C152" s="22">
        <f>SUM(E152:AH152)</f>
        <v>0</v>
      </c>
      <c r="D152" s="13"/>
      <c r="E152" s="33"/>
      <c r="F152" s="32"/>
      <c r="G152" s="53"/>
      <c r="H152" s="32"/>
      <c r="I152" s="32"/>
      <c r="J152" s="32"/>
      <c r="K152" s="32"/>
      <c r="L152" s="32"/>
      <c r="M152" s="49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49"/>
      <c r="Y152" s="22"/>
      <c r="Z152" s="89"/>
      <c r="AA152" s="89"/>
      <c r="AB152" s="89"/>
      <c r="AC152" s="89"/>
      <c r="AD152" s="22"/>
      <c r="AE152" s="22"/>
      <c r="AF152" s="22"/>
      <c r="AG152" s="22"/>
      <c r="AH152" s="32"/>
    </row>
    <row r="153" spans="1:35" s="11" customFormat="1" ht="30" hidden="1" customHeight="1" x14ac:dyDescent="0.2">
      <c r="A153" s="27" t="s">
        <v>111</v>
      </c>
      <c r="B153" s="20"/>
      <c r="C153" s="22">
        <f>SUM(E153:AH153)</f>
        <v>0</v>
      </c>
      <c r="D153" s="13"/>
      <c r="E153" s="33"/>
      <c r="F153" s="32"/>
      <c r="G153" s="32"/>
      <c r="H153" s="32"/>
      <c r="I153" s="32"/>
      <c r="J153" s="32"/>
      <c r="K153" s="32"/>
      <c r="L153" s="32"/>
      <c r="M153" s="49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49"/>
      <c r="Y153" s="22"/>
      <c r="Z153" s="89"/>
      <c r="AA153" s="89"/>
      <c r="AB153" s="89"/>
      <c r="AC153" s="89"/>
      <c r="AD153" s="22"/>
      <c r="AE153" s="22"/>
      <c r="AF153" s="22"/>
      <c r="AG153" s="22"/>
      <c r="AH153" s="32"/>
    </row>
    <row r="154" spans="1:35" s="11" customFormat="1" ht="30" hidden="1" customHeight="1" x14ac:dyDescent="0.2">
      <c r="A154" s="27" t="s">
        <v>50</v>
      </c>
      <c r="B154" s="55"/>
      <c r="C154" s="55" t="e">
        <f>C153/C152*10</f>
        <v>#DIV/0!</v>
      </c>
      <c r="D154" s="53"/>
      <c r="E154" s="53"/>
      <c r="F154" s="53"/>
      <c r="G154" s="53"/>
      <c r="H154" s="53" t="e">
        <f>H153/H152*10</f>
        <v>#DIV/0!</v>
      </c>
      <c r="I154" s="53"/>
      <c r="J154" s="53"/>
      <c r="K154" s="53"/>
      <c r="L154" s="53"/>
      <c r="M154" s="53"/>
      <c r="N154" s="53" t="e">
        <f>N153/N152*10</f>
        <v>#DIV/0!</v>
      </c>
      <c r="O154" s="53"/>
      <c r="P154" s="53"/>
      <c r="Q154" s="53" t="e">
        <f>Q153/Q152*10</f>
        <v>#DIV/0!</v>
      </c>
      <c r="R154" s="53"/>
      <c r="S154" s="53"/>
      <c r="T154" s="53"/>
      <c r="U154" s="49" t="e">
        <f>U153/U152*10</f>
        <v>#DIV/0!</v>
      </c>
      <c r="V154" s="49"/>
      <c r="W154" s="49"/>
      <c r="X154" s="49"/>
      <c r="Y154" s="49" t="e">
        <f>Y153/Y152*10</f>
        <v>#DIV/0!</v>
      </c>
      <c r="Z154" s="53"/>
      <c r="AA154" s="53"/>
      <c r="AB154" s="53"/>
      <c r="AC154" s="53"/>
      <c r="AD154" s="49" t="e">
        <f>AD153/AD152*10</f>
        <v>#DIV/0!</v>
      </c>
      <c r="AE154" s="49"/>
      <c r="AF154" s="49"/>
      <c r="AG154" s="49"/>
      <c r="AH154" s="33"/>
    </row>
    <row r="155" spans="1:35" s="11" customFormat="1" ht="30" hidden="1" customHeight="1" x14ac:dyDescent="0.2">
      <c r="A155" s="50" t="s">
        <v>51</v>
      </c>
      <c r="B155" s="51"/>
      <c r="C155" s="51">
        <f>SUM(E155:AH155)</f>
        <v>0</v>
      </c>
      <c r="D155" s="13" t="e">
        <f t="shared" si="31"/>
        <v>#DIV/0!</v>
      </c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5" s="11" customFormat="1" ht="30" hidden="1" customHeight="1" x14ac:dyDescent="0.2">
      <c r="A156" s="27" t="s">
        <v>52</v>
      </c>
      <c r="B156" s="23"/>
      <c r="C156" s="23">
        <f>SUM(E156:AH156)</f>
        <v>0</v>
      </c>
      <c r="D156" s="13" t="e">
        <f t="shared" si="31"/>
        <v>#DIV/0!</v>
      </c>
      <c r="E156" s="21"/>
      <c r="F156" s="21"/>
      <c r="G156" s="21"/>
      <c r="H156" s="21"/>
      <c r="I156" s="21"/>
      <c r="J156" s="21"/>
      <c r="K156" s="21"/>
      <c r="L156" s="22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5" s="11" customFormat="1" ht="30" hidden="1" customHeight="1" x14ac:dyDescent="0.2">
      <c r="A157" s="27" t="s">
        <v>53</v>
      </c>
      <c r="B157" s="49"/>
      <c r="C157" s="49" t="e">
        <f>C155/C156</f>
        <v>#DIV/0!</v>
      </c>
      <c r="D157" s="13" t="e">
        <f t="shared" si="31"/>
        <v>#DIV/0!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5" s="11" customFormat="1" ht="30" hidden="1" customHeight="1" x14ac:dyDescent="0.2">
      <c r="A158" s="10" t="s">
        <v>54</v>
      </c>
      <c r="B158" s="23"/>
      <c r="C158" s="23"/>
      <c r="D158" s="13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</row>
    <row r="159" spans="1:35" s="11" customFormat="1" ht="27" hidden="1" customHeight="1" x14ac:dyDescent="0.2">
      <c r="A159" s="12" t="s">
        <v>55</v>
      </c>
      <c r="B159" s="20"/>
      <c r="C159" s="23">
        <f>SUM(E159:AH159)</f>
        <v>0</v>
      </c>
      <c r="D159" s="13"/>
      <c r="E159" s="46"/>
      <c r="F159" s="46"/>
      <c r="G159" s="46"/>
      <c r="H159" s="46"/>
      <c r="I159" s="46"/>
      <c r="J159" s="46"/>
      <c r="K159" s="46"/>
      <c r="L159" s="46"/>
      <c r="M159" s="22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9"/>
      <c r="Z159" s="46"/>
      <c r="AA159" s="46"/>
      <c r="AB159" s="46"/>
      <c r="AC159" s="46"/>
      <c r="AD159" s="46"/>
      <c r="AE159" s="46"/>
      <c r="AF159" s="46"/>
      <c r="AG159" s="46"/>
      <c r="AH159" s="46"/>
    </row>
    <row r="160" spans="1:35" s="11" customFormat="1" ht="31.9" hidden="1" customHeight="1" outlineLevel="1" x14ac:dyDescent="0.2">
      <c r="A160" s="12" t="s">
        <v>56</v>
      </c>
      <c r="B160" s="23"/>
      <c r="C160" s="23"/>
      <c r="D160" s="13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69"/>
    </row>
    <row r="161" spans="1:34" s="11" customFormat="1" ht="30" hidden="1" customHeight="1" outlineLevel="1" x14ac:dyDescent="0.2">
      <c r="A161" s="50" t="s">
        <v>57</v>
      </c>
      <c r="B161" s="20"/>
      <c r="C161" s="23">
        <f>SUM(E161:AH161)</f>
        <v>0</v>
      </c>
      <c r="D161" s="13" t="e">
        <f t="shared" ref="D161:D201" si="43">C161/B161</f>
        <v>#DIV/0!</v>
      </c>
      <c r="E161" s="34"/>
      <c r="F161" s="34"/>
      <c r="G161" s="34"/>
      <c r="H161" s="34"/>
      <c r="I161" s="34"/>
      <c r="J161" s="34"/>
      <c r="K161" s="93"/>
      <c r="L161" s="34"/>
      <c r="M161" s="34"/>
      <c r="N161" s="34"/>
      <c r="O161" s="34"/>
      <c r="P161" s="34"/>
      <c r="Q161" s="34"/>
      <c r="R161" s="93"/>
      <c r="S161" s="93"/>
      <c r="T161" s="34"/>
      <c r="U161" s="34"/>
      <c r="V161" s="93"/>
      <c r="W161" s="93"/>
      <c r="X161" s="34"/>
      <c r="Y161" s="34"/>
      <c r="Z161" s="34"/>
      <c r="AA161" s="34"/>
      <c r="AB161" s="34"/>
      <c r="AC161" s="93"/>
      <c r="AD161" s="34"/>
      <c r="AE161" s="93"/>
      <c r="AF161" s="93"/>
      <c r="AG161" s="93"/>
      <c r="AH161" s="34"/>
    </row>
    <row r="162" spans="1:34" s="11" customFormat="1" ht="19.149999999999999" hidden="1" customHeight="1" x14ac:dyDescent="0.2">
      <c r="A162" s="12" t="s">
        <v>140</v>
      </c>
      <c r="B162" s="28" t="e">
        <f>B161/B160</f>
        <v>#DIV/0!</v>
      </c>
      <c r="C162" s="28" t="e">
        <f>C161/C160</f>
        <v>#DIV/0!</v>
      </c>
      <c r="D162" s="13"/>
      <c r="E162" s="30" t="e">
        <f t="shared" ref="E162:AH162" si="44">E161/E160</f>
        <v>#DIV/0!</v>
      </c>
      <c r="F162" s="30" t="e">
        <f t="shared" si="44"/>
        <v>#DIV/0!</v>
      </c>
      <c r="G162" s="30" t="e">
        <f t="shared" si="44"/>
        <v>#DIV/0!</v>
      </c>
      <c r="H162" s="30" t="e">
        <f t="shared" si="44"/>
        <v>#DIV/0!</v>
      </c>
      <c r="I162" s="30" t="e">
        <f t="shared" si="44"/>
        <v>#DIV/0!</v>
      </c>
      <c r="J162" s="30" t="e">
        <f t="shared" si="44"/>
        <v>#DIV/0!</v>
      </c>
      <c r="K162" s="30"/>
      <c r="L162" s="30" t="e">
        <f t="shared" si="44"/>
        <v>#DIV/0!</v>
      </c>
      <c r="M162" s="30" t="e">
        <f t="shared" si="44"/>
        <v>#DIV/0!</v>
      </c>
      <c r="N162" s="30" t="e">
        <f t="shared" si="44"/>
        <v>#DIV/0!</v>
      </c>
      <c r="O162" s="30" t="e">
        <f t="shared" si="44"/>
        <v>#DIV/0!</v>
      </c>
      <c r="P162" s="30" t="e">
        <f t="shared" si="44"/>
        <v>#DIV/0!</v>
      </c>
      <c r="Q162" s="30" t="e">
        <f t="shared" si="44"/>
        <v>#DIV/0!</v>
      </c>
      <c r="R162" s="30"/>
      <c r="S162" s="30"/>
      <c r="T162" s="30" t="e">
        <f t="shared" si="44"/>
        <v>#DIV/0!</v>
      </c>
      <c r="U162" s="30" t="e">
        <f t="shared" si="44"/>
        <v>#DIV/0!</v>
      </c>
      <c r="V162" s="30"/>
      <c r="W162" s="30"/>
      <c r="X162" s="30" t="e">
        <f t="shared" si="44"/>
        <v>#DIV/0!</v>
      </c>
      <c r="Y162" s="30" t="e">
        <f t="shared" si="44"/>
        <v>#DIV/0!</v>
      </c>
      <c r="Z162" s="30" t="e">
        <f t="shared" si="44"/>
        <v>#DIV/0!</v>
      </c>
      <c r="AA162" s="30" t="e">
        <f t="shared" si="44"/>
        <v>#DIV/0!</v>
      </c>
      <c r="AB162" s="30" t="e">
        <f t="shared" si="44"/>
        <v>#DIV/0!</v>
      </c>
      <c r="AC162" s="30"/>
      <c r="AD162" s="30" t="e">
        <f t="shared" si="44"/>
        <v>#DIV/0!</v>
      </c>
      <c r="AE162" s="30"/>
      <c r="AF162" s="30"/>
      <c r="AG162" s="30"/>
      <c r="AH162" s="30" t="e">
        <f t="shared" si="44"/>
        <v>#DIV/0!</v>
      </c>
    </row>
    <row r="163" spans="1:34" s="87" customFormat="1" ht="21" hidden="1" customHeight="1" x14ac:dyDescent="0.2">
      <c r="A163" s="85" t="s">
        <v>48</v>
      </c>
      <c r="B163" s="86">
        <f>B160-B161</f>
        <v>0</v>
      </c>
      <c r="C163" s="86">
        <f>C160-C161</f>
        <v>0</v>
      </c>
      <c r="D163" s="86"/>
      <c r="E163" s="86">
        <f t="shared" ref="E163:AH163" si="45">E160-E161</f>
        <v>0</v>
      </c>
      <c r="F163" s="86">
        <f t="shared" si="45"/>
        <v>0</v>
      </c>
      <c r="G163" s="86">
        <f t="shared" si="45"/>
        <v>0</v>
      </c>
      <c r="H163" s="86">
        <f t="shared" si="45"/>
        <v>0</v>
      </c>
      <c r="I163" s="86">
        <f t="shared" si="45"/>
        <v>0</v>
      </c>
      <c r="J163" s="86">
        <f t="shared" si="45"/>
        <v>0</v>
      </c>
      <c r="K163" s="86"/>
      <c r="L163" s="86">
        <f t="shared" si="45"/>
        <v>0</v>
      </c>
      <c r="M163" s="86">
        <f t="shared" si="45"/>
        <v>0</v>
      </c>
      <c r="N163" s="86">
        <f t="shared" si="45"/>
        <v>0</v>
      </c>
      <c r="O163" s="86">
        <f t="shared" si="45"/>
        <v>0</v>
      </c>
      <c r="P163" s="86">
        <f t="shared" si="45"/>
        <v>0</v>
      </c>
      <c r="Q163" s="86">
        <f t="shared" si="45"/>
        <v>0</v>
      </c>
      <c r="R163" s="86"/>
      <c r="S163" s="86"/>
      <c r="T163" s="86">
        <f t="shared" si="45"/>
        <v>0</v>
      </c>
      <c r="U163" s="86">
        <f t="shared" si="45"/>
        <v>0</v>
      </c>
      <c r="V163" s="86"/>
      <c r="W163" s="86"/>
      <c r="X163" s="86">
        <f t="shared" si="45"/>
        <v>0</v>
      </c>
      <c r="Y163" s="86">
        <f t="shared" si="45"/>
        <v>0</v>
      </c>
      <c r="Z163" s="86">
        <f t="shared" si="45"/>
        <v>0</v>
      </c>
      <c r="AA163" s="86">
        <f t="shared" si="45"/>
        <v>0</v>
      </c>
      <c r="AB163" s="86">
        <f t="shared" si="45"/>
        <v>0</v>
      </c>
      <c r="AC163" s="86"/>
      <c r="AD163" s="86">
        <f t="shared" si="45"/>
        <v>0</v>
      </c>
      <c r="AE163" s="86"/>
      <c r="AF163" s="86"/>
      <c r="AG163" s="86"/>
      <c r="AH163" s="86">
        <f t="shared" si="45"/>
        <v>0</v>
      </c>
    </row>
    <row r="164" spans="1:34" s="11" customFormat="1" ht="22.9" hidden="1" customHeight="1" x14ac:dyDescent="0.2">
      <c r="A164" s="12" t="s">
        <v>142</v>
      </c>
      <c r="B164" s="34"/>
      <c r="C164" s="22"/>
      <c r="D164" s="14" t="e">
        <f t="shared" si="43"/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93"/>
      <c r="X164" s="34"/>
      <c r="Y164" s="34"/>
      <c r="Z164" s="34"/>
      <c r="AA164" s="34"/>
      <c r="AB164" s="34"/>
      <c r="AC164" s="93"/>
      <c r="AD164" s="34"/>
      <c r="AE164" s="93"/>
      <c r="AF164" s="93"/>
      <c r="AG164" s="93"/>
      <c r="AH164" s="34"/>
    </row>
    <row r="165" spans="1:34" s="11" customFormat="1" ht="30" hidden="1" customHeight="1" x14ac:dyDescent="0.2">
      <c r="A165" s="27" t="s">
        <v>58</v>
      </c>
      <c r="B165" s="20"/>
      <c r="C165" s="23">
        <f>SUM(E165:AH165)</f>
        <v>0</v>
      </c>
      <c r="D165" s="13" t="e">
        <f t="shared" si="43"/>
        <v>#DIV/0!</v>
      </c>
      <c r="E165" s="34"/>
      <c r="F165" s="34"/>
      <c r="G165" s="34"/>
      <c r="H165" s="34"/>
      <c r="I165" s="34"/>
      <c r="J165" s="34"/>
      <c r="K165" s="93"/>
      <c r="L165" s="34"/>
      <c r="M165" s="34"/>
      <c r="N165" s="34"/>
      <c r="O165" s="34"/>
      <c r="P165" s="34"/>
      <c r="Q165" s="34"/>
      <c r="R165" s="93"/>
      <c r="S165" s="93"/>
      <c r="T165" s="34"/>
      <c r="U165" s="34"/>
      <c r="V165" s="93"/>
      <c r="W165" s="93"/>
      <c r="X165" s="34"/>
      <c r="Y165" s="34"/>
      <c r="Z165" s="34"/>
      <c r="AA165" s="34"/>
      <c r="AB165" s="34"/>
      <c r="AC165" s="93"/>
      <c r="AD165" s="34"/>
      <c r="AE165" s="93"/>
      <c r="AF165" s="93"/>
      <c r="AG165" s="93"/>
      <c r="AH165" s="34"/>
    </row>
    <row r="166" spans="1:34" s="11" customFormat="1" ht="31.15" hidden="1" customHeight="1" x14ac:dyDescent="0.2">
      <c r="A166" s="12" t="s">
        <v>5</v>
      </c>
      <c r="B166" s="13" t="e">
        <f>B165/B164</f>
        <v>#DIV/0!</v>
      </c>
      <c r="C166" s="8" t="e">
        <f>C165/C164</f>
        <v>#DIV/0!</v>
      </c>
      <c r="D166" s="13"/>
      <c r="E166" s="24" t="e">
        <f t="shared" ref="E166:AH166" si="46">E165/E164</f>
        <v>#DIV/0!</v>
      </c>
      <c r="F166" s="24" t="e">
        <f t="shared" si="46"/>
        <v>#DIV/0!</v>
      </c>
      <c r="G166" s="24" t="e">
        <f t="shared" si="46"/>
        <v>#DIV/0!</v>
      </c>
      <c r="H166" s="24" t="e">
        <f t="shared" si="46"/>
        <v>#DIV/0!</v>
      </c>
      <c r="I166" s="24" t="e">
        <f t="shared" si="46"/>
        <v>#DIV/0!</v>
      </c>
      <c r="J166" s="24" t="e">
        <f t="shared" si="46"/>
        <v>#DIV/0!</v>
      </c>
      <c r="K166" s="24"/>
      <c r="L166" s="24" t="e">
        <f t="shared" si="46"/>
        <v>#DIV/0!</v>
      </c>
      <c r="M166" s="24" t="e">
        <f t="shared" si="46"/>
        <v>#DIV/0!</v>
      </c>
      <c r="N166" s="24" t="e">
        <f t="shared" si="46"/>
        <v>#DIV/0!</v>
      </c>
      <c r="O166" s="24" t="e">
        <f t="shared" si="46"/>
        <v>#DIV/0!</v>
      </c>
      <c r="P166" s="24" t="e">
        <f t="shared" si="46"/>
        <v>#DIV/0!</v>
      </c>
      <c r="Q166" s="24" t="e">
        <f t="shared" si="46"/>
        <v>#DIV/0!</v>
      </c>
      <c r="R166" s="24"/>
      <c r="S166" s="24"/>
      <c r="T166" s="24" t="e">
        <f t="shared" si="46"/>
        <v>#DIV/0!</v>
      </c>
      <c r="U166" s="24" t="e">
        <f t="shared" si="46"/>
        <v>#DIV/0!</v>
      </c>
      <c r="V166" s="24"/>
      <c r="W166" s="24"/>
      <c r="X166" s="24" t="e">
        <f t="shared" si="46"/>
        <v>#DIV/0!</v>
      </c>
      <c r="Y166" s="24" t="e">
        <f t="shared" si="46"/>
        <v>#DIV/0!</v>
      </c>
      <c r="Z166" s="24" t="e">
        <f t="shared" si="46"/>
        <v>#DIV/0!</v>
      </c>
      <c r="AA166" s="24" t="e">
        <f t="shared" si="46"/>
        <v>#DIV/0!</v>
      </c>
      <c r="AB166" s="24" t="e">
        <f t="shared" si="46"/>
        <v>#DIV/0!</v>
      </c>
      <c r="AC166" s="24"/>
      <c r="AD166" s="24" t="e">
        <f t="shared" si="46"/>
        <v>#DIV/0!</v>
      </c>
      <c r="AE166" s="24"/>
      <c r="AF166" s="24"/>
      <c r="AG166" s="24"/>
      <c r="AH166" s="24" t="e">
        <f t="shared" si="46"/>
        <v>#DIV/0!</v>
      </c>
    </row>
    <row r="167" spans="1:34" s="11" customFormat="1" ht="30" hidden="1" customHeight="1" x14ac:dyDescent="0.2">
      <c r="A167" s="27" t="s">
        <v>50</v>
      </c>
      <c r="B167" s="55" t="e">
        <f>B165/B161*10</f>
        <v>#DIV/0!</v>
      </c>
      <c r="C167" s="55" t="e">
        <f>C165/C161*10</f>
        <v>#DIV/0!</v>
      </c>
      <c r="D167" s="13" t="e">
        <f t="shared" si="43"/>
        <v>#DIV/0!</v>
      </c>
      <c r="E167" s="53" t="e">
        <f t="shared" ref="E167:Q167" si="47">E165/E161*10</f>
        <v>#DIV/0!</v>
      </c>
      <c r="F167" s="53" t="e">
        <f t="shared" si="47"/>
        <v>#DIV/0!</v>
      </c>
      <c r="G167" s="53" t="e">
        <f t="shared" si="47"/>
        <v>#DIV/0!</v>
      </c>
      <c r="H167" s="53" t="e">
        <f t="shared" si="47"/>
        <v>#DIV/0!</v>
      </c>
      <c r="I167" s="53" t="e">
        <f t="shared" si="47"/>
        <v>#DIV/0!</v>
      </c>
      <c r="J167" s="53" t="e">
        <f t="shared" si="47"/>
        <v>#DIV/0!</v>
      </c>
      <c r="K167" s="53"/>
      <c r="L167" s="53" t="e">
        <f t="shared" si="47"/>
        <v>#DIV/0!</v>
      </c>
      <c r="M167" s="53" t="e">
        <f t="shared" si="47"/>
        <v>#DIV/0!</v>
      </c>
      <c r="N167" s="53" t="e">
        <f t="shared" si="47"/>
        <v>#DIV/0!</v>
      </c>
      <c r="O167" s="53" t="e">
        <f t="shared" si="47"/>
        <v>#DIV/0!</v>
      </c>
      <c r="P167" s="53" t="e">
        <f t="shared" si="47"/>
        <v>#DIV/0!</v>
      </c>
      <c r="Q167" s="53" t="e">
        <f t="shared" si="47"/>
        <v>#DIV/0!</v>
      </c>
      <c r="R167" s="53"/>
      <c r="S167" s="53"/>
      <c r="T167" s="53" t="e">
        <f t="shared" ref="T167:AA167" si="48">T165/T161*10</f>
        <v>#DIV/0!</v>
      </c>
      <c r="U167" s="53" t="e">
        <f t="shared" si="48"/>
        <v>#DIV/0!</v>
      </c>
      <c r="V167" s="53"/>
      <c r="W167" s="53"/>
      <c r="X167" s="53" t="e">
        <f t="shared" si="48"/>
        <v>#DIV/0!</v>
      </c>
      <c r="Y167" s="53" t="e">
        <f t="shared" si="48"/>
        <v>#DIV/0!</v>
      </c>
      <c r="Z167" s="53" t="e">
        <f t="shared" si="48"/>
        <v>#DIV/0!</v>
      </c>
      <c r="AA167" s="53" t="e">
        <f t="shared" si="48"/>
        <v>#DIV/0!</v>
      </c>
      <c r="AB167" s="53" t="e">
        <f>AB165/AB161*10</f>
        <v>#DIV/0!</v>
      </c>
      <c r="AC167" s="53"/>
      <c r="AD167" s="53" t="e">
        <f>AD165/AD161*10</f>
        <v>#DIV/0!</v>
      </c>
      <c r="AE167" s="53"/>
      <c r="AF167" s="53"/>
      <c r="AG167" s="53"/>
      <c r="AH167" s="53" t="e">
        <f>AH165/AH161*10</f>
        <v>#DIV/0!</v>
      </c>
    </row>
    <row r="168" spans="1:34" s="11" customFormat="1" ht="30" hidden="1" customHeight="1" outlineLevel="1" x14ac:dyDescent="0.2">
      <c r="A168" s="10" t="s">
        <v>59</v>
      </c>
      <c r="B168" s="7"/>
      <c r="C168" s="23">
        <f>E168+F168+G168+H168+I168+J168+L168+M168+N168+O168+P168+Q168+T168+U168+X168+Y168+Z168+AA168+AB168+AD168+AH168</f>
        <v>0</v>
      </c>
      <c r="D168" s="13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</row>
    <row r="169" spans="1:34" s="11" customFormat="1" ht="30" hidden="1" customHeight="1" x14ac:dyDescent="0.2">
      <c r="A169" s="10" t="s">
        <v>60</v>
      </c>
      <c r="B169" s="52"/>
      <c r="C169" s="23">
        <f>SUM(E169:AH169)</f>
        <v>0</v>
      </c>
      <c r="D169" s="13"/>
      <c r="E169" s="53"/>
      <c r="F169" s="53"/>
      <c r="G169" s="54"/>
      <c r="H169" s="53"/>
      <c r="I169" s="53"/>
      <c r="J169" s="53"/>
      <c r="K169" s="53"/>
      <c r="L169" s="53"/>
      <c r="M169" s="22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49"/>
      <c r="Z169" s="53"/>
      <c r="AA169" s="53"/>
      <c r="AB169" s="53"/>
      <c r="AC169" s="53"/>
      <c r="AD169" s="52"/>
      <c r="AE169" s="52"/>
      <c r="AF169" s="52"/>
      <c r="AG169" s="52"/>
      <c r="AH169" s="53"/>
    </row>
    <row r="170" spans="1:34" s="11" customFormat="1" ht="30" hidden="1" customHeight="1" outlineLevel="1" x14ac:dyDescent="0.2">
      <c r="A170" s="10" t="s">
        <v>61</v>
      </c>
      <c r="B170" s="51"/>
      <c r="C170" s="51">
        <f>C168-C169</f>
        <v>0</v>
      </c>
      <c r="D170" s="13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</row>
    <row r="171" spans="1:34" s="11" customFormat="1" ht="30" hidden="1" customHeight="1" outlineLevel="1" x14ac:dyDescent="0.2">
      <c r="A171" s="50" t="s">
        <v>131</v>
      </c>
      <c r="B171" s="20"/>
      <c r="C171" s="23">
        <f>SUM(E171:AH171)</f>
        <v>0</v>
      </c>
      <c r="D171" s="13" t="e">
        <f t="shared" si="43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4" s="11" customFormat="1" ht="27" hidden="1" customHeight="1" x14ac:dyDescent="0.2">
      <c r="A172" s="12" t="s">
        <v>140</v>
      </c>
      <c r="B172" s="28" t="e">
        <f>B171/B170</f>
        <v>#DIV/0!</v>
      </c>
      <c r="C172" s="28" t="e">
        <f>C171/C170</f>
        <v>#DIV/0!</v>
      </c>
      <c r="D172" s="13"/>
      <c r="E172" s="24" t="e">
        <f>E171/E170</f>
        <v>#DIV/0!</v>
      </c>
      <c r="F172" s="24" t="e">
        <f t="shared" ref="F172:AH172" si="49">F171/F170</f>
        <v>#DIV/0!</v>
      </c>
      <c r="G172" s="24" t="e">
        <f t="shared" si="49"/>
        <v>#DIV/0!</v>
      </c>
      <c r="H172" s="24" t="e">
        <f t="shared" si="49"/>
        <v>#DIV/0!</v>
      </c>
      <c r="I172" s="24" t="e">
        <f t="shared" si="49"/>
        <v>#DIV/0!</v>
      </c>
      <c r="J172" s="24" t="e">
        <f t="shared" si="49"/>
        <v>#DIV/0!</v>
      </c>
      <c r="K172" s="24"/>
      <c r="L172" s="24" t="e">
        <f t="shared" si="49"/>
        <v>#DIV/0!</v>
      </c>
      <c r="M172" s="24" t="e">
        <f t="shared" si="49"/>
        <v>#DIV/0!</v>
      </c>
      <c r="N172" s="24" t="e">
        <f t="shared" si="49"/>
        <v>#DIV/0!</v>
      </c>
      <c r="O172" s="24" t="e">
        <f t="shared" si="49"/>
        <v>#DIV/0!</v>
      </c>
      <c r="P172" s="24" t="e">
        <f t="shared" si="49"/>
        <v>#DIV/0!</v>
      </c>
      <c r="Q172" s="24" t="e">
        <f t="shared" si="49"/>
        <v>#DIV/0!</v>
      </c>
      <c r="R172" s="24"/>
      <c r="S172" s="24"/>
      <c r="T172" s="24"/>
      <c r="U172" s="24" t="e">
        <f t="shared" si="49"/>
        <v>#DIV/0!</v>
      </c>
      <c r="V172" s="24"/>
      <c r="W172" s="24"/>
      <c r="X172" s="24" t="e">
        <f t="shared" si="49"/>
        <v>#DIV/0!</v>
      </c>
      <c r="Y172" s="24" t="e">
        <f t="shared" si="49"/>
        <v>#DIV/0!</v>
      </c>
      <c r="Z172" s="24" t="e">
        <f t="shared" si="49"/>
        <v>#DIV/0!</v>
      </c>
      <c r="AA172" s="24" t="e">
        <f t="shared" si="49"/>
        <v>#DIV/0!</v>
      </c>
      <c r="AB172" s="24" t="e">
        <f t="shared" si="49"/>
        <v>#DIV/0!</v>
      </c>
      <c r="AC172" s="24"/>
      <c r="AD172" s="24" t="e">
        <f t="shared" si="49"/>
        <v>#DIV/0!</v>
      </c>
      <c r="AE172" s="24"/>
      <c r="AF172" s="24"/>
      <c r="AG172" s="24"/>
      <c r="AH172" s="24" t="e">
        <f t="shared" si="49"/>
        <v>#DIV/0!</v>
      </c>
    </row>
    <row r="173" spans="1:34" s="11" customFormat="1" ht="31.15" hidden="1" customHeight="1" x14ac:dyDescent="0.2">
      <c r="A173" s="12" t="s">
        <v>143</v>
      </c>
      <c r="B173" s="34"/>
      <c r="C173" s="34"/>
      <c r="D173" s="14" t="e">
        <f t="shared" si="43"/>
        <v>#DIV/0!</v>
      </c>
      <c r="E173" s="34"/>
      <c r="F173" s="34"/>
      <c r="G173" s="34"/>
      <c r="H173" s="34"/>
      <c r="I173" s="34"/>
      <c r="J173" s="34"/>
      <c r="K173" s="93"/>
      <c r="L173" s="34"/>
      <c r="M173" s="34"/>
      <c r="N173" s="34"/>
      <c r="O173" s="34"/>
      <c r="P173" s="34"/>
      <c r="Q173" s="34"/>
      <c r="R173" s="93"/>
      <c r="S173" s="93"/>
      <c r="T173" s="34"/>
      <c r="U173" s="34"/>
      <c r="V173" s="93"/>
      <c r="W173" s="93"/>
      <c r="X173" s="34"/>
      <c r="Y173" s="34"/>
      <c r="Z173" s="34"/>
      <c r="AA173" s="34"/>
      <c r="AB173" s="34"/>
      <c r="AC173" s="93"/>
      <c r="AD173" s="34"/>
      <c r="AE173" s="93"/>
      <c r="AF173" s="93"/>
      <c r="AG173" s="93"/>
      <c r="AH173" s="34"/>
    </row>
    <row r="174" spans="1:34" s="11" customFormat="1" ht="30" hidden="1" customHeight="1" x14ac:dyDescent="0.2">
      <c r="A174" s="27" t="s">
        <v>62</v>
      </c>
      <c r="B174" s="20"/>
      <c r="C174" s="23">
        <f>SUM(E174:AH174)</f>
        <v>0</v>
      </c>
      <c r="D174" s="13" t="e">
        <f t="shared" si="43"/>
        <v>#DIV/0!</v>
      </c>
      <c r="E174" s="34"/>
      <c r="F174" s="34"/>
      <c r="G174" s="34"/>
      <c r="H174" s="34"/>
      <c r="I174" s="34"/>
      <c r="J174" s="34"/>
      <c r="K174" s="93"/>
      <c r="L174" s="34"/>
      <c r="M174" s="34"/>
      <c r="N174" s="34"/>
      <c r="O174" s="34"/>
      <c r="P174" s="34"/>
      <c r="Q174" s="34"/>
      <c r="R174" s="93"/>
      <c r="S174" s="93"/>
      <c r="T174" s="34"/>
      <c r="U174" s="34"/>
      <c r="V174" s="93"/>
      <c r="W174" s="93"/>
      <c r="X174" s="34"/>
      <c r="Y174" s="34"/>
      <c r="Z174" s="34"/>
      <c r="AA174" s="34"/>
      <c r="AB174" s="34"/>
      <c r="AC174" s="93"/>
      <c r="AD174" s="34"/>
      <c r="AE174" s="93"/>
      <c r="AF174" s="93"/>
      <c r="AG174" s="93"/>
      <c r="AH174" s="34"/>
    </row>
    <row r="175" spans="1:34" s="11" customFormat="1" ht="30" hidden="1" customHeight="1" x14ac:dyDescent="0.2">
      <c r="A175" s="12" t="s">
        <v>5</v>
      </c>
      <c r="B175" s="25" t="e">
        <f>B174/B173</f>
        <v>#DIV/0!</v>
      </c>
      <c r="C175" s="25" t="e">
        <f>C174/C173</f>
        <v>#DIV/0!</v>
      </c>
      <c r="D175" s="8"/>
      <c r="E175" s="25" t="e">
        <f t="shared" ref="E175:N175" si="50">E174/E173</f>
        <v>#DIV/0!</v>
      </c>
      <c r="F175" s="25" t="e">
        <f t="shared" si="50"/>
        <v>#DIV/0!</v>
      </c>
      <c r="G175" s="25" t="e">
        <f t="shared" si="50"/>
        <v>#DIV/0!</v>
      </c>
      <c r="H175" s="25" t="e">
        <f t="shared" si="50"/>
        <v>#DIV/0!</v>
      </c>
      <c r="I175" s="25" t="e">
        <f t="shared" si="50"/>
        <v>#DIV/0!</v>
      </c>
      <c r="J175" s="25" t="e">
        <f t="shared" si="50"/>
        <v>#DIV/0!</v>
      </c>
      <c r="K175" s="92"/>
      <c r="L175" s="25" t="e">
        <f t="shared" si="50"/>
        <v>#DIV/0!</v>
      </c>
      <c r="M175" s="25" t="e">
        <f t="shared" si="50"/>
        <v>#DIV/0!</v>
      </c>
      <c r="N175" s="25" t="e">
        <f t="shared" si="50"/>
        <v>#DIV/0!</v>
      </c>
      <c r="O175" s="25"/>
      <c r="P175" s="25" t="e">
        <f>P174/P173</f>
        <v>#DIV/0!</v>
      </c>
      <c r="Q175" s="25" t="e">
        <f>Q174/Q173</f>
        <v>#DIV/0!</v>
      </c>
      <c r="R175" s="92"/>
      <c r="S175" s="92"/>
      <c r="T175" s="25"/>
      <c r="U175" s="25" t="e">
        <f>U174/U173</f>
        <v>#DIV/0!</v>
      </c>
      <c r="V175" s="92"/>
      <c r="W175" s="92"/>
      <c r="X175" s="25" t="e">
        <f>X174/X173</f>
        <v>#DIV/0!</v>
      </c>
      <c r="Y175" s="25" t="e">
        <f>Y174/Y173</f>
        <v>#DIV/0!</v>
      </c>
      <c r="Z175" s="25" t="e">
        <f>Z174/Z173</f>
        <v>#DIV/0!</v>
      </c>
      <c r="AA175" s="25"/>
      <c r="AB175" s="25" t="e">
        <f>AB174/AB173</f>
        <v>#DIV/0!</v>
      </c>
      <c r="AC175" s="92"/>
      <c r="AD175" s="25" t="e">
        <f>AD174/AD173</f>
        <v>#DIV/0!</v>
      </c>
      <c r="AE175" s="92"/>
      <c r="AF175" s="92"/>
      <c r="AG175" s="92"/>
      <c r="AH175" s="25" t="e">
        <f>AH174/AH173</f>
        <v>#DIV/0!</v>
      </c>
    </row>
    <row r="176" spans="1:34" s="11" customFormat="1" ht="30" hidden="1" customHeight="1" x14ac:dyDescent="0.2">
      <c r="A176" s="27" t="s">
        <v>50</v>
      </c>
      <c r="B176" s="55" t="e">
        <f>B174/B171*10</f>
        <v>#DIV/0!</v>
      </c>
      <c r="C176" s="55" t="e">
        <f>C174/C171*10</f>
        <v>#DIV/0!</v>
      </c>
      <c r="D176" s="13" t="e">
        <f t="shared" si="43"/>
        <v>#DIV/0!</v>
      </c>
      <c r="E176" s="53" t="e">
        <f>E174/E171*10</f>
        <v>#DIV/0!</v>
      </c>
      <c r="F176" s="53" t="e">
        <f>F174/F171*10</f>
        <v>#DIV/0!</v>
      </c>
      <c r="G176" s="53" t="e">
        <f>G174/G171*10</f>
        <v>#DIV/0!</v>
      </c>
      <c r="H176" s="53" t="e">
        <f t="shared" ref="H176:O176" si="51">H174/H171*10</f>
        <v>#DIV/0!</v>
      </c>
      <c r="I176" s="53" t="e">
        <f t="shared" si="51"/>
        <v>#DIV/0!</v>
      </c>
      <c r="J176" s="53" t="e">
        <f t="shared" si="51"/>
        <v>#DIV/0!</v>
      </c>
      <c r="K176" s="53"/>
      <c r="L176" s="53" t="e">
        <f t="shared" si="51"/>
        <v>#DIV/0!</v>
      </c>
      <c r="M176" s="53" t="e">
        <f t="shared" si="51"/>
        <v>#DIV/0!</v>
      </c>
      <c r="N176" s="53" t="e">
        <f t="shared" si="51"/>
        <v>#DIV/0!</v>
      </c>
      <c r="O176" s="53" t="e">
        <f t="shared" si="51"/>
        <v>#DIV/0!</v>
      </c>
      <c r="P176" s="53" t="e">
        <f>P174/P171*10</f>
        <v>#DIV/0!</v>
      </c>
      <c r="Q176" s="53" t="e">
        <f>Q174/Q171*10</f>
        <v>#DIV/0!</v>
      </c>
      <c r="R176" s="53"/>
      <c r="S176" s="53"/>
      <c r="T176" s="53"/>
      <c r="U176" s="53" t="e">
        <f t="shared" ref="U176:AH176" si="52">U174/U171*10</f>
        <v>#DIV/0!</v>
      </c>
      <c r="V176" s="53"/>
      <c r="W176" s="53"/>
      <c r="X176" s="53" t="e">
        <f t="shared" si="52"/>
        <v>#DIV/0!</v>
      </c>
      <c r="Y176" s="53" t="e">
        <f t="shared" si="52"/>
        <v>#DIV/0!</v>
      </c>
      <c r="Z176" s="53" t="e">
        <f t="shared" si="52"/>
        <v>#DIV/0!</v>
      </c>
      <c r="AA176" s="53" t="e">
        <f t="shared" si="52"/>
        <v>#DIV/0!</v>
      </c>
      <c r="AB176" s="53" t="e">
        <f t="shared" si="52"/>
        <v>#DIV/0!</v>
      </c>
      <c r="AC176" s="53"/>
      <c r="AD176" s="53" t="e">
        <f t="shared" si="52"/>
        <v>#DIV/0!</v>
      </c>
      <c r="AE176" s="53"/>
      <c r="AF176" s="53"/>
      <c r="AG176" s="53"/>
      <c r="AH176" s="53" t="e">
        <f t="shared" si="52"/>
        <v>#DIV/0!</v>
      </c>
    </row>
    <row r="177" spans="1:34" s="11" customFormat="1" ht="30" hidden="1" customHeight="1" outlineLevel="1" x14ac:dyDescent="0.2">
      <c r="A177" s="50" t="s">
        <v>132</v>
      </c>
      <c r="B177" s="20"/>
      <c r="C177" s="23">
        <f>SUM(E177:AH177)</f>
        <v>0</v>
      </c>
      <c r="D177" s="13" t="e">
        <f t="shared" si="43"/>
        <v>#DIV/0!</v>
      </c>
      <c r="E177" s="33"/>
      <c r="F177" s="32"/>
      <c r="G177" s="5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56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133</v>
      </c>
      <c r="B178" s="20"/>
      <c r="C178" s="23">
        <f>SUM(E178:AH178)</f>
        <v>0</v>
      </c>
      <c r="D178" s="13" t="e">
        <f t="shared" si="43"/>
        <v>#DIV/0!</v>
      </c>
      <c r="E178" s="33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56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</row>
    <row r="179" spans="1:34" s="11" customFormat="1" ht="30" hidden="1" customHeight="1" x14ac:dyDescent="0.2">
      <c r="A179" s="27" t="s">
        <v>50</v>
      </c>
      <c r="B179" s="55" t="e">
        <f>B178/B177*10</f>
        <v>#DIV/0!</v>
      </c>
      <c r="C179" s="55" t="e">
        <f>C178/C177*10</f>
        <v>#DIV/0!</v>
      </c>
      <c r="D179" s="13" t="e">
        <f t="shared" si="43"/>
        <v>#DIV/0!</v>
      </c>
      <c r="E179" s="33"/>
      <c r="F179" s="53"/>
      <c r="G179" s="53" t="e">
        <f>G178/G177*10</f>
        <v>#DIV/0!</v>
      </c>
      <c r="H179" s="53"/>
      <c r="I179" s="53"/>
      <c r="J179" s="53"/>
      <c r="K179" s="53"/>
      <c r="L179" s="53"/>
      <c r="M179" s="53" t="e">
        <f>M178/M177*10</f>
        <v>#DIV/0!</v>
      </c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33"/>
      <c r="AB179" s="53"/>
      <c r="AC179" s="53"/>
      <c r="AD179" s="33"/>
      <c r="AE179" s="33"/>
      <c r="AF179" s="33"/>
      <c r="AG179" s="33"/>
      <c r="AH179" s="53" t="e">
        <f>AH178/AH177*10</f>
        <v>#DIV/0!</v>
      </c>
    </row>
    <row r="180" spans="1:34" s="11" customFormat="1" ht="30" hidden="1" customHeight="1" outlineLevel="1" x14ac:dyDescent="0.2">
      <c r="A180" s="50" t="s">
        <v>63</v>
      </c>
      <c r="B180" s="17"/>
      <c r="C180" s="48">
        <f>SUM(E180:AH180)</f>
        <v>0</v>
      </c>
      <c r="D180" s="13" t="e">
        <f t="shared" si="43"/>
        <v>#DIV/0!</v>
      </c>
      <c r="E180" s="33"/>
      <c r="F180" s="32"/>
      <c r="G180" s="53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56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64</v>
      </c>
      <c r="B181" s="17"/>
      <c r="C181" s="48">
        <f>SUM(E181:AH181)</f>
        <v>0</v>
      </c>
      <c r="D181" s="13" t="e">
        <f t="shared" si="43"/>
        <v>#DIV/0!</v>
      </c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56"/>
      <c r="Y181" s="32"/>
      <c r="Z181" s="32"/>
      <c r="AA181" s="32"/>
      <c r="AB181" s="56"/>
      <c r="AC181" s="56"/>
      <c r="AD181" s="32"/>
      <c r="AE181" s="32"/>
      <c r="AF181" s="32"/>
      <c r="AG181" s="32"/>
      <c r="AH181" s="32"/>
    </row>
    <row r="182" spans="1:34" s="11" customFormat="1" ht="30" hidden="1" customHeight="1" x14ac:dyDescent="0.2">
      <c r="A182" s="27" t="s">
        <v>50</v>
      </c>
      <c r="B182" s="55" t="e">
        <f>B181/B180*10</f>
        <v>#DIV/0!</v>
      </c>
      <c r="C182" s="55" t="e">
        <f>C181/C180*10</f>
        <v>#DIV/0!</v>
      </c>
      <c r="D182" s="13" t="e">
        <f t="shared" si="43"/>
        <v>#DIV/0!</v>
      </c>
      <c r="E182" s="33"/>
      <c r="F182" s="53"/>
      <c r="G182" s="53"/>
      <c r="H182" s="53" t="e">
        <f>H181/H180*10</f>
        <v>#DIV/0!</v>
      </c>
      <c r="I182" s="53"/>
      <c r="J182" s="53"/>
      <c r="K182" s="53"/>
      <c r="L182" s="53"/>
      <c r="M182" s="53"/>
      <c r="N182" s="53"/>
      <c r="O182" s="53" t="e">
        <f>O181/O180*10</f>
        <v>#DIV/0!</v>
      </c>
      <c r="P182" s="53"/>
      <c r="Q182" s="53"/>
      <c r="R182" s="53"/>
      <c r="S182" s="53"/>
      <c r="T182" s="53"/>
      <c r="U182" s="53" t="e">
        <f>U181/U180*10</f>
        <v>#DIV/0!</v>
      </c>
      <c r="V182" s="53"/>
      <c r="W182" s="53"/>
      <c r="X182" s="53" t="e">
        <f>X181/X180*10</f>
        <v>#DIV/0!</v>
      </c>
      <c r="Y182" s="53"/>
      <c r="Z182" s="53"/>
      <c r="AA182" s="53"/>
      <c r="AB182" s="53" t="e">
        <f>AB181/AB180*10</f>
        <v>#DIV/0!</v>
      </c>
      <c r="AC182" s="53"/>
      <c r="AD182" s="33"/>
      <c r="AE182" s="33"/>
      <c r="AF182" s="33"/>
      <c r="AG182" s="33"/>
      <c r="AH182" s="33"/>
    </row>
    <row r="183" spans="1:34" s="11" customFormat="1" ht="30" hidden="1" customHeight="1" x14ac:dyDescent="0.2">
      <c r="A183" s="50" t="s">
        <v>108</v>
      </c>
      <c r="B183" s="55"/>
      <c r="C183" s="48">
        <f>SUM(E183:AH183)</f>
        <v>0</v>
      </c>
      <c r="D183" s="13" t="e">
        <f t="shared" si="43"/>
        <v>#DIV/0!</v>
      </c>
      <c r="E183" s="3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2"/>
      <c r="AA183" s="33"/>
      <c r="AB183" s="53"/>
      <c r="AC183" s="53"/>
      <c r="AD183" s="33"/>
      <c r="AE183" s="33"/>
      <c r="AF183" s="33"/>
      <c r="AG183" s="33"/>
      <c r="AH183" s="33"/>
    </row>
    <row r="184" spans="1:34" s="11" customFormat="1" ht="30" hidden="1" customHeight="1" x14ac:dyDescent="0.2">
      <c r="A184" s="27" t="s">
        <v>109</v>
      </c>
      <c r="B184" s="55"/>
      <c r="C184" s="48">
        <f>SUM(E184:AH184)</f>
        <v>0</v>
      </c>
      <c r="D184" s="13" t="e">
        <f t="shared" si="43"/>
        <v>#DIV/0!</v>
      </c>
      <c r="E184" s="3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2"/>
      <c r="AA184" s="33"/>
      <c r="AB184" s="53"/>
      <c r="AC184" s="53"/>
      <c r="AD184" s="33"/>
      <c r="AE184" s="33"/>
      <c r="AF184" s="33"/>
      <c r="AG184" s="33"/>
      <c r="AH184" s="33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3"/>
        <v>#DIV/0!</v>
      </c>
      <c r="E185" s="33"/>
      <c r="F185" s="53"/>
      <c r="G185" s="53"/>
      <c r="H185" s="53"/>
      <c r="I185" s="53"/>
      <c r="J185" s="53"/>
      <c r="K185" s="53"/>
      <c r="L185" s="53"/>
      <c r="M185" s="53"/>
      <c r="N185" s="53" t="e">
        <f>N184/N183*10</f>
        <v>#DIV/0!</v>
      </c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 t="e">
        <f>Y184/Y183*10</f>
        <v>#DIV/0!</v>
      </c>
      <c r="Z185" s="53" t="e">
        <f>Z184/Z183*10</f>
        <v>#DIV/0!</v>
      </c>
      <c r="AA185" s="33"/>
      <c r="AB185" s="53"/>
      <c r="AC185" s="53"/>
      <c r="AD185" s="33"/>
      <c r="AE185" s="33"/>
      <c r="AF185" s="33"/>
      <c r="AG185" s="33"/>
      <c r="AH185" s="33"/>
    </row>
    <row r="186" spans="1:34" s="11" customFormat="1" ht="30" hidden="1" customHeight="1" x14ac:dyDescent="0.2">
      <c r="A186" s="50" t="s">
        <v>65</v>
      </c>
      <c r="B186" s="23"/>
      <c r="C186" s="23">
        <f>SUM(E186:AH186)</f>
        <v>0</v>
      </c>
      <c r="D186" s="13" t="e">
        <f t="shared" si="43"/>
        <v>#DIV/0!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66</v>
      </c>
      <c r="B187" s="23"/>
      <c r="C187" s="23">
        <f>SUM(E187:AH187)</f>
        <v>0</v>
      </c>
      <c r="D187" s="13" t="e">
        <f t="shared" si="43"/>
        <v>#DIV/0!</v>
      </c>
      <c r="E187" s="32"/>
      <c r="F187" s="30"/>
      <c r="G187" s="53"/>
      <c r="H187" s="22"/>
      <c r="I187" s="22"/>
      <c r="J187" s="22"/>
      <c r="K187" s="22"/>
      <c r="L187" s="22"/>
      <c r="M187" s="33"/>
      <c r="N187" s="33"/>
      <c r="O187" s="30"/>
      <c r="P187" s="30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0"/>
    </row>
    <row r="188" spans="1:34" s="11" customFormat="1" ht="30" hidden="1" customHeight="1" x14ac:dyDescent="0.2">
      <c r="A188" s="27" t="s">
        <v>50</v>
      </c>
      <c r="B188" s="48" t="e">
        <f>B187/B186*10</f>
        <v>#DIV/0!</v>
      </c>
      <c r="C188" s="48" t="e">
        <f>C187/C186*10</f>
        <v>#DIV/0!</v>
      </c>
      <c r="D188" s="13" t="e">
        <f t="shared" si="43"/>
        <v>#DIV/0!</v>
      </c>
      <c r="E188" s="49" t="e">
        <f>E187/E186*10</f>
        <v>#DIV/0!</v>
      </c>
      <c r="F188" s="49"/>
      <c r="G188" s="49"/>
      <c r="H188" s="49" t="e">
        <f t="shared" ref="H188:N188" si="53">H187/H186*10</f>
        <v>#DIV/0!</v>
      </c>
      <c r="I188" s="49" t="e">
        <f t="shared" si="53"/>
        <v>#DIV/0!</v>
      </c>
      <c r="J188" s="49" t="e">
        <f t="shared" si="53"/>
        <v>#DIV/0!</v>
      </c>
      <c r="K188" s="49"/>
      <c r="L188" s="49" t="e">
        <f t="shared" si="53"/>
        <v>#DIV/0!</v>
      </c>
      <c r="M188" s="49" t="e">
        <f t="shared" si="53"/>
        <v>#DIV/0!</v>
      </c>
      <c r="N188" s="49" t="e">
        <f t="shared" si="53"/>
        <v>#DIV/0!</v>
      </c>
      <c r="O188" s="22"/>
      <c r="P188" s="22"/>
      <c r="Q188" s="49" t="e">
        <f>Q187/Q186*10</f>
        <v>#DIV/0!</v>
      </c>
      <c r="R188" s="49"/>
      <c r="S188" s="49"/>
      <c r="T188" s="49" t="e">
        <f>T187/T186*10</f>
        <v>#DIV/0!</v>
      </c>
      <c r="U188" s="49"/>
      <c r="V188" s="49"/>
      <c r="W188" s="49"/>
      <c r="X188" s="49" t="e">
        <f t="shared" ref="X188:AD188" si="54">X187/X186*10</f>
        <v>#DIV/0!</v>
      </c>
      <c r="Y188" s="49" t="e">
        <f t="shared" si="54"/>
        <v>#DIV/0!</v>
      </c>
      <c r="Z188" s="49" t="e">
        <f t="shared" si="54"/>
        <v>#DIV/0!</v>
      </c>
      <c r="AA188" s="49" t="e">
        <f t="shared" si="54"/>
        <v>#DIV/0!</v>
      </c>
      <c r="AB188" s="49" t="e">
        <f t="shared" si="54"/>
        <v>#DIV/0!</v>
      </c>
      <c r="AC188" s="49"/>
      <c r="AD188" s="49" t="e">
        <f t="shared" si="54"/>
        <v>#DIV/0!</v>
      </c>
      <c r="AE188" s="49"/>
      <c r="AF188" s="49"/>
      <c r="AG188" s="49"/>
      <c r="AH188" s="22"/>
    </row>
    <row r="189" spans="1:34" s="11" customFormat="1" ht="30" hidden="1" customHeight="1" x14ac:dyDescent="0.2">
      <c r="A189" s="50" t="s">
        <v>138</v>
      </c>
      <c r="B189" s="23"/>
      <c r="C189" s="23">
        <f>SUM(E189:AH189)</f>
        <v>0</v>
      </c>
      <c r="D189" s="13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s="11" customFormat="1" ht="30" hidden="1" customHeight="1" x14ac:dyDescent="0.2">
      <c r="A190" s="27" t="s">
        <v>139</v>
      </c>
      <c r="B190" s="23"/>
      <c r="C190" s="23">
        <f>SUM(E190:AH190)</f>
        <v>0</v>
      </c>
      <c r="D190" s="13"/>
      <c r="E190" s="32"/>
      <c r="F190" s="30"/>
      <c r="G190" s="53"/>
      <c r="H190" s="22"/>
      <c r="I190" s="22"/>
      <c r="J190" s="22"/>
      <c r="K190" s="22"/>
      <c r="L190" s="22"/>
      <c r="M190" s="33"/>
      <c r="N190" s="33"/>
      <c r="O190" s="22"/>
      <c r="P190" s="30"/>
      <c r="Q190" s="30"/>
      <c r="R190" s="30"/>
      <c r="S190" s="30"/>
      <c r="T190" s="33"/>
      <c r="U190" s="33"/>
      <c r="V190" s="33"/>
      <c r="W190" s="33"/>
      <c r="X190" s="33"/>
      <c r="Y190" s="30"/>
      <c r="Z190" s="30"/>
      <c r="AA190" s="33"/>
      <c r="AB190" s="30"/>
      <c r="AC190" s="30"/>
      <c r="AD190" s="33"/>
      <c r="AE190" s="33"/>
      <c r="AF190" s="33"/>
      <c r="AG190" s="33"/>
      <c r="AH190" s="30"/>
    </row>
    <row r="191" spans="1:34" s="11" customFormat="1" ht="30" hidden="1" customHeight="1" x14ac:dyDescent="0.2">
      <c r="A191" s="27" t="s">
        <v>50</v>
      </c>
      <c r="B191" s="48"/>
      <c r="C191" s="48" t="e">
        <f>C190/C189*10</f>
        <v>#DIV/0!</v>
      </c>
      <c r="D191" s="13"/>
      <c r="E191" s="49"/>
      <c r="F191" s="49"/>
      <c r="G191" s="49"/>
      <c r="H191" s="49" t="e">
        <f>H190/H189*10</f>
        <v>#DIV/0!</v>
      </c>
      <c r="I191" s="49" t="e">
        <f>I190/I189*10</f>
        <v>#DIV/0!</v>
      </c>
      <c r="J191" s="49" t="e">
        <f>J190/J189*10</f>
        <v>#DIV/0!</v>
      </c>
      <c r="K191" s="49"/>
      <c r="L191" s="49" t="e">
        <f>L190/L189*10</f>
        <v>#DIV/0!</v>
      </c>
      <c r="M191" s="49"/>
      <c r="N191" s="49" t="e">
        <f>N190/N189*10</f>
        <v>#DIV/0!</v>
      </c>
      <c r="O191" s="49"/>
      <c r="P191" s="22"/>
      <c r="Q191" s="22"/>
      <c r="R191" s="22"/>
      <c r="S191" s="22"/>
      <c r="T191" s="49" t="e">
        <f>T190/T189*10</f>
        <v>#DIV/0!</v>
      </c>
      <c r="U191" s="49" t="e">
        <f>U190/U189*10</f>
        <v>#DIV/0!</v>
      </c>
      <c r="V191" s="49"/>
      <c r="W191" s="49"/>
      <c r="X191" s="49"/>
      <c r="Y191" s="22"/>
      <c r="Z191" s="22"/>
      <c r="AA191" s="49" t="e">
        <f>AA190/AA189*10</f>
        <v>#DIV/0!</v>
      </c>
      <c r="AB191" s="49"/>
      <c r="AC191" s="49"/>
      <c r="AD191" s="49" t="e">
        <f>AD190/AD189*10</f>
        <v>#DIV/0!</v>
      </c>
      <c r="AE191" s="49"/>
      <c r="AF191" s="49"/>
      <c r="AG191" s="49"/>
      <c r="AH191" s="22"/>
    </row>
    <row r="192" spans="1:34" s="11" customFormat="1" ht="30" hidden="1" customHeight="1" x14ac:dyDescent="0.2">
      <c r="A192" s="50" t="s">
        <v>134</v>
      </c>
      <c r="B192" s="23">
        <v>75</v>
      </c>
      <c r="C192" s="23">
        <f>SUM(E192:AH192)</f>
        <v>165</v>
      </c>
      <c r="D192" s="13">
        <f>C192/B192</f>
        <v>2.2000000000000002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>
        <v>50</v>
      </c>
      <c r="U192" s="32"/>
      <c r="V192" s="32"/>
      <c r="W192" s="32"/>
      <c r="X192" s="32"/>
      <c r="Y192" s="32">
        <v>115</v>
      </c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135</v>
      </c>
      <c r="B193" s="23">
        <v>83</v>
      </c>
      <c r="C193" s="23">
        <f>SUM(E193:AH193)</f>
        <v>104</v>
      </c>
      <c r="D193" s="13">
        <f t="shared" si="43"/>
        <v>1.2530120481927711</v>
      </c>
      <c r="E193" s="32"/>
      <c r="F193" s="30"/>
      <c r="G193" s="53"/>
      <c r="H193" s="30"/>
      <c r="I193" s="30"/>
      <c r="J193" s="30"/>
      <c r="K193" s="30"/>
      <c r="L193" s="33"/>
      <c r="M193" s="33"/>
      <c r="N193" s="33"/>
      <c r="O193" s="30"/>
      <c r="P193" s="30"/>
      <c r="Q193" s="30"/>
      <c r="R193" s="30"/>
      <c r="S193" s="30"/>
      <c r="T193" s="33">
        <v>20</v>
      </c>
      <c r="U193" s="33"/>
      <c r="V193" s="33"/>
      <c r="W193" s="33"/>
      <c r="X193" s="33"/>
      <c r="Y193" s="33">
        <v>84</v>
      </c>
      <c r="Z193" s="30"/>
      <c r="AA193" s="33"/>
      <c r="AB193" s="30"/>
      <c r="AC193" s="30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>
        <f>B193/B192*10</f>
        <v>11.066666666666666</v>
      </c>
      <c r="C194" s="48">
        <f>C193/C192*10</f>
        <v>6.3030303030303028</v>
      </c>
      <c r="D194" s="13">
        <f t="shared" si="43"/>
        <v>0.56955093099671417</v>
      </c>
      <c r="E194" s="49"/>
      <c r="F194" s="49"/>
      <c r="G194" s="49"/>
      <c r="H194" s="22"/>
      <c r="I194" s="22"/>
      <c r="J194" s="22"/>
      <c r="K194" s="22"/>
      <c r="L194" s="49"/>
      <c r="M194" s="49"/>
      <c r="N194" s="49"/>
      <c r="O194" s="22"/>
      <c r="P194" s="22"/>
      <c r="Q194" s="22"/>
      <c r="R194" s="22"/>
      <c r="S194" s="22"/>
      <c r="T194" s="49">
        <f>T193/T192*10</f>
        <v>4</v>
      </c>
      <c r="U194" s="49"/>
      <c r="V194" s="49"/>
      <c r="W194" s="49"/>
      <c r="X194" s="49"/>
      <c r="Y194" s="49">
        <f>Y193/Y192*10</f>
        <v>7.304347826086957</v>
      </c>
      <c r="Z194" s="22"/>
      <c r="AA194" s="49"/>
      <c r="AB194" s="49"/>
      <c r="AC194" s="49"/>
      <c r="AD194" s="49"/>
      <c r="AE194" s="49"/>
      <c r="AF194" s="49"/>
      <c r="AG194" s="49"/>
      <c r="AH194" s="22"/>
    </row>
    <row r="195" spans="1:34" s="11" customFormat="1" ht="30" hidden="1" customHeight="1" outlineLevel="1" x14ac:dyDescent="0.2">
      <c r="A195" s="50" t="s">
        <v>67</v>
      </c>
      <c r="B195" s="23"/>
      <c r="C195" s="23">
        <f>SUM(E195:AH195)</f>
        <v>0</v>
      </c>
      <c r="D195" s="13" t="e">
        <f t="shared" si="43"/>
        <v>#DIV/0!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outlineLevel="1" x14ac:dyDescent="0.2">
      <c r="A196" s="27" t="s">
        <v>68</v>
      </c>
      <c r="B196" s="23"/>
      <c r="C196" s="23">
        <f>SUM(E196:AH196)</f>
        <v>0</v>
      </c>
      <c r="D196" s="13" t="e">
        <f t="shared" si="43"/>
        <v>#DIV/0!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</row>
    <row r="197" spans="1:34" s="11" customFormat="1" ht="30" hidden="1" customHeight="1" x14ac:dyDescent="0.2">
      <c r="A197" s="27" t="s">
        <v>50</v>
      </c>
      <c r="B197" s="55" t="e">
        <f>B196/B195*10</f>
        <v>#DIV/0!</v>
      </c>
      <c r="C197" s="55" t="e">
        <f>C196/C195*10</f>
        <v>#DIV/0!</v>
      </c>
      <c r="D197" s="13" t="e">
        <f t="shared" si="43"/>
        <v>#DIV/0!</v>
      </c>
      <c r="E197" s="53"/>
      <c r="F197" s="53"/>
      <c r="G197" s="53" t="e">
        <f>G196/G195*10</f>
        <v>#DIV/0!</v>
      </c>
      <c r="H197" s="53"/>
      <c r="I197" s="53"/>
      <c r="J197" s="53"/>
      <c r="K197" s="53"/>
      <c r="L197" s="53"/>
      <c r="M197" s="53" t="e">
        <f>M196/M195*10</f>
        <v>#DIV/0!</v>
      </c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 t="e">
        <f>Z196/Z195*10</f>
        <v>#DIV/0!</v>
      </c>
      <c r="AA197" s="53"/>
      <c r="AB197" s="53"/>
      <c r="AC197" s="53"/>
      <c r="AD197" s="53"/>
      <c r="AE197" s="53"/>
      <c r="AF197" s="53"/>
      <c r="AG197" s="53"/>
      <c r="AH197" s="53"/>
    </row>
    <row r="198" spans="1:34" s="11" customFormat="1" ht="30" hidden="1" customHeight="1" outlineLevel="1" x14ac:dyDescent="0.2">
      <c r="A198" s="50" t="s">
        <v>69</v>
      </c>
      <c r="B198" s="23"/>
      <c r="C198" s="23">
        <f>SUM(E198:AH198)</f>
        <v>0</v>
      </c>
      <c r="D198" s="13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outlineLevel="1" x14ac:dyDescent="0.2">
      <c r="A199" s="27" t="s">
        <v>70</v>
      </c>
      <c r="B199" s="23"/>
      <c r="C199" s="23">
        <f>SUM(E199:AH199)</f>
        <v>0</v>
      </c>
      <c r="D199" s="13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11" customFormat="1" ht="30" hidden="1" customHeight="1" x14ac:dyDescent="0.2">
      <c r="A200" s="27" t="s">
        <v>50</v>
      </c>
      <c r="B200" s="55" t="e">
        <f>B199/B198*10</f>
        <v>#DIV/0!</v>
      </c>
      <c r="C200" s="55" t="e">
        <f>C199/C198*10</f>
        <v>#DIV/0!</v>
      </c>
      <c r="D200" s="13" t="e">
        <f t="shared" si="43"/>
        <v>#DIV/0!</v>
      </c>
      <c r="E200" s="55"/>
      <c r="F200" s="55"/>
      <c r="G200" s="53" t="e">
        <f>G199/G198*10</f>
        <v>#DIV/0!</v>
      </c>
      <c r="H200" s="55"/>
      <c r="I200" s="55"/>
      <c r="J200" s="53" t="e">
        <f>J199/J198*10</f>
        <v>#DIV/0!</v>
      </c>
      <c r="K200" s="53"/>
      <c r="L200" s="53" t="e">
        <f>L199/L198*10</f>
        <v>#DIV/0!</v>
      </c>
      <c r="M200" s="53" t="e">
        <f>M199/M198*10</f>
        <v>#DIV/0!</v>
      </c>
      <c r="N200" s="53"/>
      <c r="O200" s="53"/>
      <c r="P200" s="53"/>
      <c r="Q200" s="53"/>
      <c r="R200" s="53"/>
      <c r="S200" s="53"/>
      <c r="T200" s="53"/>
      <c r="U200" s="53" t="e">
        <f>U199/U198*10</f>
        <v>#DIV/0!</v>
      </c>
      <c r="V200" s="53"/>
      <c r="W200" s="53"/>
      <c r="X200" s="53"/>
      <c r="Y200" s="53"/>
      <c r="Z200" s="53" t="e">
        <f>Z199/Z198*10</f>
        <v>#DIV/0!</v>
      </c>
      <c r="AA200" s="53"/>
      <c r="AB200" s="53"/>
      <c r="AC200" s="53"/>
      <c r="AD200" s="53" t="e">
        <f>AD199/AD198*10</f>
        <v>#DIV/0!</v>
      </c>
      <c r="AE200" s="53"/>
      <c r="AF200" s="53"/>
      <c r="AG200" s="53"/>
      <c r="AH200" s="53"/>
    </row>
    <row r="201" spans="1:34" s="11" customFormat="1" ht="30" hidden="1" customHeight="1" x14ac:dyDescent="0.2">
      <c r="A201" s="50" t="s">
        <v>71</v>
      </c>
      <c r="B201" s="20"/>
      <c r="C201" s="23">
        <f>SUM(E201:AH201)</f>
        <v>0</v>
      </c>
      <c r="D201" s="13" t="e">
        <f t="shared" si="43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52"/>
      <c r="R201" s="52"/>
      <c r="S201" s="5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x14ac:dyDescent="0.2">
      <c r="A202" s="50" t="s">
        <v>72</v>
      </c>
      <c r="B202" s="20"/>
      <c r="C202" s="23"/>
      <c r="D202" s="13" t="e">
        <f>C202/B202</f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50" t="s">
        <v>73</v>
      </c>
      <c r="B203" s="20"/>
      <c r="C203" s="23"/>
      <c r="D203" s="13" t="e">
        <f>C203/B203</f>
        <v>#DIV/0!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</row>
    <row r="204" spans="1:34" s="45" customFormat="1" ht="30" hidden="1" customHeight="1" x14ac:dyDescent="0.2">
      <c r="A204" s="27" t="s">
        <v>74</v>
      </c>
      <c r="B204" s="20"/>
      <c r="C204" s="23">
        <f>SUM(E204:AH204)</f>
        <v>0</v>
      </c>
      <c r="D204" s="13" t="e">
        <f>C204/B204</f>
        <v>#DIV/0!</v>
      </c>
      <c r="E204" s="34"/>
      <c r="F204" s="34"/>
      <c r="G204" s="34"/>
      <c r="H204" s="34"/>
      <c r="I204" s="34"/>
      <c r="J204" s="34"/>
      <c r="K204" s="93"/>
      <c r="L204" s="34"/>
      <c r="M204" s="34"/>
      <c r="N204" s="34"/>
      <c r="O204" s="34"/>
      <c r="P204" s="34"/>
      <c r="Q204" s="34"/>
      <c r="R204" s="93"/>
      <c r="S204" s="93"/>
      <c r="T204" s="34"/>
      <c r="U204" s="34"/>
      <c r="V204" s="93"/>
      <c r="W204" s="93"/>
      <c r="X204" s="34"/>
      <c r="Y204" s="34"/>
      <c r="Z204" s="34"/>
      <c r="AA204" s="34"/>
      <c r="AB204" s="34"/>
      <c r="AC204" s="93"/>
      <c r="AD204" s="34"/>
      <c r="AE204" s="93"/>
      <c r="AF204" s="93"/>
      <c r="AG204" s="93"/>
      <c r="AH204" s="34"/>
    </row>
    <row r="205" spans="1:34" s="45" customFormat="1" ht="30" hidden="1" customHeight="1" x14ac:dyDescent="0.2">
      <c r="A205" s="12" t="s">
        <v>75</v>
      </c>
      <c r="B205" s="82"/>
      <c r="C205" s="82" t="e">
        <f>C204/C207</f>
        <v>#DIV/0!</v>
      </c>
      <c r="D205" s="8"/>
      <c r="E205" s="25"/>
      <c r="F205" s="25"/>
      <c r="G205" s="25"/>
      <c r="H205" s="25"/>
      <c r="I205" s="25"/>
      <c r="J205" s="25"/>
      <c r="K205" s="92"/>
      <c r="L205" s="25"/>
      <c r="M205" s="25"/>
      <c r="N205" s="25"/>
      <c r="O205" s="25"/>
      <c r="P205" s="25"/>
      <c r="Q205" s="25"/>
      <c r="R205" s="92"/>
      <c r="S205" s="92"/>
      <c r="T205" s="25"/>
      <c r="U205" s="25"/>
      <c r="V205" s="92"/>
      <c r="W205" s="92"/>
      <c r="X205" s="25"/>
      <c r="Y205" s="25"/>
      <c r="Z205" s="25"/>
      <c r="AA205" s="25"/>
      <c r="AB205" s="25"/>
      <c r="AC205" s="92"/>
      <c r="AD205" s="25"/>
      <c r="AE205" s="92"/>
      <c r="AF205" s="92"/>
      <c r="AG205" s="92"/>
      <c r="AH205" s="25"/>
    </row>
    <row r="206" spans="1:34" s="11" customFormat="1" ht="30" hidden="1" customHeight="1" x14ac:dyDescent="0.2">
      <c r="A206" s="27" t="s">
        <v>76</v>
      </c>
      <c r="B206" s="20"/>
      <c r="C206" s="23">
        <f>SUM(E206:AH206)</f>
        <v>0</v>
      </c>
      <c r="D206" s="13" t="e">
        <f t="shared" ref="D206:D218" si="55">C206/B206</f>
        <v>#DIV/0!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11" customFormat="1" ht="30" hidden="1" customHeight="1" outlineLevel="1" x14ac:dyDescent="0.2">
      <c r="A207" s="27" t="s">
        <v>77</v>
      </c>
      <c r="B207" s="20"/>
      <c r="C207" s="20"/>
      <c r="D207" s="13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11" customFormat="1" ht="30" hidden="1" customHeight="1" outlineLevel="1" x14ac:dyDescent="0.2">
      <c r="A208" s="27" t="s">
        <v>78</v>
      </c>
      <c r="B208" s="20"/>
      <c r="C208" s="23">
        <f>SUM(E208:AH208)</f>
        <v>0</v>
      </c>
      <c r="D208" s="13" t="e">
        <f t="shared" si="55"/>
        <v>#DIV/0!</v>
      </c>
      <c r="E208" s="34"/>
      <c r="F208" s="34"/>
      <c r="G208" s="34"/>
      <c r="H208" s="34"/>
      <c r="I208" s="34"/>
      <c r="J208" s="34"/>
      <c r="K208" s="93"/>
      <c r="L208" s="34"/>
      <c r="M208" s="34"/>
      <c r="N208" s="34"/>
      <c r="O208" s="34"/>
      <c r="P208" s="34"/>
      <c r="Q208" s="34"/>
      <c r="R208" s="93"/>
      <c r="S208" s="93"/>
      <c r="T208" s="34"/>
      <c r="U208" s="34"/>
      <c r="V208" s="93"/>
      <c r="W208" s="93"/>
      <c r="X208" s="34"/>
      <c r="Y208" s="34"/>
      <c r="Z208" s="34"/>
      <c r="AA208" s="34"/>
      <c r="AB208" s="34"/>
      <c r="AC208" s="93"/>
      <c r="AD208" s="34"/>
      <c r="AE208" s="93"/>
      <c r="AF208" s="93"/>
      <c r="AG208" s="93"/>
      <c r="AH208" s="34"/>
    </row>
    <row r="209" spans="1:44" s="11" customFormat="1" ht="30" hidden="1" customHeight="1" x14ac:dyDescent="0.2">
      <c r="A209" s="12" t="s">
        <v>5</v>
      </c>
      <c r="B209" s="83" t="e">
        <f>B208/B207</f>
        <v>#DIV/0!</v>
      </c>
      <c r="C209" s="83" t="e">
        <f>C208/C207</f>
        <v>#DIV/0!</v>
      </c>
      <c r="D209" s="13"/>
      <c r="E209" s="14" t="e">
        <f>E208/E207</f>
        <v>#DIV/0!</v>
      </c>
      <c r="F209" s="14" t="e">
        <f t="shared" ref="F209:AH209" si="56">F208/F207</f>
        <v>#DIV/0!</v>
      </c>
      <c r="G209" s="14" t="e">
        <f t="shared" si="56"/>
        <v>#DIV/0!</v>
      </c>
      <c r="H209" s="14" t="e">
        <f t="shared" si="56"/>
        <v>#DIV/0!</v>
      </c>
      <c r="I209" s="14" t="e">
        <f t="shared" si="56"/>
        <v>#DIV/0!</v>
      </c>
      <c r="J209" s="14" t="e">
        <f t="shared" si="56"/>
        <v>#DIV/0!</v>
      </c>
      <c r="K209" s="14"/>
      <c r="L209" s="14" t="e">
        <f t="shared" si="56"/>
        <v>#DIV/0!</v>
      </c>
      <c r="M209" s="14" t="e">
        <f t="shared" si="56"/>
        <v>#DIV/0!</v>
      </c>
      <c r="N209" s="14" t="e">
        <f t="shared" si="56"/>
        <v>#DIV/0!</v>
      </c>
      <c r="O209" s="14" t="e">
        <f t="shared" si="56"/>
        <v>#DIV/0!</v>
      </c>
      <c r="P209" s="14" t="e">
        <f t="shared" si="56"/>
        <v>#DIV/0!</v>
      </c>
      <c r="Q209" s="14" t="e">
        <f t="shared" si="56"/>
        <v>#DIV/0!</v>
      </c>
      <c r="R209" s="14"/>
      <c r="S209" s="14"/>
      <c r="T209" s="14" t="e">
        <f t="shared" si="56"/>
        <v>#DIV/0!</v>
      </c>
      <c r="U209" s="14" t="e">
        <f t="shared" si="56"/>
        <v>#DIV/0!</v>
      </c>
      <c r="V209" s="14"/>
      <c r="W209" s="14"/>
      <c r="X209" s="14" t="e">
        <f t="shared" si="56"/>
        <v>#DIV/0!</v>
      </c>
      <c r="Y209" s="14" t="e">
        <f t="shared" si="56"/>
        <v>#DIV/0!</v>
      </c>
      <c r="Z209" s="14" t="e">
        <f t="shared" si="56"/>
        <v>#DIV/0!</v>
      </c>
      <c r="AA209" s="14" t="e">
        <f t="shared" si="56"/>
        <v>#DIV/0!</v>
      </c>
      <c r="AB209" s="14" t="e">
        <f t="shared" si="56"/>
        <v>#DIV/0!</v>
      </c>
      <c r="AC209" s="14"/>
      <c r="AD209" s="14" t="e">
        <f t="shared" si="56"/>
        <v>#DIV/0!</v>
      </c>
      <c r="AE209" s="14"/>
      <c r="AF209" s="14"/>
      <c r="AG209" s="14"/>
      <c r="AH209" s="14" t="e">
        <f t="shared" si="56"/>
        <v>#DIV/0!</v>
      </c>
    </row>
    <row r="210" spans="1:44" s="11" customFormat="1" ht="30" hidden="1" customHeight="1" x14ac:dyDescent="0.2">
      <c r="A210" s="10" t="s">
        <v>79</v>
      </c>
      <c r="B210" s="22"/>
      <c r="C210" s="22">
        <f>SUM(E210:AH210)</f>
        <v>0</v>
      </c>
      <c r="D210" s="13" t="e">
        <f t="shared" si="55"/>
        <v>#DIV/0!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44" s="11" customFormat="1" ht="30" hidden="1" customHeight="1" x14ac:dyDescent="0.2">
      <c r="A211" s="10" t="s">
        <v>80</v>
      </c>
      <c r="B211" s="22"/>
      <c r="C211" s="22">
        <f>SUM(E211:AH211)</f>
        <v>0</v>
      </c>
      <c r="D211" s="13" t="e">
        <f t="shared" si="55"/>
        <v>#DIV/0!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44" s="11" customFormat="1" ht="30" hidden="1" customHeight="1" x14ac:dyDescent="0.2">
      <c r="A212" s="27" t="s">
        <v>103</v>
      </c>
      <c r="B212" s="20"/>
      <c r="C212" s="23">
        <f>SUM(E212:AH212)</f>
        <v>0</v>
      </c>
      <c r="D212" s="13" t="e">
        <f t="shared" si="55"/>
        <v>#DIV/0!</v>
      </c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</row>
    <row r="213" spans="1:44" s="45" customFormat="1" ht="30" hidden="1" customHeight="1" outlineLevel="1" x14ac:dyDescent="0.2">
      <c r="A213" s="10" t="s">
        <v>124</v>
      </c>
      <c r="B213" s="23"/>
      <c r="C213" s="23">
        <f>SUM(E213:AH213)</f>
        <v>101088</v>
      </c>
      <c r="D213" s="13" t="e">
        <f t="shared" si="55"/>
        <v>#DIV/0!</v>
      </c>
      <c r="E213" s="26">
        <v>1366</v>
      </c>
      <c r="F213" s="26">
        <v>2847</v>
      </c>
      <c r="G213" s="26">
        <v>5196</v>
      </c>
      <c r="H213" s="26">
        <v>6543</v>
      </c>
      <c r="I213" s="26">
        <v>7357</v>
      </c>
      <c r="J213" s="26">
        <v>5788</v>
      </c>
      <c r="K213" s="26"/>
      <c r="L213" s="26">
        <v>3545</v>
      </c>
      <c r="M213" s="26">
        <v>5170</v>
      </c>
      <c r="N213" s="26">
        <v>3029</v>
      </c>
      <c r="O213" s="26">
        <v>3517</v>
      </c>
      <c r="P213" s="26">
        <v>3888</v>
      </c>
      <c r="Q213" s="26">
        <v>6744</v>
      </c>
      <c r="R213" s="26"/>
      <c r="S213" s="26"/>
      <c r="T213" s="26">
        <v>6037</v>
      </c>
      <c r="U213" s="26">
        <v>3845</v>
      </c>
      <c r="V213" s="26"/>
      <c r="W213" s="26"/>
      <c r="X213" s="26">
        <v>3946</v>
      </c>
      <c r="Y213" s="26">
        <v>5043</v>
      </c>
      <c r="Z213" s="26">
        <v>2005</v>
      </c>
      <c r="AA213" s="26">
        <v>1351</v>
      </c>
      <c r="AB213" s="26">
        <v>8708</v>
      </c>
      <c r="AC213" s="26"/>
      <c r="AD213" s="26">
        <v>9901</v>
      </c>
      <c r="AE213" s="26"/>
      <c r="AF213" s="26"/>
      <c r="AG213" s="26"/>
      <c r="AH213" s="26">
        <v>5262</v>
      </c>
    </row>
    <row r="214" spans="1:44" s="58" customFormat="1" ht="30" hidden="1" customHeight="1" outlineLevel="1" x14ac:dyDescent="0.2">
      <c r="A214" s="27" t="s">
        <v>81</v>
      </c>
      <c r="B214" s="23"/>
      <c r="C214" s="23">
        <f>SUM(E214:AH214)</f>
        <v>99561</v>
      </c>
      <c r="D214" s="13" t="e">
        <f t="shared" si="55"/>
        <v>#DIV/0!</v>
      </c>
      <c r="E214" s="32">
        <v>1366</v>
      </c>
      <c r="F214" s="32">
        <v>2847</v>
      </c>
      <c r="G214" s="32">
        <v>5196</v>
      </c>
      <c r="H214" s="32">
        <v>6543</v>
      </c>
      <c r="I214" s="32">
        <v>7250</v>
      </c>
      <c r="J214" s="32">
        <v>5539</v>
      </c>
      <c r="K214" s="32"/>
      <c r="L214" s="32">
        <v>3467</v>
      </c>
      <c r="M214" s="32">
        <v>5170</v>
      </c>
      <c r="N214" s="32">
        <v>3029</v>
      </c>
      <c r="O214" s="32">
        <v>3517</v>
      </c>
      <c r="P214" s="32">
        <v>3752</v>
      </c>
      <c r="Q214" s="32">
        <v>6565</v>
      </c>
      <c r="R214" s="32"/>
      <c r="S214" s="32"/>
      <c r="T214" s="32">
        <v>6037</v>
      </c>
      <c r="U214" s="32">
        <v>3845</v>
      </c>
      <c r="V214" s="32"/>
      <c r="W214" s="32"/>
      <c r="X214" s="32">
        <v>3946</v>
      </c>
      <c r="Y214" s="32">
        <v>5043</v>
      </c>
      <c r="Z214" s="32">
        <v>1980</v>
      </c>
      <c r="AA214" s="32">
        <v>1351</v>
      </c>
      <c r="AB214" s="32">
        <v>8708</v>
      </c>
      <c r="AC214" s="32"/>
      <c r="AD214" s="32">
        <v>9350</v>
      </c>
      <c r="AE214" s="32"/>
      <c r="AF214" s="32"/>
      <c r="AG214" s="32"/>
      <c r="AH214" s="32">
        <v>5060</v>
      </c>
    </row>
    <row r="215" spans="1:44" s="45" customFormat="1" ht="30" hidden="1" customHeight="1" x14ac:dyDescent="0.2">
      <c r="A215" s="10" t="s">
        <v>82</v>
      </c>
      <c r="B215" s="47"/>
      <c r="C215" s="47">
        <f>C214/C213</f>
        <v>0.98489434947768284</v>
      </c>
      <c r="D215" s="13" t="e">
        <f t="shared" si="55"/>
        <v>#DIV/0!</v>
      </c>
      <c r="E215" s="68">
        <f t="shared" ref="E215:AH215" si="57">E214/E213</f>
        <v>1</v>
      </c>
      <c r="F215" s="68">
        <f t="shared" si="57"/>
        <v>1</v>
      </c>
      <c r="G215" s="68">
        <f t="shared" si="57"/>
        <v>1</v>
      </c>
      <c r="H215" s="68">
        <f t="shared" si="57"/>
        <v>1</v>
      </c>
      <c r="I215" s="68">
        <f t="shared" si="57"/>
        <v>0.98545602827239365</v>
      </c>
      <c r="J215" s="68">
        <f t="shared" si="57"/>
        <v>0.95697995853489981</v>
      </c>
      <c r="K215" s="68"/>
      <c r="L215" s="68">
        <f t="shared" si="57"/>
        <v>0.97799717912552886</v>
      </c>
      <c r="M215" s="68">
        <f t="shared" si="57"/>
        <v>1</v>
      </c>
      <c r="N215" s="68">
        <f t="shared" si="57"/>
        <v>1</v>
      </c>
      <c r="O215" s="68">
        <f t="shared" si="57"/>
        <v>1</v>
      </c>
      <c r="P215" s="68">
        <f t="shared" si="57"/>
        <v>0.96502057613168724</v>
      </c>
      <c r="Q215" s="68">
        <f t="shared" si="57"/>
        <v>0.9734578884934757</v>
      </c>
      <c r="R215" s="68"/>
      <c r="S215" s="68"/>
      <c r="T215" s="68">
        <f t="shared" si="57"/>
        <v>1</v>
      </c>
      <c r="U215" s="68">
        <f t="shared" si="57"/>
        <v>1</v>
      </c>
      <c r="V215" s="68"/>
      <c r="W215" s="68"/>
      <c r="X215" s="68">
        <f t="shared" si="57"/>
        <v>1</v>
      </c>
      <c r="Y215" s="68">
        <f t="shared" si="57"/>
        <v>1</v>
      </c>
      <c r="Z215" s="68">
        <f t="shared" si="57"/>
        <v>0.98753117206982544</v>
      </c>
      <c r="AA215" s="68">
        <f t="shared" si="57"/>
        <v>1</v>
      </c>
      <c r="AB215" s="68">
        <f t="shared" si="57"/>
        <v>1</v>
      </c>
      <c r="AC215" s="68"/>
      <c r="AD215" s="68">
        <f t="shared" si="57"/>
        <v>0.9443490556509444</v>
      </c>
      <c r="AE215" s="68"/>
      <c r="AF215" s="68"/>
      <c r="AG215" s="68"/>
      <c r="AH215" s="68">
        <f t="shared" si="57"/>
        <v>0.9616115545419992</v>
      </c>
    </row>
    <row r="216" spans="1:44" s="45" customFormat="1" ht="30" hidden="1" customHeight="1" outlineLevel="1" x14ac:dyDescent="0.2">
      <c r="A216" s="10" t="s">
        <v>83</v>
      </c>
      <c r="B216" s="23"/>
      <c r="C216" s="23">
        <f>SUM(E216:AH216)</f>
        <v>0</v>
      </c>
      <c r="D216" s="13" t="e">
        <f t="shared" si="55"/>
        <v>#DIV/0!</v>
      </c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</row>
    <row r="217" spans="1:44" s="58" customFormat="1" ht="30" hidden="1" customHeight="1" outlineLevel="1" x14ac:dyDescent="0.2">
      <c r="A217" s="27" t="s">
        <v>84</v>
      </c>
      <c r="B217" s="20"/>
      <c r="C217" s="23">
        <f>SUM(E217:AH217)</f>
        <v>15599</v>
      </c>
      <c r="D217" s="13" t="e">
        <f t="shared" si="55"/>
        <v>#DIV/0!</v>
      </c>
      <c r="E217" s="44">
        <v>17</v>
      </c>
      <c r="F217" s="32">
        <v>360</v>
      </c>
      <c r="G217" s="32">
        <v>2381</v>
      </c>
      <c r="H217" s="32">
        <v>435</v>
      </c>
      <c r="I217" s="32">
        <v>387</v>
      </c>
      <c r="J217" s="32">
        <v>1130</v>
      </c>
      <c r="K217" s="32"/>
      <c r="L217" s="32"/>
      <c r="M217" s="32">
        <v>1360</v>
      </c>
      <c r="N217" s="32">
        <v>202</v>
      </c>
      <c r="O217" s="32">
        <v>581</v>
      </c>
      <c r="P217" s="44">
        <v>217</v>
      </c>
      <c r="Q217" s="32">
        <v>663</v>
      </c>
      <c r="R217" s="32"/>
      <c r="S217" s="32"/>
      <c r="T217" s="32">
        <v>1813</v>
      </c>
      <c r="U217" s="32">
        <v>170</v>
      </c>
      <c r="V217" s="32"/>
      <c r="W217" s="32"/>
      <c r="X217" s="32">
        <v>630</v>
      </c>
      <c r="Y217" s="32"/>
      <c r="Z217" s="32">
        <v>110</v>
      </c>
      <c r="AA217" s="32"/>
      <c r="AB217" s="32">
        <v>1225</v>
      </c>
      <c r="AC217" s="32"/>
      <c r="AD217" s="32">
        <v>3778</v>
      </c>
      <c r="AE217" s="32"/>
      <c r="AF217" s="32"/>
      <c r="AG217" s="32"/>
      <c r="AH217" s="32">
        <v>140</v>
      </c>
    </row>
    <row r="218" spans="1:44" s="45" customFormat="1" ht="30" hidden="1" customHeight="1" x14ac:dyDescent="0.2">
      <c r="A218" s="10" t="s">
        <v>85</v>
      </c>
      <c r="B218" s="13"/>
      <c r="C218" s="13" t="e">
        <f>C217/C216</f>
        <v>#DIV/0!</v>
      </c>
      <c r="D218" s="13" t="e">
        <f t="shared" si="55"/>
        <v>#DIV/0!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44" s="45" customFormat="1" ht="30" hidden="1" customHeight="1" x14ac:dyDescent="0.2">
      <c r="A219" s="12" t="s">
        <v>86</v>
      </c>
      <c r="B219" s="20"/>
      <c r="C219" s="23"/>
      <c r="D219" s="23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</row>
    <row r="220" spans="1:44" s="58" customFormat="1" ht="30" hidden="1" customHeight="1" outlineLevel="1" x14ac:dyDescent="0.2">
      <c r="A220" s="50" t="s">
        <v>87</v>
      </c>
      <c r="B220" s="20"/>
      <c r="C220" s="23">
        <f>SUM(E220:AH220)</f>
        <v>0</v>
      </c>
      <c r="D220" s="8" t="e">
        <f t="shared" ref="D220:D239" si="58">C220/B220</f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1:44" s="45" customFormat="1" ht="30" hidden="1" customHeight="1" outlineLevel="1" x14ac:dyDescent="0.2">
      <c r="A221" s="12" t="s">
        <v>88</v>
      </c>
      <c r="B221" s="20"/>
      <c r="C221" s="23">
        <f>SUM(E221:AH221)</f>
        <v>0</v>
      </c>
      <c r="D221" s="8" t="e">
        <f t="shared" si="58"/>
        <v>#DIV/0!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R221" s="45" t="s">
        <v>0</v>
      </c>
    </row>
    <row r="222" spans="1:44" s="45" customFormat="1" ht="30" hidden="1" customHeight="1" outlineLevel="1" x14ac:dyDescent="0.2">
      <c r="A222" s="12" t="s">
        <v>89</v>
      </c>
      <c r="B222" s="23">
        <f>B220*0.45</f>
        <v>0</v>
      </c>
      <c r="C222" s="23">
        <f>C220*0.45</f>
        <v>0</v>
      </c>
      <c r="D222" s="8" t="e">
        <f t="shared" si="58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59"/>
    </row>
    <row r="223" spans="1:44" s="45" customFormat="1" ht="30" hidden="1" customHeight="1" x14ac:dyDescent="0.2">
      <c r="A223" s="12" t="s">
        <v>90</v>
      </c>
      <c r="B223" s="47" t="e">
        <f>B220/B221</f>
        <v>#DIV/0!</v>
      </c>
      <c r="C223" s="47" t="e">
        <f>C220/C221</f>
        <v>#DIV/0!</v>
      </c>
      <c r="D223" s="8"/>
      <c r="E223" s="68" t="e">
        <f t="shared" ref="E223:AH223" si="59">E220/E221</f>
        <v>#DIV/0!</v>
      </c>
      <c r="F223" s="68" t="e">
        <f t="shared" si="59"/>
        <v>#DIV/0!</v>
      </c>
      <c r="G223" s="68" t="e">
        <f t="shared" si="59"/>
        <v>#DIV/0!</v>
      </c>
      <c r="H223" s="68" t="e">
        <f t="shared" si="59"/>
        <v>#DIV/0!</v>
      </c>
      <c r="I223" s="68" t="e">
        <f t="shared" si="59"/>
        <v>#DIV/0!</v>
      </c>
      <c r="J223" s="68" t="e">
        <f t="shared" si="59"/>
        <v>#DIV/0!</v>
      </c>
      <c r="K223" s="68"/>
      <c r="L223" s="68" t="e">
        <f t="shared" si="59"/>
        <v>#DIV/0!</v>
      </c>
      <c r="M223" s="68" t="e">
        <f t="shared" si="59"/>
        <v>#DIV/0!</v>
      </c>
      <c r="N223" s="68" t="e">
        <f t="shared" si="59"/>
        <v>#DIV/0!</v>
      </c>
      <c r="O223" s="68" t="e">
        <f t="shared" si="59"/>
        <v>#DIV/0!</v>
      </c>
      <c r="P223" s="68" t="e">
        <f t="shared" si="59"/>
        <v>#DIV/0!</v>
      </c>
      <c r="Q223" s="68" t="e">
        <f t="shared" si="59"/>
        <v>#DIV/0!</v>
      </c>
      <c r="R223" s="68"/>
      <c r="S223" s="68"/>
      <c r="T223" s="68" t="e">
        <f t="shared" si="59"/>
        <v>#DIV/0!</v>
      </c>
      <c r="U223" s="68" t="e">
        <f t="shared" si="59"/>
        <v>#DIV/0!</v>
      </c>
      <c r="V223" s="68"/>
      <c r="W223" s="68"/>
      <c r="X223" s="68" t="e">
        <f t="shared" si="59"/>
        <v>#DIV/0!</v>
      </c>
      <c r="Y223" s="68" t="e">
        <f t="shared" si="59"/>
        <v>#DIV/0!</v>
      </c>
      <c r="Z223" s="68" t="e">
        <f t="shared" si="59"/>
        <v>#DIV/0!</v>
      </c>
      <c r="AA223" s="68" t="e">
        <f t="shared" si="59"/>
        <v>#DIV/0!</v>
      </c>
      <c r="AB223" s="68" t="e">
        <f t="shared" si="59"/>
        <v>#DIV/0!</v>
      </c>
      <c r="AC223" s="68"/>
      <c r="AD223" s="68" t="e">
        <f t="shared" si="59"/>
        <v>#DIV/0!</v>
      </c>
      <c r="AE223" s="68"/>
      <c r="AF223" s="68"/>
      <c r="AG223" s="68"/>
      <c r="AH223" s="68" t="e">
        <f t="shared" si="59"/>
        <v>#DIV/0!</v>
      </c>
    </row>
    <row r="224" spans="1:44" s="58" customFormat="1" ht="30" hidden="1" customHeight="1" outlineLevel="1" x14ac:dyDescent="0.2">
      <c r="A224" s="50" t="s">
        <v>91</v>
      </c>
      <c r="B224" s="20"/>
      <c r="C224" s="23">
        <f>SUM(E224:AH224)</f>
        <v>0</v>
      </c>
      <c r="D224" s="8" t="e">
        <f t="shared" si="58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:34" s="45" customFormat="1" ht="28.15" hidden="1" customHeight="1" outlineLevel="1" x14ac:dyDescent="0.2">
      <c r="A225" s="12" t="s">
        <v>88</v>
      </c>
      <c r="B225" s="20"/>
      <c r="C225" s="23">
        <f>SUM(E225:AH225)</f>
        <v>0</v>
      </c>
      <c r="D225" s="8" t="e">
        <f t="shared" si="58"/>
        <v>#DIV/0!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34" s="45" customFormat="1" ht="27" hidden="1" customHeight="1" outlineLevel="1" x14ac:dyDescent="0.2">
      <c r="A226" s="12" t="s">
        <v>89</v>
      </c>
      <c r="B226" s="23">
        <f>B224*0.3</f>
        <v>0</v>
      </c>
      <c r="C226" s="23">
        <f>C224*0.3</f>
        <v>0</v>
      </c>
      <c r="D226" s="8" t="e">
        <f t="shared" si="58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34" s="58" customFormat="1" ht="30" hidden="1" customHeight="1" x14ac:dyDescent="0.2">
      <c r="A227" s="12" t="s">
        <v>90</v>
      </c>
      <c r="B227" s="8" t="e">
        <f>B224/B225</f>
        <v>#DIV/0!</v>
      </c>
      <c r="C227" s="8" t="e">
        <f>C224/C225</f>
        <v>#DIV/0!</v>
      </c>
      <c r="D227" s="8"/>
      <c r="E227" s="25" t="e">
        <f t="shared" ref="E227:AH227" si="60">E224/E225</f>
        <v>#DIV/0!</v>
      </c>
      <c r="F227" s="25" t="e">
        <f t="shared" si="60"/>
        <v>#DIV/0!</v>
      </c>
      <c r="G227" s="25" t="e">
        <f t="shared" si="60"/>
        <v>#DIV/0!</v>
      </c>
      <c r="H227" s="25" t="e">
        <f t="shared" si="60"/>
        <v>#DIV/0!</v>
      </c>
      <c r="I227" s="25" t="e">
        <f t="shared" si="60"/>
        <v>#DIV/0!</v>
      </c>
      <c r="J227" s="25" t="e">
        <f t="shared" si="60"/>
        <v>#DIV/0!</v>
      </c>
      <c r="K227" s="92"/>
      <c r="L227" s="25" t="e">
        <f t="shared" si="60"/>
        <v>#DIV/0!</v>
      </c>
      <c r="M227" s="25" t="e">
        <f t="shared" si="60"/>
        <v>#DIV/0!</v>
      </c>
      <c r="N227" s="25" t="e">
        <f t="shared" si="60"/>
        <v>#DIV/0!</v>
      </c>
      <c r="O227" s="25" t="e">
        <f t="shared" si="60"/>
        <v>#DIV/0!</v>
      </c>
      <c r="P227" s="25" t="e">
        <f t="shared" si="60"/>
        <v>#DIV/0!</v>
      </c>
      <c r="Q227" s="25" t="e">
        <f t="shared" si="60"/>
        <v>#DIV/0!</v>
      </c>
      <c r="R227" s="92"/>
      <c r="S227" s="92"/>
      <c r="T227" s="25" t="e">
        <f t="shared" si="60"/>
        <v>#DIV/0!</v>
      </c>
      <c r="U227" s="25" t="e">
        <f t="shared" si="60"/>
        <v>#DIV/0!</v>
      </c>
      <c r="V227" s="92"/>
      <c r="W227" s="92"/>
      <c r="X227" s="25" t="e">
        <f t="shared" si="60"/>
        <v>#DIV/0!</v>
      </c>
      <c r="Y227" s="25" t="e">
        <f t="shared" si="60"/>
        <v>#DIV/0!</v>
      </c>
      <c r="Z227" s="25" t="e">
        <f t="shared" si="60"/>
        <v>#DIV/0!</v>
      </c>
      <c r="AA227" s="25" t="e">
        <f t="shared" si="60"/>
        <v>#DIV/0!</v>
      </c>
      <c r="AB227" s="25" t="e">
        <f t="shared" si="60"/>
        <v>#DIV/0!</v>
      </c>
      <c r="AC227" s="92"/>
      <c r="AD227" s="25" t="e">
        <f t="shared" si="60"/>
        <v>#DIV/0!</v>
      </c>
      <c r="AE227" s="92"/>
      <c r="AF227" s="92"/>
      <c r="AG227" s="92"/>
      <c r="AH227" s="25" t="e">
        <f t="shared" si="60"/>
        <v>#DIV/0!</v>
      </c>
    </row>
    <row r="228" spans="1:34" s="58" customFormat="1" ht="30" hidden="1" customHeight="1" outlineLevel="1" x14ac:dyDescent="0.2">
      <c r="A228" s="50" t="s">
        <v>92</v>
      </c>
      <c r="B228" s="20"/>
      <c r="C228" s="23">
        <f>SUM(E228:AH228)</f>
        <v>0</v>
      </c>
      <c r="D228" s="8" t="e">
        <f t="shared" si="58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</row>
    <row r="229" spans="1:34" s="45" customFormat="1" ht="30" hidden="1" customHeight="1" outlineLevel="1" x14ac:dyDescent="0.2">
      <c r="A229" s="12" t="s">
        <v>88</v>
      </c>
      <c r="B229" s="20"/>
      <c r="C229" s="23">
        <f>SUM(E229:AH229)</f>
        <v>0</v>
      </c>
      <c r="D229" s="8" t="e">
        <f t="shared" si="58"/>
        <v>#DIV/0!</v>
      </c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34" s="45" customFormat="1" ht="30" hidden="1" customHeight="1" outlineLevel="1" x14ac:dyDescent="0.2">
      <c r="A230" s="12" t="s">
        <v>93</v>
      </c>
      <c r="B230" s="23">
        <f>B228*0.19</f>
        <v>0</v>
      </c>
      <c r="C230" s="23">
        <f>C228*0.19</f>
        <v>0</v>
      </c>
      <c r="D230" s="8" t="e">
        <f t="shared" si="58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34" s="58" customFormat="1" ht="30" hidden="1" customHeight="1" x14ac:dyDescent="0.2">
      <c r="A231" s="12" t="s">
        <v>94</v>
      </c>
      <c r="B231" s="8" t="e">
        <f>B228/B229</f>
        <v>#DIV/0!</v>
      </c>
      <c r="C231" s="8" t="e">
        <f>C228/C229</f>
        <v>#DIV/0!</v>
      </c>
      <c r="D231" s="8"/>
      <c r="E231" s="25" t="e">
        <f>E228/E229</f>
        <v>#DIV/0!</v>
      </c>
      <c r="F231" s="25" t="e">
        <f>F228/F229</f>
        <v>#DIV/0!</v>
      </c>
      <c r="G231" s="25" t="e">
        <f t="shared" ref="G231:AH231" si="61">G228/G229</f>
        <v>#DIV/0!</v>
      </c>
      <c r="H231" s="25" t="e">
        <f t="shared" si="61"/>
        <v>#DIV/0!</v>
      </c>
      <c r="I231" s="25" t="e">
        <f t="shared" si="61"/>
        <v>#DIV/0!</v>
      </c>
      <c r="J231" s="25" t="e">
        <f t="shared" si="61"/>
        <v>#DIV/0!</v>
      </c>
      <c r="K231" s="92"/>
      <c r="L231" s="25" t="e">
        <f t="shared" si="61"/>
        <v>#DIV/0!</v>
      </c>
      <c r="M231" s="25" t="e">
        <f t="shared" si="61"/>
        <v>#DIV/0!</v>
      </c>
      <c r="N231" s="25" t="e">
        <f t="shared" si="61"/>
        <v>#DIV/0!</v>
      </c>
      <c r="O231" s="25" t="e">
        <f t="shared" si="61"/>
        <v>#DIV/0!</v>
      </c>
      <c r="P231" s="25" t="e">
        <f t="shared" si="61"/>
        <v>#DIV/0!</v>
      </c>
      <c r="Q231" s="25" t="e">
        <f t="shared" si="61"/>
        <v>#DIV/0!</v>
      </c>
      <c r="R231" s="92"/>
      <c r="S231" s="92"/>
      <c r="T231" s="25" t="e">
        <f t="shared" si="61"/>
        <v>#DIV/0!</v>
      </c>
      <c r="U231" s="25" t="e">
        <f t="shared" si="61"/>
        <v>#DIV/0!</v>
      </c>
      <c r="V231" s="92"/>
      <c r="W231" s="92"/>
      <c r="X231" s="25" t="e">
        <f t="shared" si="61"/>
        <v>#DIV/0!</v>
      </c>
      <c r="Y231" s="25" t="e">
        <f t="shared" si="61"/>
        <v>#DIV/0!</v>
      </c>
      <c r="Z231" s="25" t="e">
        <f t="shared" si="61"/>
        <v>#DIV/0!</v>
      </c>
      <c r="AA231" s="25" t="e">
        <f t="shared" si="61"/>
        <v>#DIV/0!</v>
      </c>
      <c r="AB231" s="25" t="e">
        <f t="shared" si="61"/>
        <v>#DIV/0!</v>
      </c>
      <c r="AC231" s="92"/>
      <c r="AD231" s="25" t="e">
        <f t="shared" si="61"/>
        <v>#DIV/0!</v>
      </c>
      <c r="AE231" s="92"/>
      <c r="AF231" s="92"/>
      <c r="AG231" s="92"/>
      <c r="AH231" s="25" t="e">
        <f t="shared" si="61"/>
        <v>#DIV/0!</v>
      </c>
    </row>
    <row r="232" spans="1:34" s="45" customFormat="1" ht="30" hidden="1" customHeight="1" x14ac:dyDescent="0.2">
      <c r="A232" s="50" t="s">
        <v>95</v>
      </c>
      <c r="B232" s="23"/>
      <c r="C232" s="23">
        <f>SUM(E232:AH232)</f>
        <v>0</v>
      </c>
      <c r="D232" s="8" t="e">
        <f t="shared" si="58"/>
        <v>#DIV/0!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</row>
    <row r="233" spans="1:34" s="45" customFormat="1" ht="30" hidden="1" customHeight="1" x14ac:dyDescent="0.2">
      <c r="A233" s="12" t="s">
        <v>93</v>
      </c>
      <c r="B233" s="23"/>
      <c r="C233" s="23">
        <f>C232*0.7</f>
        <v>0</v>
      </c>
      <c r="D233" s="8" t="e">
        <f t="shared" si="58"/>
        <v>#DIV/0!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4" s="45" customFormat="1" ht="30" hidden="1" customHeight="1" x14ac:dyDescent="0.2">
      <c r="A234" s="27" t="s">
        <v>96</v>
      </c>
      <c r="B234" s="23"/>
      <c r="C234" s="23">
        <f>SUM(E234:AH234)</f>
        <v>0</v>
      </c>
      <c r="D234" s="8" t="e">
        <f t="shared" si="58"/>
        <v>#DIV/0!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34" s="45" customFormat="1" ht="30" hidden="1" customHeight="1" x14ac:dyDescent="0.2">
      <c r="A235" s="12" t="s">
        <v>93</v>
      </c>
      <c r="B235" s="23">
        <f>B234*0.2</f>
        <v>0</v>
      </c>
      <c r="C235" s="23">
        <f>C234*0.2</f>
        <v>0</v>
      </c>
      <c r="D235" s="8" t="e">
        <f t="shared" si="58"/>
        <v>#DIV/0!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</row>
    <row r="236" spans="1:34" s="45" customFormat="1" ht="30" hidden="1" customHeight="1" x14ac:dyDescent="0.2">
      <c r="A236" s="27" t="s">
        <v>117</v>
      </c>
      <c r="B236" s="23"/>
      <c r="C236" s="23">
        <f>SUM(E236:AH236)</f>
        <v>0</v>
      </c>
      <c r="D236" s="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</row>
    <row r="237" spans="1:34" s="45" customFormat="1" ht="30" hidden="1" customHeight="1" x14ac:dyDescent="0.2">
      <c r="A237" s="27" t="s">
        <v>97</v>
      </c>
      <c r="B237" s="23">
        <f>B235+B233+B230+B226+B222</f>
        <v>0</v>
      </c>
      <c r="C237" s="23">
        <f>C235+C233+C230+C226+C222</f>
        <v>0</v>
      </c>
      <c r="D237" s="8" t="e">
        <f t="shared" si="58"/>
        <v>#DIV/0!</v>
      </c>
      <c r="E237" s="22">
        <f>E235+E233+E230+E226+E222</f>
        <v>0</v>
      </c>
      <c r="F237" s="22">
        <f t="shared" ref="F237:AH237" si="62">F235+F233+F230+F226+F222</f>
        <v>0</v>
      </c>
      <c r="G237" s="22">
        <f t="shared" si="62"/>
        <v>0</v>
      </c>
      <c r="H237" s="22">
        <f t="shared" si="62"/>
        <v>0</v>
      </c>
      <c r="I237" s="22">
        <f t="shared" si="62"/>
        <v>0</v>
      </c>
      <c r="J237" s="22">
        <f t="shared" si="62"/>
        <v>0</v>
      </c>
      <c r="K237" s="22"/>
      <c r="L237" s="22">
        <f t="shared" si="62"/>
        <v>0</v>
      </c>
      <c r="M237" s="22">
        <f t="shared" si="62"/>
        <v>0</v>
      </c>
      <c r="N237" s="22">
        <f t="shared" si="62"/>
        <v>0</v>
      </c>
      <c r="O237" s="22">
        <f t="shared" si="62"/>
        <v>0</v>
      </c>
      <c r="P237" s="22">
        <f t="shared" si="62"/>
        <v>0</v>
      </c>
      <c r="Q237" s="22">
        <f t="shared" si="62"/>
        <v>0</v>
      </c>
      <c r="R237" s="22"/>
      <c r="S237" s="22"/>
      <c r="T237" s="22">
        <f t="shared" si="62"/>
        <v>0</v>
      </c>
      <c r="U237" s="22">
        <f t="shared" si="62"/>
        <v>0</v>
      </c>
      <c r="V237" s="22"/>
      <c r="W237" s="22"/>
      <c r="X237" s="22">
        <f t="shared" si="62"/>
        <v>0</v>
      </c>
      <c r="Y237" s="22">
        <f t="shared" si="62"/>
        <v>0</v>
      </c>
      <c r="Z237" s="22">
        <f t="shared" si="62"/>
        <v>0</v>
      </c>
      <c r="AA237" s="22">
        <f t="shared" si="62"/>
        <v>0</v>
      </c>
      <c r="AB237" s="22">
        <f t="shared" si="62"/>
        <v>0</v>
      </c>
      <c r="AC237" s="22"/>
      <c r="AD237" s="22">
        <f t="shared" si="62"/>
        <v>0</v>
      </c>
      <c r="AE237" s="22"/>
      <c r="AF237" s="22"/>
      <c r="AG237" s="22"/>
      <c r="AH237" s="22">
        <f t="shared" si="62"/>
        <v>0</v>
      </c>
    </row>
    <row r="238" spans="1:34" s="45" customFormat="1" ht="6" hidden="1" customHeight="1" x14ac:dyDescent="0.2">
      <c r="A238" s="12" t="s">
        <v>123</v>
      </c>
      <c r="B238" s="22"/>
      <c r="C238" s="22">
        <f>SUM(E238:AH238)</f>
        <v>0</v>
      </c>
      <c r="D238" s="8" t="e">
        <f t="shared" si="58"/>
        <v>#DIV/0!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1:34" s="45" customFormat="1" ht="0.6" hidden="1" customHeight="1" x14ac:dyDescent="0.2">
      <c r="A239" s="50" t="s">
        <v>116</v>
      </c>
      <c r="B239" s="48" t="e">
        <f>B237/B238*10</f>
        <v>#DIV/0!</v>
      </c>
      <c r="C239" s="48" t="e">
        <f>C237/C238*10</f>
        <v>#DIV/0!</v>
      </c>
      <c r="D239" s="8" t="e">
        <f t="shared" si="58"/>
        <v>#DIV/0!</v>
      </c>
      <c r="E239" s="49" t="e">
        <f>E237/E238*10</f>
        <v>#DIV/0!</v>
      </c>
      <c r="F239" s="49" t="e">
        <f t="shared" ref="F239:AH239" si="63">F237/F238*10</f>
        <v>#DIV/0!</v>
      </c>
      <c r="G239" s="49" t="e">
        <f t="shared" si="63"/>
        <v>#DIV/0!</v>
      </c>
      <c r="H239" s="49" t="e">
        <f t="shared" si="63"/>
        <v>#DIV/0!</v>
      </c>
      <c r="I239" s="49" t="e">
        <f t="shared" si="63"/>
        <v>#DIV/0!</v>
      </c>
      <c r="J239" s="49" t="e">
        <f t="shared" si="63"/>
        <v>#DIV/0!</v>
      </c>
      <c r="K239" s="49"/>
      <c r="L239" s="49" t="e">
        <f t="shared" si="63"/>
        <v>#DIV/0!</v>
      </c>
      <c r="M239" s="49" t="e">
        <f t="shared" si="63"/>
        <v>#DIV/0!</v>
      </c>
      <c r="N239" s="49" t="e">
        <f t="shared" si="63"/>
        <v>#DIV/0!</v>
      </c>
      <c r="O239" s="49" t="e">
        <f t="shared" si="63"/>
        <v>#DIV/0!</v>
      </c>
      <c r="P239" s="49" t="e">
        <f t="shared" si="63"/>
        <v>#DIV/0!</v>
      </c>
      <c r="Q239" s="49" t="e">
        <f t="shared" si="63"/>
        <v>#DIV/0!</v>
      </c>
      <c r="R239" s="49"/>
      <c r="S239" s="49"/>
      <c r="T239" s="49" t="e">
        <f t="shared" si="63"/>
        <v>#DIV/0!</v>
      </c>
      <c r="U239" s="49" t="e">
        <f t="shared" si="63"/>
        <v>#DIV/0!</v>
      </c>
      <c r="V239" s="49"/>
      <c r="W239" s="49"/>
      <c r="X239" s="49" t="e">
        <f t="shared" si="63"/>
        <v>#DIV/0!</v>
      </c>
      <c r="Y239" s="49" t="e">
        <f t="shared" si="63"/>
        <v>#DIV/0!</v>
      </c>
      <c r="Z239" s="49" t="e">
        <f t="shared" si="63"/>
        <v>#DIV/0!</v>
      </c>
      <c r="AA239" s="49" t="e">
        <f t="shared" si="63"/>
        <v>#DIV/0!</v>
      </c>
      <c r="AB239" s="49" t="e">
        <f t="shared" si="63"/>
        <v>#DIV/0!</v>
      </c>
      <c r="AC239" s="49"/>
      <c r="AD239" s="49" t="e">
        <f t="shared" si="63"/>
        <v>#DIV/0!</v>
      </c>
      <c r="AE239" s="49"/>
      <c r="AF239" s="49"/>
      <c r="AG239" s="49"/>
      <c r="AH239" s="49" t="e">
        <f t="shared" si="63"/>
        <v>#DIV/0!</v>
      </c>
    </row>
    <row r="240" spans="1:34" ht="18" hidden="1" customHeight="1" x14ac:dyDescent="0.2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</row>
    <row r="241" spans="1:34" ht="27" hidden="1" customHeight="1" x14ac:dyDescent="0.25">
      <c r="A241" s="12" t="s">
        <v>137</v>
      </c>
      <c r="B241" s="76"/>
      <c r="C241" s="76">
        <f>SUM(E241:AH241)</f>
        <v>273</v>
      </c>
      <c r="D241" s="76"/>
      <c r="E241" s="76">
        <v>11</v>
      </c>
      <c r="F241" s="76">
        <v>12</v>
      </c>
      <c r="G241" s="76">
        <v>15</v>
      </c>
      <c r="H241" s="76">
        <v>20</v>
      </c>
      <c r="I241" s="76">
        <v>12</v>
      </c>
      <c r="J241" s="76">
        <v>36</v>
      </c>
      <c r="K241" s="76"/>
      <c r="L241" s="76">
        <v>18</v>
      </c>
      <c r="M241" s="76">
        <v>20</v>
      </c>
      <c r="N241" s="76">
        <v>5</v>
      </c>
      <c r="O241" s="76">
        <v>4</v>
      </c>
      <c r="P241" s="76">
        <v>5</v>
      </c>
      <c r="Q241" s="76">
        <v>16</v>
      </c>
      <c r="R241" s="76"/>
      <c r="S241" s="76"/>
      <c r="T241" s="76">
        <v>16</v>
      </c>
      <c r="U241" s="76">
        <v>13</v>
      </c>
      <c r="V241" s="76"/>
      <c r="W241" s="76"/>
      <c r="X241" s="76">
        <v>18</v>
      </c>
      <c r="Y241" s="76">
        <v>10</v>
      </c>
      <c r="Z241" s="76">
        <v>3</v>
      </c>
      <c r="AA241" s="76">
        <v>4</v>
      </c>
      <c r="AB241" s="76">
        <v>3</v>
      </c>
      <c r="AC241" s="76"/>
      <c r="AD241" s="76">
        <v>23</v>
      </c>
      <c r="AE241" s="76"/>
      <c r="AF241" s="76"/>
      <c r="AG241" s="76"/>
      <c r="AH241" s="76">
        <v>9</v>
      </c>
    </row>
    <row r="242" spans="1:34" ht="18" hidden="1" customHeight="1" x14ac:dyDescent="0.25">
      <c r="A242" s="12" t="s">
        <v>141</v>
      </c>
      <c r="B242" s="76">
        <v>108</v>
      </c>
      <c r="C242" s="76">
        <f>SUM(E242:AH242)</f>
        <v>450</v>
      </c>
      <c r="D242" s="76"/>
      <c r="E242" s="76">
        <v>20</v>
      </c>
      <c r="F242" s="76">
        <v>5</v>
      </c>
      <c r="G242" s="76">
        <v>59</v>
      </c>
      <c r="H242" s="76">
        <v>16</v>
      </c>
      <c r="I242" s="76">
        <v>21</v>
      </c>
      <c r="J242" s="76">
        <v>28</v>
      </c>
      <c r="K242" s="76"/>
      <c r="L242" s="76">
        <v>9</v>
      </c>
      <c r="M242" s="76">
        <v>20</v>
      </c>
      <c r="N242" s="76">
        <v>22</v>
      </c>
      <c r="O242" s="76">
        <v>5</v>
      </c>
      <c r="P242" s="76">
        <v>5</v>
      </c>
      <c r="Q242" s="76">
        <v>28</v>
      </c>
      <c r="R242" s="76"/>
      <c r="S242" s="76"/>
      <c r="T242" s="76">
        <v>25</v>
      </c>
      <c r="U242" s="76">
        <v>57</v>
      </c>
      <c r="V242" s="76"/>
      <c r="W242" s="76"/>
      <c r="X242" s="76">
        <v>7</v>
      </c>
      <c r="Y242" s="76">
        <v>17</v>
      </c>
      <c r="Z242" s="76">
        <v>25</v>
      </c>
      <c r="AA242" s="76">
        <v>11</v>
      </c>
      <c r="AB242" s="76">
        <v>5</v>
      </c>
      <c r="AC242" s="76"/>
      <c r="AD242" s="76">
        <v>50</v>
      </c>
      <c r="AE242" s="76"/>
      <c r="AF242" s="76"/>
      <c r="AG242" s="76"/>
      <c r="AH242" s="76">
        <v>15</v>
      </c>
    </row>
    <row r="243" spans="1:34" ht="24.6" hidden="1" customHeight="1" x14ac:dyDescent="0.35">
      <c r="A243" s="77" t="s">
        <v>98</v>
      </c>
      <c r="B243" s="61"/>
      <c r="C243" s="61">
        <f>SUM(E243:AH243)</f>
        <v>0</v>
      </c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</row>
    <row r="244" spans="1:34" s="63" customFormat="1" ht="21.6" hidden="1" customHeight="1" x14ac:dyDescent="0.35">
      <c r="A244" s="62" t="s">
        <v>99</v>
      </c>
      <c r="B244" s="62"/>
      <c r="C244" s="62">
        <f>SUM(E244:AH244)</f>
        <v>0</v>
      </c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</row>
    <row r="245" spans="1:34" s="63" customFormat="1" ht="21.6" hidden="1" customHeight="1" x14ac:dyDescent="0.35">
      <c r="A245" s="62" t="s">
        <v>100</v>
      </c>
      <c r="B245" s="62"/>
      <c r="C245" s="62">
        <f>SUM(E245:AH245)</f>
        <v>0</v>
      </c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</row>
    <row r="246" spans="1:34" s="63" customFormat="1" ht="21.6" hidden="1" customHeight="1" x14ac:dyDescent="0.3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</row>
    <row r="247" spans="1:34" s="63" customFormat="1" ht="21.6" hidden="1" customHeight="1" x14ac:dyDescent="0.35">
      <c r="A247" s="64" t="s">
        <v>101</v>
      </c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</row>
    <row r="248" spans="1:34" ht="16.899999999999999" hidden="1" customHeight="1" x14ac:dyDescent="0.25">
      <c r="A248" s="78"/>
      <c r="B248" s="79"/>
      <c r="C248" s="79"/>
      <c r="D248" s="79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41.45" hidden="1" customHeight="1" x14ac:dyDescent="0.35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</row>
    <row r="250" spans="1:34" ht="20.45" hidden="1" customHeight="1" x14ac:dyDescent="0.25">
      <c r="A250" s="122"/>
      <c r="B250" s="123"/>
      <c r="C250" s="123"/>
      <c r="D250" s="123"/>
      <c r="E250" s="123"/>
      <c r="F250" s="123"/>
      <c r="G250" s="123"/>
      <c r="H250" s="123"/>
      <c r="I250" s="123"/>
      <c r="J250" s="123"/>
      <c r="K250" s="96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6.899999999999999" hidden="1" customHeight="1" x14ac:dyDescent="0.25">
      <c r="A251" s="80"/>
      <c r="B251" s="6"/>
      <c r="C251" s="6"/>
      <c r="D251" s="6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9" hidden="1" customHeight="1" x14ac:dyDescent="0.25">
      <c r="A252" s="65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</row>
    <row r="253" spans="1:34" s="11" customFormat="1" ht="49.15" hidden="1" customHeight="1" x14ac:dyDescent="0.2">
      <c r="A253" s="27" t="s">
        <v>102</v>
      </c>
      <c r="B253" s="23"/>
      <c r="C253" s="23">
        <f>SUM(E253:AH253)</f>
        <v>259083</v>
      </c>
      <c r="D253" s="23"/>
      <c r="E253" s="34">
        <v>9345</v>
      </c>
      <c r="F253" s="34">
        <v>9100</v>
      </c>
      <c r="G253" s="34">
        <v>16579</v>
      </c>
      <c r="H253" s="34">
        <v>16195</v>
      </c>
      <c r="I253" s="34">
        <v>7250</v>
      </c>
      <c r="J253" s="34">
        <v>17539</v>
      </c>
      <c r="K253" s="93"/>
      <c r="L253" s="34">
        <v>12001</v>
      </c>
      <c r="M253" s="34">
        <v>14609</v>
      </c>
      <c r="N253" s="34">
        <v>13004</v>
      </c>
      <c r="O253" s="34">
        <v>3780</v>
      </c>
      <c r="P253" s="34">
        <v>8536</v>
      </c>
      <c r="Q253" s="34">
        <v>11438</v>
      </c>
      <c r="R253" s="93"/>
      <c r="S253" s="93"/>
      <c r="T253" s="34">
        <v>16561</v>
      </c>
      <c r="U253" s="34">
        <v>15418</v>
      </c>
      <c r="V253" s="93"/>
      <c r="W253" s="93"/>
      <c r="X253" s="34">
        <v>18986</v>
      </c>
      <c r="Y253" s="34">
        <v>13238</v>
      </c>
      <c r="Z253" s="34">
        <v>7143</v>
      </c>
      <c r="AA253" s="34">
        <v>4504</v>
      </c>
      <c r="AB253" s="34">
        <v>11688</v>
      </c>
      <c r="AC253" s="93"/>
      <c r="AD253" s="34">
        <v>21385</v>
      </c>
      <c r="AE253" s="93"/>
      <c r="AF253" s="93"/>
      <c r="AG253" s="93"/>
      <c r="AH253" s="34">
        <v>10784</v>
      </c>
    </row>
    <row r="254" spans="1:34" ht="21" hidden="1" customHeight="1" x14ac:dyDescent="0.25">
      <c r="A254" s="60" t="s">
        <v>104</v>
      </c>
      <c r="B254" s="67"/>
      <c r="C254" s="23">
        <f>SUM(E254:AH254)</f>
        <v>380</v>
      </c>
      <c r="D254" s="23"/>
      <c r="E254" s="60">
        <v>16</v>
      </c>
      <c r="F254" s="60">
        <v>21</v>
      </c>
      <c r="G254" s="60">
        <v>32</v>
      </c>
      <c r="H254" s="60">
        <v>25</v>
      </c>
      <c r="I254" s="60">
        <v>16</v>
      </c>
      <c r="J254" s="60">
        <v>31</v>
      </c>
      <c r="K254" s="60"/>
      <c r="L254" s="60">
        <v>14</v>
      </c>
      <c r="M254" s="60">
        <v>29</v>
      </c>
      <c r="N254" s="60">
        <v>18</v>
      </c>
      <c r="O254" s="60">
        <v>8</v>
      </c>
      <c r="P254" s="60">
        <v>7</v>
      </c>
      <c r="Q254" s="60">
        <v>15</v>
      </c>
      <c r="R254" s="60"/>
      <c r="S254" s="60"/>
      <c r="T254" s="60">
        <v>25</v>
      </c>
      <c r="U254" s="60">
        <v>31</v>
      </c>
      <c r="V254" s="60"/>
      <c r="W254" s="60"/>
      <c r="X254" s="60">
        <v>10</v>
      </c>
      <c r="Y254" s="60">
        <v>8</v>
      </c>
      <c r="Z254" s="60">
        <v>8</v>
      </c>
      <c r="AA254" s="60">
        <v>6</v>
      </c>
      <c r="AB254" s="60">
        <v>12</v>
      </c>
      <c r="AC254" s="60"/>
      <c r="AD254" s="60">
        <v>35</v>
      </c>
      <c r="AE254" s="60"/>
      <c r="AF254" s="60"/>
      <c r="AG254" s="60"/>
      <c r="AH254" s="60">
        <v>13</v>
      </c>
    </row>
    <row r="255" spans="1:34" ht="0.6" hidden="1" customHeight="1" x14ac:dyDescent="0.25">
      <c r="A255" s="60" t="s">
        <v>105</v>
      </c>
      <c r="B255" s="67"/>
      <c r="C255" s="23">
        <f>SUM(E255:AH255)</f>
        <v>208</v>
      </c>
      <c r="D255" s="23"/>
      <c r="E255" s="60">
        <v>10</v>
      </c>
      <c r="F255" s="60">
        <v>2</v>
      </c>
      <c r="G255" s="60">
        <v>42</v>
      </c>
      <c r="H255" s="60">
        <v>11</v>
      </c>
      <c r="I255" s="60">
        <v>9</v>
      </c>
      <c r="J255" s="60">
        <v>30</v>
      </c>
      <c r="K255" s="60"/>
      <c r="L255" s="60">
        <v>9</v>
      </c>
      <c r="M255" s="60">
        <v>15</v>
      </c>
      <c r="N255" s="60">
        <v>1</v>
      </c>
      <c r="O255" s="60">
        <v>2</v>
      </c>
      <c r="P255" s="60">
        <v>5</v>
      </c>
      <c r="Q255" s="60">
        <v>1</v>
      </c>
      <c r="R255" s="60"/>
      <c r="S255" s="60"/>
      <c r="T255" s="60">
        <v>4</v>
      </c>
      <c r="U255" s="60">
        <v>8</v>
      </c>
      <c r="V255" s="60"/>
      <c r="W255" s="60"/>
      <c r="X255" s="60">
        <v>14</v>
      </c>
      <c r="Y255" s="60">
        <v>2</v>
      </c>
      <c r="Z255" s="60">
        <v>1</v>
      </c>
      <c r="AA255" s="60">
        <v>2</v>
      </c>
      <c r="AB255" s="60">
        <v>16</v>
      </c>
      <c r="AC255" s="60"/>
      <c r="AD255" s="60">
        <v>16</v>
      </c>
      <c r="AE255" s="60"/>
      <c r="AF255" s="60"/>
      <c r="AG255" s="60"/>
      <c r="AH255" s="60">
        <v>8</v>
      </c>
    </row>
    <row r="256" spans="1:34" ht="2.4500000000000002" hidden="1" customHeight="1" x14ac:dyDescent="0.25">
      <c r="A256" s="60" t="s">
        <v>105</v>
      </c>
      <c r="B256" s="67"/>
      <c r="C256" s="23">
        <f>SUM(E256:AH256)</f>
        <v>194</v>
      </c>
      <c r="D256" s="23"/>
      <c r="E256" s="60">
        <v>10</v>
      </c>
      <c r="F256" s="60">
        <v>2</v>
      </c>
      <c r="G256" s="60">
        <v>42</v>
      </c>
      <c r="H256" s="60">
        <v>11</v>
      </c>
      <c r="I256" s="60">
        <v>2</v>
      </c>
      <c r="J256" s="60">
        <v>30</v>
      </c>
      <c r="K256" s="60"/>
      <c r="L256" s="60">
        <v>9</v>
      </c>
      <c r="M256" s="60">
        <v>15</v>
      </c>
      <c r="N256" s="60">
        <v>1</v>
      </c>
      <c r="O256" s="60">
        <v>2</v>
      </c>
      <c r="P256" s="60">
        <v>5</v>
      </c>
      <c r="Q256" s="60">
        <v>1</v>
      </c>
      <c r="R256" s="60"/>
      <c r="S256" s="60"/>
      <c r="T256" s="60">
        <v>4</v>
      </c>
      <c r="U256" s="60">
        <v>1</v>
      </c>
      <c r="V256" s="60"/>
      <c r="W256" s="60"/>
      <c r="X256" s="60">
        <v>14</v>
      </c>
      <c r="Y256" s="60">
        <v>2</v>
      </c>
      <c r="Z256" s="60">
        <v>1</v>
      </c>
      <c r="AA256" s="60">
        <v>2</v>
      </c>
      <c r="AB256" s="60">
        <v>16</v>
      </c>
      <c r="AC256" s="60"/>
      <c r="AD256" s="60">
        <v>16</v>
      </c>
      <c r="AE256" s="60"/>
      <c r="AF256" s="60"/>
      <c r="AG256" s="60"/>
      <c r="AH256" s="60">
        <v>8</v>
      </c>
    </row>
    <row r="257" spans="1:34" ht="24" hidden="1" customHeight="1" x14ac:dyDescent="0.25">
      <c r="A257" s="60" t="s">
        <v>30</v>
      </c>
      <c r="B257" s="23">
        <v>554</v>
      </c>
      <c r="C257" s="23">
        <f>SUM(E257:AH257)</f>
        <v>574</v>
      </c>
      <c r="D257" s="23"/>
      <c r="E257" s="73">
        <v>11</v>
      </c>
      <c r="F257" s="73">
        <v>15</v>
      </c>
      <c r="G257" s="73">
        <v>93</v>
      </c>
      <c r="H257" s="73">
        <v>30</v>
      </c>
      <c r="I257" s="73">
        <v>15</v>
      </c>
      <c r="J257" s="73">
        <v>55</v>
      </c>
      <c r="K257" s="73"/>
      <c r="L257" s="73">
        <v>16</v>
      </c>
      <c r="M257" s="73">
        <v>18</v>
      </c>
      <c r="N257" s="73">
        <v>16</v>
      </c>
      <c r="O257" s="73">
        <v>10</v>
      </c>
      <c r="P257" s="73">
        <v>11</v>
      </c>
      <c r="Q257" s="73">
        <v>40</v>
      </c>
      <c r="R257" s="73"/>
      <c r="S257" s="73"/>
      <c r="T257" s="73">
        <v>22</v>
      </c>
      <c r="U257" s="73">
        <v>55</v>
      </c>
      <c r="V257" s="73"/>
      <c r="W257" s="73"/>
      <c r="X257" s="73">
        <v>14</v>
      </c>
      <c r="Y257" s="73">
        <v>29</v>
      </c>
      <c r="Z257" s="73">
        <v>22</v>
      </c>
      <c r="AA257" s="73">
        <v>9</v>
      </c>
      <c r="AB257" s="73">
        <v>7</v>
      </c>
      <c r="AC257" s="73"/>
      <c r="AD257" s="73">
        <v>60</v>
      </c>
      <c r="AE257" s="73"/>
      <c r="AF257" s="73"/>
      <c r="AG257" s="73"/>
      <c r="AH257" s="73">
        <v>26</v>
      </c>
    </row>
    <row r="258" spans="1:34" hidden="1" x14ac:dyDescent="0.25"/>
    <row r="259" spans="1:34" s="60" customFormat="1" hidden="1" x14ac:dyDescent="0.25">
      <c r="A259" s="60" t="s">
        <v>112</v>
      </c>
      <c r="B259" s="67"/>
      <c r="C259" s="60">
        <f>SUM(E259:AH259)</f>
        <v>40</v>
      </c>
      <c r="E259" s="60">
        <v>3</v>
      </c>
      <c r="G259" s="60">
        <v>1</v>
      </c>
      <c r="H259" s="60">
        <v>6</v>
      </c>
      <c r="J259" s="60">
        <v>1</v>
      </c>
      <c r="N259" s="60">
        <v>1</v>
      </c>
      <c r="P259" s="60">
        <v>2</v>
      </c>
      <c r="Q259" s="60">
        <v>1</v>
      </c>
      <c r="T259" s="60">
        <v>3</v>
      </c>
      <c r="U259" s="60">
        <v>1</v>
      </c>
      <c r="X259" s="60">
        <v>3</v>
      </c>
      <c r="Y259" s="60">
        <v>7</v>
      </c>
      <c r="Z259" s="60">
        <v>1</v>
      </c>
      <c r="AA259" s="60">
        <v>1</v>
      </c>
      <c r="AB259" s="60">
        <v>1</v>
      </c>
      <c r="AD259" s="60">
        <v>4</v>
      </c>
      <c r="AH259" s="60">
        <v>4</v>
      </c>
    </row>
    <row r="260" spans="1:34" hidden="1" x14ac:dyDescent="0.25"/>
    <row r="261" spans="1:34" ht="21.6" hidden="1" customHeight="1" x14ac:dyDescent="0.25">
      <c r="A261" s="60" t="s">
        <v>115</v>
      </c>
      <c r="B261" s="23">
        <v>45</v>
      </c>
      <c r="C261" s="23">
        <f>SUM(E261:AH261)</f>
        <v>58</v>
      </c>
      <c r="D261" s="23"/>
      <c r="E261" s="73">
        <v>5</v>
      </c>
      <c r="F261" s="73">
        <v>3</v>
      </c>
      <c r="G261" s="73"/>
      <c r="H261" s="73">
        <v>5</v>
      </c>
      <c r="I261" s="73">
        <v>2</v>
      </c>
      <c r="J261" s="73"/>
      <c r="K261" s="73"/>
      <c r="L261" s="73">
        <v>2</v>
      </c>
      <c r="M261" s="73">
        <v>0</v>
      </c>
      <c r="N261" s="73">
        <v>3</v>
      </c>
      <c r="O261" s="73">
        <v>3</v>
      </c>
      <c r="P261" s="73">
        <v>3</v>
      </c>
      <c r="Q261" s="73">
        <v>2</v>
      </c>
      <c r="R261" s="73"/>
      <c r="S261" s="73"/>
      <c r="T261" s="73">
        <v>2</v>
      </c>
      <c r="U261" s="73">
        <v>10</v>
      </c>
      <c r="V261" s="73"/>
      <c r="W261" s="73"/>
      <c r="X261" s="73">
        <v>6</v>
      </c>
      <c r="Y261" s="73">
        <v>6</v>
      </c>
      <c r="Z261" s="73">
        <v>1</v>
      </c>
      <c r="AA261" s="73">
        <v>1</v>
      </c>
      <c r="AB261" s="73">
        <v>4</v>
      </c>
      <c r="AC261" s="73"/>
      <c r="AD261" s="73"/>
      <c r="AE261" s="73"/>
      <c r="AF261" s="73"/>
      <c r="AG261" s="73"/>
      <c r="AH261" s="73"/>
    </row>
    <row r="262" spans="1:34" hidden="1" x14ac:dyDescent="0.25"/>
    <row r="263" spans="1:34" hidden="1" x14ac:dyDescent="0.25"/>
    <row r="264" spans="1:34" ht="13.9" hidden="1" customHeight="1" x14ac:dyDescent="0.25"/>
    <row r="265" spans="1:34" hidden="1" x14ac:dyDescent="0.25">
      <c r="J265" s="1" t="s">
        <v>126</v>
      </c>
      <c r="X265" s="1" t="s">
        <v>129</v>
      </c>
      <c r="Z265" s="1" t="s">
        <v>127</v>
      </c>
      <c r="AD265" s="1" t="s">
        <v>128</v>
      </c>
      <c r="AH265" s="1" t="s">
        <v>125</v>
      </c>
    </row>
    <row r="266" spans="1:34" ht="2.25" customHeight="1" x14ac:dyDescent="0.25"/>
    <row r="267" spans="1:34" ht="18.75" customHeight="1" x14ac:dyDescent="0.25">
      <c r="A267" s="12"/>
      <c r="B267" s="67"/>
      <c r="C267" s="76">
        <f>SUM(E267:AH267)</f>
        <v>0</v>
      </c>
      <c r="D267" s="67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0:J250"/>
    <mergeCell ref="A249:AH249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2021-08-30T04:58:18Z</cp:lastPrinted>
  <dcterms:created xsi:type="dcterms:W3CDTF">2017-06-08T05:54:08Z</dcterms:created>
  <dcterms:modified xsi:type="dcterms:W3CDTF">2021-08-31T06:12:53Z</dcterms:modified>
</cp:coreProperties>
</file>